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igicorner-my.sharepoint.com/personal/pedrovito_parrini_technipfmc_com/Documents/Documents/PedroVitoMoreiraParrini/2 - Portfolio Profissional/1 - BPO Venture Capital/Clientes/2 - Banka/"/>
    </mc:Choice>
  </mc:AlternateContent>
  <xr:revisionPtr revIDLastSave="38" documentId="13_ncr:1_{46E3290A-91E0-4685-AD89-590FA09BB3E9}" xr6:coauthVersionLast="47" xr6:coauthVersionMax="47" xr10:uidLastSave="{B5ABBA06-6AC9-4F99-AE37-19FCA1478E0C}"/>
  <bookViews>
    <workbookView xWindow="-110" yWindow="-110" windowWidth="19420" windowHeight="11620" firstSheet="11" activeTab="13" xr2:uid="{00000000-000D-0000-FFFF-FFFF00000000}"/>
  </bookViews>
  <sheets>
    <sheet name="Controle de NFs Tomadas" sheetId="1" r:id="rId1"/>
    <sheet name="Produtos" sheetId="2" r:id="rId2"/>
    <sheet name="Output Consolidado (mensal)" sheetId="3" r:id="rId3"/>
    <sheet name="DRE + FC" sheetId="4" r:id="rId4"/>
    <sheet name="Output Baixo Gávea (mensal)" sheetId="5" r:id="rId5"/>
    <sheet name="Baixo Gávea (F.C. mensal)" sheetId="6" r:id="rId6"/>
    <sheet name="Tijuca (F.C. mensal)" sheetId="8" r:id="rId7"/>
    <sheet name="Output Tijuca (mensal)" sheetId="7" r:id="rId8"/>
    <sheet name="Copacabana (F.C. mensal)" sheetId="10" r:id="rId9"/>
    <sheet name="Output Copacabana (mensal)" sheetId="9" r:id="rId10"/>
    <sheet name="Output Banka PJ (mensal)" sheetId="11" r:id="rId11"/>
    <sheet name="Banka PJ (F.C. mensal)" sheetId="12" r:id="rId12"/>
    <sheet name="Output S. Conrado (mensal)" sheetId="13" r:id="rId13"/>
    <sheet name="S. Conrado (F.C. mensal)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8" roundtripDataChecksum="II8bnEduEE+Q+trHh0+6UolAxgB6US2vBNlMRgNqpa4="/>
    </ext>
  </extLst>
</workbook>
</file>

<file path=xl/calcChain.xml><?xml version="1.0" encoding="utf-8"?>
<calcChain xmlns="http://schemas.openxmlformats.org/spreadsheetml/2006/main">
  <c r="IL30" i="6" l="1"/>
  <c r="IK30" i="6"/>
  <c r="IJ30" i="6"/>
  <c r="II30" i="6"/>
  <c r="IH30" i="6"/>
  <c r="IG30" i="6"/>
  <c r="IF30" i="6"/>
  <c r="IE30" i="6"/>
  <c r="ID30" i="6"/>
  <c r="IC30" i="6"/>
  <c r="IB30" i="6"/>
  <c r="IA30" i="6"/>
  <c r="HZ30" i="6"/>
  <c r="HY30" i="6"/>
  <c r="HX30" i="6"/>
  <c r="HW30" i="6"/>
  <c r="HV30" i="6"/>
  <c r="HU30" i="6"/>
  <c r="HT30" i="6"/>
  <c r="HS30" i="6"/>
  <c r="HR30" i="6"/>
  <c r="HQ30" i="6"/>
  <c r="HP30" i="6"/>
  <c r="HO30" i="6"/>
  <c r="HN30" i="6"/>
  <c r="HM30" i="6"/>
  <c r="HL30" i="6"/>
  <c r="HK30" i="6"/>
  <c r="HJ30" i="6"/>
  <c r="HI30" i="6"/>
  <c r="HH30" i="6"/>
  <c r="HG30" i="6"/>
  <c r="HF30" i="6"/>
  <c r="HE30" i="6"/>
  <c r="HD30" i="6"/>
  <c r="HC30" i="6"/>
  <c r="HB30" i="6"/>
  <c r="HA30" i="6"/>
  <c r="GZ30" i="6"/>
  <c r="GY30" i="6"/>
  <c r="GX30" i="6"/>
  <c r="GW30" i="6"/>
  <c r="GV30" i="6"/>
  <c r="GU30" i="6"/>
  <c r="GT30" i="6"/>
  <c r="GS30" i="6"/>
  <c r="GR30" i="6"/>
  <c r="GQ30" i="6"/>
  <c r="GP30" i="6"/>
  <c r="GO30" i="6"/>
  <c r="GN30" i="6"/>
  <c r="GM30" i="6"/>
  <c r="GL30" i="6"/>
  <c r="GK30" i="6"/>
  <c r="GJ30" i="6"/>
  <c r="GI30" i="6"/>
  <c r="GH30" i="6"/>
  <c r="GG30" i="6"/>
  <c r="GF30" i="6"/>
  <c r="GE30" i="6"/>
  <c r="GD30" i="6"/>
  <c r="GC30" i="6"/>
  <c r="GB30" i="6"/>
  <c r="GA30" i="6"/>
  <c r="FZ30" i="6"/>
  <c r="FY30" i="6"/>
  <c r="FX30" i="6"/>
  <c r="FW30" i="6"/>
  <c r="FV30" i="6"/>
  <c r="FU30" i="6"/>
  <c r="FT30" i="6"/>
  <c r="FS30" i="6"/>
  <c r="FR30" i="6"/>
  <c r="FQ30" i="6"/>
  <c r="FP30" i="6"/>
  <c r="FO30" i="6"/>
  <c r="FN30" i="6"/>
  <c r="FM30" i="6"/>
  <c r="FL30" i="6"/>
  <c r="FK30" i="6"/>
  <c r="FJ30" i="6"/>
  <c r="FI30" i="6"/>
  <c r="FH30" i="6"/>
  <c r="FG30" i="6"/>
  <c r="FF30" i="6"/>
  <c r="FE30" i="6"/>
  <c r="FD30" i="6"/>
  <c r="FC30" i="6"/>
  <c r="FB30" i="6"/>
  <c r="FA30" i="6"/>
  <c r="EZ30" i="6"/>
  <c r="EY30" i="6"/>
  <c r="EX30" i="6"/>
  <c r="EW30" i="6"/>
  <c r="EV30" i="6"/>
  <c r="EU30" i="6"/>
  <c r="ET30" i="6"/>
  <c r="ES30" i="6"/>
  <c r="ER30" i="6"/>
  <c r="EQ30" i="6"/>
  <c r="EP30" i="6"/>
  <c r="EO30" i="6"/>
  <c r="EN30" i="6"/>
  <c r="EM30" i="6"/>
  <c r="EL30" i="6"/>
  <c r="EK30" i="6"/>
  <c r="EJ30" i="6"/>
  <c r="EI30" i="6"/>
  <c r="EH30" i="6"/>
  <c r="EG30" i="6"/>
  <c r="EF30" i="6"/>
  <c r="EE30" i="6"/>
  <c r="ED30" i="6"/>
  <c r="EC30" i="6"/>
  <c r="EB30" i="6"/>
  <c r="EA30" i="6"/>
  <c r="DZ30" i="6"/>
  <c r="DY30" i="6"/>
  <c r="DX30" i="6"/>
  <c r="DW30" i="6"/>
  <c r="DV30" i="6"/>
  <c r="DU30" i="6"/>
  <c r="DT30" i="6"/>
  <c r="DS30" i="6"/>
  <c r="DR30" i="6"/>
  <c r="DQ30" i="6"/>
  <c r="DP30" i="6"/>
  <c r="DO30" i="6"/>
  <c r="DN30" i="6"/>
  <c r="DM30" i="6"/>
  <c r="DL30" i="6"/>
  <c r="DK30" i="6"/>
  <c r="DJ30" i="6"/>
  <c r="DI30" i="6"/>
  <c r="DH30" i="6"/>
  <c r="DG30" i="6"/>
  <c r="DF30" i="6"/>
  <c r="DE30" i="6"/>
  <c r="DD30" i="6"/>
  <c r="DC30" i="6"/>
  <c r="DB30" i="6"/>
  <c r="DA30" i="6"/>
  <c r="CZ30" i="6"/>
  <c r="CY30" i="6"/>
  <c r="CX30" i="6"/>
  <c r="CW30" i="6"/>
  <c r="CV30" i="6"/>
  <c r="CU30" i="6"/>
  <c r="CT30" i="6"/>
  <c r="CS30" i="6"/>
  <c r="CR30" i="6"/>
  <c r="CQ30" i="6"/>
  <c r="CR6" i="6"/>
  <c r="CS6" i="6" s="1"/>
  <c r="CT6" i="6" s="1"/>
  <c r="CU6" i="6" s="1"/>
  <c r="CV6" i="6" s="1"/>
  <c r="CW6" i="6" s="1"/>
  <c r="CX6" i="6" s="1"/>
  <c r="CY6" i="6" s="1"/>
  <c r="CZ6" i="6" s="1"/>
  <c r="DA6" i="6" s="1"/>
  <c r="DB6" i="6" s="1"/>
  <c r="DC6" i="6" s="1"/>
  <c r="DD6" i="6" s="1"/>
  <c r="DE6" i="6" s="1"/>
  <c r="DF6" i="6" s="1"/>
  <c r="DG6" i="6" s="1"/>
  <c r="DH6" i="6" s="1"/>
  <c r="DI6" i="6" s="1"/>
  <c r="DJ6" i="6" s="1"/>
  <c r="DK6" i="6" s="1"/>
  <c r="DL6" i="6" s="1"/>
  <c r="DM6" i="6" s="1"/>
  <c r="DN6" i="6" s="1"/>
  <c r="DO6" i="6" s="1"/>
  <c r="DP6" i="6" s="1"/>
  <c r="DQ6" i="6" s="1"/>
  <c r="DR6" i="6" s="1"/>
  <c r="DS6" i="6" s="1"/>
  <c r="DT6" i="6" s="1"/>
  <c r="DU6" i="6" s="1"/>
  <c r="DV6" i="6" s="1"/>
  <c r="DW6" i="6" s="1"/>
  <c r="DX6" i="6" s="1"/>
  <c r="DY6" i="6" s="1"/>
  <c r="DZ6" i="6" s="1"/>
  <c r="EA6" i="6" s="1"/>
  <c r="EB6" i="6" s="1"/>
  <c r="EC6" i="6" s="1"/>
  <c r="ED6" i="6" s="1"/>
  <c r="EE6" i="6" s="1"/>
  <c r="EF6" i="6" s="1"/>
  <c r="EG6" i="6" s="1"/>
  <c r="EH6" i="6" s="1"/>
  <c r="EI6" i="6" s="1"/>
  <c r="EJ6" i="6" s="1"/>
  <c r="EK6" i="6" s="1"/>
  <c r="EL6" i="6" s="1"/>
  <c r="EM6" i="6" s="1"/>
  <c r="EN6" i="6" s="1"/>
  <c r="EO6" i="6" s="1"/>
  <c r="EP6" i="6" s="1"/>
  <c r="EQ6" i="6" s="1"/>
  <c r="ER6" i="6" s="1"/>
  <c r="ES6" i="6" s="1"/>
  <c r="ET6" i="6" s="1"/>
  <c r="EU6" i="6" s="1"/>
  <c r="EV6" i="6" s="1"/>
  <c r="EW6" i="6" s="1"/>
  <c r="EX6" i="6" s="1"/>
  <c r="EY6" i="6" s="1"/>
  <c r="EZ6" i="6" s="1"/>
  <c r="FA6" i="6" s="1"/>
  <c r="FB6" i="6" s="1"/>
  <c r="FC6" i="6" s="1"/>
  <c r="FD6" i="6" s="1"/>
  <c r="FE6" i="6" s="1"/>
  <c r="FF6" i="6" s="1"/>
  <c r="FG6" i="6" s="1"/>
  <c r="FH6" i="6" s="1"/>
  <c r="FI6" i="6" s="1"/>
  <c r="FJ6" i="6" s="1"/>
  <c r="FK6" i="6" s="1"/>
  <c r="FL6" i="6" s="1"/>
  <c r="FM6" i="6" s="1"/>
  <c r="FN6" i="6" s="1"/>
  <c r="FO6" i="6" s="1"/>
  <c r="FP6" i="6" s="1"/>
  <c r="FQ6" i="6" s="1"/>
  <c r="FR6" i="6" s="1"/>
  <c r="FS6" i="6" s="1"/>
  <c r="FT6" i="6" s="1"/>
  <c r="FU6" i="6" s="1"/>
  <c r="FV6" i="6" s="1"/>
  <c r="FW6" i="6" s="1"/>
  <c r="FX6" i="6" s="1"/>
  <c r="FY6" i="6" s="1"/>
  <c r="FZ6" i="6" s="1"/>
  <c r="GA6" i="6" s="1"/>
  <c r="GB6" i="6" s="1"/>
  <c r="GC6" i="6" s="1"/>
  <c r="GD6" i="6" s="1"/>
  <c r="GE6" i="6" s="1"/>
  <c r="GF6" i="6" s="1"/>
  <c r="GG6" i="6" s="1"/>
  <c r="GH6" i="6" s="1"/>
  <c r="GI6" i="6" s="1"/>
  <c r="GJ6" i="6" s="1"/>
  <c r="GK6" i="6" s="1"/>
  <c r="GL6" i="6" s="1"/>
  <c r="GM6" i="6" s="1"/>
  <c r="GN6" i="6" s="1"/>
  <c r="GO6" i="6" s="1"/>
  <c r="GP6" i="6" s="1"/>
  <c r="GQ6" i="6" s="1"/>
  <c r="GR6" i="6" s="1"/>
  <c r="GS6" i="6" s="1"/>
  <c r="GT6" i="6" s="1"/>
  <c r="GU6" i="6" s="1"/>
  <c r="GV6" i="6" s="1"/>
  <c r="GW6" i="6" s="1"/>
  <c r="GX6" i="6" s="1"/>
  <c r="GY6" i="6" s="1"/>
  <c r="GZ6" i="6" s="1"/>
  <c r="HA6" i="6" s="1"/>
  <c r="HB6" i="6" s="1"/>
  <c r="HC6" i="6" s="1"/>
  <c r="HD6" i="6" s="1"/>
  <c r="HE6" i="6" s="1"/>
  <c r="HF6" i="6" s="1"/>
  <c r="HG6" i="6" s="1"/>
  <c r="HH6" i="6" s="1"/>
  <c r="HI6" i="6" s="1"/>
  <c r="HJ6" i="6" s="1"/>
  <c r="HK6" i="6" s="1"/>
  <c r="HL6" i="6" s="1"/>
  <c r="HM6" i="6" s="1"/>
  <c r="HN6" i="6" s="1"/>
  <c r="HO6" i="6" s="1"/>
  <c r="HP6" i="6" s="1"/>
  <c r="HQ6" i="6" s="1"/>
  <c r="HR6" i="6" s="1"/>
  <c r="HS6" i="6" s="1"/>
  <c r="HT6" i="6" s="1"/>
  <c r="HU6" i="6" s="1"/>
  <c r="HV6" i="6" s="1"/>
  <c r="HW6" i="6" s="1"/>
  <c r="HX6" i="6" s="1"/>
  <c r="HY6" i="6" s="1"/>
  <c r="HZ6" i="6" s="1"/>
  <c r="IA6" i="6" s="1"/>
  <c r="IB6" i="6" s="1"/>
  <c r="IC6" i="6" s="1"/>
  <c r="ID6" i="6" s="1"/>
  <c r="IE6" i="6" s="1"/>
  <c r="IF6" i="6" s="1"/>
  <c r="IG6" i="6" s="1"/>
  <c r="IH6" i="6" s="1"/>
  <c r="II6" i="6" s="1"/>
  <c r="IJ6" i="6" s="1"/>
  <c r="IK6" i="6" s="1"/>
  <c r="IL6" i="6" s="1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DS7" i="6"/>
  <c r="DT7" i="6"/>
  <c r="DU7" i="6"/>
  <c r="DV7" i="6"/>
  <c r="DW7" i="6"/>
  <c r="DX7" i="6"/>
  <c r="DY7" i="6"/>
  <c r="DZ7" i="6"/>
  <c r="EA7" i="6"/>
  <c r="EB7" i="6"/>
  <c r="EC7" i="6"/>
  <c r="ED7" i="6"/>
  <c r="EE7" i="6"/>
  <c r="EF7" i="6"/>
  <c r="EG7" i="6"/>
  <c r="EH7" i="6"/>
  <c r="EI7" i="6"/>
  <c r="EJ7" i="6"/>
  <c r="EK7" i="6"/>
  <c r="EL7" i="6"/>
  <c r="EM7" i="6"/>
  <c r="EN7" i="6"/>
  <c r="EO7" i="6"/>
  <c r="EP7" i="6"/>
  <c r="EQ7" i="6"/>
  <c r="ER7" i="6"/>
  <c r="ES7" i="6"/>
  <c r="ET7" i="6"/>
  <c r="EU7" i="6"/>
  <c r="EV7" i="6"/>
  <c r="EW7" i="6"/>
  <c r="EX7" i="6"/>
  <c r="EY7" i="6"/>
  <c r="EZ7" i="6"/>
  <c r="FA7" i="6"/>
  <c r="FB7" i="6"/>
  <c r="FC7" i="6"/>
  <c r="FD7" i="6"/>
  <c r="FE7" i="6"/>
  <c r="FF7" i="6"/>
  <c r="FG7" i="6"/>
  <c r="FH7" i="6"/>
  <c r="FI7" i="6"/>
  <c r="FJ7" i="6"/>
  <c r="FK7" i="6"/>
  <c r="FL7" i="6"/>
  <c r="FM7" i="6"/>
  <c r="FN7" i="6"/>
  <c r="FO7" i="6"/>
  <c r="FP7" i="6"/>
  <c r="FQ7" i="6"/>
  <c r="FR7" i="6"/>
  <c r="FS7" i="6"/>
  <c r="FT7" i="6"/>
  <c r="FU7" i="6"/>
  <c r="FV7" i="6"/>
  <c r="FW7" i="6"/>
  <c r="FX7" i="6"/>
  <c r="FY7" i="6"/>
  <c r="FZ7" i="6"/>
  <c r="GA7" i="6"/>
  <c r="GB7" i="6"/>
  <c r="GC7" i="6"/>
  <c r="GD7" i="6"/>
  <c r="GE7" i="6"/>
  <c r="GF7" i="6"/>
  <c r="GG7" i="6"/>
  <c r="GH7" i="6"/>
  <c r="GI7" i="6"/>
  <c r="GJ7" i="6"/>
  <c r="GK7" i="6"/>
  <c r="GL7" i="6"/>
  <c r="GM7" i="6"/>
  <c r="GN7" i="6"/>
  <c r="GO7" i="6"/>
  <c r="GP7" i="6"/>
  <c r="GQ7" i="6"/>
  <c r="GR7" i="6"/>
  <c r="GS7" i="6"/>
  <c r="GT7" i="6"/>
  <c r="GU7" i="6"/>
  <c r="GV7" i="6"/>
  <c r="GW7" i="6"/>
  <c r="GX7" i="6"/>
  <c r="GY7" i="6"/>
  <c r="GZ7" i="6"/>
  <c r="HA7" i="6"/>
  <c r="HB7" i="6"/>
  <c r="HC7" i="6"/>
  <c r="HD7" i="6"/>
  <c r="HE7" i="6"/>
  <c r="HF7" i="6"/>
  <c r="HG7" i="6"/>
  <c r="HH7" i="6"/>
  <c r="HI7" i="6"/>
  <c r="HJ7" i="6"/>
  <c r="HK7" i="6"/>
  <c r="HL7" i="6"/>
  <c r="HM7" i="6"/>
  <c r="HN7" i="6"/>
  <c r="HO7" i="6"/>
  <c r="HP7" i="6"/>
  <c r="HQ7" i="6"/>
  <c r="HR7" i="6"/>
  <c r="HS7" i="6"/>
  <c r="HT7" i="6"/>
  <c r="HU7" i="6"/>
  <c r="HV7" i="6"/>
  <c r="HW7" i="6"/>
  <c r="HX7" i="6"/>
  <c r="HY7" i="6"/>
  <c r="HZ7" i="6"/>
  <c r="IA7" i="6"/>
  <c r="IB7" i="6"/>
  <c r="IC7" i="6"/>
  <c r="ID7" i="6"/>
  <c r="IE7" i="6"/>
  <c r="IF7" i="6"/>
  <c r="IG7" i="6"/>
  <c r="IH7" i="6"/>
  <c r="II7" i="6"/>
  <c r="IJ7" i="6"/>
  <c r="IK7" i="6"/>
  <c r="IL7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DS14" i="6"/>
  <c r="DT14" i="6"/>
  <c r="DU14" i="6"/>
  <c r="DV14" i="6"/>
  <c r="DW14" i="6"/>
  <c r="DX14" i="6"/>
  <c r="DY14" i="6"/>
  <c r="DZ14" i="6"/>
  <c r="EA14" i="6"/>
  <c r="EB14" i="6"/>
  <c r="EC14" i="6"/>
  <c r="ED14" i="6"/>
  <c r="EE14" i="6"/>
  <c r="EF14" i="6"/>
  <c r="EG14" i="6"/>
  <c r="EH14" i="6"/>
  <c r="EI14" i="6"/>
  <c r="EJ14" i="6"/>
  <c r="EK14" i="6"/>
  <c r="EL14" i="6"/>
  <c r="EM14" i="6"/>
  <c r="EN14" i="6"/>
  <c r="EO14" i="6"/>
  <c r="EP14" i="6"/>
  <c r="EQ14" i="6"/>
  <c r="ER14" i="6"/>
  <c r="ES14" i="6"/>
  <c r="ET14" i="6"/>
  <c r="EU14" i="6"/>
  <c r="EV14" i="6"/>
  <c r="EW14" i="6"/>
  <c r="EX14" i="6"/>
  <c r="EY14" i="6"/>
  <c r="EZ14" i="6"/>
  <c r="FA14" i="6"/>
  <c r="FB14" i="6"/>
  <c r="FC14" i="6"/>
  <c r="FD14" i="6"/>
  <c r="FE14" i="6"/>
  <c r="FF14" i="6"/>
  <c r="FG14" i="6"/>
  <c r="FH14" i="6"/>
  <c r="FI14" i="6"/>
  <c r="FJ14" i="6"/>
  <c r="FK14" i="6"/>
  <c r="FL14" i="6"/>
  <c r="FM14" i="6"/>
  <c r="FN14" i="6"/>
  <c r="FO14" i="6"/>
  <c r="FP14" i="6"/>
  <c r="FQ14" i="6"/>
  <c r="FR14" i="6"/>
  <c r="FS14" i="6"/>
  <c r="FT14" i="6"/>
  <c r="FU14" i="6"/>
  <c r="FV14" i="6"/>
  <c r="FW14" i="6"/>
  <c r="FX14" i="6"/>
  <c r="FY14" i="6"/>
  <c r="FZ14" i="6"/>
  <c r="GA14" i="6"/>
  <c r="GB14" i="6"/>
  <c r="GC14" i="6"/>
  <c r="GD14" i="6"/>
  <c r="GE14" i="6"/>
  <c r="GF14" i="6"/>
  <c r="GG14" i="6"/>
  <c r="GH14" i="6"/>
  <c r="GI14" i="6"/>
  <c r="GJ14" i="6"/>
  <c r="GK14" i="6"/>
  <c r="GL14" i="6"/>
  <c r="GM14" i="6"/>
  <c r="GN14" i="6"/>
  <c r="GO14" i="6"/>
  <c r="GP14" i="6"/>
  <c r="GQ14" i="6"/>
  <c r="GR14" i="6"/>
  <c r="GS14" i="6"/>
  <c r="GT14" i="6"/>
  <c r="GU14" i="6"/>
  <c r="GV14" i="6"/>
  <c r="GW14" i="6"/>
  <c r="GX14" i="6"/>
  <c r="GY14" i="6"/>
  <c r="GZ14" i="6"/>
  <c r="HA14" i="6"/>
  <c r="HB14" i="6"/>
  <c r="HC14" i="6"/>
  <c r="HD14" i="6"/>
  <c r="HE14" i="6"/>
  <c r="HF14" i="6"/>
  <c r="HG14" i="6"/>
  <c r="HH14" i="6"/>
  <c r="HI14" i="6"/>
  <c r="HJ14" i="6"/>
  <c r="HK14" i="6"/>
  <c r="HL14" i="6"/>
  <c r="HM14" i="6"/>
  <c r="HN14" i="6"/>
  <c r="HO14" i="6"/>
  <c r="HP14" i="6"/>
  <c r="HQ14" i="6"/>
  <c r="HR14" i="6"/>
  <c r="HS14" i="6"/>
  <c r="HT14" i="6"/>
  <c r="HU14" i="6"/>
  <c r="HV14" i="6"/>
  <c r="HW14" i="6"/>
  <c r="HX14" i="6"/>
  <c r="HY14" i="6"/>
  <c r="HZ14" i="6"/>
  <c r="IA14" i="6"/>
  <c r="IB14" i="6"/>
  <c r="IC14" i="6"/>
  <c r="ID14" i="6"/>
  <c r="IE14" i="6"/>
  <c r="IF14" i="6"/>
  <c r="IG14" i="6"/>
  <c r="IH14" i="6"/>
  <c r="II14" i="6"/>
  <c r="IJ14" i="6"/>
  <c r="IK14" i="6"/>
  <c r="IL14" i="6"/>
  <c r="CR22" i="6"/>
  <c r="CS22" i="6"/>
  <c r="CT22" i="6"/>
  <c r="CU22" i="6"/>
  <c r="CV22" i="6"/>
  <c r="CW22" i="6"/>
  <c r="CW12" i="6" s="1"/>
  <c r="CX22" i="6"/>
  <c r="CY22" i="6"/>
  <c r="CZ22" i="6"/>
  <c r="DA22" i="6"/>
  <c r="DB22" i="6"/>
  <c r="DC22" i="6"/>
  <c r="DD22" i="6"/>
  <c r="DE22" i="6"/>
  <c r="DF22" i="6"/>
  <c r="DG22" i="6"/>
  <c r="DH22" i="6"/>
  <c r="DI22" i="6"/>
  <c r="DI12" i="6" s="1"/>
  <c r="DJ22" i="6"/>
  <c r="DJ12" i="6" s="1"/>
  <c r="DK22" i="6"/>
  <c r="DL22" i="6"/>
  <c r="DM22" i="6"/>
  <c r="DN22" i="6"/>
  <c r="DO22" i="6"/>
  <c r="DP22" i="6"/>
  <c r="DQ22" i="6"/>
  <c r="DR22" i="6"/>
  <c r="DS22" i="6"/>
  <c r="DT22" i="6"/>
  <c r="DU22" i="6"/>
  <c r="DU12" i="6" s="1"/>
  <c r="DV22" i="6"/>
  <c r="DV12" i="6" s="1"/>
  <c r="DW22" i="6"/>
  <c r="DX22" i="6"/>
  <c r="DY22" i="6"/>
  <c r="DZ22" i="6"/>
  <c r="EA22" i="6"/>
  <c r="EB22" i="6"/>
  <c r="EC22" i="6"/>
  <c r="ED22" i="6"/>
  <c r="EE22" i="6"/>
  <c r="EF22" i="6"/>
  <c r="EG22" i="6"/>
  <c r="EG12" i="6" s="1"/>
  <c r="EH22" i="6"/>
  <c r="EH12" i="6" s="1"/>
  <c r="EI22" i="6"/>
  <c r="EI12" i="6" s="1"/>
  <c r="EJ22" i="6"/>
  <c r="EK22" i="6"/>
  <c r="EL22" i="6"/>
  <c r="EM22" i="6"/>
  <c r="EN22" i="6"/>
  <c r="EO22" i="6"/>
  <c r="EP22" i="6"/>
  <c r="EQ22" i="6"/>
  <c r="ER22" i="6"/>
  <c r="ES22" i="6"/>
  <c r="ES12" i="6" s="1"/>
  <c r="ET22" i="6"/>
  <c r="ET12" i="6" s="1"/>
  <c r="EU22" i="6"/>
  <c r="EU12" i="6" s="1"/>
  <c r="EV22" i="6"/>
  <c r="EW22" i="6"/>
  <c r="EX22" i="6"/>
  <c r="EY22" i="6"/>
  <c r="EZ22" i="6"/>
  <c r="FA22" i="6"/>
  <c r="FB22" i="6"/>
  <c r="FC22" i="6"/>
  <c r="FD22" i="6"/>
  <c r="FE22" i="6"/>
  <c r="FE12" i="6" s="1"/>
  <c r="FF22" i="6"/>
  <c r="FF12" i="6" s="1"/>
  <c r="FG22" i="6"/>
  <c r="FG12" i="6" s="1"/>
  <c r="FH22" i="6"/>
  <c r="FI22" i="6"/>
  <c r="FJ22" i="6"/>
  <c r="FK22" i="6"/>
  <c r="FL22" i="6"/>
  <c r="FM22" i="6"/>
  <c r="FN22" i="6"/>
  <c r="FO22" i="6"/>
  <c r="FP22" i="6"/>
  <c r="FQ22" i="6"/>
  <c r="FQ12" i="6" s="1"/>
  <c r="FR22" i="6"/>
  <c r="FR12" i="6" s="1"/>
  <c r="FS22" i="6"/>
  <c r="FS12" i="6" s="1"/>
  <c r="FT22" i="6"/>
  <c r="FU22" i="6"/>
  <c r="FV22" i="6"/>
  <c r="FW22" i="6"/>
  <c r="FX22" i="6"/>
  <c r="FY22" i="6"/>
  <c r="FZ22" i="6"/>
  <c r="GA22" i="6"/>
  <c r="GB22" i="6"/>
  <c r="GC22" i="6"/>
  <c r="GC12" i="6" s="1"/>
  <c r="GD22" i="6"/>
  <c r="GD12" i="6" s="1"/>
  <c r="GE22" i="6"/>
  <c r="GE12" i="6" s="1"/>
  <c r="GF22" i="6"/>
  <c r="GG22" i="6"/>
  <c r="GH22" i="6"/>
  <c r="GI22" i="6"/>
  <c r="GJ22" i="6"/>
  <c r="GK22" i="6"/>
  <c r="GL22" i="6"/>
  <c r="GM22" i="6"/>
  <c r="GN22" i="6"/>
  <c r="GO22" i="6"/>
  <c r="GO12" i="6" s="1"/>
  <c r="GP22" i="6"/>
  <c r="GP12" i="6" s="1"/>
  <c r="GQ22" i="6"/>
  <c r="GQ12" i="6" s="1"/>
  <c r="GR22" i="6"/>
  <c r="GS22" i="6"/>
  <c r="GS12" i="6" s="1"/>
  <c r="GT22" i="6"/>
  <c r="GU22" i="6"/>
  <c r="GV22" i="6"/>
  <c r="GW22" i="6"/>
  <c r="GX22" i="6"/>
  <c r="GY22" i="6"/>
  <c r="GZ22" i="6"/>
  <c r="HA22" i="6"/>
  <c r="HA12" i="6" s="1"/>
  <c r="HB22" i="6"/>
  <c r="HB12" i="6" s="1"/>
  <c r="HC22" i="6"/>
  <c r="HC12" i="6" s="1"/>
  <c r="HD22" i="6"/>
  <c r="HE22" i="6"/>
  <c r="HE12" i="6" s="1"/>
  <c r="HF22" i="6"/>
  <c r="HG22" i="6"/>
  <c r="HH22" i="6"/>
  <c r="HI22" i="6"/>
  <c r="HJ22" i="6"/>
  <c r="HK22" i="6"/>
  <c r="HL22" i="6"/>
  <c r="HM22" i="6"/>
  <c r="HM12" i="6" s="1"/>
  <c r="HN22" i="6"/>
  <c r="HN12" i="6" s="1"/>
  <c r="HO22" i="6"/>
  <c r="HO12" i="6" s="1"/>
  <c r="HP22" i="6"/>
  <c r="HQ22" i="6"/>
  <c r="HQ12" i="6" s="1"/>
  <c r="HR22" i="6"/>
  <c r="HS22" i="6"/>
  <c r="HT22" i="6"/>
  <c r="HU22" i="6"/>
  <c r="HV22" i="6"/>
  <c r="HW22" i="6"/>
  <c r="HX22" i="6"/>
  <c r="HY22" i="6"/>
  <c r="HY12" i="6" s="1"/>
  <c r="HZ22" i="6"/>
  <c r="HZ12" i="6" s="1"/>
  <c r="IA22" i="6"/>
  <c r="IA12" i="6" s="1"/>
  <c r="IB22" i="6"/>
  <c r="IC22" i="6"/>
  <c r="IC12" i="6" s="1"/>
  <c r="ID22" i="6"/>
  <c r="IE22" i="6"/>
  <c r="IF22" i="6"/>
  <c r="IG22" i="6"/>
  <c r="IH22" i="6"/>
  <c r="II22" i="6"/>
  <c r="IJ22" i="6"/>
  <c r="IK22" i="6"/>
  <c r="IK12" i="6" s="1"/>
  <c r="IL22" i="6"/>
  <c r="IL12" i="6" s="1"/>
  <c r="CR31" i="6"/>
  <c r="CS31" i="6"/>
  <c r="CT31" i="6"/>
  <c r="CU31" i="6"/>
  <c r="CV31" i="6"/>
  <c r="CV29" i="6" s="1"/>
  <c r="CW31" i="6"/>
  <c r="CW29" i="6" s="1"/>
  <c r="CX31" i="6"/>
  <c r="CY31" i="6"/>
  <c r="CZ31" i="6"/>
  <c r="DA31" i="6"/>
  <c r="DB31" i="6"/>
  <c r="DB29" i="6" s="1"/>
  <c r="DC31" i="6"/>
  <c r="DD31" i="6"/>
  <c r="DD29" i="6" s="1"/>
  <c r="DD12" i="6" s="1"/>
  <c r="DE31" i="6"/>
  <c r="DF31" i="6"/>
  <c r="DG31" i="6"/>
  <c r="DH31" i="6"/>
  <c r="DH29" i="6" s="1"/>
  <c r="DI31" i="6"/>
  <c r="DI29" i="6" s="1"/>
  <c r="DJ31" i="6"/>
  <c r="DJ29" i="6" s="1"/>
  <c r="DK31" i="6"/>
  <c r="DL31" i="6"/>
  <c r="DM31" i="6"/>
  <c r="DN31" i="6"/>
  <c r="DN29" i="6" s="1"/>
  <c r="DO31" i="6"/>
  <c r="DP31" i="6"/>
  <c r="DP29" i="6" s="1"/>
  <c r="DP12" i="6" s="1"/>
  <c r="DQ31" i="6"/>
  <c r="DR31" i="6"/>
  <c r="DS31" i="6"/>
  <c r="DT31" i="6"/>
  <c r="DT29" i="6" s="1"/>
  <c r="DU31" i="6"/>
  <c r="DU29" i="6" s="1"/>
  <c r="DV31" i="6"/>
  <c r="DV29" i="6" s="1"/>
  <c r="DW31" i="6"/>
  <c r="DX31" i="6"/>
  <c r="DY31" i="6"/>
  <c r="DZ31" i="6"/>
  <c r="DZ29" i="6" s="1"/>
  <c r="EA31" i="6"/>
  <c r="EB31" i="6"/>
  <c r="EB29" i="6" s="1"/>
  <c r="EB12" i="6" s="1"/>
  <c r="EC31" i="6"/>
  <c r="ED31" i="6"/>
  <c r="EE31" i="6"/>
  <c r="EF31" i="6"/>
  <c r="EF29" i="6" s="1"/>
  <c r="EG31" i="6"/>
  <c r="EG29" i="6" s="1"/>
  <c r="EH31" i="6"/>
  <c r="EH29" i="6" s="1"/>
  <c r="EI31" i="6"/>
  <c r="EI29" i="6" s="1"/>
  <c r="EJ31" i="6"/>
  <c r="EJ29" i="6" s="1"/>
  <c r="EK31" i="6"/>
  <c r="EL31" i="6"/>
  <c r="EL29" i="6" s="1"/>
  <c r="EM31" i="6"/>
  <c r="EN31" i="6"/>
  <c r="EN29" i="6" s="1"/>
  <c r="EN12" i="6" s="1"/>
  <c r="EO31" i="6"/>
  <c r="EP31" i="6"/>
  <c r="EQ31" i="6"/>
  <c r="ER31" i="6"/>
  <c r="ER29" i="6" s="1"/>
  <c r="ES31" i="6"/>
  <c r="ES29" i="6" s="1"/>
  <c r="ET31" i="6"/>
  <c r="ET29" i="6" s="1"/>
  <c r="EU31" i="6"/>
  <c r="EU29" i="6" s="1"/>
  <c r="EV31" i="6"/>
  <c r="EV29" i="6" s="1"/>
  <c r="EW31" i="6"/>
  <c r="EX31" i="6"/>
  <c r="EX29" i="6" s="1"/>
  <c r="EY31" i="6"/>
  <c r="EZ31" i="6"/>
  <c r="EZ29" i="6" s="1"/>
  <c r="EZ12" i="6" s="1"/>
  <c r="FA31" i="6"/>
  <c r="FB31" i="6"/>
  <c r="FC31" i="6"/>
  <c r="FD31" i="6"/>
  <c r="FD29" i="6" s="1"/>
  <c r="FE31" i="6"/>
  <c r="FE29" i="6" s="1"/>
  <c r="FF31" i="6"/>
  <c r="FF29" i="6" s="1"/>
  <c r="FG31" i="6"/>
  <c r="FG29" i="6" s="1"/>
  <c r="FH31" i="6"/>
  <c r="FH29" i="6" s="1"/>
  <c r="FI31" i="6"/>
  <c r="FJ31" i="6"/>
  <c r="FJ29" i="6" s="1"/>
  <c r="FK31" i="6"/>
  <c r="FL31" i="6"/>
  <c r="FL29" i="6" s="1"/>
  <c r="FL12" i="6" s="1"/>
  <c r="FM31" i="6"/>
  <c r="FN31" i="6"/>
  <c r="FO31" i="6"/>
  <c r="FP31" i="6"/>
  <c r="FP29" i="6" s="1"/>
  <c r="FQ31" i="6"/>
  <c r="FQ29" i="6" s="1"/>
  <c r="FR31" i="6"/>
  <c r="FR29" i="6" s="1"/>
  <c r="FS31" i="6"/>
  <c r="FS29" i="6" s="1"/>
  <c r="FT31" i="6"/>
  <c r="FT29" i="6" s="1"/>
  <c r="FU31" i="6"/>
  <c r="FV31" i="6"/>
  <c r="FV29" i="6" s="1"/>
  <c r="FW31" i="6"/>
  <c r="FX31" i="6"/>
  <c r="FX29" i="6" s="1"/>
  <c r="FX12" i="6" s="1"/>
  <c r="FY31" i="6"/>
  <c r="FZ31" i="6"/>
  <c r="GA31" i="6"/>
  <c r="GB31" i="6"/>
  <c r="GB29" i="6" s="1"/>
  <c r="GC31" i="6"/>
  <c r="GC29" i="6" s="1"/>
  <c r="GD31" i="6"/>
  <c r="GD29" i="6" s="1"/>
  <c r="GE31" i="6"/>
  <c r="GE29" i="6" s="1"/>
  <c r="GF31" i="6"/>
  <c r="GF29" i="6" s="1"/>
  <c r="GG31" i="6"/>
  <c r="GH31" i="6"/>
  <c r="GH29" i="6" s="1"/>
  <c r="GI31" i="6"/>
  <c r="GJ31" i="6"/>
  <c r="GJ29" i="6" s="1"/>
  <c r="GJ12" i="6" s="1"/>
  <c r="GK31" i="6"/>
  <c r="GL31" i="6"/>
  <c r="GM31" i="6"/>
  <c r="GN31" i="6"/>
  <c r="GN29" i="6" s="1"/>
  <c r="GO31" i="6"/>
  <c r="GO29" i="6" s="1"/>
  <c r="GP31" i="6"/>
  <c r="GP29" i="6" s="1"/>
  <c r="GQ31" i="6"/>
  <c r="GQ29" i="6" s="1"/>
  <c r="GR31" i="6"/>
  <c r="GR29" i="6" s="1"/>
  <c r="GS31" i="6"/>
  <c r="GS29" i="6" s="1"/>
  <c r="GT31" i="6"/>
  <c r="GT29" i="6" s="1"/>
  <c r="GU31" i="6"/>
  <c r="GU29" i="6" s="1"/>
  <c r="GU12" i="6" s="1"/>
  <c r="GV31" i="6"/>
  <c r="GV29" i="6" s="1"/>
  <c r="GV12" i="6" s="1"/>
  <c r="GW31" i="6"/>
  <c r="GX31" i="6"/>
  <c r="GY31" i="6"/>
  <c r="GZ31" i="6"/>
  <c r="GZ29" i="6" s="1"/>
  <c r="HA31" i="6"/>
  <c r="HA29" i="6" s="1"/>
  <c r="HB31" i="6"/>
  <c r="HB29" i="6" s="1"/>
  <c r="HC31" i="6"/>
  <c r="HC29" i="6" s="1"/>
  <c r="HD31" i="6"/>
  <c r="HD29" i="6" s="1"/>
  <c r="HE31" i="6"/>
  <c r="HE29" i="6" s="1"/>
  <c r="HF31" i="6"/>
  <c r="HF29" i="6" s="1"/>
  <c r="HG31" i="6"/>
  <c r="HG29" i="6" s="1"/>
  <c r="HG12" i="6" s="1"/>
  <c r="HH31" i="6"/>
  <c r="HH29" i="6" s="1"/>
  <c r="HH12" i="6" s="1"/>
  <c r="HI31" i="6"/>
  <c r="HI29" i="6" s="1"/>
  <c r="HJ31" i="6"/>
  <c r="HJ29" i="6" s="1"/>
  <c r="HK31" i="6"/>
  <c r="HK29" i="6" s="1"/>
  <c r="HK12" i="6" s="1"/>
  <c r="HL31" i="6"/>
  <c r="HL29" i="6" s="1"/>
  <c r="HM31" i="6"/>
  <c r="HM29" i="6" s="1"/>
  <c r="HN31" i="6"/>
  <c r="HN29" i="6" s="1"/>
  <c r="HO31" i="6"/>
  <c r="HO29" i="6" s="1"/>
  <c r="HP31" i="6"/>
  <c r="HP29" i="6" s="1"/>
  <c r="HQ31" i="6"/>
  <c r="HQ29" i="6" s="1"/>
  <c r="HR31" i="6"/>
  <c r="HR29" i="6" s="1"/>
  <c r="HS31" i="6"/>
  <c r="HS29" i="6" s="1"/>
  <c r="HS12" i="6" s="1"/>
  <c r="HT31" i="6"/>
  <c r="HT29" i="6" s="1"/>
  <c r="HT12" i="6" s="1"/>
  <c r="HU31" i="6"/>
  <c r="HU29" i="6" s="1"/>
  <c r="HV31" i="6"/>
  <c r="HV29" i="6" s="1"/>
  <c r="HW31" i="6"/>
  <c r="HW29" i="6" s="1"/>
  <c r="HW12" i="6" s="1"/>
  <c r="HX31" i="6"/>
  <c r="HX29" i="6" s="1"/>
  <c r="HY31" i="6"/>
  <c r="HY29" i="6" s="1"/>
  <c r="HZ31" i="6"/>
  <c r="HZ29" i="6" s="1"/>
  <c r="IA31" i="6"/>
  <c r="IA29" i="6" s="1"/>
  <c r="IB31" i="6"/>
  <c r="IB29" i="6" s="1"/>
  <c r="IC31" i="6"/>
  <c r="IC29" i="6" s="1"/>
  <c r="ID31" i="6"/>
  <c r="ID29" i="6" s="1"/>
  <c r="IE31" i="6"/>
  <c r="IE29" i="6" s="1"/>
  <c r="IE12" i="6" s="1"/>
  <c r="IF31" i="6"/>
  <c r="IF29" i="6" s="1"/>
  <c r="IF12" i="6" s="1"/>
  <c r="IG31" i="6"/>
  <c r="IG29" i="6" s="1"/>
  <c r="IH31" i="6"/>
  <c r="IH29" i="6" s="1"/>
  <c r="II31" i="6"/>
  <c r="II29" i="6" s="1"/>
  <c r="II12" i="6" s="1"/>
  <c r="IJ31" i="6"/>
  <c r="IJ29" i="6" s="1"/>
  <c r="IK31" i="6"/>
  <c r="IK29" i="6" s="1"/>
  <c r="IL31" i="6"/>
  <c r="IL29" i="6" s="1"/>
  <c r="CR32" i="6"/>
  <c r="CS32" i="6"/>
  <c r="CT32" i="6"/>
  <c r="CT29" i="6" s="1"/>
  <c r="CU32" i="6"/>
  <c r="CV32" i="6"/>
  <c r="CW32" i="6"/>
  <c r="CX32" i="6"/>
  <c r="CY32" i="6"/>
  <c r="CZ32" i="6"/>
  <c r="DA32" i="6"/>
  <c r="DB32" i="6"/>
  <c r="DC32" i="6"/>
  <c r="DD32" i="6"/>
  <c r="DE32" i="6"/>
  <c r="DF32" i="6"/>
  <c r="DF29" i="6" s="1"/>
  <c r="DG32" i="6"/>
  <c r="DH32" i="6"/>
  <c r="DI32" i="6"/>
  <c r="DJ32" i="6"/>
  <c r="DK32" i="6"/>
  <c r="DL32" i="6"/>
  <c r="DM32" i="6"/>
  <c r="DN32" i="6"/>
  <c r="DO32" i="6"/>
  <c r="DP32" i="6"/>
  <c r="DQ32" i="6"/>
  <c r="DQ29" i="6" s="1"/>
  <c r="DR32" i="6"/>
  <c r="DR29" i="6" s="1"/>
  <c r="DS32" i="6"/>
  <c r="DS29" i="6" s="1"/>
  <c r="DS12" i="6" s="1"/>
  <c r="DT32" i="6"/>
  <c r="DU32" i="6"/>
  <c r="DV32" i="6"/>
  <c r="DW32" i="6"/>
  <c r="DX32" i="6"/>
  <c r="DY32" i="6"/>
  <c r="DZ32" i="6"/>
  <c r="EA32" i="6"/>
  <c r="EB32" i="6"/>
  <c r="EC32" i="6"/>
  <c r="EC29" i="6" s="1"/>
  <c r="ED32" i="6"/>
  <c r="ED29" i="6" s="1"/>
  <c r="EE32" i="6"/>
  <c r="EE29" i="6" s="1"/>
  <c r="EE12" i="6" s="1"/>
  <c r="EF32" i="6"/>
  <c r="EG32" i="6"/>
  <c r="EH32" i="6"/>
  <c r="EI32" i="6"/>
  <c r="EJ32" i="6"/>
  <c r="EK32" i="6"/>
  <c r="EL32" i="6"/>
  <c r="EM32" i="6"/>
  <c r="EN32" i="6"/>
  <c r="EO32" i="6"/>
  <c r="EO29" i="6" s="1"/>
  <c r="EP32" i="6"/>
  <c r="EP29" i="6" s="1"/>
  <c r="EQ32" i="6"/>
  <c r="EQ29" i="6" s="1"/>
  <c r="EQ12" i="6" s="1"/>
  <c r="ER32" i="6"/>
  <c r="ES32" i="6"/>
  <c r="ET32" i="6"/>
  <c r="EU32" i="6"/>
  <c r="EV32" i="6"/>
  <c r="EW32" i="6"/>
  <c r="EX32" i="6"/>
  <c r="EY32" i="6"/>
  <c r="EZ32" i="6"/>
  <c r="FA32" i="6"/>
  <c r="FA29" i="6" s="1"/>
  <c r="FB32" i="6"/>
  <c r="FB29" i="6" s="1"/>
  <c r="FC32" i="6"/>
  <c r="FC29" i="6" s="1"/>
  <c r="FC12" i="6" s="1"/>
  <c r="FD32" i="6"/>
  <c r="FE32" i="6"/>
  <c r="FF32" i="6"/>
  <c r="FG32" i="6"/>
  <c r="FH32" i="6"/>
  <c r="FI32" i="6"/>
  <c r="FJ32" i="6"/>
  <c r="FK32" i="6"/>
  <c r="FL32" i="6"/>
  <c r="FM32" i="6"/>
  <c r="FM29" i="6" s="1"/>
  <c r="FN32" i="6"/>
  <c r="FN29" i="6" s="1"/>
  <c r="FO32" i="6"/>
  <c r="FO29" i="6" s="1"/>
  <c r="FO12" i="6" s="1"/>
  <c r="FP32" i="6"/>
  <c r="FQ32" i="6"/>
  <c r="FR32" i="6"/>
  <c r="FS32" i="6"/>
  <c r="FT32" i="6"/>
  <c r="FU32" i="6"/>
  <c r="FV32" i="6"/>
  <c r="FW32" i="6"/>
  <c r="FX32" i="6"/>
  <c r="FY32" i="6"/>
  <c r="FY29" i="6" s="1"/>
  <c r="FZ32" i="6"/>
  <c r="FZ29" i="6" s="1"/>
  <c r="GA32" i="6"/>
  <c r="GA29" i="6" s="1"/>
  <c r="GA12" i="6" s="1"/>
  <c r="GB32" i="6"/>
  <c r="GC32" i="6"/>
  <c r="GD32" i="6"/>
  <c r="GE32" i="6"/>
  <c r="GF32" i="6"/>
  <c r="GG32" i="6"/>
  <c r="GH32" i="6"/>
  <c r="GI32" i="6"/>
  <c r="GJ32" i="6"/>
  <c r="GK32" i="6"/>
  <c r="GK29" i="6" s="1"/>
  <c r="GL32" i="6"/>
  <c r="GL29" i="6" s="1"/>
  <c r="GM32" i="6"/>
  <c r="GM29" i="6" s="1"/>
  <c r="GM12" i="6" s="1"/>
  <c r="GN32" i="6"/>
  <c r="GO32" i="6"/>
  <c r="GP32" i="6"/>
  <c r="GQ32" i="6"/>
  <c r="GR32" i="6"/>
  <c r="GS32" i="6"/>
  <c r="GT32" i="6"/>
  <c r="GU32" i="6"/>
  <c r="GV32" i="6"/>
  <c r="GW32" i="6"/>
  <c r="GW29" i="6" s="1"/>
  <c r="GX32" i="6"/>
  <c r="GX29" i="6" s="1"/>
  <c r="GY32" i="6"/>
  <c r="GY29" i="6" s="1"/>
  <c r="GY12" i="6" s="1"/>
  <c r="GZ32" i="6"/>
  <c r="HA32" i="6"/>
  <c r="HB32" i="6"/>
  <c r="HC32" i="6"/>
  <c r="HD32" i="6"/>
  <c r="HE32" i="6"/>
  <c r="HF32" i="6"/>
  <c r="HG32" i="6"/>
  <c r="HH32" i="6"/>
  <c r="HI32" i="6"/>
  <c r="HJ32" i="6"/>
  <c r="HK32" i="6"/>
  <c r="HL32" i="6"/>
  <c r="HM32" i="6"/>
  <c r="HN32" i="6"/>
  <c r="HO32" i="6"/>
  <c r="HP32" i="6"/>
  <c r="HQ32" i="6"/>
  <c r="HR32" i="6"/>
  <c r="HS32" i="6"/>
  <c r="HT32" i="6"/>
  <c r="HU32" i="6"/>
  <c r="HV32" i="6"/>
  <c r="HW32" i="6"/>
  <c r="HX32" i="6"/>
  <c r="HY32" i="6"/>
  <c r="HZ32" i="6"/>
  <c r="IA32" i="6"/>
  <c r="IB32" i="6"/>
  <c r="IC32" i="6"/>
  <c r="ID32" i="6"/>
  <c r="IE32" i="6"/>
  <c r="IF32" i="6"/>
  <c r="IG32" i="6"/>
  <c r="IH32" i="6"/>
  <c r="II32" i="6"/>
  <c r="IJ32" i="6"/>
  <c r="IK32" i="6"/>
  <c r="IL32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EQ33" i="6"/>
  <c r="ER33" i="6"/>
  <c r="ES33" i="6"/>
  <c r="ET33" i="6"/>
  <c r="EU33" i="6"/>
  <c r="EV33" i="6"/>
  <c r="EW33" i="6"/>
  <c r="EX33" i="6"/>
  <c r="EY33" i="6"/>
  <c r="EZ33" i="6"/>
  <c r="FA33" i="6"/>
  <c r="FB33" i="6"/>
  <c r="FC33" i="6"/>
  <c r="FD33" i="6"/>
  <c r="FE33" i="6"/>
  <c r="FF33" i="6"/>
  <c r="FG33" i="6"/>
  <c r="FH33" i="6"/>
  <c r="FI33" i="6"/>
  <c r="FJ33" i="6"/>
  <c r="FK33" i="6"/>
  <c r="FL33" i="6"/>
  <c r="FM33" i="6"/>
  <c r="FN33" i="6"/>
  <c r="FO33" i="6"/>
  <c r="FP33" i="6"/>
  <c r="FQ33" i="6"/>
  <c r="FR33" i="6"/>
  <c r="FS33" i="6"/>
  <c r="FT33" i="6"/>
  <c r="FU33" i="6"/>
  <c r="FV33" i="6"/>
  <c r="FW33" i="6"/>
  <c r="FX33" i="6"/>
  <c r="FY33" i="6"/>
  <c r="FZ33" i="6"/>
  <c r="GA33" i="6"/>
  <c r="GB33" i="6"/>
  <c r="GC33" i="6"/>
  <c r="GD33" i="6"/>
  <c r="GE33" i="6"/>
  <c r="GF33" i="6"/>
  <c r="GG33" i="6"/>
  <c r="GH33" i="6"/>
  <c r="GI33" i="6"/>
  <c r="GJ33" i="6"/>
  <c r="GK33" i="6"/>
  <c r="GL33" i="6"/>
  <c r="GM33" i="6"/>
  <c r="GN33" i="6"/>
  <c r="GO33" i="6"/>
  <c r="GP33" i="6"/>
  <c r="GQ33" i="6"/>
  <c r="GR33" i="6"/>
  <c r="GS33" i="6"/>
  <c r="GT33" i="6"/>
  <c r="GU33" i="6"/>
  <c r="GV33" i="6"/>
  <c r="GW33" i="6"/>
  <c r="GX33" i="6"/>
  <c r="GY33" i="6"/>
  <c r="GZ33" i="6"/>
  <c r="HA33" i="6"/>
  <c r="HB33" i="6"/>
  <c r="HC33" i="6"/>
  <c r="HD33" i="6"/>
  <c r="HE33" i="6"/>
  <c r="HF33" i="6"/>
  <c r="HG33" i="6"/>
  <c r="HH33" i="6"/>
  <c r="HI33" i="6"/>
  <c r="HJ33" i="6"/>
  <c r="HK33" i="6"/>
  <c r="HL33" i="6"/>
  <c r="HM33" i="6"/>
  <c r="HN33" i="6"/>
  <c r="HO33" i="6"/>
  <c r="HP33" i="6"/>
  <c r="HQ33" i="6"/>
  <c r="HR33" i="6"/>
  <c r="HS33" i="6"/>
  <c r="HT33" i="6"/>
  <c r="HU33" i="6"/>
  <c r="HV33" i="6"/>
  <c r="HW33" i="6"/>
  <c r="HX33" i="6"/>
  <c r="HY33" i="6"/>
  <c r="HZ33" i="6"/>
  <c r="IA33" i="6"/>
  <c r="IB33" i="6"/>
  <c r="IC33" i="6"/>
  <c r="ID33" i="6"/>
  <c r="IE33" i="6"/>
  <c r="IF33" i="6"/>
  <c r="IG33" i="6"/>
  <c r="IH33" i="6"/>
  <c r="II33" i="6"/>
  <c r="IJ33" i="6"/>
  <c r="IK33" i="6"/>
  <c r="IL33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EJ34" i="6"/>
  <c r="EK34" i="6"/>
  <c r="EL34" i="6"/>
  <c r="EM34" i="6"/>
  <c r="EN34" i="6"/>
  <c r="EO34" i="6"/>
  <c r="EP34" i="6"/>
  <c r="EQ34" i="6"/>
  <c r="ER34" i="6"/>
  <c r="ES34" i="6"/>
  <c r="ET34" i="6"/>
  <c r="EU34" i="6"/>
  <c r="EV34" i="6"/>
  <c r="EW34" i="6"/>
  <c r="EX34" i="6"/>
  <c r="EY34" i="6"/>
  <c r="EZ34" i="6"/>
  <c r="FA34" i="6"/>
  <c r="FB34" i="6"/>
  <c r="FC34" i="6"/>
  <c r="FD34" i="6"/>
  <c r="FE34" i="6"/>
  <c r="FF34" i="6"/>
  <c r="FG34" i="6"/>
  <c r="FH34" i="6"/>
  <c r="FI34" i="6"/>
  <c r="FJ34" i="6"/>
  <c r="FK34" i="6"/>
  <c r="FL34" i="6"/>
  <c r="FM34" i="6"/>
  <c r="FN34" i="6"/>
  <c r="FO34" i="6"/>
  <c r="FP34" i="6"/>
  <c r="FQ34" i="6"/>
  <c r="FR34" i="6"/>
  <c r="FS34" i="6"/>
  <c r="FT34" i="6"/>
  <c r="FU34" i="6"/>
  <c r="FV34" i="6"/>
  <c r="FW34" i="6"/>
  <c r="FX34" i="6"/>
  <c r="FY34" i="6"/>
  <c r="FZ34" i="6"/>
  <c r="GA34" i="6"/>
  <c r="GB34" i="6"/>
  <c r="GC34" i="6"/>
  <c r="GD34" i="6"/>
  <c r="GE34" i="6"/>
  <c r="GF34" i="6"/>
  <c r="GG34" i="6"/>
  <c r="GH34" i="6"/>
  <c r="GI34" i="6"/>
  <c r="GJ34" i="6"/>
  <c r="GK34" i="6"/>
  <c r="GL34" i="6"/>
  <c r="GM34" i="6"/>
  <c r="GN34" i="6"/>
  <c r="GO34" i="6"/>
  <c r="GP34" i="6"/>
  <c r="GQ34" i="6"/>
  <c r="GR34" i="6"/>
  <c r="GS34" i="6"/>
  <c r="GT34" i="6"/>
  <c r="GU34" i="6"/>
  <c r="GV34" i="6"/>
  <c r="GW34" i="6"/>
  <c r="GX34" i="6"/>
  <c r="GY34" i="6"/>
  <c r="GZ34" i="6"/>
  <c r="HA34" i="6"/>
  <c r="HB34" i="6"/>
  <c r="HC34" i="6"/>
  <c r="HD34" i="6"/>
  <c r="HE34" i="6"/>
  <c r="HF34" i="6"/>
  <c r="HG34" i="6"/>
  <c r="HH34" i="6"/>
  <c r="HI34" i="6"/>
  <c r="HJ34" i="6"/>
  <c r="HK34" i="6"/>
  <c r="HL34" i="6"/>
  <c r="HM34" i="6"/>
  <c r="HN34" i="6"/>
  <c r="HO34" i="6"/>
  <c r="HP34" i="6"/>
  <c r="HQ34" i="6"/>
  <c r="HR34" i="6"/>
  <c r="HS34" i="6"/>
  <c r="HT34" i="6"/>
  <c r="HU34" i="6"/>
  <c r="HV34" i="6"/>
  <c r="HW34" i="6"/>
  <c r="HX34" i="6"/>
  <c r="HY34" i="6"/>
  <c r="HZ34" i="6"/>
  <c r="IA34" i="6"/>
  <c r="IB34" i="6"/>
  <c r="IC34" i="6"/>
  <c r="ID34" i="6"/>
  <c r="IE34" i="6"/>
  <c r="IF34" i="6"/>
  <c r="IG34" i="6"/>
  <c r="IH34" i="6"/>
  <c r="II34" i="6"/>
  <c r="IJ34" i="6"/>
  <c r="IK34" i="6"/>
  <c r="IL34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EJ35" i="6"/>
  <c r="EK35" i="6"/>
  <c r="EL35" i="6"/>
  <c r="EM35" i="6"/>
  <c r="EN35" i="6"/>
  <c r="EO35" i="6"/>
  <c r="EP35" i="6"/>
  <c r="EQ35" i="6"/>
  <c r="ER35" i="6"/>
  <c r="ES35" i="6"/>
  <c r="ET35" i="6"/>
  <c r="EU35" i="6"/>
  <c r="EV35" i="6"/>
  <c r="EW35" i="6"/>
  <c r="EX35" i="6"/>
  <c r="EY35" i="6"/>
  <c r="EZ35" i="6"/>
  <c r="FA35" i="6"/>
  <c r="FB35" i="6"/>
  <c r="FC35" i="6"/>
  <c r="FD35" i="6"/>
  <c r="FE35" i="6"/>
  <c r="FF35" i="6"/>
  <c r="FG35" i="6"/>
  <c r="FH35" i="6"/>
  <c r="FI35" i="6"/>
  <c r="FJ35" i="6"/>
  <c r="FK35" i="6"/>
  <c r="FL35" i="6"/>
  <c r="FM35" i="6"/>
  <c r="FN35" i="6"/>
  <c r="FO35" i="6"/>
  <c r="FP35" i="6"/>
  <c r="FQ35" i="6"/>
  <c r="FR35" i="6"/>
  <c r="FS35" i="6"/>
  <c r="FT35" i="6"/>
  <c r="FU35" i="6"/>
  <c r="FV35" i="6"/>
  <c r="FW35" i="6"/>
  <c r="FX35" i="6"/>
  <c r="FY35" i="6"/>
  <c r="FZ35" i="6"/>
  <c r="GA35" i="6"/>
  <c r="GB35" i="6"/>
  <c r="GC35" i="6"/>
  <c r="GD35" i="6"/>
  <c r="GE35" i="6"/>
  <c r="GF35" i="6"/>
  <c r="GG35" i="6"/>
  <c r="GH35" i="6"/>
  <c r="GI35" i="6"/>
  <c r="GJ35" i="6"/>
  <c r="GK35" i="6"/>
  <c r="GL35" i="6"/>
  <c r="GM35" i="6"/>
  <c r="GN35" i="6"/>
  <c r="GO35" i="6"/>
  <c r="GP35" i="6"/>
  <c r="GQ35" i="6"/>
  <c r="GR35" i="6"/>
  <c r="GS35" i="6"/>
  <c r="GT35" i="6"/>
  <c r="GU35" i="6"/>
  <c r="GV35" i="6"/>
  <c r="GW35" i="6"/>
  <c r="GX35" i="6"/>
  <c r="GY35" i="6"/>
  <c r="GZ35" i="6"/>
  <c r="HA35" i="6"/>
  <c r="HB35" i="6"/>
  <c r="HC35" i="6"/>
  <c r="HD35" i="6"/>
  <c r="HE35" i="6"/>
  <c r="HF35" i="6"/>
  <c r="HG35" i="6"/>
  <c r="HH35" i="6"/>
  <c r="HI35" i="6"/>
  <c r="HJ35" i="6"/>
  <c r="HK35" i="6"/>
  <c r="HL35" i="6"/>
  <c r="HM35" i="6"/>
  <c r="HN35" i="6"/>
  <c r="HO35" i="6"/>
  <c r="HP35" i="6"/>
  <c r="HQ35" i="6"/>
  <c r="HR35" i="6"/>
  <c r="HS35" i="6"/>
  <c r="HT35" i="6"/>
  <c r="HU35" i="6"/>
  <c r="HV35" i="6"/>
  <c r="HW35" i="6"/>
  <c r="HX35" i="6"/>
  <c r="HY35" i="6"/>
  <c r="HZ35" i="6"/>
  <c r="IA35" i="6"/>
  <c r="IB35" i="6"/>
  <c r="IC35" i="6"/>
  <c r="ID35" i="6"/>
  <c r="IE35" i="6"/>
  <c r="IF35" i="6"/>
  <c r="IG35" i="6"/>
  <c r="IH35" i="6"/>
  <c r="II35" i="6"/>
  <c r="IJ35" i="6"/>
  <c r="IK35" i="6"/>
  <c r="IL35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EJ36" i="6"/>
  <c r="EK36" i="6"/>
  <c r="EL36" i="6"/>
  <c r="EM36" i="6"/>
  <c r="EN36" i="6"/>
  <c r="EO36" i="6"/>
  <c r="EP36" i="6"/>
  <c r="EQ36" i="6"/>
  <c r="ER36" i="6"/>
  <c r="ES36" i="6"/>
  <c r="ET36" i="6"/>
  <c r="EU36" i="6"/>
  <c r="EV36" i="6"/>
  <c r="EW36" i="6"/>
  <c r="EX36" i="6"/>
  <c r="EY36" i="6"/>
  <c r="EZ36" i="6"/>
  <c r="FA36" i="6"/>
  <c r="FB36" i="6"/>
  <c r="FC36" i="6"/>
  <c r="FD36" i="6"/>
  <c r="FE36" i="6"/>
  <c r="FF36" i="6"/>
  <c r="FG36" i="6"/>
  <c r="FH36" i="6"/>
  <c r="FI36" i="6"/>
  <c r="FJ36" i="6"/>
  <c r="FK36" i="6"/>
  <c r="FL36" i="6"/>
  <c r="FM36" i="6"/>
  <c r="FN36" i="6"/>
  <c r="FO36" i="6"/>
  <c r="FP36" i="6"/>
  <c r="FQ36" i="6"/>
  <c r="FR36" i="6"/>
  <c r="FS36" i="6"/>
  <c r="FT36" i="6"/>
  <c r="FU36" i="6"/>
  <c r="FV36" i="6"/>
  <c r="FW36" i="6"/>
  <c r="FX36" i="6"/>
  <c r="FY36" i="6"/>
  <c r="FZ36" i="6"/>
  <c r="GA36" i="6"/>
  <c r="GB36" i="6"/>
  <c r="GC36" i="6"/>
  <c r="GD36" i="6"/>
  <c r="GE36" i="6"/>
  <c r="GF36" i="6"/>
  <c r="GG36" i="6"/>
  <c r="GH36" i="6"/>
  <c r="GI36" i="6"/>
  <c r="GJ36" i="6"/>
  <c r="GK36" i="6"/>
  <c r="GL36" i="6"/>
  <c r="GM36" i="6"/>
  <c r="GN36" i="6"/>
  <c r="GO36" i="6"/>
  <c r="GP36" i="6"/>
  <c r="GQ36" i="6"/>
  <c r="GR36" i="6"/>
  <c r="GS36" i="6"/>
  <c r="GT36" i="6"/>
  <c r="GU36" i="6"/>
  <c r="GV36" i="6"/>
  <c r="GW36" i="6"/>
  <c r="GX36" i="6"/>
  <c r="GY36" i="6"/>
  <c r="GZ36" i="6"/>
  <c r="HA36" i="6"/>
  <c r="HB36" i="6"/>
  <c r="HC36" i="6"/>
  <c r="HD36" i="6"/>
  <c r="HE36" i="6"/>
  <c r="HF36" i="6"/>
  <c r="HG36" i="6"/>
  <c r="HH36" i="6"/>
  <c r="HI36" i="6"/>
  <c r="HJ36" i="6"/>
  <c r="HK36" i="6"/>
  <c r="HL36" i="6"/>
  <c r="HM36" i="6"/>
  <c r="HN36" i="6"/>
  <c r="HO36" i="6"/>
  <c r="HP36" i="6"/>
  <c r="HQ36" i="6"/>
  <c r="HR36" i="6"/>
  <c r="HS36" i="6"/>
  <c r="HT36" i="6"/>
  <c r="HU36" i="6"/>
  <c r="HV36" i="6"/>
  <c r="HW36" i="6"/>
  <c r="HX36" i="6"/>
  <c r="HY36" i="6"/>
  <c r="HZ36" i="6"/>
  <c r="IA36" i="6"/>
  <c r="IB36" i="6"/>
  <c r="IC36" i="6"/>
  <c r="ID36" i="6"/>
  <c r="IE36" i="6"/>
  <c r="IF36" i="6"/>
  <c r="IG36" i="6"/>
  <c r="IH36" i="6"/>
  <c r="II36" i="6"/>
  <c r="IJ36" i="6"/>
  <c r="IK36" i="6"/>
  <c r="IL36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EJ37" i="6"/>
  <c r="EK37" i="6"/>
  <c r="EL37" i="6"/>
  <c r="EM37" i="6"/>
  <c r="EN37" i="6"/>
  <c r="EO37" i="6"/>
  <c r="EP37" i="6"/>
  <c r="EQ37" i="6"/>
  <c r="ER37" i="6"/>
  <c r="ES37" i="6"/>
  <c r="ET37" i="6"/>
  <c r="EU37" i="6"/>
  <c r="EV37" i="6"/>
  <c r="EW37" i="6"/>
  <c r="EX37" i="6"/>
  <c r="EY37" i="6"/>
  <c r="EZ37" i="6"/>
  <c r="FA37" i="6"/>
  <c r="FB37" i="6"/>
  <c r="FC37" i="6"/>
  <c r="FD37" i="6"/>
  <c r="FE37" i="6"/>
  <c r="FF37" i="6"/>
  <c r="FG37" i="6"/>
  <c r="FH37" i="6"/>
  <c r="FI37" i="6"/>
  <c r="FJ37" i="6"/>
  <c r="FK37" i="6"/>
  <c r="FL37" i="6"/>
  <c r="FM37" i="6"/>
  <c r="FN37" i="6"/>
  <c r="FO37" i="6"/>
  <c r="FP37" i="6"/>
  <c r="FQ37" i="6"/>
  <c r="FR37" i="6"/>
  <c r="FS37" i="6"/>
  <c r="FT37" i="6"/>
  <c r="FU37" i="6"/>
  <c r="FV37" i="6"/>
  <c r="FW37" i="6"/>
  <c r="FX37" i="6"/>
  <c r="FY37" i="6"/>
  <c r="FZ37" i="6"/>
  <c r="GA37" i="6"/>
  <c r="GB37" i="6"/>
  <c r="GC37" i="6"/>
  <c r="GD37" i="6"/>
  <c r="GE37" i="6"/>
  <c r="GF37" i="6"/>
  <c r="GG37" i="6"/>
  <c r="GH37" i="6"/>
  <c r="GI37" i="6"/>
  <c r="GJ37" i="6"/>
  <c r="GK37" i="6"/>
  <c r="GL37" i="6"/>
  <c r="GM37" i="6"/>
  <c r="GN37" i="6"/>
  <c r="GO37" i="6"/>
  <c r="GP37" i="6"/>
  <c r="GQ37" i="6"/>
  <c r="GR37" i="6"/>
  <c r="GS37" i="6"/>
  <c r="GT37" i="6"/>
  <c r="GU37" i="6"/>
  <c r="GV37" i="6"/>
  <c r="GW37" i="6"/>
  <c r="GX37" i="6"/>
  <c r="GY37" i="6"/>
  <c r="GZ37" i="6"/>
  <c r="HA37" i="6"/>
  <c r="HB37" i="6"/>
  <c r="HC37" i="6"/>
  <c r="HD37" i="6"/>
  <c r="HE37" i="6"/>
  <c r="HF37" i="6"/>
  <c r="HG37" i="6"/>
  <c r="HH37" i="6"/>
  <c r="HI37" i="6"/>
  <c r="HJ37" i="6"/>
  <c r="HK37" i="6"/>
  <c r="HL37" i="6"/>
  <c r="HM37" i="6"/>
  <c r="HN37" i="6"/>
  <c r="HO37" i="6"/>
  <c r="HP37" i="6"/>
  <c r="HQ37" i="6"/>
  <c r="HR37" i="6"/>
  <c r="HS37" i="6"/>
  <c r="HT37" i="6"/>
  <c r="HU37" i="6"/>
  <c r="HV37" i="6"/>
  <c r="HW37" i="6"/>
  <c r="HX37" i="6"/>
  <c r="HY37" i="6"/>
  <c r="HZ37" i="6"/>
  <c r="IA37" i="6"/>
  <c r="IB37" i="6"/>
  <c r="IC37" i="6"/>
  <c r="ID37" i="6"/>
  <c r="IE37" i="6"/>
  <c r="IF37" i="6"/>
  <c r="IG37" i="6"/>
  <c r="IH37" i="6"/>
  <c r="II37" i="6"/>
  <c r="IJ37" i="6"/>
  <c r="IK37" i="6"/>
  <c r="IL37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EJ38" i="6"/>
  <c r="EK38" i="6"/>
  <c r="EL38" i="6"/>
  <c r="EM38" i="6"/>
  <c r="EN38" i="6"/>
  <c r="EO38" i="6"/>
  <c r="EP38" i="6"/>
  <c r="EQ38" i="6"/>
  <c r="ER38" i="6"/>
  <c r="ES38" i="6"/>
  <c r="ET38" i="6"/>
  <c r="EU38" i="6"/>
  <c r="EV38" i="6"/>
  <c r="EW38" i="6"/>
  <c r="EX38" i="6"/>
  <c r="EY38" i="6"/>
  <c r="EZ38" i="6"/>
  <c r="FA38" i="6"/>
  <c r="FB38" i="6"/>
  <c r="FC38" i="6"/>
  <c r="FD38" i="6"/>
  <c r="FE38" i="6"/>
  <c r="FF38" i="6"/>
  <c r="FG38" i="6"/>
  <c r="FH38" i="6"/>
  <c r="FI38" i="6"/>
  <c r="FJ38" i="6"/>
  <c r="FK38" i="6"/>
  <c r="FL38" i="6"/>
  <c r="FM38" i="6"/>
  <c r="FN38" i="6"/>
  <c r="FO38" i="6"/>
  <c r="FP38" i="6"/>
  <c r="FQ38" i="6"/>
  <c r="FR38" i="6"/>
  <c r="FS38" i="6"/>
  <c r="FT38" i="6"/>
  <c r="FU38" i="6"/>
  <c r="FV38" i="6"/>
  <c r="FW38" i="6"/>
  <c r="FX38" i="6"/>
  <c r="FY38" i="6"/>
  <c r="FZ38" i="6"/>
  <c r="GA38" i="6"/>
  <c r="GB38" i="6"/>
  <c r="GC38" i="6"/>
  <c r="GD38" i="6"/>
  <c r="GE38" i="6"/>
  <c r="GF38" i="6"/>
  <c r="GG38" i="6"/>
  <c r="GH38" i="6"/>
  <c r="GI38" i="6"/>
  <c r="GJ38" i="6"/>
  <c r="GK38" i="6"/>
  <c r="GL38" i="6"/>
  <c r="GM38" i="6"/>
  <c r="GN38" i="6"/>
  <c r="GO38" i="6"/>
  <c r="GP38" i="6"/>
  <c r="GQ38" i="6"/>
  <c r="GR38" i="6"/>
  <c r="GS38" i="6"/>
  <c r="GT38" i="6"/>
  <c r="GU38" i="6"/>
  <c r="GV38" i="6"/>
  <c r="GW38" i="6"/>
  <c r="GX38" i="6"/>
  <c r="GY38" i="6"/>
  <c r="GZ38" i="6"/>
  <c r="HA38" i="6"/>
  <c r="HB38" i="6"/>
  <c r="HC38" i="6"/>
  <c r="HD38" i="6"/>
  <c r="HE38" i="6"/>
  <c r="HF38" i="6"/>
  <c r="HG38" i="6"/>
  <c r="HH38" i="6"/>
  <c r="HI38" i="6"/>
  <c r="HJ38" i="6"/>
  <c r="HK38" i="6"/>
  <c r="HL38" i="6"/>
  <c r="HM38" i="6"/>
  <c r="HN38" i="6"/>
  <c r="HO38" i="6"/>
  <c r="HP38" i="6"/>
  <c r="HQ38" i="6"/>
  <c r="HR38" i="6"/>
  <c r="HS38" i="6"/>
  <c r="HT38" i="6"/>
  <c r="HU38" i="6"/>
  <c r="HV38" i="6"/>
  <c r="HW38" i="6"/>
  <c r="HX38" i="6"/>
  <c r="HY38" i="6"/>
  <c r="HZ38" i="6"/>
  <c r="IA38" i="6"/>
  <c r="IB38" i="6"/>
  <c r="IC38" i="6"/>
  <c r="ID38" i="6"/>
  <c r="IE38" i="6"/>
  <c r="IF38" i="6"/>
  <c r="IG38" i="6"/>
  <c r="IH38" i="6"/>
  <c r="II38" i="6"/>
  <c r="IJ38" i="6"/>
  <c r="IK38" i="6"/>
  <c r="IL38" i="6"/>
  <c r="CX40" i="6"/>
  <c r="CY40" i="6"/>
  <c r="DJ40" i="6"/>
  <c r="DK40" i="6"/>
  <c r="DV40" i="6"/>
  <c r="DW40" i="6"/>
  <c r="EH40" i="6"/>
  <c r="EI40" i="6"/>
  <c r="ET40" i="6"/>
  <c r="EU40" i="6"/>
  <c r="FF40" i="6"/>
  <c r="FG40" i="6"/>
  <c r="FR40" i="6"/>
  <c r="FS40" i="6"/>
  <c r="GD40" i="6"/>
  <c r="GE40" i="6"/>
  <c r="GP40" i="6"/>
  <c r="GQ40" i="6"/>
  <c r="HB40" i="6"/>
  <c r="HC40" i="6"/>
  <c r="HN40" i="6"/>
  <c r="HO40" i="6"/>
  <c r="HZ40" i="6"/>
  <c r="IA40" i="6"/>
  <c r="IL40" i="6"/>
  <c r="CR41" i="6"/>
  <c r="CR40" i="6" s="1"/>
  <c r="CS41" i="6"/>
  <c r="CT41" i="6"/>
  <c r="CU41" i="6"/>
  <c r="CV41" i="6"/>
  <c r="CW41" i="6"/>
  <c r="CX41" i="6"/>
  <c r="CY41" i="6"/>
  <c r="CZ41" i="6"/>
  <c r="CZ40" i="6" s="1"/>
  <c r="DA41" i="6"/>
  <c r="DA40" i="6" s="1"/>
  <c r="DB41" i="6"/>
  <c r="DB40" i="6" s="1"/>
  <c r="DC41" i="6"/>
  <c r="DC40" i="6" s="1"/>
  <c r="DD41" i="6"/>
  <c r="DD40" i="6" s="1"/>
  <c r="DE41" i="6"/>
  <c r="DF41" i="6"/>
  <c r="DG41" i="6"/>
  <c r="DH41" i="6"/>
  <c r="DI41" i="6"/>
  <c r="DJ41" i="6"/>
  <c r="DK41" i="6"/>
  <c r="DL41" i="6"/>
  <c r="DL40" i="6" s="1"/>
  <c r="DM41" i="6"/>
  <c r="DM40" i="6" s="1"/>
  <c r="DN41" i="6"/>
  <c r="DN40" i="6" s="1"/>
  <c r="DO41" i="6"/>
  <c r="DO40" i="6" s="1"/>
  <c r="DP41" i="6"/>
  <c r="DP40" i="6" s="1"/>
  <c r="DQ41" i="6"/>
  <c r="DR41" i="6"/>
  <c r="DS41" i="6"/>
  <c r="DT41" i="6"/>
  <c r="DU41" i="6"/>
  <c r="DV41" i="6"/>
  <c r="DW41" i="6"/>
  <c r="DX41" i="6"/>
  <c r="DX40" i="6" s="1"/>
  <c r="DY41" i="6"/>
  <c r="DY40" i="6" s="1"/>
  <c r="DZ41" i="6"/>
  <c r="DZ40" i="6" s="1"/>
  <c r="EA41" i="6"/>
  <c r="EA40" i="6" s="1"/>
  <c r="EB41" i="6"/>
  <c r="EB40" i="6" s="1"/>
  <c r="EC41" i="6"/>
  <c r="ED41" i="6"/>
  <c r="EE41" i="6"/>
  <c r="EF41" i="6"/>
  <c r="EG41" i="6"/>
  <c r="EH41" i="6"/>
  <c r="EI41" i="6"/>
  <c r="EJ41" i="6"/>
  <c r="EJ40" i="6" s="1"/>
  <c r="EK41" i="6"/>
  <c r="EK40" i="6" s="1"/>
  <c r="EL41" i="6"/>
  <c r="EL40" i="6" s="1"/>
  <c r="EM41" i="6"/>
  <c r="EM40" i="6" s="1"/>
  <c r="EN41" i="6"/>
  <c r="EN40" i="6" s="1"/>
  <c r="EO41" i="6"/>
  <c r="EP41" i="6"/>
  <c r="EQ41" i="6"/>
  <c r="ER41" i="6"/>
  <c r="ES41" i="6"/>
  <c r="ET41" i="6"/>
  <c r="EU41" i="6"/>
  <c r="EV41" i="6"/>
  <c r="EV40" i="6" s="1"/>
  <c r="EW41" i="6"/>
  <c r="EW40" i="6" s="1"/>
  <c r="EX41" i="6"/>
  <c r="EX40" i="6" s="1"/>
  <c r="EY41" i="6"/>
  <c r="EY40" i="6" s="1"/>
  <c r="EZ41" i="6"/>
  <c r="EZ40" i="6" s="1"/>
  <c r="FA41" i="6"/>
  <c r="FB41" i="6"/>
  <c r="FC41" i="6"/>
  <c r="FD41" i="6"/>
  <c r="FE41" i="6"/>
  <c r="FF41" i="6"/>
  <c r="FG41" i="6"/>
  <c r="FH41" i="6"/>
  <c r="FH40" i="6" s="1"/>
  <c r="FI41" i="6"/>
  <c r="FI40" i="6" s="1"/>
  <c r="FJ41" i="6"/>
  <c r="FJ40" i="6" s="1"/>
  <c r="FK41" i="6"/>
  <c r="FK40" i="6" s="1"/>
  <c r="FL41" i="6"/>
  <c r="FL40" i="6" s="1"/>
  <c r="FM41" i="6"/>
  <c r="FN41" i="6"/>
  <c r="FO41" i="6"/>
  <c r="FP41" i="6"/>
  <c r="FQ41" i="6"/>
  <c r="FR41" i="6"/>
  <c r="FS41" i="6"/>
  <c r="FT41" i="6"/>
  <c r="FT40" i="6" s="1"/>
  <c r="FU41" i="6"/>
  <c r="FU40" i="6" s="1"/>
  <c r="FV41" i="6"/>
  <c r="FV40" i="6" s="1"/>
  <c r="FW41" i="6"/>
  <c r="FW40" i="6" s="1"/>
  <c r="FX41" i="6"/>
  <c r="FX40" i="6" s="1"/>
  <c r="FY41" i="6"/>
  <c r="FZ41" i="6"/>
  <c r="GA41" i="6"/>
  <c r="GB41" i="6"/>
  <c r="GC41" i="6"/>
  <c r="GD41" i="6"/>
  <c r="GE41" i="6"/>
  <c r="GF41" i="6"/>
  <c r="GF40" i="6" s="1"/>
  <c r="GG41" i="6"/>
  <c r="GG40" i="6" s="1"/>
  <c r="GH41" i="6"/>
  <c r="GH40" i="6" s="1"/>
  <c r="GI41" i="6"/>
  <c r="GI40" i="6" s="1"/>
  <c r="GJ41" i="6"/>
  <c r="GJ40" i="6" s="1"/>
  <c r="GK41" i="6"/>
  <c r="GL41" i="6"/>
  <c r="GM41" i="6"/>
  <c r="GN41" i="6"/>
  <c r="GO41" i="6"/>
  <c r="GP41" i="6"/>
  <c r="GQ41" i="6"/>
  <c r="GR41" i="6"/>
  <c r="GR40" i="6" s="1"/>
  <c r="GS41" i="6"/>
  <c r="GS40" i="6" s="1"/>
  <c r="GT41" i="6"/>
  <c r="GT40" i="6" s="1"/>
  <c r="GU41" i="6"/>
  <c r="GU40" i="6" s="1"/>
  <c r="GV41" i="6"/>
  <c r="GV40" i="6" s="1"/>
  <c r="GW41" i="6"/>
  <c r="GX41" i="6"/>
  <c r="GY41" i="6"/>
  <c r="GZ41" i="6"/>
  <c r="HA41" i="6"/>
  <c r="HB41" i="6"/>
  <c r="HC41" i="6"/>
  <c r="HD41" i="6"/>
  <c r="HD40" i="6" s="1"/>
  <c r="HE41" i="6"/>
  <c r="HE40" i="6" s="1"/>
  <c r="HF41" i="6"/>
  <c r="HF40" i="6" s="1"/>
  <c r="HG41" i="6"/>
  <c r="HG40" i="6" s="1"/>
  <c r="HH41" i="6"/>
  <c r="HH40" i="6" s="1"/>
  <c r="HI41" i="6"/>
  <c r="HJ41" i="6"/>
  <c r="HK41" i="6"/>
  <c r="HL41" i="6"/>
  <c r="HM41" i="6"/>
  <c r="HN41" i="6"/>
  <c r="HO41" i="6"/>
  <c r="HP41" i="6"/>
  <c r="HP40" i="6" s="1"/>
  <c r="HQ41" i="6"/>
  <c r="HQ40" i="6" s="1"/>
  <c r="HR41" i="6"/>
  <c r="HR40" i="6" s="1"/>
  <c r="HS41" i="6"/>
  <c r="HS40" i="6" s="1"/>
  <c r="HT41" i="6"/>
  <c r="HT40" i="6" s="1"/>
  <c r="HU41" i="6"/>
  <c r="HV41" i="6"/>
  <c r="HW41" i="6"/>
  <c r="HX41" i="6"/>
  <c r="HY41" i="6"/>
  <c r="HZ41" i="6"/>
  <c r="IA41" i="6"/>
  <c r="IB41" i="6"/>
  <c r="IB40" i="6" s="1"/>
  <c r="IC41" i="6"/>
  <c r="IC40" i="6" s="1"/>
  <c r="ID41" i="6"/>
  <c r="ID40" i="6" s="1"/>
  <c r="IE41" i="6"/>
  <c r="IE40" i="6" s="1"/>
  <c r="IF41" i="6"/>
  <c r="IF40" i="6" s="1"/>
  <c r="IG41" i="6"/>
  <c r="IH41" i="6"/>
  <c r="II41" i="6"/>
  <c r="IJ41" i="6"/>
  <c r="IK41" i="6"/>
  <c r="IL41" i="6"/>
  <c r="CR48" i="6"/>
  <c r="CS48" i="6"/>
  <c r="CS40" i="6" s="1"/>
  <c r="CT48" i="6"/>
  <c r="CT40" i="6" s="1"/>
  <c r="CU48" i="6"/>
  <c r="CU40" i="6" s="1"/>
  <c r="CV48" i="6"/>
  <c r="CV40" i="6" s="1"/>
  <c r="CW48" i="6"/>
  <c r="CW40" i="6" s="1"/>
  <c r="CX48" i="6"/>
  <c r="CY48" i="6"/>
  <c r="CZ48" i="6"/>
  <c r="DA48" i="6"/>
  <c r="DB48" i="6"/>
  <c r="DC48" i="6"/>
  <c r="DD48" i="6"/>
  <c r="DE48" i="6"/>
  <c r="DE40" i="6" s="1"/>
  <c r="DF48" i="6"/>
  <c r="DF40" i="6" s="1"/>
  <c r="DG48" i="6"/>
  <c r="DG40" i="6" s="1"/>
  <c r="DH48" i="6"/>
  <c r="DH40" i="6" s="1"/>
  <c r="DI48" i="6"/>
  <c r="DI40" i="6" s="1"/>
  <c r="DJ48" i="6"/>
  <c r="DK48" i="6"/>
  <c r="DL48" i="6"/>
  <c r="DM48" i="6"/>
  <c r="DN48" i="6"/>
  <c r="DO48" i="6"/>
  <c r="DP48" i="6"/>
  <c r="DQ48" i="6"/>
  <c r="DQ40" i="6" s="1"/>
  <c r="DR48" i="6"/>
  <c r="DR40" i="6" s="1"/>
  <c r="DS48" i="6"/>
  <c r="DS40" i="6" s="1"/>
  <c r="DT48" i="6"/>
  <c r="DT40" i="6" s="1"/>
  <c r="DU48" i="6"/>
  <c r="DU40" i="6" s="1"/>
  <c r="DV48" i="6"/>
  <c r="DW48" i="6"/>
  <c r="DX48" i="6"/>
  <c r="DY48" i="6"/>
  <c r="DZ48" i="6"/>
  <c r="EA48" i="6"/>
  <c r="EB48" i="6"/>
  <c r="EC48" i="6"/>
  <c r="EC40" i="6" s="1"/>
  <c r="ED48" i="6"/>
  <c r="ED40" i="6" s="1"/>
  <c r="EE48" i="6"/>
  <c r="EE40" i="6" s="1"/>
  <c r="EF48" i="6"/>
  <c r="EF40" i="6" s="1"/>
  <c r="EG48" i="6"/>
  <c r="EG40" i="6" s="1"/>
  <c r="EH48" i="6"/>
  <c r="EI48" i="6"/>
  <c r="EJ48" i="6"/>
  <c r="EK48" i="6"/>
  <c r="EL48" i="6"/>
  <c r="EM48" i="6"/>
  <c r="EN48" i="6"/>
  <c r="EO48" i="6"/>
  <c r="EO40" i="6" s="1"/>
  <c r="EP48" i="6"/>
  <c r="EP40" i="6" s="1"/>
  <c r="EQ48" i="6"/>
  <c r="EQ40" i="6" s="1"/>
  <c r="ER48" i="6"/>
  <c r="ER40" i="6" s="1"/>
  <c r="ES48" i="6"/>
  <c r="ES40" i="6" s="1"/>
  <c r="ET48" i="6"/>
  <c r="EU48" i="6"/>
  <c r="EV48" i="6"/>
  <c r="EW48" i="6"/>
  <c r="EX48" i="6"/>
  <c r="EY48" i="6"/>
  <c r="EZ48" i="6"/>
  <c r="FA48" i="6"/>
  <c r="FA40" i="6" s="1"/>
  <c r="FB48" i="6"/>
  <c r="FB40" i="6" s="1"/>
  <c r="FC48" i="6"/>
  <c r="FC40" i="6" s="1"/>
  <c r="FD48" i="6"/>
  <c r="FD40" i="6" s="1"/>
  <c r="FE48" i="6"/>
  <c r="FE40" i="6" s="1"/>
  <c r="FF48" i="6"/>
  <c r="FG48" i="6"/>
  <c r="FH48" i="6"/>
  <c r="FI48" i="6"/>
  <c r="FJ48" i="6"/>
  <c r="FK48" i="6"/>
  <c r="FL48" i="6"/>
  <c r="FM48" i="6"/>
  <c r="FM40" i="6" s="1"/>
  <c r="FN48" i="6"/>
  <c r="FN40" i="6" s="1"/>
  <c r="FO48" i="6"/>
  <c r="FO40" i="6" s="1"/>
  <c r="FP48" i="6"/>
  <c r="FP40" i="6" s="1"/>
  <c r="FQ48" i="6"/>
  <c r="FQ40" i="6" s="1"/>
  <c r="FR48" i="6"/>
  <c r="FS48" i="6"/>
  <c r="FT48" i="6"/>
  <c r="FU48" i="6"/>
  <c r="FV48" i="6"/>
  <c r="FW48" i="6"/>
  <c r="FX48" i="6"/>
  <c r="FY48" i="6"/>
  <c r="FY40" i="6" s="1"/>
  <c r="FZ48" i="6"/>
  <c r="FZ40" i="6" s="1"/>
  <c r="GA48" i="6"/>
  <c r="GA40" i="6" s="1"/>
  <c r="GB48" i="6"/>
  <c r="GB40" i="6" s="1"/>
  <c r="GC48" i="6"/>
  <c r="GC40" i="6" s="1"/>
  <c r="GD48" i="6"/>
  <c r="GE48" i="6"/>
  <c r="GF48" i="6"/>
  <c r="GG48" i="6"/>
  <c r="GH48" i="6"/>
  <c r="GI48" i="6"/>
  <c r="GJ48" i="6"/>
  <c r="GK48" i="6"/>
  <c r="GK40" i="6" s="1"/>
  <c r="GL48" i="6"/>
  <c r="GL40" i="6" s="1"/>
  <c r="GM48" i="6"/>
  <c r="GM40" i="6" s="1"/>
  <c r="GN48" i="6"/>
  <c r="GN40" i="6" s="1"/>
  <c r="GO48" i="6"/>
  <c r="GO40" i="6" s="1"/>
  <c r="GP48" i="6"/>
  <c r="GQ48" i="6"/>
  <c r="GR48" i="6"/>
  <c r="GS48" i="6"/>
  <c r="GT48" i="6"/>
  <c r="GU48" i="6"/>
  <c r="GV48" i="6"/>
  <c r="GW48" i="6"/>
  <c r="GW40" i="6" s="1"/>
  <c r="GX48" i="6"/>
  <c r="GX40" i="6" s="1"/>
  <c r="GY48" i="6"/>
  <c r="GY40" i="6" s="1"/>
  <c r="GZ48" i="6"/>
  <c r="GZ40" i="6" s="1"/>
  <c r="HA48" i="6"/>
  <c r="HA40" i="6" s="1"/>
  <c r="HB48" i="6"/>
  <c r="HC48" i="6"/>
  <c r="HD48" i="6"/>
  <c r="HE48" i="6"/>
  <c r="HF48" i="6"/>
  <c r="HG48" i="6"/>
  <c r="HH48" i="6"/>
  <c r="HI48" i="6"/>
  <c r="HI40" i="6" s="1"/>
  <c r="HJ48" i="6"/>
  <c r="HJ40" i="6" s="1"/>
  <c r="HK48" i="6"/>
  <c r="HK40" i="6" s="1"/>
  <c r="HL48" i="6"/>
  <c r="HL40" i="6" s="1"/>
  <c r="HM48" i="6"/>
  <c r="HM40" i="6" s="1"/>
  <c r="HN48" i="6"/>
  <c r="HO48" i="6"/>
  <c r="HP48" i="6"/>
  <c r="HQ48" i="6"/>
  <c r="HR48" i="6"/>
  <c r="HS48" i="6"/>
  <c r="HT48" i="6"/>
  <c r="HU48" i="6"/>
  <c r="HU40" i="6" s="1"/>
  <c r="HV48" i="6"/>
  <c r="HV40" i="6" s="1"/>
  <c r="HW48" i="6"/>
  <c r="HW40" i="6" s="1"/>
  <c r="HX48" i="6"/>
  <c r="HX40" i="6" s="1"/>
  <c r="HY48" i="6"/>
  <c r="HY40" i="6" s="1"/>
  <c r="HZ48" i="6"/>
  <c r="IA48" i="6"/>
  <c r="IB48" i="6"/>
  <c r="IC48" i="6"/>
  <c r="ID48" i="6"/>
  <c r="IE48" i="6"/>
  <c r="IF48" i="6"/>
  <c r="IG48" i="6"/>
  <c r="IG40" i="6" s="1"/>
  <c r="IH48" i="6"/>
  <c r="IH40" i="6" s="1"/>
  <c r="II48" i="6"/>
  <c r="II40" i="6" s="1"/>
  <c r="IJ48" i="6"/>
  <c r="IJ40" i="6" s="1"/>
  <c r="IK48" i="6"/>
  <c r="IK40" i="6" s="1"/>
  <c r="IL48" i="6"/>
  <c r="CR57" i="6"/>
  <c r="CS57" i="6"/>
  <c r="CT57" i="6"/>
  <c r="CU57" i="6"/>
  <c r="CV57" i="6"/>
  <c r="CW57" i="6"/>
  <c r="CX57" i="6"/>
  <c r="CY57" i="6"/>
  <c r="CZ57" i="6"/>
  <c r="DA57" i="6"/>
  <c r="DB57" i="6"/>
  <c r="DC57" i="6"/>
  <c r="DD57" i="6"/>
  <c r="DE57" i="6"/>
  <c r="DF57" i="6"/>
  <c r="DG57" i="6"/>
  <c r="DH57" i="6"/>
  <c r="DI57" i="6"/>
  <c r="DJ57" i="6"/>
  <c r="DK57" i="6"/>
  <c r="DL57" i="6"/>
  <c r="DM57" i="6"/>
  <c r="DN57" i="6"/>
  <c r="DO57" i="6"/>
  <c r="DP57" i="6"/>
  <c r="DQ57" i="6"/>
  <c r="DR57" i="6"/>
  <c r="DS57" i="6"/>
  <c r="DT57" i="6"/>
  <c r="DU57" i="6"/>
  <c r="DV57" i="6"/>
  <c r="DW57" i="6"/>
  <c r="DX57" i="6"/>
  <c r="DY57" i="6"/>
  <c r="DZ57" i="6"/>
  <c r="EA57" i="6"/>
  <c r="EB57" i="6"/>
  <c r="EC57" i="6"/>
  <c r="ED57" i="6"/>
  <c r="EE57" i="6"/>
  <c r="EF57" i="6"/>
  <c r="EG57" i="6"/>
  <c r="EH57" i="6"/>
  <c r="EI57" i="6"/>
  <c r="EJ57" i="6"/>
  <c r="EK57" i="6"/>
  <c r="EL57" i="6"/>
  <c r="EM57" i="6"/>
  <c r="EN57" i="6"/>
  <c r="EO57" i="6"/>
  <c r="EP57" i="6"/>
  <c r="EQ57" i="6"/>
  <c r="ER57" i="6"/>
  <c r="ES57" i="6"/>
  <c r="ET57" i="6"/>
  <c r="EU57" i="6"/>
  <c r="EV57" i="6"/>
  <c r="EW57" i="6"/>
  <c r="EX57" i="6"/>
  <c r="EY57" i="6"/>
  <c r="EZ57" i="6"/>
  <c r="FA57" i="6"/>
  <c r="FB57" i="6"/>
  <c r="FC57" i="6"/>
  <c r="FD57" i="6"/>
  <c r="FE57" i="6"/>
  <c r="FF57" i="6"/>
  <c r="FG57" i="6"/>
  <c r="FH57" i="6"/>
  <c r="FI57" i="6"/>
  <c r="FJ57" i="6"/>
  <c r="FK57" i="6"/>
  <c r="FL57" i="6"/>
  <c r="FM57" i="6"/>
  <c r="FN57" i="6"/>
  <c r="FO57" i="6"/>
  <c r="FP57" i="6"/>
  <c r="FQ57" i="6"/>
  <c r="FR57" i="6"/>
  <c r="FS57" i="6"/>
  <c r="FT57" i="6"/>
  <c r="FU57" i="6"/>
  <c r="FV57" i="6"/>
  <c r="FW57" i="6"/>
  <c r="FX57" i="6"/>
  <c r="FY57" i="6"/>
  <c r="FZ57" i="6"/>
  <c r="GA57" i="6"/>
  <c r="GB57" i="6"/>
  <c r="GC57" i="6"/>
  <c r="GD57" i="6"/>
  <c r="GE57" i="6"/>
  <c r="GF57" i="6"/>
  <c r="GG57" i="6"/>
  <c r="GH57" i="6"/>
  <c r="GI57" i="6"/>
  <c r="GJ57" i="6"/>
  <c r="GK57" i="6"/>
  <c r="GL57" i="6"/>
  <c r="GM57" i="6"/>
  <c r="GN57" i="6"/>
  <c r="GO57" i="6"/>
  <c r="GP57" i="6"/>
  <c r="GQ57" i="6"/>
  <c r="GR57" i="6"/>
  <c r="GS57" i="6"/>
  <c r="GT57" i="6"/>
  <c r="GU57" i="6"/>
  <c r="GV57" i="6"/>
  <c r="GW57" i="6"/>
  <c r="GX57" i="6"/>
  <c r="GY57" i="6"/>
  <c r="GZ57" i="6"/>
  <c r="HA57" i="6"/>
  <c r="HB57" i="6"/>
  <c r="HC57" i="6"/>
  <c r="HD57" i="6"/>
  <c r="HE57" i="6"/>
  <c r="HF57" i="6"/>
  <c r="HG57" i="6"/>
  <c r="HH57" i="6"/>
  <c r="HI57" i="6"/>
  <c r="HJ57" i="6"/>
  <c r="HK57" i="6"/>
  <c r="HL57" i="6"/>
  <c r="HM57" i="6"/>
  <c r="HN57" i="6"/>
  <c r="HO57" i="6"/>
  <c r="HP57" i="6"/>
  <c r="HQ57" i="6"/>
  <c r="HR57" i="6"/>
  <c r="HS57" i="6"/>
  <c r="HT57" i="6"/>
  <c r="HU57" i="6"/>
  <c r="HV57" i="6"/>
  <c r="HW57" i="6"/>
  <c r="HX57" i="6"/>
  <c r="HY57" i="6"/>
  <c r="HZ57" i="6"/>
  <c r="IA57" i="6"/>
  <c r="IB57" i="6"/>
  <c r="IC57" i="6"/>
  <c r="ID57" i="6"/>
  <c r="IE57" i="6"/>
  <c r="IF57" i="6"/>
  <c r="IG57" i="6"/>
  <c r="IH57" i="6"/>
  <c r="II57" i="6"/>
  <c r="IJ57" i="6"/>
  <c r="IK57" i="6"/>
  <c r="IL57" i="6"/>
  <c r="CR68" i="6"/>
  <c r="CS68" i="6"/>
  <c r="CT68" i="6"/>
  <c r="CU68" i="6"/>
  <c r="CV68" i="6"/>
  <c r="CW68" i="6"/>
  <c r="CX68" i="6"/>
  <c r="CY68" i="6"/>
  <c r="CZ68" i="6"/>
  <c r="DA68" i="6"/>
  <c r="DB68" i="6"/>
  <c r="DC68" i="6"/>
  <c r="DD68" i="6"/>
  <c r="DE68" i="6"/>
  <c r="DF68" i="6"/>
  <c r="DG68" i="6"/>
  <c r="DH68" i="6"/>
  <c r="DI68" i="6"/>
  <c r="DJ68" i="6"/>
  <c r="DK68" i="6"/>
  <c r="DL68" i="6"/>
  <c r="DM68" i="6"/>
  <c r="DN68" i="6"/>
  <c r="DO68" i="6"/>
  <c r="DP68" i="6"/>
  <c r="DQ68" i="6"/>
  <c r="DR68" i="6"/>
  <c r="DS68" i="6"/>
  <c r="DT68" i="6"/>
  <c r="DU68" i="6"/>
  <c r="DV68" i="6"/>
  <c r="DW68" i="6"/>
  <c r="DX68" i="6"/>
  <c r="DY68" i="6"/>
  <c r="DZ68" i="6"/>
  <c r="EA68" i="6"/>
  <c r="EB68" i="6"/>
  <c r="EC68" i="6"/>
  <c r="ED68" i="6"/>
  <c r="EE68" i="6"/>
  <c r="EF68" i="6"/>
  <c r="EG68" i="6"/>
  <c r="EH68" i="6"/>
  <c r="EI68" i="6"/>
  <c r="EJ68" i="6"/>
  <c r="EK68" i="6"/>
  <c r="EL68" i="6"/>
  <c r="EM68" i="6"/>
  <c r="EN68" i="6"/>
  <c r="EO68" i="6"/>
  <c r="EP68" i="6"/>
  <c r="EQ68" i="6"/>
  <c r="ER68" i="6"/>
  <c r="ES68" i="6"/>
  <c r="ET68" i="6"/>
  <c r="EU68" i="6"/>
  <c r="EV68" i="6"/>
  <c r="EW68" i="6"/>
  <c r="EX68" i="6"/>
  <c r="EY68" i="6"/>
  <c r="EZ68" i="6"/>
  <c r="FA68" i="6"/>
  <c r="FB68" i="6"/>
  <c r="FC68" i="6"/>
  <c r="FD68" i="6"/>
  <c r="FE68" i="6"/>
  <c r="FF68" i="6"/>
  <c r="FG68" i="6"/>
  <c r="FH68" i="6"/>
  <c r="FI68" i="6"/>
  <c r="FJ68" i="6"/>
  <c r="FK68" i="6"/>
  <c r="FL68" i="6"/>
  <c r="FM68" i="6"/>
  <c r="FN68" i="6"/>
  <c r="FO68" i="6"/>
  <c r="FP68" i="6"/>
  <c r="FQ68" i="6"/>
  <c r="FR68" i="6"/>
  <c r="FS68" i="6"/>
  <c r="FT68" i="6"/>
  <c r="FU68" i="6"/>
  <c r="FV68" i="6"/>
  <c r="FW68" i="6"/>
  <c r="FX68" i="6"/>
  <c r="FY68" i="6"/>
  <c r="FZ68" i="6"/>
  <c r="GA68" i="6"/>
  <c r="GB68" i="6"/>
  <c r="GC68" i="6"/>
  <c r="GD68" i="6"/>
  <c r="GE68" i="6"/>
  <c r="GF68" i="6"/>
  <c r="GG68" i="6"/>
  <c r="GH68" i="6"/>
  <c r="GI68" i="6"/>
  <c r="GJ68" i="6"/>
  <c r="GK68" i="6"/>
  <c r="GL68" i="6"/>
  <c r="GM68" i="6"/>
  <c r="GN68" i="6"/>
  <c r="GO68" i="6"/>
  <c r="GP68" i="6"/>
  <c r="GQ68" i="6"/>
  <c r="GR68" i="6"/>
  <c r="GS68" i="6"/>
  <c r="GT68" i="6"/>
  <c r="GU68" i="6"/>
  <c r="GV68" i="6"/>
  <c r="GW68" i="6"/>
  <c r="GX68" i="6"/>
  <c r="GY68" i="6"/>
  <c r="GZ68" i="6"/>
  <c r="HA68" i="6"/>
  <c r="HB68" i="6"/>
  <c r="HC68" i="6"/>
  <c r="HD68" i="6"/>
  <c r="HE68" i="6"/>
  <c r="HF68" i="6"/>
  <c r="HG68" i="6"/>
  <c r="HH68" i="6"/>
  <c r="HI68" i="6"/>
  <c r="HJ68" i="6"/>
  <c r="HK68" i="6"/>
  <c r="HL68" i="6"/>
  <c r="HM68" i="6"/>
  <c r="HN68" i="6"/>
  <c r="HO68" i="6"/>
  <c r="HP68" i="6"/>
  <c r="HQ68" i="6"/>
  <c r="HR68" i="6"/>
  <c r="HS68" i="6"/>
  <c r="HT68" i="6"/>
  <c r="HU68" i="6"/>
  <c r="HV68" i="6"/>
  <c r="HW68" i="6"/>
  <c r="HX68" i="6"/>
  <c r="HY68" i="6"/>
  <c r="HZ68" i="6"/>
  <c r="IA68" i="6"/>
  <c r="IB68" i="6"/>
  <c r="IC68" i="6"/>
  <c r="ID68" i="6"/>
  <c r="IE68" i="6"/>
  <c r="IF68" i="6"/>
  <c r="IG68" i="6"/>
  <c r="IH68" i="6"/>
  <c r="II68" i="6"/>
  <c r="IJ68" i="6"/>
  <c r="IK68" i="6"/>
  <c r="IL68" i="6"/>
  <c r="CR73" i="6"/>
  <c r="CS73" i="6"/>
  <c r="CT73" i="6"/>
  <c r="CU73" i="6"/>
  <c r="CV73" i="6"/>
  <c r="CW73" i="6"/>
  <c r="CX73" i="6"/>
  <c r="CY73" i="6"/>
  <c r="CZ73" i="6"/>
  <c r="DA73" i="6"/>
  <c r="DB73" i="6"/>
  <c r="DC73" i="6"/>
  <c r="DD73" i="6"/>
  <c r="DE73" i="6"/>
  <c r="DF73" i="6"/>
  <c r="DG73" i="6"/>
  <c r="DH73" i="6"/>
  <c r="DI73" i="6"/>
  <c r="DJ73" i="6"/>
  <c r="DK73" i="6"/>
  <c r="DL73" i="6"/>
  <c r="DM73" i="6"/>
  <c r="DN73" i="6"/>
  <c r="DO73" i="6"/>
  <c r="DP73" i="6"/>
  <c r="DQ73" i="6"/>
  <c r="DR73" i="6"/>
  <c r="DS73" i="6"/>
  <c r="DT73" i="6"/>
  <c r="DU73" i="6"/>
  <c r="DV73" i="6"/>
  <c r="DW73" i="6"/>
  <c r="DX73" i="6"/>
  <c r="DY73" i="6"/>
  <c r="DZ73" i="6"/>
  <c r="EA73" i="6"/>
  <c r="EB73" i="6"/>
  <c r="EC73" i="6"/>
  <c r="ED73" i="6"/>
  <c r="EE73" i="6"/>
  <c r="EF73" i="6"/>
  <c r="EG73" i="6"/>
  <c r="EH73" i="6"/>
  <c r="EI73" i="6"/>
  <c r="EJ73" i="6"/>
  <c r="EK73" i="6"/>
  <c r="EL73" i="6"/>
  <c r="EM73" i="6"/>
  <c r="EN73" i="6"/>
  <c r="EO73" i="6"/>
  <c r="EP73" i="6"/>
  <c r="EQ73" i="6"/>
  <c r="ER73" i="6"/>
  <c r="ES73" i="6"/>
  <c r="ET73" i="6"/>
  <c r="EU73" i="6"/>
  <c r="EV73" i="6"/>
  <c r="EW73" i="6"/>
  <c r="EX73" i="6"/>
  <c r="EY73" i="6"/>
  <c r="EZ73" i="6"/>
  <c r="FA73" i="6"/>
  <c r="FB73" i="6"/>
  <c r="FC73" i="6"/>
  <c r="FD73" i="6"/>
  <c r="FE73" i="6"/>
  <c r="FF73" i="6"/>
  <c r="FG73" i="6"/>
  <c r="FH73" i="6"/>
  <c r="FI73" i="6"/>
  <c r="FJ73" i="6"/>
  <c r="FK73" i="6"/>
  <c r="FL73" i="6"/>
  <c r="FM73" i="6"/>
  <c r="FN73" i="6"/>
  <c r="FO73" i="6"/>
  <c r="FP73" i="6"/>
  <c r="FQ73" i="6"/>
  <c r="FR73" i="6"/>
  <c r="FS73" i="6"/>
  <c r="FT73" i="6"/>
  <c r="FU73" i="6"/>
  <c r="FV73" i="6"/>
  <c r="FW73" i="6"/>
  <c r="FX73" i="6"/>
  <c r="FY73" i="6"/>
  <c r="FZ73" i="6"/>
  <c r="GA73" i="6"/>
  <c r="GB73" i="6"/>
  <c r="GC73" i="6"/>
  <c r="GD73" i="6"/>
  <c r="GE73" i="6"/>
  <c r="GF73" i="6"/>
  <c r="GG73" i="6"/>
  <c r="GH73" i="6"/>
  <c r="GI73" i="6"/>
  <c r="GJ73" i="6"/>
  <c r="GK73" i="6"/>
  <c r="GL73" i="6"/>
  <c r="GM73" i="6"/>
  <c r="GN73" i="6"/>
  <c r="GO73" i="6"/>
  <c r="GP73" i="6"/>
  <c r="GQ73" i="6"/>
  <c r="GR73" i="6"/>
  <c r="GS73" i="6"/>
  <c r="GT73" i="6"/>
  <c r="GU73" i="6"/>
  <c r="GV73" i="6"/>
  <c r="GW73" i="6"/>
  <c r="GX73" i="6"/>
  <c r="GY73" i="6"/>
  <c r="GZ73" i="6"/>
  <c r="HA73" i="6"/>
  <c r="HB73" i="6"/>
  <c r="HC73" i="6"/>
  <c r="HD73" i="6"/>
  <c r="HE73" i="6"/>
  <c r="HF73" i="6"/>
  <c r="HG73" i="6"/>
  <c r="HH73" i="6"/>
  <c r="HI73" i="6"/>
  <c r="HJ73" i="6"/>
  <c r="HK73" i="6"/>
  <c r="HL73" i="6"/>
  <c r="HM73" i="6"/>
  <c r="HN73" i="6"/>
  <c r="HO73" i="6"/>
  <c r="HP73" i="6"/>
  <c r="HQ73" i="6"/>
  <c r="HR73" i="6"/>
  <c r="HS73" i="6"/>
  <c r="HT73" i="6"/>
  <c r="HU73" i="6"/>
  <c r="HV73" i="6"/>
  <c r="HW73" i="6"/>
  <c r="HX73" i="6"/>
  <c r="HY73" i="6"/>
  <c r="HZ73" i="6"/>
  <c r="IA73" i="6"/>
  <c r="IB73" i="6"/>
  <c r="IC73" i="6"/>
  <c r="ID73" i="6"/>
  <c r="IE73" i="6"/>
  <c r="IF73" i="6"/>
  <c r="IG73" i="6"/>
  <c r="IH73" i="6"/>
  <c r="II73" i="6"/>
  <c r="IJ73" i="6"/>
  <c r="IK73" i="6"/>
  <c r="IL73" i="6"/>
  <c r="CR77" i="6"/>
  <c r="CS77" i="6"/>
  <c r="CT77" i="6"/>
  <c r="CU77" i="6"/>
  <c r="CV77" i="6"/>
  <c r="CW77" i="6"/>
  <c r="CX77" i="6"/>
  <c r="CY77" i="6"/>
  <c r="CZ77" i="6"/>
  <c r="DA77" i="6"/>
  <c r="DB77" i="6"/>
  <c r="DC77" i="6"/>
  <c r="DD77" i="6"/>
  <c r="DE77" i="6"/>
  <c r="DF77" i="6"/>
  <c r="DG77" i="6"/>
  <c r="DH77" i="6"/>
  <c r="DI77" i="6"/>
  <c r="DJ77" i="6"/>
  <c r="DK77" i="6"/>
  <c r="DL77" i="6"/>
  <c r="DM77" i="6"/>
  <c r="DN77" i="6"/>
  <c r="DO77" i="6"/>
  <c r="DP77" i="6"/>
  <c r="DQ77" i="6"/>
  <c r="DR77" i="6"/>
  <c r="DS77" i="6"/>
  <c r="DT77" i="6"/>
  <c r="DU77" i="6"/>
  <c r="DV77" i="6"/>
  <c r="DW77" i="6"/>
  <c r="DX77" i="6"/>
  <c r="DY77" i="6"/>
  <c r="DZ77" i="6"/>
  <c r="EA77" i="6"/>
  <c r="EB77" i="6"/>
  <c r="EC77" i="6"/>
  <c r="ED77" i="6"/>
  <c r="EE77" i="6"/>
  <c r="EF77" i="6"/>
  <c r="EG77" i="6"/>
  <c r="EH77" i="6"/>
  <c r="EI77" i="6"/>
  <c r="EJ77" i="6"/>
  <c r="EK77" i="6"/>
  <c r="EL77" i="6"/>
  <c r="EM77" i="6"/>
  <c r="EN77" i="6"/>
  <c r="EO77" i="6"/>
  <c r="EP77" i="6"/>
  <c r="EQ77" i="6"/>
  <c r="ER77" i="6"/>
  <c r="ES77" i="6"/>
  <c r="ET77" i="6"/>
  <c r="EU77" i="6"/>
  <c r="EV77" i="6"/>
  <c r="EW77" i="6"/>
  <c r="EX77" i="6"/>
  <c r="EY77" i="6"/>
  <c r="EZ77" i="6"/>
  <c r="FA77" i="6"/>
  <c r="FB77" i="6"/>
  <c r="FC77" i="6"/>
  <c r="FD77" i="6"/>
  <c r="FE77" i="6"/>
  <c r="FF77" i="6"/>
  <c r="FG77" i="6"/>
  <c r="FH77" i="6"/>
  <c r="FI77" i="6"/>
  <c r="FJ77" i="6"/>
  <c r="FK77" i="6"/>
  <c r="FL77" i="6"/>
  <c r="FM77" i="6"/>
  <c r="FN77" i="6"/>
  <c r="FO77" i="6"/>
  <c r="FP77" i="6"/>
  <c r="FQ77" i="6"/>
  <c r="FR77" i="6"/>
  <c r="FS77" i="6"/>
  <c r="FT77" i="6"/>
  <c r="FU77" i="6"/>
  <c r="FV77" i="6"/>
  <c r="FW77" i="6"/>
  <c r="FX77" i="6"/>
  <c r="FY77" i="6"/>
  <c r="FZ77" i="6"/>
  <c r="GA77" i="6"/>
  <c r="GB77" i="6"/>
  <c r="GC77" i="6"/>
  <c r="GD77" i="6"/>
  <c r="GE77" i="6"/>
  <c r="GF77" i="6"/>
  <c r="GG77" i="6"/>
  <c r="GH77" i="6"/>
  <c r="GI77" i="6"/>
  <c r="GJ77" i="6"/>
  <c r="GK77" i="6"/>
  <c r="GL77" i="6"/>
  <c r="GM77" i="6"/>
  <c r="GN77" i="6"/>
  <c r="GO77" i="6"/>
  <c r="GP77" i="6"/>
  <c r="GQ77" i="6"/>
  <c r="GR77" i="6"/>
  <c r="GS77" i="6"/>
  <c r="GT77" i="6"/>
  <c r="GU77" i="6"/>
  <c r="GV77" i="6"/>
  <c r="GW77" i="6"/>
  <c r="GX77" i="6"/>
  <c r="GY77" i="6"/>
  <c r="GZ77" i="6"/>
  <c r="HA77" i="6"/>
  <c r="HB77" i="6"/>
  <c r="HC77" i="6"/>
  <c r="HD77" i="6"/>
  <c r="HE77" i="6"/>
  <c r="HF77" i="6"/>
  <c r="HG77" i="6"/>
  <c r="HH77" i="6"/>
  <c r="HI77" i="6"/>
  <c r="HJ77" i="6"/>
  <c r="HK77" i="6"/>
  <c r="HL77" i="6"/>
  <c r="HM77" i="6"/>
  <c r="HN77" i="6"/>
  <c r="HO77" i="6"/>
  <c r="HP77" i="6"/>
  <c r="HQ77" i="6"/>
  <c r="HR77" i="6"/>
  <c r="HS77" i="6"/>
  <c r="HT77" i="6"/>
  <c r="HU77" i="6"/>
  <c r="HV77" i="6"/>
  <c r="HW77" i="6"/>
  <c r="HX77" i="6"/>
  <c r="HY77" i="6"/>
  <c r="HZ77" i="6"/>
  <c r="IA77" i="6"/>
  <c r="IB77" i="6"/>
  <c r="IC77" i="6"/>
  <c r="ID77" i="6"/>
  <c r="IE77" i="6"/>
  <c r="IF77" i="6"/>
  <c r="IG77" i="6"/>
  <c r="IH77" i="6"/>
  <c r="II77" i="6"/>
  <c r="IJ77" i="6"/>
  <c r="IK77" i="6"/>
  <c r="IL77" i="6"/>
  <c r="CR6" i="8"/>
  <c r="CS6" i="8" s="1"/>
  <c r="CT6" i="8" s="1"/>
  <c r="CU6" i="8" s="1"/>
  <c r="CV6" i="8" s="1"/>
  <c r="CW6" i="8" s="1"/>
  <c r="CX6" i="8" s="1"/>
  <c r="CY6" i="8" s="1"/>
  <c r="CZ6" i="8" s="1"/>
  <c r="DA6" i="8" s="1"/>
  <c r="DB6" i="8" s="1"/>
  <c r="DC6" i="8" s="1"/>
  <c r="DD6" i="8" s="1"/>
  <c r="DE6" i="8" s="1"/>
  <c r="DF6" i="8" s="1"/>
  <c r="DG6" i="8" s="1"/>
  <c r="DH6" i="8" s="1"/>
  <c r="DI6" i="8" s="1"/>
  <c r="DJ6" i="8" s="1"/>
  <c r="DK6" i="8" s="1"/>
  <c r="DL6" i="8" s="1"/>
  <c r="DM6" i="8" s="1"/>
  <c r="DN6" i="8" s="1"/>
  <c r="DO6" i="8" s="1"/>
  <c r="DP6" i="8" s="1"/>
  <c r="DQ6" i="8" s="1"/>
  <c r="DR6" i="8" s="1"/>
  <c r="DS6" i="8" s="1"/>
  <c r="DT6" i="8" s="1"/>
  <c r="DU6" i="8" s="1"/>
  <c r="DV6" i="8" s="1"/>
  <c r="DW6" i="8" s="1"/>
  <c r="DX6" i="8" s="1"/>
  <c r="DY6" i="8" s="1"/>
  <c r="DZ6" i="8" s="1"/>
  <c r="EA6" i="8" s="1"/>
  <c r="EB6" i="8" s="1"/>
  <c r="EC6" i="8" s="1"/>
  <c r="ED6" i="8" s="1"/>
  <c r="EE6" i="8" s="1"/>
  <c r="EF6" i="8" s="1"/>
  <c r="EG6" i="8" s="1"/>
  <c r="EH6" i="8" s="1"/>
  <c r="EI6" i="8" s="1"/>
  <c r="EJ6" i="8" s="1"/>
  <c r="EK6" i="8" s="1"/>
  <c r="EL6" i="8" s="1"/>
  <c r="EM6" i="8" s="1"/>
  <c r="EN6" i="8" s="1"/>
  <c r="EO6" i="8" s="1"/>
  <c r="EP6" i="8" s="1"/>
  <c r="EQ6" i="8" s="1"/>
  <c r="ER6" i="8" s="1"/>
  <c r="ES6" i="8" s="1"/>
  <c r="ET6" i="8" s="1"/>
  <c r="EU6" i="8" s="1"/>
  <c r="EV6" i="8" s="1"/>
  <c r="EW6" i="8" s="1"/>
  <c r="EX6" i="8" s="1"/>
  <c r="EY6" i="8" s="1"/>
  <c r="EZ6" i="8" s="1"/>
  <c r="FA6" i="8" s="1"/>
  <c r="FB6" i="8" s="1"/>
  <c r="FC6" i="8" s="1"/>
  <c r="FD6" i="8" s="1"/>
  <c r="FE6" i="8" s="1"/>
  <c r="FF6" i="8" s="1"/>
  <c r="FG6" i="8" s="1"/>
  <c r="FH6" i="8" s="1"/>
  <c r="FI6" i="8" s="1"/>
  <c r="FJ6" i="8" s="1"/>
  <c r="FK6" i="8" s="1"/>
  <c r="FL6" i="8" s="1"/>
  <c r="FM6" i="8" s="1"/>
  <c r="FN6" i="8" s="1"/>
  <c r="FO6" i="8" s="1"/>
  <c r="FP6" i="8" s="1"/>
  <c r="FQ6" i="8" s="1"/>
  <c r="FR6" i="8" s="1"/>
  <c r="FS6" i="8" s="1"/>
  <c r="FT6" i="8" s="1"/>
  <c r="FU6" i="8" s="1"/>
  <c r="FV6" i="8" s="1"/>
  <c r="FW6" i="8" s="1"/>
  <c r="FX6" i="8" s="1"/>
  <c r="FY6" i="8" s="1"/>
  <c r="FZ6" i="8" s="1"/>
  <c r="GA6" i="8" s="1"/>
  <c r="GB6" i="8" s="1"/>
  <c r="GC6" i="8" s="1"/>
  <c r="GD6" i="8" s="1"/>
  <c r="GE6" i="8" s="1"/>
  <c r="GF6" i="8" s="1"/>
  <c r="GG6" i="8" s="1"/>
  <c r="GH6" i="8" s="1"/>
  <c r="GI6" i="8" s="1"/>
  <c r="GJ6" i="8" s="1"/>
  <c r="GK6" i="8" s="1"/>
  <c r="GL6" i="8" s="1"/>
  <c r="GM6" i="8" s="1"/>
  <c r="GN6" i="8" s="1"/>
  <c r="GO6" i="8" s="1"/>
  <c r="GP6" i="8" s="1"/>
  <c r="GQ6" i="8" s="1"/>
  <c r="GR6" i="8" s="1"/>
  <c r="GS6" i="8" s="1"/>
  <c r="GT6" i="8" s="1"/>
  <c r="GU6" i="8" s="1"/>
  <c r="GV6" i="8" s="1"/>
  <c r="GW6" i="8" s="1"/>
  <c r="GX6" i="8" s="1"/>
  <c r="GY6" i="8" s="1"/>
  <c r="GZ6" i="8" s="1"/>
  <c r="HA6" i="8" s="1"/>
  <c r="HB6" i="8" s="1"/>
  <c r="HC6" i="8" s="1"/>
  <c r="HD6" i="8" s="1"/>
  <c r="HE6" i="8" s="1"/>
  <c r="HF6" i="8" s="1"/>
  <c r="HG6" i="8" s="1"/>
  <c r="HH6" i="8" s="1"/>
  <c r="HI6" i="8" s="1"/>
  <c r="HJ6" i="8" s="1"/>
  <c r="HK6" i="8" s="1"/>
  <c r="HL6" i="8" s="1"/>
  <c r="HM6" i="8" s="1"/>
  <c r="HN6" i="8" s="1"/>
  <c r="HO6" i="8" s="1"/>
  <c r="HP6" i="8" s="1"/>
  <c r="HQ6" i="8" s="1"/>
  <c r="HR6" i="8" s="1"/>
  <c r="HS6" i="8" s="1"/>
  <c r="HT6" i="8" s="1"/>
  <c r="HU6" i="8" s="1"/>
  <c r="HV6" i="8" s="1"/>
  <c r="HW6" i="8" s="1"/>
  <c r="HX6" i="8" s="1"/>
  <c r="HY6" i="8" s="1"/>
  <c r="HZ6" i="8" s="1"/>
  <c r="IA6" i="8" s="1"/>
  <c r="IB6" i="8" s="1"/>
  <c r="IC6" i="8" s="1"/>
  <c r="ID6" i="8" s="1"/>
  <c r="IE6" i="8" s="1"/>
  <c r="IF6" i="8" s="1"/>
  <c r="IG6" i="8" s="1"/>
  <c r="IH6" i="8" s="1"/>
  <c r="II6" i="8" s="1"/>
  <c r="IJ6" i="8" s="1"/>
  <c r="IK6" i="8" s="1"/>
  <c r="IL6" i="8" s="1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HY7" i="8"/>
  <c r="HZ7" i="8"/>
  <c r="IA7" i="8"/>
  <c r="IB7" i="8"/>
  <c r="IC7" i="8"/>
  <c r="ID7" i="8"/>
  <c r="IE7" i="8"/>
  <c r="IF7" i="8"/>
  <c r="IG7" i="8"/>
  <c r="IH7" i="8"/>
  <c r="II7" i="8"/>
  <c r="IJ7" i="8"/>
  <c r="IK7" i="8"/>
  <c r="IL7" i="8"/>
  <c r="CR11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DG14" i="8"/>
  <c r="DH14" i="8"/>
  <c r="DI14" i="8"/>
  <c r="DJ14" i="8"/>
  <c r="DK14" i="8"/>
  <c r="DL14" i="8"/>
  <c r="DM14" i="8"/>
  <c r="DN14" i="8"/>
  <c r="DO14" i="8"/>
  <c r="DP14" i="8"/>
  <c r="DQ14" i="8"/>
  <c r="DR14" i="8"/>
  <c r="DS14" i="8"/>
  <c r="DT14" i="8"/>
  <c r="DU14" i="8"/>
  <c r="DV14" i="8"/>
  <c r="DW14" i="8"/>
  <c r="DX14" i="8"/>
  <c r="DY14" i="8"/>
  <c r="DZ14" i="8"/>
  <c r="EA14" i="8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D14" i="8"/>
  <c r="FE14" i="8"/>
  <c r="FF14" i="8"/>
  <c r="FG14" i="8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FV14" i="8"/>
  <c r="FW14" i="8"/>
  <c r="FX14" i="8"/>
  <c r="FY14" i="8"/>
  <c r="FZ14" i="8"/>
  <c r="GA14" i="8"/>
  <c r="GB14" i="8"/>
  <c r="GC14" i="8"/>
  <c r="GD14" i="8"/>
  <c r="GE14" i="8"/>
  <c r="GF14" i="8"/>
  <c r="GG14" i="8"/>
  <c r="GH14" i="8"/>
  <c r="GI14" i="8"/>
  <c r="GJ14" i="8"/>
  <c r="GK14" i="8"/>
  <c r="GL14" i="8"/>
  <c r="GM14" i="8"/>
  <c r="GN14" i="8"/>
  <c r="GO14" i="8"/>
  <c r="GP14" i="8"/>
  <c r="GQ14" i="8"/>
  <c r="GR14" i="8"/>
  <c r="GS14" i="8"/>
  <c r="GT14" i="8"/>
  <c r="GU14" i="8"/>
  <c r="GV14" i="8"/>
  <c r="GW14" i="8"/>
  <c r="GX14" i="8"/>
  <c r="GY14" i="8"/>
  <c r="GZ14" i="8"/>
  <c r="HA14" i="8"/>
  <c r="HB14" i="8"/>
  <c r="HC14" i="8"/>
  <c r="HD14" i="8"/>
  <c r="HE14" i="8"/>
  <c r="HF14" i="8"/>
  <c r="HG14" i="8"/>
  <c r="HH14" i="8"/>
  <c r="HI14" i="8"/>
  <c r="HJ14" i="8"/>
  <c r="HK14" i="8"/>
  <c r="HL14" i="8"/>
  <c r="HM14" i="8"/>
  <c r="HN14" i="8"/>
  <c r="HO14" i="8"/>
  <c r="HP14" i="8"/>
  <c r="HQ14" i="8"/>
  <c r="HR14" i="8"/>
  <c r="HS14" i="8"/>
  <c r="HT14" i="8"/>
  <c r="HU14" i="8"/>
  <c r="HV14" i="8"/>
  <c r="HW14" i="8"/>
  <c r="HX14" i="8"/>
  <c r="HY14" i="8"/>
  <c r="HZ14" i="8"/>
  <c r="IA14" i="8"/>
  <c r="IB14" i="8"/>
  <c r="IC14" i="8"/>
  <c r="ID14" i="8"/>
  <c r="IE14" i="8"/>
  <c r="IF14" i="8"/>
  <c r="IG14" i="8"/>
  <c r="IH14" i="8"/>
  <c r="II14" i="8"/>
  <c r="IJ14" i="8"/>
  <c r="IK14" i="8"/>
  <c r="IL14" i="8"/>
  <c r="CR22" i="8"/>
  <c r="CS22" i="8"/>
  <c r="CT22" i="8"/>
  <c r="CU22" i="8"/>
  <c r="CV22" i="8"/>
  <c r="CW22" i="8"/>
  <c r="CX22" i="8"/>
  <c r="CY22" i="8"/>
  <c r="CZ22" i="8"/>
  <c r="CZ12" i="8" s="1"/>
  <c r="DA22" i="8"/>
  <c r="DB22" i="8"/>
  <c r="DC22" i="8"/>
  <c r="DD22" i="8"/>
  <c r="DE22" i="8"/>
  <c r="DF22" i="8"/>
  <c r="DG22" i="8"/>
  <c r="DH22" i="8"/>
  <c r="DI22" i="8"/>
  <c r="DJ22" i="8"/>
  <c r="DK22" i="8"/>
  <c r="DL22" i="8"/>
  <c r="DL12" i="8" s="1"/>
  <c r="DM22" i="8"/>
  <c r="DN22" i="8"/>
  <c r="DO22" i="8"/>
  <c r="DP22" i="8"/>
  <c r="DQ22" i="8"/>
  <c r="DR22" i="8"/>
  <c r="DS22" i="8"/>
  <c r="DT22" i="8"/>
  <c r="DU22" i="8"/>
  <c r="DV22" i="8"/>
  <c r="DW22" i="8"/>
  <c r="DX22" i="8"/>
  <c r="DX12" i="8" s="1"/>
  <c r="DY22" i="8"/>
  <c r="DZ22" i="8"/>
  <c r="EA22" i="8"/>
  <c r="EB22" i="8"/>
  <c r="EC22" i="8"/>
  <c r="ED22" i="8"/>
  <c r="EE22" i="8"/>
  <c r="EF22" i="8"/>
  <c r="EG22" i="8"/>
  <c r="EH22" i="8"/>
  <c r="EI22" i="8"/>
  <c r="EJ22" i="8"/>
  <c r="EJ12" i="8" s="1"/>
  <c r="EK22" i="8"/>
  <c r="EL22" i="8"/>
  <c r="EM22" i="8"/>
  <c r="EN22" i="8"/>
  <c r="EO22" i="8"/>
  <c r="EP22" i="8"/>
  <c r="EQ22" i="8"/>
  <c r="ER22" i="8"/>
  <c r="ES22" i="8"/>
  <c r="ET22" i="8"/>
  <c r="EU22" i="8"/>
  <c r="EV22" i="8"/>
  <c r="EV12" i="8" s="1"/>
  <c r="EW22" i="8"/>
  <c r="EX22" i="8"/>
  <c r="EY22" i="8"/>
  <c r="EZ22" i="8"/>
  <c r="FA22" i="8"/>
  <c r="FB22" i="8"/>
  <c r="FC22" i="8"/>
  <c r="FD22" i="8"/>
  <c r="FE22" i="8"/>
  <c r="FF22" i="8"/>
  <c r="FG22" i="8"/>
  <c r="FH22" i="8"/>
  <c r="FH12" i="8" s="1"/>
  <c r="FI22" i="8"/>
  <c r="FJ22" i="8"/>
  <c r="FK22" i="8"/>
  <c r="FL22" i="8"/>
  <c r="FM22" i="8"/>
  <c r="FN22" i="8"/>
  <c r="FO22" i="8"/>
  <c r="FP22" i="8"/>
  <c r="FQ22" i="8"/>
  <c r="FR22" i="8"/>
  <c r="FS22" i="8"/>
  <c r="FS12" i="8" s="1"/>
  <c r="FT22" i="8"/>
  <c r="FT12" i="8" s="1"/>
  <c r="FU22" i="8"/>
  <c r="FV22" i="8"/>
  <c r="FW22" i="8"/>
  <c r="FX22" i="8"/>
  <c r="FY22" i="8"/>
  <c r="FZ22" i="8"/>
  <c r="GA22" i="8"/>
  <c r="GB22" i="8"/>
  <c r="GC22" i="8"/>
  <c r="GD22" i="8"/>
  <c r="GE22" i="8"/>
  <c r="GE12" i="8" s="1"/>
  <c r="GF22" i="8"/>
  <c r="GF12" i="8" s="1"/>
  <c r="GG22" i="8"/>
  <c r="GH22" i="8"/>
  <c r="GI22" i="8"/>
  <c r="GJ22" i="8"/>
  <c r="GK22" i="8"/>
  <c r="GL22" i="8"/>
  <c r="GM22" i="8"/>
  <c r="GN22" i="8"/>
  <c r="GO22" i="8"/>
  <c r="GP22" i="8"/>
  <c r="GQ22" i="8"/>
  <c r="GQ12" i="8" s="1"/>
  <c r="GR22" i="8"/>
  <c r="GR12" i="8" s="1"/>
  <c r="GS22" i="8"/>
  <c r="GT22" i="8"/>
  <c r="GU22" i="8"/>
  <c r="GV22" i="8"/>
  <c r="GW22" i="8"/>
  <c r="GX22" i="8"/>
  <c r="GY22" i="8"/>
  <c r="GZ22" i="8"/>
  <c r="HA22" i="8"/>
  <c r="HB22" i="8"/>
  <c r="HC22" i="8"/>
  <c r="HC12" i="8" s="1"/>
  <c r="HD22" i="8"/>
  <c r="HD12" i="8" s="1"/>
  <c r="HE22" i="8"/>
  <c r="HF22" i="8"/>
  <c r="HG22" i="8"/>
  <c r="HH22" i="8"/>
  <c r="HI22" i="8"/>
  <c r="HJ22" i="8"/>
  <c r="HK22" i="8"/>
  <c r="HL22" i="8"/>
  <c r="HM22" i="8"/>
  <c r="HN22" i="8"/>
  <c r="HO22" i="8"/>
  <c r="HO12" i="8" s="1"/>
  <c r="HP22" i="8"/>
  <c r="HP12" i="8" s="1"/>
  <c r="HQ22" i="8"/>
  <c r="HR22" i="8"/>
  <c r="HS22" i="8"/>
  <c r="HT22" i="8"/>
  <c r="HU22" i="8"/>
  <c r="HV22" i="8"/>
  <c r="HW22" i="8"/>
  <c r="HX22" i="8"/>
  <c r="HY22" i="8"/>
  <c r="HZ22" i="8"/>
  <c r="IA22" i="8"/>
  <c r="IA12" i="8" s="1"/>
  <c r="IB22" i="8"/>
  <c r="IB12" i="8" s="1"/>
  <c r="IC22" i="8"/>
  <c r="ID22" i="8"/>
  <c r="IE22" i="8"/>
  <c r="IF22" i="8"/>
  <c r="IG22" i="8"/>
  <c r="IH22" i="8"/>
  <c r="II22" i="8"/>
  <c r="IJ22" i="8"/>
  <c r="IK22" i="8"/>
  <c r="IL22" i="8"/>
  <c r="CR30" i="8"/>
  <c r="CR29" i="8" s="1"/>
  <c r="CR12" i="8" s="1"/>
  <c r="CS30" i="8"/>
  <c r="CT30" i="8"/>
  <c r="CU30" i="8"/>
  <c r="CV30" i="8"/>
  <c r="CV29" i="8" s="1"/>
  <c r="CW30" i="8"/>
  <c r="CX30" i="8"/>
  <c r="CX29" i="8" s="1"/>
  <c r="CY30" i="8"/>
  <c r="CY29" i="8" s="1"/>
  <c r="CZ30" i="8"/>
  <c r="CZ29" i="8" s="1"/>
  <c r="DA30" i="8"/>
  <c r="DA29" i="8" s="1"/>
  <c r="DB30" i="8"/>
  <c r="DB29" i="8" s="1"/>
  <c r="DC30" i="8"/>
  <c r="DC29" i="8" s="1"/>
  <c r="DD30" i="8"/>
  <c r="DD29" i="8" s="1"/>
  <c r="DD12" i="8" s="1"/>
  <c r="DE30" i="8"/>
  <c r="DF30" i="8"/>
  <c r="DG30" i="8"/>
  <c r="DH30" i="8"/>
  <c r="DH29" i="8" s="1"/>
  <c r="DI30" i="8"/>
  <c r="DJ30" i="8"/>
  <c r="DJ29" i="8" s="1"/>
  <c r="DK30" i="8"/>
  <c r="DK29" i="8" s="1"/>
  <c r="DL30" i="8"/>
  <c r="DL29" i="8" s="1"/>
  <c r="DM30" i="8"/>
  <c r="DM29" i="8" s="1"/>
  <c r="DN30" i="8"/>
  <c r="DN29" i="8" s="1"/>
  <c r="DO30" i="8"/>
  <c r="DO29" i="8" s="1"/>
  <c r="DP30" i="8"/>
  <c r="DP29" i="8" s="1"/>
  <c r="DP12" i="8" s="1"/>
  <c r="DQ30" i="8"/>
  <c r="DR30" i="8"/>
  <c r="DS30" i="8"/>
  <c r="DT30" i="8"/>
  <c r="DT29" i="8" s="1"/>
  <c r="DU30" i="8"/>
  <c r="DV30" i="8"/>
  <c r="DV29" i="8" s="1"/>
  <c r="DW30" i="8"/>
  <c r="DW29" i="8" s="1"/>
  <c r="DX30" i="8"/>
  <c r="DX29" i="8" s="1"/>
  <c r="DY30" i="8"/>
  <c r="DY29" i="8" s="1"/>
  <c r="DZ30" i="8"/>
  <c r="DZ29" i="8" s="1"/>
  <c r="EA30" i="8"/>
  <c r="EA29" i="8" s="1"/>
  <c r="EB30" i="8"/>
  <c r="EB29" i="8" s="1"/>
  <c r="EB12" i="8" s="1"/>
  <c r="EC30" i="8"/>
  <c r="ED30" i="8"/>
  <c r="EE30" i="8"/>
  <c r="EF30" i="8"/>
  <c r="EF29" i="8" s="1"/>
  <c r="EG30" i="8"/>
  <c r="EH30" i="8"/>
  <c r="EH29" i="8" s="1"/>
  <c r="EI30" i="8"/>
  <c r="EI29" i="8" s="1"/>
  <c r="EJ30" i="8"/>
  <c r="EJ29" i="8" s="1"/>
  <c r="EK30" i="8"/>
  <c r="EK29" i="8" s="1"/>
  <c r="EL30" i="8"/>
  <c r="EL29" i="8" s="1"/>
  <c r="EM30" i="8"/>
  <c r="EM29" i="8" s="1"/>
  <c r="EN30" i="8"/>
  <c r="EN29" i="8" s="1"/>
  <c r="EN12" i="8" s="1"/>
  <c r="EO30" i="8"/>
  <c r="EO29" i="8" s="1"/>
  <c r="EP30" i="8"/>
  <c r="EQ30" i="8"/>
  <c r="ER30" i="8"/>
  <c r="ER29" i="8" s="1"/>
  <c r="ES30" i="8"/>
  <c r="ET30" i="8"/>
  <c r="EU30" i="8"/>
  <c r="EU29" i="8" s="1"/>
  <c r="EV30" i="8"/>
  <c r="EV29" i="8" s="1"/>
  <c r="EW30" i="8"/>
  <c r="EW29" i="8" s="1"/>
  <c r="EX30" i="8"/>
  <c r="EX29" i="8" s="1"/>
  <c r="EY30" i="8"/>
  <c r="EY29" i="8" s="1"/>
  <c r="EZ30" i="8"/>
  <c r="EZ29" i="8" s="1"/>
  <c r="EZ12" i="8" s="1"/>
  <c r="FA30" i="8"/>
  <c r="FA29" i="8" s="1"/>
  <c r="FB30" i="8"/>
  <c r="FC30" i="8"/>
  <c r="FD30" i="8"/>
  <c r="FD29" i="8" s="1"/>
  <c r="FE30" i="8"/>
  <c r="FE29" i="8" s="1"/>
  <c r="FF30" i="8"/>
  <c r="FG30" i="8"/>
  <c r="FG29" i="8" s="1"/>
  <c r="FH30" i="8"/>
  <c r="FH29" i="8" s="1"/>
  <c r="FI30" i="8"/>
  <c r="FI29" i="8" s="1"/>
  <c r="FJ30" i="8"/>
  <c r="FJ29" i="8" s="1"/>
  <c r="FK30" i="8"/>
  <c r="FK29" i="8" s="1"/>
  <c r="FL30" i="8"/>
  <c r="FL29" i="8" s="1"/>
  <c r="FL12" i="8" s="1"/>
  <c r="FM30" i="8"/>
  <c r="FM29" i="8" s="1"/>
  <c r="FN30" i="8"/>
  <c r="FO30" i="8"/>
  <c r="FP30" i="8"/>
  <c r="FP29" i="8" s="1"/>
  <c r="FQ30" i="8"/>
  <c r="FQ29" i="8" s="1"/>
  <c r="FR30" i="8"/>
  <c r="FS30" i="8"/>
  <c r="FS29" i="8" s="1"/>
  <c r="FT30" i="8"/>
  <c r="FT29" i="8" s="1"/>
  <c r="FU30" i="8"/>
  <c r="FU29" i="8" s="1"/>
  <c r="FV30" i="8"/>
  <c r="FV29" i="8" s="1"/>
  <c r="FW30" i="8"/>
  <c r="FW29" i="8" s="1"/>
  <c r="FX30" i="8"/>
  <c r="FX29" i="8" s="1"/>
  <c r="FX12" i="8" s="1"/>
  <c r="FY30" i="8"/>
  <c r="FY29" i="8" s="1"/>
  <c r="FZ30" i="8"/>
  <c r="GA30" i="8"/>
  <c r="GB30" i="8"/>
  <c r="GB29" i="8" s="1"/>
  <c r="GC30" i="8"/>
  <c r="GC29" i="8" s="1"/>
  <c r="GD30" i="8"/>
  <c r="GE30" i="8"/>
  <c r="GE29" i="8" s="1"/>
  <c r="GF30" i="8"/>
  <c r="GF29" i="8" s="1"/>
  <c r="GG30" i="8"/>
  <c r="GG29" i="8" s="1"/>
  <c r="GH30" i="8"/>
  <c r="GH29" i="8" s="1"/>
  <c r="GI30" i="8"/>
  <c r="GI29" i="8" s="1"/>
  <c r="GJ30" i="8"/>
  <c r="GJ29" i="8" s="1"/>
  <c r="GJ12" i="8" s="1"/>
  <c r="GK30" i="8"/>
  <c r="GK29" i="8" s="1"/>
  <c r="GL30" i="8"/>
  <c r="GM30" i="8"/>
  <c r="GN30" i="8"/>
  <c r="GN29" i="8" s="1"/>
  <c r="GO30" i="8"/>
  <c r="GO29" i="8" s="1"/>
  <c r="GP30" i="8"/>
  <c r="GQ30" i="8"/>
  <c r="GQ29" i="8" s="1"/>
  <c r="GR30" i="8"/>
  <c r="GR29" i="8" s="1"/>
  <c r="GS30" i="8"/>
  <c r="GS29" i="8" s="1"/>
  <c r="GT30" i="8"/>
  <c r="GT29" i="8" s="1"/>
  <c r="GU30" i="8"/>
  <c r="GU29" i="8" s="1"/>
  <c r="GV30" i="8"/>
  <c r="GV29" i="8" s="1"/>
  <c r="GV12" i="8" s="1"/>
  <c r="GW30" i="8"/>
  <c r="GW29" i="8" s="1"/>
  <c r="GX30" i="8"/>
  <c r="GY30" i="8"/>
  <c r="GZ30" i="8"/>
  <c r="GZ29" i="8" s="1"/>
  <c r="HA30" i="8"/>
  <c r="HB30" i="8"/>
  <c r="HC30" i="8"/>
  <c r="HC29" i="8" s="1"/>
  <c r="HD30" i="8"/>
  <c r="HD29" i="8" s="1"/>
  <c r="HE30" i="8"/>
  <c r="HE29" i="8" s="1"/>
  <c r="HF30" i="8"/>
  <c r="HF29" i="8" s="1"/>
  <c r="HG30" i="8"/>
  <c r="HG29" i="8" s="1"/>
  <c r="HH30" i="8"/>
  <c r="HH29" i="8" s="1"/>
  <c r="HH12" i="8" s="1"/>
  <c r="HI30" i="8"/>
  <c r="HI29" i="8" s="1"/>
  <c r="HJ30" i="8"/>
  <c r="HK30" i="8"/>
  <c r="HL30" i="8"/>
  <c r="HL29" i="8" s="1"/>
  <c r="HM30" i="8"/>
  <c r="HN30" i="8"/>
  <c r="HO30" i="8"/>
  <c r="HO29" i="8" s="1"/>
  <c r="HP30" i="8"/>
  <c r="HP29" i="8" s="1"/>
  <c r="HQ30" i="8"/>
  <c r="HQ29" i="8" s="1"/>
  <c r="HR30" i="8"/>
  <c r="HR29" i="8" s="1"/>
  <c r="HS30" i="8"/>
  <c r="HS29" i="8" s="1"/>
  <c r="HT30" i="8"/>
  <c r="HT29" i="8" s="1"/>
  <c r="HT12" i="8" s="1"/>
  <c r="HU30" i="8"/>
  <c r="HU29" i="8" s="1"/>
  <c r="HV30" i="8"/>
  <c r="HW30" i="8"/>
  <c r="HX30" i="8"/>
  <c r="HX29" i="8" s="1"/>
  <c r="HY30" i="8"/>
  <c r="HZ30" i="8"/>
  <c r="IA30" i="8"/>
  <c r="IA29" i="8" s="1"/>
  <c r="IB30" i="8"/>
  <c r="IB29" i="8" s="1"/>
  <c r="IC30" i="8"/>
  <c r="IC29" i="8" s="1"/>
  <c r="ID30" i="8"/>
  <c r="ID29" i="8" s="1"/>
  <c r="IE30" i="8"/>
  <c r="IE29" i="8" s="1"/>
  <c r="IF30" i="8"/>
  <c r="IF29" i="8" s="1"/>
  <c r="IF12" i="8" s="1"/>
  <c r="IG30" i="8"/>
  <c r="IG29" i="8" s="1"/>
  <c r="IH30" i="8"/>
  <c r="II30" i="8"/>
  <c r="IJ30" i="8"/>
  <c r="IJ29" i="8" s="1"/>
  <c r="IK30" i="8"/>
  <c r="IL30" i="8"/>
  <c r="CR31" i="8"/>
  <c r="CS31" i="8"/>
  <c r="CS29" i="8" s="1"/>
  <c r="CT31" i="8"/>
  <c r="CU31" i="8"/>
  <c r="CU29" i="8" s="1"/>
  <c r="CV31" i="8"/>
  <c r="CW31" i="8"/>
  <c r="CW29" i="8" s="1"/>
  <c r="CW12" i="8" s="1"/>
  <c r="CX31" i="8"/>
  <c r="CY31" i="8"/>
  <c r="CZ31" i="8"/>
  <c r="DA31" i="8"/>
  <c r="DB31" i="8"/>
  <c r="DC31" i="8"/>
  <c r="DD31" i="8"/>
  <c r="DE31" i="8"/>
  <c r="DE29" i="8" s="1"/>
  <c r="DF31" i="8"/>
  <c r="DG31" i="8"/>
  <c r="DG29" i="8" s="1"/>
  <c r="DH31" i="8"/>
  <c r="DI31" i="8"/>
  <c r="DI29" i="8" s="1"/>
  <c r="DI12" i="8" s="1"/>
  <c r="DJ31" i="8"/>
  <c r="DK31" i="8"/>
  <c r="DL31" i="8"/>
  <c r="DM31" i="8"/>
  <c r="DN31" i="8"/>
  <c r="DO31" i="8"/>
  <c r="DP31" i="8"/>
  <c r="DQ31" i="8"/>
  <c r="DQ29" i="8" s="1"/>
  <c r="DR31" i="8"/>
  <c r="DS31" i="8"/>
  <c r="DS29" i="8" s="1"/>
  <c r="DT31" i="8"/>
  <c r="DU31" i="8"/>
  <c r="DU29" i="8" s="1"/>
  <c r="DU12" i="8" s="1"/>
  <c r="DV31" i="8"/>
  <c r="DW31" i="8"/>
  <c r="DX31" i="8"/>
  <c r="DY31" i="8"/>
  <c r="DZ31" i="8"/>
  <c r="EA31" i="8"/>
  <c r="EB31" i="8"/>
  <c r="EC31" i="8"/>
  <c r="EC29" i="8" s="1"/>
  <c r="ED31" i="8"/>
  <c r="EE31" i="8"/>
  <c r="EE29" i="8" s="1"/>
  <c r="EF31" i="8"/>
  <c r="EG31" i="8"/>
  <c r="EG29" i="8" s="1"/>
  <c r="EG12" i="8" s="1"/>
  <c r="EH31" i="8"/>
  <c r="EI31" i="8"/>
  <c r="EJ31" i="8"/>
  <c r="EK31" i="8"/>
  <c r="EL31" i="8"/>
  <c r="EM31" i="8"/>
  <c r="EN31" i="8"/>
  <c r="EO31" i="8"/>
  <c r="EP31" i="8"/>
  <c r="EP29" i="8" s="1"/>
  <c r="EQ31" i="8"/>
  <c r="EQ29" i="8" s="1"/>
  <c r="ER31" i="8"/>
  <c r="ES31" i="8"/>
  <c r="ES29" i="8" s="1"/>
  <c r="ES12" i="8" s="1"/>
  <c r="ET31" i="8"/>
  <c r="EU31" i="8"/>
  <c r="EV31" i="8"/>
  <c r="EW31" i="8"/>
  <c r="EX31" i="8"/>
  <c r="EY31" i="8"/>
  <c r="EZ31" i="8"/>
  <c r="FA31" i="8"/>
  <c r="FB31" i="8"/>
  <c r="FB29" i="8" s="1"/>
  <c r="FC31" i="8"/>
  <c r="FC29" i="8" s="1"/>
  <c r="FD31" i="8"/>
  <c r="FE31" i="8"/>
  <c r="FF31" i="8"/>
  <c r="FG31" i="8"/>
  <c r="FH31" i="8"/>
  <c r="FI31" i="8"/>
  <c r="FJ31" i="8"/>
  <c r="FK31" i="8"/>
  <c r="FL31" i="8"/>
  <c r="FM31" i="8"/>
  <c r="FN31" i="8"/>
  <c r="FN29" i="8" s="1"/>
  <c r="FO31" i="8"/>
  <c r="FO29" i="8" s="1"/>
  <c r="FP31" i="8"/>
  <c r="FQ31" i="8"/>
  <c r="FR31" i="8"/>
  <c r="FS31" i="8"/>
  <c r="FT31" i="8"/>
  <c r="FU31" i="8"/>
  <c r="FV31" i="8"/>
  <c r="FW31" i="8"/>
  <c r="FX31" i="8"/>
  <c r="FY31" i="8"/>
  <c r="FZ31" i="8"/>
  <c r="FZ29" i="8" s="1"/>
  <c r="GA31" i="8"/>
  <c r="GA29" i="8" s="1"/>
  <c r="GB31" i="8"/>
  <c r="GC31" i="8"/>
  <c r="GD31" i="8"/>
  <c r="GE31" i="8"/>
  <c r="GF31" i="8"/>
  <c r="GG31" i="8"/>
  <c r="GH31" i="8"/>
  <c r="GI31" i="8"/>
  <c r="GJ31" i="8"/>
  <c r="GK31" i="8"/>
  <c r="GL31" i="8"/>
  <c r="GL29" i="8" s="1"/>
  <c r="GM31" i="8"/>
  <c r="GM29" i="8" s="1"/>
  <c r="GN31" i="8"/>
  <c r="GO31" i="8"/>
  <c r="GP31" i="8"/>
  <c r="GQ31" i="8"/>
  <c r="GR31" i="8"/>
  <c r="GS31" i="8"/>
  <c r="GT31" i="8"/>
  <c r="GU31" i="8"/>
  <c r="GV31" i="8"/>
  <c r="GW31" i="8"/>
  <c r="GX31" i="8"/>
  <c r="GX29" i="8" s="1"/>
  <c r="GY31" i="8"/>
  <c r="GY29" i="8" s="1"/>
  <c r="GZ31" i="8"/>
  <c r="HA31" i="8"/>
  <c r="HB31" i="8"/>
  <c r="HC31" i="8"/>
  <c r="HD31" i="8"/>
  <c r="HE31" i="8"/>
  <c r="HF31" i="8"/>
  <c r="HG31" i="8"/>
  <c r="HH31" i="8"/>
  <c r="HI31" i="8"/>
  <c r="HJ31" i="8"/>
  <c r="HJ29" i="8" s="1"/>
  <c r="HK31" i="8"/>
  <c r="HK29" i="8" s="1"/>
  <c r="HL31" i="8"/>
  <c r="HM31" i="8"/>
  <c r="HN31" i="8"/>
  <c r="HO31" i="8"/>
  <c r="HP31" i="8"/>
  <c r="HQ31" i="8"/>
  <c r="HR31" i="8"/>
  <c r="HS31" i="8"/>
  <c r="HT31" i="8"/>
  <c r="HU31" i="8"/>
  <c r="HV31" i="8"/>
  <c r="HV29" i="8" s="1"/>
  <c r="HW31" i="8"/>
  <c r="HW29" i="8" s="1"/>
  <c r="HX31" i="8"/>
  <c r="HY31" i="8"/>
  <c r="HZ31" i="8"/>
  <c r="IA31" i="8"/>
  <c r="IB31" i="8"/>
  <c r="IC31" i="8"/>
  <c r="ID31" i="8"/>
  <c r="IE31" i="8"/>
  <c r="IF31" i="8"/>
  <c r="IG31" i="8"/>
  <c r="IH31" i="8"/>
  <c r="IH29" i="8" s="1"/>
  <c r="II31" i="8"/>
  <c r="II29" i="8" s="1"/>
  <c r="IJ31" i="8"/>
  <c r="IK31" i="8"/>
  <c r="IL31" i="8"/>
  <c r="CR32" i="8"/>
  <c r="CS32" i="8"/>
  <c r="CT32" i="8"/>
  <c r="CT29" i="8" s="1"/>
  <c r="CU32" i="8"/>
  <c r="CV32" i="8"/>
  <c r="CW32" i="8"/>
  <c r="CX32" i="8"/>
  <c r="CY32" i="8"/>
  <c r="CZ32" i="8"/>
  <c r="DA32" i="8"/>
  <c r="DB32" i="8"/>
  <c r="DC32" i="8"/>
  <c r="DD32" i="8"/>
  <c r="DE32" i="8"/>
  <c r="DF32" i="8"/>
  <c r="DF29" i="8" s="1"/>
  <c r="DG32" i="8"/>
  <c r="DH32" i="8"/>
  <c r="DI32" i="8"/>
  <c r="DJ32" i="8"/>
  <c r="DK32" i="8"/>
  <c r="DL32" i="8"/>
  <c r="DM32" i="8"/>
  <c r="DN32" i="8"/>
  <c r="DO32" i="8"/>
  <c r="DP32" i="8"/>
  <c r="DQ32" i="8"/>
  <c r="DR32" i="8"/>
  <c r="DR29" i="8" s="1"/>
  <c r="DS32" i="8"/>
  <c r="DT32" i="8"/>
  <c r="DU32" i="8"/>
  <c r="DV32" i="8"/>
  <c r="DW32" i="8"/>
  <c r="DX32" i="8"/>
  <c r="DY32" i="8"/>
  <c r="DZ32" i="8"/>
  <c r="EA32" i="8"/>
  <c r="EB32" i="8"/>
  <c r="EC32" i="8"/>
  <c r="ED32" i="8"/>
  <c r="ED29" i="8" s="1"/>
  <c r="EE32" i="8"/>
  <c r="EF32" i="8"/>
  <c r="EG32" i="8"/>
  <c r="EH32" i="8"/>
  <c r="EI32" i="8"/>
  <c r="EJ32" i="8"/>
  <c r="EK32" i="8"/>
  <c r="EL32" i="8"/>
  <c r="EM32" i="8"/>
  <c r="EN32" i="8"/>
  <c r="EO32" i="8"/>
  <c r="EP32" i="8"/>
  <c r="EQ32" i="8"/>
  <c r="ER32" i="8"/>
  <c r="ES32" i="8"/>
  <c r="ET32" i="8"/>
  <c r="EU32" i="8"/>
  <c r="EV32" i="8"/>
  <c r="EW32" i="8"/>
  <c r="EX32" i="8"/>
  <c r="EY32" i="8"/>
  <c r="EZ32" i="8"/>
  <c r="FA32" i="8"/>
  <c r="FB32" i="8"/>
  <c r="FC32" i="8"/>
  <c r="FD32" i="8"/>
  <c r="FE32" i="8"/>
  <c r="FF32" i="8"/>
  <c r="FG32" i="8"/>
  <c r="FH32" i="8"/>
  <c r="FI32" i="8"/>
  <c r="FJ32" i="8"/>
  <c r="FK32" i="8"/>
  <c r="FL32" i="8"/>
  <c r="FM32" i="8"/>
  <c r="FN32" i="8"/>
  <c r="FO32" i="8"/>
  <c r="FP32" i="8"/>
  <c r="FQ32" i="8"/>
  <c r="FR32" i="8"/>
  <c r="FS32" i="8"/>
  <c r="FT32" i="8"/>
  <c r="FU32" i="8"/>
  <c r="FV32" i="8"/>
  <c r="FW32" i="8"/>
  <c r="FX32" i="8"/>
  <c r="FY32" i="8"/>
  <c r="FZ32" i="8"/>
  <c r="GA32" i="8"/>
  <c r="GB32" i="8"/>
  <c r="GC32" i="8"/>
  <c r="GD32" i="8"/>
  <c r="GE32" i="8"/>
  <c r="GF32" i="8"/>
  <c r="GG32" i="8"/>
  <c r="GH32" i="8"/>
  <c r="GI32" i="8"/>
  <c r="GJ32" i="8"/>
  <c r="GK32" i="8"/>
  <c r="GL32" i="8"/>
  <c r="GM32" i="8"/>
  <c r="GN32" i="8"/>
  <c r="GO32" i="8"/>
  <c r="GP32" i="8"/>
  <c r="GQ32" i="8"/>
  <c r="GR32" i="8"/>
  <c r="GS32" i="8"/>
  <c r="GT32" i="8"/>
  <c r="GU32" i="8"/>
  <c r="GV32" i="8"/>
  <c r="GW32" i="8"/>
  <c r="GX32" i="8"/>
  <c r="GY32" i="8"/>
  <c r="GZ32" i="8"/>
  <c r="HA32" i="8"/>
  <c r="HB32" i="8"/>
  <c r="HC32" i="8"/>
  <c r="HD32" i="8"/>
  <c r="HE32" i="8"/>
  <c r="HF32" i="8"/>
  <c r="HG32" i="8"/>
  <c r="HH32" i="8"/>
  <c r="HI32" i="8"/>
  <c r="HJ32" i="8"/>
  <c r="HK32" i="8"/>
  <c r="HL32" i="8"/>
  <c r="HM32" i="8"/>
  <c r="HN32" i="8"/>
  <c r="HO32" i="8"/>
  <c r="HP32" i="8"/>
  <c r="HQ32" i="8"/>
  <c r="HR32" i="8"/>
  <c r="HS32" i="8"/>
  <c r="HT32" i="8"/>
  <c r="HU32" i="8"/>
  <c r="HV32" i="8"/>
  <c r="HW32" i="8"/>
  <c r="HX32" i="8"/>
  <c r="HY32" i="8"/>
  <c r="HZ32" i="8"/>
  <c r="IA32" i="8"/>
  <c r="IB32" i="8"/>
  <c r="IC32" i="8"/>
  <c r="ID32" i="8"/>
  <c r="IE32" i="8"/>
  <c r="IF32" i="8"/>
  <c r="IG32" i="8"/>
  <c r="IH32" i="8"/>
  <c r="II32" i="8"/>
  <c r="IJ32" i="8"/>
  <c r="IK32" i="8"/>
  <c r="IL32" i="8"/>
  <c r="CR33" i="8"/>
  <c r="CS33" i="8"/>
  <c r="CT33" i="8"/>
  <c r="CU33" i="8"/>
  <c r="CV33" i="8"/>
  <c r="CW33" i="8"/>
  <c r="CX33" i="8"/>
  <c r="CY33" i="8"/>
  <c r="CZ33" i="8"/>
  <c r="DA33" i="8"/>
  <c r="DB33" i="8"/>
  <c r="DC33" i="8"/>
  <c r="DD33" i="8"/>
  <c r="DE33" i="8"/>
  <c r="DF33" i="8"/>
  <c r="DG33" i="8"/>
  <c r="DH33" i="8"/>
  <c r="DI33" i="8"/>
  <c r="DJ33" i="8"/>
  <c r="DK33" i="8"/>
  <c r="DL33" i="8"/>
  <c r="DM33" i="8"/>
  <c r="DN33" i="8"/>
  <c r="DO33" i="8"/>
  <c r="DP33" i="8"/>
  <c r="DQ33" i="8"/>
  <c r="DR33" i="8"/>
  <c r="DS33" i="8"/>
  <c r="DT33" i="8"/>
  <c r="DU33" i="8"/>
  <c r="DV33" i="8"/>
  <c r="DW33" i="8"/>
  <c r="DX33" i="8"/>
  <c r="DY33" i="8"/>
  <c r="DZ33" i="8"/>
  <c r="EA33" i="8"/>
  <c r="EB33" i="8"/>
  <c r="EC33" i="8"/>
  <c r="ED33" i="8"/>
  <c r="EE33" i="8"/>
  <c r="EF33" i="8"/>
  <c r="EG33" i="8"/>
  <c r="EH33" i="8"/>
  <c r="EI33" i="8"/>
  <c r="EJ33" i="8"/>
  <c r="EK33" i="8"/>
  <c r="EL33" i="8"/>
  <c r="EM33" i="8"/>
  <c r="EN33" i="8"/>
  <c r="EO33" i="8"/>
  <c r="EP33" i="8"/>
  <c r="EQ33" i="8"/>
  <c r="ER33" i="8"/>
  <c r="ES33" i="8"/>
  <c r="ET33" i="8"/>
  <c r="EU33" i="8"/>
  <c r="EV33" i="8"/>
  <c r="EW33" i="8"/>
  <c r="EX33" i="8"/>
  <c r="EY33" i="8"/>
  <c r="EZ33" i="8"/>
  <c r="FA33" i="8"/>
  <c r="FB33" i="8"/>
  <c r="FC33" i="8"/>
  <c r="FD33" i="8"/>
  <c r="FE33" i="8"/>
  <c r="FF33" i="8"/>
  <c r="FG33" i="8"/>
  <c r="FH33" i="8"/>
  <c r="FI33" i="8"/>
  <c r="FJ33" i="8"/>
  <c r="FK33" i="8"/>
  <c r="FL33" i="8"/>
  <c r="FM33" i="8"/>
  <c r="FN33" i="8"/>
  <c r="FO33" i="8"/>
  <c r="FP33" i="8"/>
  <c r="FQ33" i="8"/>
  <c r="FR33" i="8"/>
  <c r="FS33" i="8"/>
  <c r="FT33" i="8"/>
  <c r="FU33" i="8"/>
  <c r="FV33" i="8"/>
  <c r="FW33" i="8"/>
  <c r="FX33" i="8"/>
  <c r="FY33" i="8"/>
  <c r="FZ33" i="8"/>
  <c r="GA33" i="8"/>
  <c r="GB33" i="8"/>
  <c r="GC33" i="8"/>
  <c r="GD33" i="8"/>
  <c r="GE33" i="8"/>
  <c r="GF33" i="8"/>
  <c r="GG33" i="8"/>
  <c r="GH33" i="8"/>
  <c r="GI33" i="8"/>
  <c r="GJ33" i="8"/>
  <c r="GK33" i="8"/>
  <c r="GL33" i="8"/>
  <c r="GM33" i="8"/>
  <c r="GN33" i="8"/>
  <c r="GO33" i="8"/>
  <c r="GP33" i="8"/>
  <c r="GQ33" i="8"/>
  <c r="GR33" i="8"/>
  <c r="GS33" i="8"/>
  <c r="GT33" i="8"/>
  <c r="GU33" i="8"/>
  <c r="GV33" i="8"/>
  <c r="GW33" i="8"/>
  <c r="GX33" i="8"/>
  <c r="GY33" i="8"/>
  <c r="GZ33" i="8"/>
  <c r="HA33" i="8"/>
  <c r="HB33" i="8"/>
  <c r="HC33" i="8"/>
  <c r="HD33" i="8"/>
  <c r="HE33" i="8"/>
  <c r="HF33" i="8"/>
  <c r="HG33" i="8"/>
  <c r="HH33" i="8"/>
  <c r="HI33" i="8"/>
  <c r="HJ33" i="8"/>
  <c r="HK33" i="8"/>
  <c r="HL33" i="8"/>
  <c r="HM33" i="8"/>
  <c r="HN33" i="8"/>
  <c r="HO33" i="8"/>
  <c r="HP33" i="8"/>
  <c r="HQ33" i="8"/>
  <c r="HR33" i="8"/>
  <c r="HS33" i="8"/>
  <c r="HT33" i="8"/>
  <c r="HU33" i="8"/>
  <c r="HV33" i="8"/>
  <c r="HW33" i="8"/>
  <c r="HX33" i="8"/>
  <c r="HY33" i="8"/>
  <c r="HZ33" i="8"/>
  <c r="IA33" i="8"/>
  <c r="IB33" i="8"/>
  <c r="IC33" i="8"/>
  <c r="ID33" i="8"/>
  <c r="IE33" i="8"/>
  <c r="IF33" i="8"/>
  <c r="IG33" i="8"/>
  <c r="IH33" i="8"/>
  <c r="II33" i="8"/>
  <c r="IJ33" i="8"/>
  <c r="IK33" i="8"/>
  <c r="IL33" i="8"/>
  <c r="CR34" i="8"/>
  <c r="CS34" i="8"/>
  <c r="CT34" i="8"/>
  <c r="CU34" i="8"/>
  <c r="CV34" i="8"/>
  <c r="CW34" i="8"/>
  <c r="CX34" i="8"/>
  <c r="CY34" i="8"/>
  <c r="CZ34" i="8"/>
  <c r="DA34" i="8"/>
  <c r="DB34" i="8"/>
  <c r="DC34" i="8"/>
  <c r="DD34" i="8"/>
  <c r="DE34" i="8"/>
  <c r="DF34" i="8"/>
  <c r="DG34" i="8"/>
  <c r="DH34" i="8"/>
  <c r="DI34" i="8"/>
  <c r="DJ34" i="8"/>
  <c r="DK34" i="8"/>
  <c r="DL34" i="8"/>
  <c r="DM34" i="8"/>
  <c r="DN34" i="8"/>
  <c r="DO34" i="8"/>
  <c r="DP34" i="8"/>
  <c r="DQ34" i="8"/>
  <c r="DR34" i="8"/>
  <c r="DS34" i="8"/>
  <c r="DT34" i="8"/>
  <c r="DU34" i="8"/>
  <c r="DV34" i="8"/>
  <c r="DW34" i="8"/>
  <c r="DX34" i="8"/>
  <c r="DY34" i="8"/>
  <c r="DZ34" i="8"/>
  <c r="EA34" i="8"/>
  <c r="EB34" i="8"/>
  <c r="EC34" i="8"/>
  <c r="ED34" i="8"/>
  <c r="EE34" i="8"/>
  <c r="EF34" i="8"/>
  <c r="EG34" i="8"/>
  <c r="EH34" i="8"/>
  <c r="EI34" i="8"/>
  <c r="EJ34" i="8"/>
  <c r="EK34" i="8"/>
  <c r="EL34" i="8"/>
  <c r="EM34" i="8"/>
  <c r="EN34" i="8"/>
  <c r="EO34" i="8"/>
  <c r="EP34" i="8"/>
  <c r="EQ34" i="8"/>
  <c r="ER34" i="8"/>
  <c r="ES34" i="8"/>
  <c r="ET34" i="8"/>
  <c r="EU34" i="8"/>
  <c r="EV34" i="8"/>
  <c r="EW34" i="8"/>
  <c r="EX34" i="8"/>
  <c r="EY34" i="8"/>
  <c r="EZ34" i="8"/>
  <c r="FA34" i="8"/>
  <c r="FB34" i="8"/>
  <c r="FC34" i="8"/>
  <c r="FD34" i="8"/>
  <c r="FE34" i="8"/>
  <c r="FF34" i="8"/>
  <c r="FG34" i="8"/>
  <c r="FH34" i="8"/>
  <c r="FI34" i="8"/>
  <c r="FJ34" i="8"/>
  <c r="FK34" i="8"/>
  <c r="FL34" i="8"/>
  <c r="FM34" i="8"/>
  <c r="FN34" i="8"/>
  <c r="FO34" i="8"/>
  <c r="FP34" i="8"/>
  <c r="FQ34" i="8"/>
  <c r="FR34" i="8"/>
  <c r="FS34" i="8"/>
  <c r="FT34" i="8"/>
  <c r="FU34" i="8"/>
  <c r="FV34" i="8"/>
  <c r="FW34" i="8"/>
  <c r="FX34" i="8"/>
  <c r="FY34" i="8"/>
  <c r="FZ34" i="8"/>
  <c r="GA34" i="8"/>
  <c r="GB34" i="8"/>
  <c r="GC34" i="8"/>
  <c r="GD34" i="8"/>
  <c r="GE34" i="8"/>
  <c r="GF34" i="8"/>
  <c r="GG34" i="8"/>
  <c r="GH34" i="8"/>
  <c r="GI34" i="8"/>
  <c r="GJ34" i="8"/>
  <c r="GK34" i="8"/>
  <c r="GL34" i="8"/>
  <c r="GM34" i="8"/>
  <c r="GN34" i="8"/>
  <c r="GO34" i="8"/>
  <c r="GP34" i="8"/>
  <c r="GQ34" i="8"/>
  <c r="GR34" i="8"/>
  <c r="GS34" i="8"/>
  <c r="GT34" i="8"/>
  <c r="GU34" i="8"/>
  <c r="GV34" i="8"/>
  <c r="GW34" i="8"/>
  <c r="GX34" i="8"/>
  <c r="GY34" i="8"/>
  <c r="GZ34" i="8"/>
  <c r="HA34" i="8"/>
  <c r="HB34" i="8"/>
  <c r="HC34" i="8"/>
  <c r="HD34" i="8"/>
  <c r="HE34" i="8"/>
  <c r="HF34" i="8"/>
  <c r="HG34" i="8"/>
  <c r="HH34" i="8"/>
  <c r="HI34" i="8"/>
  <c r="HJ34" i="8"/>
  <c r="HK34" i="8"/>
  <c r="HL34" i="8"/>
  <c r="HM34" i="8"/>
  <c r="HN34" i="8"/>
  <c r="HO34" i="8"/>
  <c r="HP34" i="8"/>
  <c r="HQ34" i="8"/>
  <c r="HR34" i="8"/>
  <c r="HS34" i="8"/>
  <c r="HT34" i="8"/>
  <c r="HU34" i="8"/>
  <c r="HV34" i="8"/>
  <c r="HW34" i="8"/>
  <c r="HX34" i="8"/>
  <c r="HY34" i="8"/>
  <c r="HZ34" i="8"/>
  <c r="IA34" i="8"/>
  <c r="IB34" i="8"/>
  <c r="IC34" i="8"/>
  <c r="ID34" i="8"/>
  <c r="IE34" i="8"/>
  <c r="IF34" i="8"/>
  <c r="IG34" i="8"/>
  <c r="IH34" i="8"/>
  <c r="II34" i="8"/>
  <c r="IJ34" i="8"/>
  <c r="IK34" i="8"/>
  <c r="IL34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EB36" i="8"/>
  <c r="EC36" i="8"/>
  <c r="ED36" i="8"/>
  <c r="EE36" i="8"/>
  <c r="EF36" i="8"/>
  <c r="EG36" i="8"/>
  <c r="EH36" i="8"/>
  <c r="EI36" i="8"/>
  <c r="EJ36" i="8"/>
  <c r="EK36" i="8"/>
  <c r="EL36" i="8"/>
  <c r="EM36" i="8"/>
  <c r="EN36" i="8"/>
  <c r="EO36" i="8"/>
  <c r="EP36" i="8"/>
  <c r="EQ36" i="8"/>
  <c r="ER36" i="8"/>
  <c r="ES36" i="8"/>
  <c r="ET36" i="8"/>
  <c r="EU36" i="8"/>
  <c r="EV36" i="8"/>
  <c r="EW36" i="8"/>
  <c r="EX36" i="8"/>
  <c r="EY36" i="8"/>
  <c r="EZ36" i="8"/>
  <c r="FA36" i="8"/>
  <c r="FB36" i="8"/>
  <c r="FC36" i="8"/>
  <c r="FD36" i="8"/>
  <c r="FE36" i="8"/>
  <c r="FF36" i="8"/>
  <c r="FG36" i="8"/>
  <c r="FH36" i="8"/>
  <c r="FI36" i="8"/>
  <c r="FJ36" i="8"/>
  <c r="FK36" i="8"/>
  <c r="FL36" i="8"/>
  <c r="FM36" i="8"/>
  <c r="FN36" i="8"/>
  <c r="FO36" i="8"/>
  <c r="FP36" i="8"/>
  <c r="FQ36" i="8"/>
  <c r="FR36" i="8"/>
  <c r="FS36" i="8"/>
  <c r="FT36" i="8"/>
  <c r="FU36" i="8"/>
  <c r="FV36" i="8"/>
  <c r="FW36" i="8"/>
  <c r="FX36" i="8"/>
  <c r="FY36" i="8"/>
  <c r="FZ36" i="8"/>
  <c r="GA36" i="8"/>
  <c r="GB36" i="8"/>
  <c r="GC36" i="8"/>
  <c r="GD36" i="8"/>
  <c r="GE36" i="8"/>
  <c r="GF36" i="8"/>
  <c r="GG36" i="8"/>
  <c r="GH36" i="8"/>
  <c r="GI36" i="8"/>
  <c r="GJ36" i="8"/>
  <c r="GK36" i="8"/>
  <c r="GL36" i="8"/>
  <c r="GM36" i="8"/>
  <c r="GN36" i="8"/>
  <c r="GO36" i="8"/>
  <c r="GP36" i="8"/>
  <c r="GQ36" i="8"/>
  <c r="GR36" i="8"/>
  <c r="GS36" i="8"/>
  <c r="GT36" i="8"/>
  <c r="GU36" i="8"/>
  <c r="GV36" i="8"/>
  <c r="GW36" i="8"/>
  <c r="GX36" i="8"/>
  <c r="GY36" i="8"/>
  <c r="GZ36" i="8"/>
  <c r="HA36" i="8"/>
  <c r="HB36" i="8"/>
  <c r="HC36" i="8"/>
  <c r="HD36" i="8"/>
  <c r="HE36" i="8"/>
  <c r="HF36" i="8"/>
  <c r="HG36" i="8"/>
  <c r="HH36" i="8"/>
  <c r="HI36" i="8"/>
  <c r="HJ36" i="8"/>
  <c r="HK36" i="8"/>
  <c r="HL36" i="8"/>
  <c r="HM36" i="8"/>
  <c r="HN36" i="8"/>
  <c r="HO36" i="8"/>
  <c r="HP36" i="8"/>
  <c r="HQ36" i="8"/>
  <c r="HR36" i="8"/>
  <c r="HS36" i="8"/>
  <c r="HT36" i="8"/>
  <c r="HU36" i="8"/>
  <c r="HV36" i="8"/>
  <c r="HW36" i="8"/>
  <c r="HX36" i="8"/>
  <c r="HY36" i="8"/>
  <c r="HZ36" i="8"/>
  <c r="IA36" i="8"/>
  <c r="IB36" i="8"/>
  <c r="IC36" i="8"/>
  <c r="ID36" i="8"/>
  <c r="IE36" i="8"/>
  <c r="IF36" i="8"/>
  <c r="IG36" i="8"/>
  <c r="IH36" i="8"/>
  <c r="II36" i="8"/>
  <c r="IJ36" i="8"/>
  <c r="IK36" i="8"/>
  <c r="IL36" i="8"/>
  <c r="CR37" i="8"/>
  <c r="CS37" i="8"/>
  <c r="CT37" i="8"/>
  <c r="CU37" i="8"/>
  <c r="CV37" i="8"/>
  <c r="CW37" i="8"/>
  <c r="CX37" i="8"/>
  <c r="CY37" i="8"/>
  <c r="CZ37" i="8"/>
  <c r="DA37" i="8"/>
  <c r="DB37" i="8"/>
  <c r="DC37" i="8"/>
  <c r="DD37" i="8"/>
  <c r="DE37" i="8"/>
  <c r="DF37" i="8"/>
  <c r="DG37" i="8"/>
  <c r="DH37" i="8"/>
  <c r="DI37" i="8"/>
  <c r="DJ37" i="8"/>
  <c r="DK37" i="8"/>
  <c r="DL37" i="8"/>
  <c r="DM37" i="8"/>
  <c r="DN37" i="8"/>
  <c r="DO37" i="8"/>
  <c r="DP37" i="8"/>
  <c r="DQ37" i="8"/>
  <c r="DR37" i="8"/>
  <c r="DS37" i="8"/>
  <c r="DT37" i="8"/>
  <c r="DU37" i="8"/>
  <c r="DV37" i="8"/>
  <c r="DW37" i="8"/>
  <c r="DX37" i="8"/>
  <c r="DY37" i="8"/>
  <c r="DZ37" i="8"/>
  <c r="EA37" i="8"/>
  <c r="EB37" i="8"/>
  <c r="EC37" i="8"/>
  <c r="ED37" i="8"/>
  <c r="EE37" i="8"/>
  <c r="EF37" i="8"/>
  <c r="EG37" i="8"/>
  <c r="EH37" i="8"/>
  <c r="EI37" i="8"/>
  <c r="EJ37" i="8"/>
  <c r="EK37" i="8"/>
  <c r="EL37" i="8"/>
  <c r="EM37" i="8"/>
  <c r="EN37" i="8"/>
  <c r="EO37" i="8"/>
  <c r="EP37" i="8"/>
  <c r="EQ37" i="8"/>
  <c r="ER37" i="8"/>
  <c r="ES37" i="8"/>
  <c r="ET37" i="8"/>
  <c r="EU37" i="8"/>
  <c r="EV37" i="8"/>
  <c r="EW37" i="8"/>
  <c r="EX37" i="8"/>
  <c r="EY37" i="8"/>
  <c r="EZ37" i="8"/>
  <c r="FA37" i="8"/>
  <c r="FB37" i="8"/>
  <c r="FC37" i="8"/>
  <c r="FD37" i="8"/>
  <c r="FE37" i="8"/>
  <c r="FF37" i="8"/>
  <c r="FG37" i="8"/>
  <c r="FH37" i="8"/>
  <c r="FI37" i="8"/>
  <c r="FJ37" i="8"/>
  <c r="FK37" i="8"/>
  <c r="FL37" i="8"/>
  <c r="FM37" i="8"/>
  <c r="FN37" i="8"/>
  <c r="FO37" i="8"/>
  <c r="FP37" i="8"/>
  <c r="FQ37" i="8"/>
  <c r="FR37" i="8"/>
  <c r="FS37" i="8"/>
  <c r="FT37" i="8"/>
  <c r="FU37" i="8"/>
  <c r="FV37" i="8"/>
  <c r="FW37" i="8"/>
  <c r="FX37" i="8"/>
  <c r="FY37" i="8"/>
  <c r="FZ37" i="8"/>
  <c r="GA37" i="8"/>
  <c r="GB37" i="8"/>
  <c r="GC37" i="8"/>
  <c r="GD37" i="8"/>
  <c r="GE37" i="8"/>
  <c r="GF37" i="8"/>
  <c r="GG37" i="8"/>
  <c r="GH37" i="8"/>
  <c r="GI37" i="8"/>
  <c r="GJ37" i="8"/>
  <c r="GK37" i="8"/>
  <c r="GL37" i="8"/>
  <c r="GM37" i="8"/>
  <c r="GN37" i="8"/>
  <c r="GO37" i="8"/>
  <c r="GP37" i="8"/>
  <c r="GQ37" i="8"/>
  <c r="GR37" i="8"/>
  <c r="GS37" i="8"/>
  <c r="GT37" i="8"/>
  <c r="GU37" i="8"/>
  <c r="GV37" i="8"/>
  <c r="GW37" i="8"/>
  <c r="GX37" i="8"/>
  <c r="GY37" i="8"/>
  <c r="GZ37" i="8"/>
  <c r="HA37" i="8"/>
  <c r="HB37" i="8"/>
  <c r="HC37" i="8"/>
  <c r="HD37" i="8"/>
  <c r="HE37" i="8"/>
  <c r="HF37" i="8"/>
  <c r="HG37" i="8"/>
  <c r="HH37" i="8"/>
  <c r="HI37" i="8"/>
  <c r="HJ37" i="8"/>
  <c r="HK37" i="8"/>
  <c r="HL37" i="8"/>
  <c r="HM37" i="8"/>
  <c r="HN37" i="8"/>
  <c r="HO37" i="8"/>
  <c r="HP37" i="8"/>
  <c r="HQ37" i="8"/>
  <c r="HR37" i="8"/>
  <c r="HS37" i="8"/>
  <c r="HT37" i="8"/>
  <c r="HU37" i="8"/>
  <c r="HV37" i="8"/>
  <c r="HW37" i="8"/>
  <c r="HX37" i="8"/>
  <c r="HY37" i="8"/>
  <c r="HZ37" i="8"/>
  <c r="IA37" i="8"/>
  <c r="IB37" i="8"/>
  <c r="IC37" i="8"/>
  <c r="ID37" i="8"/>
  <c r="IE37" i="8"/>
  <c r="IF37" i="8"/>
  <c r="IG37" i="8"/>
  <c r="IH37" i="8"/>
  <c r="II37" i="8"/>
  <c r="IJ37" i="8"/>
  <c r="IK37" i="8"/>
  <c r="IL37" i="8"/>
  <c r="CR38" i="8"/>
  <c r="CS38" i="8"/>
  <c r="CT38" i="8"/>
  <c r="CU38" i="8"/>
  <c r="CV38" i="8"/>
  <c r="CW38" i="8"/>
  <c r="CX38" i="8"/>
  <c r="CY38" i="8"/>
  <c r="CZ38" i="8"/>
  <c r="DA38" i="8"/>
  <c r="DB38" i="8"/>
  <c r="DC38" i="8"/>
  <c r="DD38" i="8"/>
  <c r="DE38" i="8"/>
  <c r="DF38" i="8"/>
  <c r="DG38" i="8"/>
  <c r="DH38" i="8"/>
  <c r="DI38" i="8"/>
  <c r="DJ38" i="8"/>
  <c r="DK38" i="8"/>
  <c r="DL38" i="8"/>
  <c r="DM38" i="8"/>
  <c r="DN38" i="8"/>
  <c r="DO38" i="8"/>
  <c r="DP38" i="8"/>
  <c r="DQ38" i="8"/>
  <c r="DR38" i="8"/>
  <c r="DS38" i="8"/>
  <c r="DT38" i="8"/>
  <c r="DU38" i="8"/>
  <c r="DV38" i="8"/>
  <c r="DW38" i="8"/>
  <c r="DX38" i="8"/>
  <c r="DY38" i="8"/>
  <c r="DZ38" i="8"/>
  <c r="EA38" i="8"/>
  <c r="EB38" i="8"/>
  <c r="EC38" i="8"/>
  <c r="ED38" i="8"/>
  <c r="EE38" i="8"/>
  <c r="EF38" i="8"/>
  <c r="EG38" i="8"/>
  <c r="EH38" i="8"/>
  <c r="EI38" i="8"/>
  <c r="EJ38" i="8"/>
  <c r="EK38" i="8"/>
  <c r="EL38" i="8"/>
  <c r="EM38" i="8"/>
  <c r="EN38" i="8"/>
  <c r="EO38" i="8"/>
  <c r="EP38" i="8"/>
  <c r="EQ38" i="8"/>
  <c r="ER38" i="8"/>
  <c r="ES38" i="8"/>
  <c r="ET38" i="8"/>
  <c r="EU38" i="8"/>
  <c r="EV38" i="8"/>
  <c r="EW38" i="8"/>
  <c r="EX38" i="8"/>
  <c r="EY38" i="8"/>
  <c r="EZ38" i="8"/>
  <c r="FA38" i="8"/>
  <c r="FB38" i="8"/>
  <c r="FC38" i="8"/>
  <c r="FD38" i="8"/>
  <c r="FE38" i="8"/>
  <c r="FF38" i="8"/>
  <c r="FG38" i="8"/>
  <c r="FH38" i="8"/>
  <c r="FI38" i="8"/>
  <c r="FJ38" i="8"/>
  <c r="FK38" i="8"/>
  <c r="FL38" i="8"/>
  <c r="FM38" i="8"/>
  <c r="FN38" i="8"/>
  <c r="FO38" i="8"/>
  <c r="FP38" i="8"/>
  <c r="FQ38" i="8"/>
  <c r="FR38" i="8"/>
  <c r="FS38" i="8"/>
  <c r="FT38" i="8"/>
  <c r="FU38" i="8"/>
  <c r="FV38" i="8"/>
  <c r="FW38" i="8"/>
  <c r="FX38" i="8"/>
  <c r="FY38" i="8"/>
  <c r="FZ38" i="8"/>
  <c r="GA38" i="8"/>
  <c r="GB38" i="8"/>
  <c r="GC38" i="8"/>
  <c r="GD38" i="8"/>
  <c r="GE38" i="8"/>
  <c r="GF38" i="8"/>
  <c r="GG38" i="8"/>
  <c r="GH38" i="8"/>
  <c r="GI38" i="8"/>
  <c r="GJ38" i="8"/>
  <c r="GK38" i="8"/>
  <c r="GL38" i="8"/>
  <c r="GM38" i="8"/>
  <c r="GN38" i="8"/>
  <c r="GO38" i="8"/>
  <c r="GP38" i="8"/>
  <c r="GQ38" i="8"/>
  <c r="GR38" i="8"/>
  <c r="GS38" i="8"/>
  <c r="GT38" i="8"/>
  <c r="GU38" i="8"/>
  <c r="GV38" i="8"/>
  <c r="GW38" i="8"/>
  <c r="GX38" i="8"/>
  <c r="GY38" i="8"/>
  <c r="GZ38" i="8"/>
  <c r="HA38" i="8"/>
  <c r="HB38" i="8"/>
  <c r="HC38" i="8"/>
  <c r="HD38" i="8"/>
  <c r="HE38" i="8"/>
  <c r="HF38" i="8"/>
  <c r="HG38" i="8"/>
  <c r="HH38" i="8"/>
  <c r="HI38" i="8"/>
  <c r="HJ38" i="8"/>
  <c r="HK38" i="8"/>
  <c r="HL38" i="8"/>
  <c r="HM38" i="8"/>
  <c r="HN38" i="8"/>
  <c r="HO38" i="8"/>
  <c r="HP38" i="8"/>
  <c r="HQ38" i="8"/>
  <c r="HR38" i="8"/>
  <c r="HS38" i="8"/>
  <c r="HT38" i="8"/>
  <c r="HU38" i="8"/>
  <c r="HV38" i="8"/>
  <c r="HW38" i="8"/>
  <c r="HX38" i="8"/>
  <c r="HY38" i="8"/>
  <c r="HZ38" i="8"/>
  <c r="IA38" i="8"/>
  <c r="IB38" i="8"/>
  <c r="IC38" i="8"/>
  <c r="ID38" i="8"/>
  <c r="IE38" i="8"/>
  <c r="IF38" i="8"/>
  <c r="IG38" i="8"/>
  <c r="IH38" i="8"/>
  <c r="II38" i="8"/>
  <c r="IJ38" i="8"/>
  <c r="IK38" i="8"/>
  <c r="IL38" i="8"/>
  <c r="DB40" i="8"/>
  <c r="DC40" i="8"/>
  <c r="DN40" i="8"/>
  <c r="DO40" i="8"/>
  <c r="DZ40" i="8"/>
  <c r="EA40" i="8"/>
  <c r="EL40" i="8"/>
  <c r="EM40" i="8"/>
  <c r="EX40" i="8"/>
  <c r="EY40" i="8"/>
  <c r="FJ40" i="8"/>
  <c r="FK40" i="8"/>
  <c r="FV40" i="8"/>
  <c r="FW40" i="8"/>
  <c r="GH40" i="8"/>
  <c r="GI40" i="8"/>
  <c r="GT40" i="8"/>
  <c r="GU40" i="8"/>
  <c r="HF40" i="8"/>
  <c r="HG40" i="8"/>
  <c r="HR40" i="8"/>
  <c r="HS40" i="8"/>
  <c r="IC40" i="8"/>
  <c r="ID40" i="8"/>
  <c r="IE40" i="8"/>
  <c r="CR41" i="8"/>
  <c r="CR40" i="8" s="1"/>
  <c r="CS41" i="8"/>
  <c r="CT41" i="8"/>
  <c r="CU41" i="8"/>
  <c r="CU40" i="8" s="1"/>
  <c r="CV41" i="8"/>
  <c r="CV40" i="8" s="1"/>
  <c r="CW41" i="8"/>
  <c r="CX41" i="8"/>
  <c r="CY41" i="8"/>
  <c r="CZ41" i="8"/>
  <c r="DA41" i="8"/>
  <c r="DB41" i="8"/>
  <c r="DC41" i="8"/>
  <c r="DD41" i="8"/>
  <c r="DD40" i="8" s="1"/>
  <c r="DE41" i="8"/>
  <c r="DF41" i="8"/>
  <c r="DG41" i="8"/>
  <c r="DG40" i="8" s="1"/>
  <c r="DH41" i="8"/>
  <c r="DH40" i="8" s="1"/>
  <c r="DI41" i="8"/>
  <c r="DJ41" i="8"/>
  <c r="DK41" i="8"/>
  <c r="DL41" i="8"/>
  <c r="DM41" i="8"/>
  <c r="DN41" i="8"/>
  <c r="DO41" i="8"/>
  <c r="DP41" i="8"/>
  <c r="DP40" i="8" s="1"/>
  <c r="DQ41" i="8"/>
  <c r="DR41" i="8"/>
  <c r="DS41" i="8"/>
  <c r="DS40" i="8" s="1"/>
  <c r="DT41" i="8"/>
  <c r="DT40" i="8" s="1"/>
  <c r="DU41" i="8"/>
  <c r="DV41" i="8"/>
  <c r="DW41" i="8"/>
  <c r="DX41" i="8"/>
  <c r="DY41" i="8"/>
  <c r="DZ41" i="8"/>
  <c r="EA41" i="8"/>
  <c r="EB41" i="8"/>
  <c r="EB40" i="8" s="1"/>
  <c r="EC41" i="8"/>
  <c r="ED41" i="8"/>
  <c r="EE41" i="8"/>
  <c r="EE40" i="8" s="1"/>
  <c r="EF41" i="8"/>
  <c r="EF40" i="8" s="1"/>
  <c r="EG41" i="8"/>
  <c r="EH41" i="8"/>
  <c r="EI41" i="8"/>
  <c r="EJ41" i="8"/>
  <c r="EK41" i="8"/>
  <c r="EL41" i="8"/>
  <c r="EM41" i="8"/>
  <c r="EN41" i="8"/>
  <c r="EN40" i="8" s="1"/>
  <c r="EO41" i="8"/>
  <c r="EP41" i="8"/>
  <c r="EQ41" i="8"/>
  <c r="EQ40" i="8" s="1"/>
  <c r="ER41" i="8"/>
  <c r="ER40" i="8" s="1"/>
  <c r="ES41" i="8"/>
  <c r="ET41" i="8"/>
  <c r="EU41" i="8"/>
  <c r="EV41" i="8"/>
  <c r="EW41" i="8"/>
  <c r="EX41" i="8"/>
  <c r="EY41" i="8"/>
  <c r="EZ41" i="8"/>
  <c r="EZ40" i="8" s="1"/>
  <c r="FA41" i="8"/>
  <c r="FB41" i="8"/>
  <c r="FC41" i="8"/>
  <c r="FC40" i="8" s="1"/>
  <c r="FD41" i="8"/>
  <c r="FD40" i="8" s="1"/>
  <c r="FE41" i="8"/>
  <c r="FF41" i="8"/>
  <c r="FG41" i="8"/>
  <c r="FH41" i="8"/>
  <c r="FI41" i="8"/>
  <c r="FJ41" i="8"/>
  <c r="FK41" i="8"/>
  <c r="FL41" i="8"/>
  <c r="FL40" i="8" s="1"/>
  <c r="FM41" i="8"/>
  <c r="FN41" i="8"/>
  <c r="FO41" i="8"/>
  <c r="FO40" i="8" s="1"/>
  <c r="FP41" i="8"/>
  <c r="FP40" i="8" s="1"/>
  <c r="FQ41" i="8"/>
  <c r="FR41" i="8"/>
  <c r="FS41" i="8"/>
  <c r="FT41" i="8"/>
  <c r="FU41" i="8"/>
  <c r="FV41" i="8"/>
  <c r="FW41" i="8"/>
  <c r="FX41" i="8"/>
  <c r="FX40" i="8" s="1"/>
  <c r="FY41" i="8"/>
  <c r="FZ41" i="8"/>
  <c r="GA41" i="8"/>
  <c r="GA40" i="8" s="1"/>
  <c r="GB41" i="8"/>
  <c r="GB40" i="8" s="1"/>
  <c r="GC41" i="8"/>
  <c r="GD41" i="8"/>
  <c r="GE41" i="8"/>
  <c r="GF41" i="8"/>
  <c r="GG41" i="8"/>
  <c r="GH41" i="8"/>
  <c r="GI41" i="8"/>
  <c r="GJ41" i="8"/>
  <c r="GJ40" i="8" s="1"/>
  <c r="GK41" i="8"/>
  <c r="GL41" i="8"/>
  <c r="GM41" i="8"/>
  <c r="GM40" i="8" s="1"/>
  <c r="GN41" i="8"/>
  <c r="GN40" i="8" s="1"/>
  <c r="GO41" i="8"/>
  <c r="GP41" i="8"/>
  <c r="GQ41" i="8"/>
  <c r="GR41" i="8"/>
  <c r="GS41" i="8"/>
  <c r="GT41" i="8"/>
  <c r="GU41" i="8"/>
  <c r="GV41" i="8"/>
  <c r="GV40" i="8" s="1"/>
  <c r="GW41" i="8"/>
  <c r="GX41" i="8"/>
  <c r="GY41" i="8"/>
  <c r="GY40" i="8" s="1"/>
  <c r="GZ41" i="8"/>
  <c r="GZ40" i="8" s="1"/>
  <c r="HA41" i="8"/>
  <c r="HB41" i="8"/>
  <c r="HC41" i="8"/>
  <c r="HD41" i="8"/>
  <c r="HE41" i="8"/>
  <c r="HF41" i="8"/>
  <c r="HG41" i="8"/>
  <c r="HH41" i="8"/>
  <c r="HH40" i="8" s="1"/>
  <c r="HI41" i="8"/>
  <c r="HJ41" i="8"/>
  <c r="HK41" i="8"/>
  <c r="HK40" i="8" s="1"/>
  <c r="HL41" i="8"/>
  <c r="HL40" i="8" s="1"/>
  <c r="HM41" i="8"/>
  <c r="HN41" i="8"/>
  <c r="HO41" i="8"/>
  <c r="HP41" i="8"/>
  <c r="HQ41" i="8"/>
  <c r="HR41" i="8"/>
  <c r="HS41" i="8"/>
  <c r="HT41" i="8"/>
  <c r="HT40" i="8" s="1"/>
  <c r="HU41" i="8"/>
  <c r="HV41" i="8"/>
  <c r="HW41" i="8"/>
  <c r="HW40" i="8" s="1"/>
  <c r="HX41" i="8"/>
  <c r="HX40" i="8" s="1"/>
  <c r="HY41" i="8"/>
  <c r="HZ41" i="8"/>
  <c r="IA41" i="8"/>
  <c r="IB41" i="8"/>
  <c r="IC41" i="8"/>
  <c r="ID41" i="8"/>
  <c r="IE41" i="8"/>
  <c r="IF41" i="8"/>
  <c r="IF40" i="8" s="1"/>
  <c r="IG41" i="8"/>
  <c r="IH41" i="8"/>
  <c r="II41" i="8"/>
  <c r="II40" i="8" s="1"/>
  <c r="IJ41" i="8"/>
  <c r="IJ40" i="8" s="1"/>
  <c r="IK41" i="8"/>
  <c r="IL41" i="8"/>
  <c r="CR48" i="8"/>
  <c r="CS48" i="8"/>
  <c r="CT48" i="8"/>
  <c r="CU48" i="8"/>
  <c r="CV48" i="8"/>
  <c r="CW48" i="8"/>
  <c r="CW40" i="8" s="1"/>
  <c r="CX48" i="8"/>
  <c r="CX40" i="8" s="1"/>
  <c r="CY48" i="8"/>
  <c r="CY40" i="8" s="1"/>
  <c r="CZ48" i="8"/>
  <c r="CZ40" i="8" s="1"/>
  <c r="DA48" i="8"/>
  <c r="DA40" i="8" s="1"/>
  <c r="DB48" i="8"/>
  <c r="DC48" i="8"/>
  <c r="DD48" i="8"/>
  <c r="DE48" i="8"/>
  <c r="DF48" i="8"/>
  <c r="DG48" i="8"/>
  <c r="DH48" i="8"/>
  <c r="DI48" i="8"/>
  <c r="DI40" i="8" s="1"/>
  <c r="DJ48" i="8"/>
  <c r="DJ40" i="8" s="1"/>
  <c r="DK48" i="8"/>
  <c r="DK40" i="8" s="1"/>
  <c r="DL48" i="8"/>
  <c r="DL40" i="8" s="1"/>
  <c r="DM48" i="8"/>
  <c r="DM40" i="8" s="1"/>
  <c r="DN48" i="8"/>
  <c r="DO48" i="8"/>
  <c r="DP48" i="8"/>
  <c r="DQ48" i="8"/>
  <c r="DR48" i="8"/>
  <c r="DS48" i="8"/>
  <c r="DT48" i="8"/>
  <c r="DU48" i="8"/>
  <c r="DU40" i="8" s="1"/>
  <c r="DV48" i="8"/>
  <c r="DV40" i="8" s="1"/>
  <c r="DW48" i="8"/>
  <c r="DW40" i="8" s="1"/>
  <c r="DX48" i="8"/>
  <c r="DX40" i="8" s="1"/>
  <c r="DY48" i="8"/>
  <c r="DY40" i="8" s="1"/>
  <c r="DZ48" i="8"/>
  <c r="EA48" i="8"/>
  <c r="EB48" i="8"/>
  <c r="EC48" i="8"/>
  <c r="ED48" i="8"/>
  <c r="EE48" i="8"/>
  <c r="EF48" i="8"/>
  <c r="EG48" i="8"/>
  <c r="EG40" i="8" s="1"/>
  <c r="EH48" i="8"/>
  <c r="EH40" i="8" s="1"/>
  <c r="EI48" i="8"/>
  <c r="EI40" i="8" s="1"/>
  <c r="EJ48" i="8"/>
  <c r="EJ40" i="8" s="1"/>
  <c r="EK48" i="8"/>
  <c r="EK40" i="8" s="1"/>
  <c r="EL48" i="8"/>
  <c r="EM48" i="8"/>
  <c r="EN48" i="8"/>
  <c r="EO48" i="8"/>
  <c r="EP48" i="8"/>
  <c r="EQ48" i="8"/>
  <c r="ER48" i="8"/>
  <c r="ES48" i="8"/>
  <c r="ES40" i="8" s="1"/>
  <c r="ET48" i="8"/>
  <c r="ET40" i="8" s="1"/>
  <c r="EU48" i="8"/>
  <c r="EU40" i="8" s="1"/>
  <c r="EV48" i="8"/>
  <c r="EV40" i="8" s="1"/>
  <c r="EW48" i="8"/>
  <c r="EW40" i="8" s="1"/>
  <c r="EX48" i="8"/>
  <c r="EY48" i="8"/>
  <c r="EZ48" i="8"/>
  <c r="FA48" i="8"/>
  <c r="FB48" i="8"/>
  <c r="FC48" i="8"/>
  <c r="FD48" i="8"/>
  <c r="FE48" i="8"/>
  <c r="FE40" i="8" s="1"/>
  <c r="FF48" i="8"/>
  <c r="FF40" i="8" s="1"/>
  <c r="FG48" i="8"/>
  <c r="FG40" i="8" s="1"/>
  <c r="FH48" i="8"/>
  <c r="FH40" i="8" s="1"/>
  <c r="FI48" i="8"/>
  <c r="FI40" i="8" s="1"/>
  <c r="FJ48" i="8"/>
  <c r="FK48" i="8"/>
  <c r="FL48" i="8"/>
  <c r="FM48" i="8"/>
  <c r="FN48" i="8"/>
  <c r="FO48" i="8"/>
  <c r="FP48" i="8"/>
  <c r="FQ48" i="8"/>
  <c r="FQ40" i="8" s="1"/>
  <c r="FR48" i="8"/>
  <c r="FR40" i="8" s="1"/>
  <c r="FS48" i="8"/>
  <c r="FS40" i="8" s="1"/>
  <c r="FT48" i="8"/>
  <c r="FT40" i="8" s="1"/>
  <c r="FU48" i="8"/>
  <c r="FU40" i="8" s="1"/>
  <c r="FV48" i="8"/>
  <c r="FW48" i="8"/>
  <c r="FX48" i="8"/>
  <c r="FY48" i="8"/>
  <c r="FZ48" i="8"/>
  <c r="GA48" i="8"/>
  <c r="GB48" i="8"/>
  <c r="GC48" i="8"/>
  <c r="GC40" i="8" s="1"/>
  <c r="GD48" i="8"/>
  <c r="GD40" i="8" s="1"/>
  <c r="GE48" i="8"/>
  <c r="GE40" i="8" s="1"/>
  <c r="GF48" i="8"/>
  <c r="GF40" i="8" s="1"/>
  <c r="GG48" i="8"/>
  <c r="GG40" i="8" s="1"/>
  <c r="GH48" i="8"/>
  <c r="GI48" i="8"/>
  <c r="GJ48" i="8"/>
  <c r="GK48" i="8"/>
  <c r="GL48" i="8"/>
  <c r="GM48" i="8"/>
  <c r="GN48" i="8"/>
  <c r="GO48" i="8"/>
  <c r="GO40" i="8" s="1"/>
  <c r="GP48" i="8"/>
  <c r="GP40" i="8" s="1"/>
  <c r="GQ48" i="8"/>
  <c r="GQ40" i="8" s="1"/>
  <c r="GR48" i="8"/>
  <c r="GR40" i="8" s="1"/>
  <c r="GS48" i="8"/>
  <c r="GS40" i="8" s="1"/>
  <c r="GT48" i="8"/>
  <c r="GU48" i="8"/>
  <c r="GV48" i="8"/>
  <c r="GW48" i="8"/>
  <c r="GX48" i="8"/>
  <c r="GY48" i="8"/>
  <c r="GZ48" i="8"/>
  <c r="HA48" i="8"/>
  <c r="HA40" i="8" s="1"/>
  <c r="HB48" i="8"/>
  <c r="HB40" i="8" s="1"/>
  <c r="HC48" i="8"/>
  <c r="HC40" i="8" s="1"/>
  <c r="HD48" i="8"/>
  <c r="HD40" i="8" s="1"/>
  <c r="HE48" i="8"/>
  <c r="HE40" i="8" s="1"/>
  <c r="HF48" i="8"/>
  <c r="HG48" i="8"/>
  <c r="HH48" i="8"/>
  <c r="HI48" i="8"/>
  <c r="HJ48" i="8"/>
  <c r="HK48" i="8"/>
  <c r="HL48" i="8"/>
  <c r="HM48" i="8"/>
  <c r="HM40" i="8" s="1"/>
  <c r="HN48" i="8"/>
  <c r="HN40" i="8" s="1"/>
  <c r="HO48" i="8"/>
  <c r="HO40" i="8" s="1"/>
  <c r="HP48" i="8"/>
  <c r="HP40" i="8" s="1"/>
  <c r="HQ48" i="8"/>
  <c r="HQ40" i="8" s="1"/>
  <c r="HR48" i="8"/>
  <c r="HS48" i="8"/>
  <c r="HT48" i="8"/>
  <c r="HU48" i="8"/>
  <c r="HV48" i="8"/>
  <c r="HW48" i="8"/>
  <c r="HX48" i="8"/>
  <c r="HY48" i="8"/>
  <c r="HY40" i="8" s="1"/>
  <c r="HZ48" i="8"/>
  <c r="HZ40" i="8" s="1"/>
  <c r="IA48" i="8"/>
  <c r="IA40" i="8" s="1"/>
  <c r="IB48" i="8"/>
  <c r="IB40" i="8" s="1"/>
  <c r="IC48" i="8"/>
  <c r="ID48" i="8"/>
  <c r="IE48" i="8"/>
  <c r="IF48" i="8"/>
  <c r="IG48" i="8"/>
  <c r="IH48" i="8"/>
  <c r="II48" i="8"/>
  <c r="IJ48" i="8"/>
  <c r="IK48" i="8"/>
  <c r="IK40" i="8" s="1"/>
  <c r="IL48" i="8"/>
  <c r="IL40" i="8" s="1"/>
  <c r="CR57" i="8"/>
  <c r="CS57" i="8"/>
  <c r="CT57" i="8"/>
  <c r="CU57" i="8"/>
  <c r="CV57" i="8"/>
  <c r="CW57" i="8"/>
  <c r="CX57" i="8"/>
  <c r="CY57" i="8"/>
  <c r="CZ57" i="8"/>
  <c r="DA57" i="8"/>
  <c r="DB57" i="8"/>
  <c r="DC57" i="8"/>
  <c r="DD57" i="8"/>
  <c r="DE57" i="8"/>
  <c r="DF57" i="8"/>
  <c r="DG57" i="8"/>
  <c r="DH57" i="8"/>
  <c r="DI57" i="8"/>
  <c r="DJ57" i="8"/>
  <c r="DK57" i="8"/>
  <c r="DL57" i="8"/>
  <c r="DM57" i="8"/>
  <c r="DN57" i="8"/>
  <c r="DO57" i="8"/>
  <c r="DP57" i="8"/>
  <c r="DQ57" i="8"/>
  <c r="DR57" i="8"/>
  <c r="DS57" i="8"/>
  <c r="DT57" i="8"/>
  <c r="DU57" i="8"/>
  <c r="DV57" i="8"/>
  <c r="DW57" i="8"/>
  <c r="DX57" i="8"/>
  <c r="DY57" i="8"/>
  <c r="DZ57" i="8"/>
  <c r="EA57" i="8"/>
  <c r="EB57" i="8"/>
  <c r="EC57" i="8"/>
  <c r="ED57" i="8"/>
  <c r="EE57" i="8"/>
  <c r="EF57" i="8"/>
  <c r="EG57" i="8"/>
  <c r="EH57" i="8"/>
  <c r="EI57" i="8"/>
  <c r="EJ57" i="8"/>
  <c r="EK57" i="8"/>
  <c r="EL57" i="8"/>
  <c r="EM57" i="8"/>
  <c r="EN57" i="8"/>
  <c r="EO57" i="8"/>
  <c r="EP57" i="8"/>
  <c r="EQ57" i="8"/>
  <c r="ER57" i="8"/>
  <c r="ES57" i="8"/>
  <c r="ET57" i="8"/>
  <c r="EU57" i="8"/>
  <c r="EV57" i="8"/>
  <c r="EW57" i="8"/>
  <c r="EX57" i="8"/>
  <c r="EY57" i="8"/>
  <c r="EZ57" i="8"/>
  <c r="FA57" i="8"/>
  <c r="FB57" i="8"/>
  <c r="FC57" i="8"/>
  <c r="FD57" i="8"/>
  <c r="FE57" i="8"/>
  <c r="FF57" i="8"/>
  <c r="FG57" i="8"/>
  <c r="FH57" i="8"/>
  <c r="FI57" i="8"/>
  <c r="FJ57" i="8"/>
  <c r="FK57" i="8"/>
  <c r="FL57" i="8"/>
  <c r="FM57" i="8"/>
  <c r="FN57" i="8"/>
  <c r="FO57" i="8"/>
  <c r="FP57" i="8"/>
  <c r="FQ57" i="8"/>
  <c r="FR57" i="8"/>
  <c r="FS57" i="8"/>
  <c r="FT57" i="8"/>
  <c r="FU57" i="8"/>
  <c r="FV57" i="8"/>
  <c r="FW57" i="8"/>
  <c r="FX57" i="8"/>
  <c r="FY57" i="8"/>
  <c r="FZ57" i="8"/>
  <c r="GA57" i="8"/>
  <c r="GB57" i="8"/>
  <c r="GC57" i="8"/>
  <c r="GD57" i="8"/>
  <c r="GE57" i="8"/>
  <c r="GF57" i="8"/>
  <c r="GG57" i="8"/>
  <c r="GH57" i="8"/>
  <c r="GI57" i="8"/>
  <c r="GJ57" i="8"/>
  <c r="GK57" i="8"/>
  <c r="GL57" i="8"/>
  <c r="GM57" i="8"/>
  <c r="GN57" i="8"/>
  <c r="GO57" i="8"/>
  <c r="GP57" i="8"/>
  <c r="GQ57" i="8"/>
  <c r="GR57" i="8"/>
  <c r="GS57" i="8"/>
  <c r="GT57" i="8"/>
  <c r="GU57" i="8"/>
  <c r="GV57" i="8"/>
  <c r="GW57" i="8"/>
  <c r="GX57" i="8"/>
  <c r="GY57" i="8"/>
  <c r="GZ57" i="8"/>
  <c r="HA57" i="8"/>
  <c r="HB57" i="8"/>
  <c r="HC57" i="8"/>
  <c r="HD57" i="8"/>
  <c r="HE57" i="8"/>
  <c r="HF57" i="8"/>
  <c r="HG57" i="8"/>
  <c r="HH57" i="8"/>
  <c r="HI57" i="8"/>
  <c r="HJ57" i="8"/>
  <c r="HK57" i="8"/>
  <c r="HL57" i="8"/>
  <c r="HM57" i="8"/>
  <c r="HN57" i="8"/>
  <c r="HO57" i="8"/>
  <c r="HP57" i="8"/>
  <c r="HQ57" i="8"/>
  <c r="HR57" i="8"/>
  <c r="HS57" i="8"/>
  <c r="HT57" i="8"/>
  <c r="HU57" i="8"/>
  <c r="HV57" i="8"/>
  <c r="HW57" i="8"/>
  <c r="HX57" i="8"/>
  <c r="HY57" i="8"/>
  <c r="HZ57" i="8"/>
  <c r="IA57" i="8"/>
  <c r="IB57" i="8"/>
  <c r="IC57" i="8"/>
  <c r="ID57" i="8"/>
  <c r="IE57" i="8"/>
  <c r="IF57" i="8"/>
  <c r="IG57" i="8"/>
  <c r="IH57" i="8"/>
  <c r="II57" i="8"/>
  <c r="IJ57" i="8"/>
  <c r="IK57" i="8"/>
  <c r="IL57" i="8"/>
  <c r="CR68" i="8"/>
  <c r="CS68" i="8"/>
  <c r="CT68" i="8"/>
  <c r="CU68" i="8"/>
  <c r="CV68" i="8"/>
  <c r="CW68" i="8"/>
  <c r="CX68" i="8"/>
  <c r="CY68" i="8"/>
  <c r="CZ68" i="8"/>
  <c r="DA68" i="8"/>
  <c r="DB68" i="8"/>
  <c r="DC68" i="8"/>
  <c r="DD68" i="8"/>
  <c r="DE68" i="8"/>
  <c r="DF68" i="8"/>
  <c r="DG68" i="8"/>
  <c r="DH68" i="8"/>
  <c r="DI68" i="8"/>
  <c r="DJ68" i="8"/>
  <c r="DK68" i="8"/>
  <c r="DL68" i="8"/>
  <c r="DM68" i="8"/>
  <c r="DN68" i="8"/>
  <c r="DO68" i="8"/>
  <c r="DP68" i="8"/>
  <c r="DQ68" i="8"/>
  <c r="DR68" i="8"/>
  <c r="DS68" i="8"/>
  <c r="DT68" i="8"/>
  <c r="DU68" i="8"/>
  <c r="DV68" i="8"/>
  <c r="DW68" i="8"/>
  <c r="DX68" i="8"/>
  <c r="DY68" i="8"/>
  <c r="DZ68" i="8"/>
  <c r="EA68" i="8"/>
  <c r="EB68" i="8"/>
  <c r="EC68" i="8"/>
  <c r="ED68" i="8"/>
  <c r="EE68" i="8"/>
  <c r="EF68" i="8"/>
  <c r="EG68" i="8"/>
  <c r="EH68" i="8"/>
  <c r="EI68" i="8"/>
  <c r="EJ68" i="8"/>
  <c r="EK68" i="8"/>
  <c r="EL68" i="8"/>
  <c r="EM68" i="8"/>
  <c r="EN68" i="8"/>
  <c r="EO68" i="8"/>
  <c r="EP68" i="8"/>
  <c r="EQ68" i="8"/>
  <c r="ER68" i="8"/>
  <c r="ES68" i="8"/>
  <c r="ET68" i="8"/>
  <c r="EU68" i="8"/>
  <c r="EV68" i="8"/>
  <c r="EW68" i="8"/>
  <c r="EX68" i="8"/>
  <c r="EY68" i="8"/>
  <c r="EZ68" i="8"/>
  <c r="FA68" i="8"/>
  <c r="FB68" i="8"/>
  <c r="FC68" i="8"/>
  <c r="FD68" i="8"/>
  <c r="FE68" i="8"/>
  <c r="FF68" i="8"/>
  <c r="FG68" i="8"/>
  <c r="FH68" i="8"/>
  <c r="FI68" i="8"/>
  <c r="FJ68" i="8"/>
  <c r="FK68" i="8"/>
  <c r="FL68" i="8"/>
  <c r="FM68" i="8"/>
  <c r="FN68" i="8"/>
  <c r="FO68" i="8"/>
  <c r="FP68" i="8"/>
  <c r="FQ68" i="8"/>
  <c r="FR68" i="8"/>
  <c r="FS68" i="8"/>
  <c r="FT68" i="8"/>
  <c r="FU68" i="8"/>
  <c r="FV68" i="8"/>
  <c r="FW68" i="8"/>
  <c r="FX68" i="8"/>
  <c r="FY68" i="8"/>
  <c r="FZ68" i="8"/>
  <c r="GA68" i="8"/>
  <c r="GB68" i="8"/>
  <c r="GC68" i="8"/>
  <c r="GD68" i="8"/>
  <c r="GE68" i="8"/>
  <c r="GF68" i="8"/>
  <c r="GG68" i="8"/>
  <c r="GH68" i="8"/>
  <c r="GI68" i="8"/>
  <c r="GJ68" i="8"/>
  <c r="GK68" i="8"/>
  <c r="GL68" i="8"/>
  <c r="GM68" i="8"/>
  <c r="GN68" i="8"/>
  <c r="GO68" i="8"/>
  <c r="GP68" i="8"/>
  <c r="GQ68" i="8"/>
  <c r="GR68" i="8"/>
  <c r="GS68" i="8"/>
  <c r="GT68" i="8"/>
  <c r="GU68" i="8"/>
  <c r="GV68" i="8"/>
  <c r="GW68" i="8"/>
  <c r="GX68" i="8"/>
  <c r="GY68" i="8"/>
  <c r="GZ68" i="8"/>
  <c r="HA68" i="8"/>
  <c r="HB68" i="8"/>
  <c r="HC68" i="8"/>
  <c r="HD68" i="8"/>
  <c r="HE68" i="8"/>
  <c r="HF68" i="8"/>
  <c r="HG68" i="8"/>
  <c r="HH68" i="8"/>
  <c r="HI68" i="8"/>
  <c r="HJ68" i="8"/>
  <c r="HK68" i="8"/>
  <c r="HL68" i="8"/>
  <c r="HM68" i="8"/>
  <c r="HN68" i="8"/>
  <c r="HO68" i="8"/>
  <c r="HP68" i="8"/>
  <c r="HQ68" i="8"/>
  <c r="HR68" i="8"/>
  <c r="HS68" i="8"/>
  <c r="HT68" i="8"/>
  <c r="HU68" i="8"/>
  <c r="HV68" i="8"/>
  <c r="HW68" i="8"/>
  <c r="HX68" i="8"/>
  <c r="HY68" i="8"/>
  <c r="HZ68" i="8"/>
  <c r="IA68" i="8"/>
  <c r="IB68" i="8"/>
  <c r="IC68" i="8"/>
  <c r="ID68" i="8"/>
  <c r="IE68" i="8"/>
  <c r="IF68" i="8"/>
  <c r="IG68" i="8"/>
  <c r="IH68" i="8"/>
  <c r="II68" i="8"/>
  <c r="IJ68" i="8"/>
  <c r="IK68" i="8"/>
  <c r="IL68" i="8"/>
  <c r="CR73" i="8"/>
  <c r="CS73" i="8"/>
  <c r="CT73" i="8"/>
  <c r="CU73" i="8"/>
  <c r="CV73" i="8"/>
  <c r="CW73" i="8"/>
  <c r="CX73" i="8"/>
  <c r="CY73" i="8"/>
  <c r="CZ73" i="8"/>
  <c r="DA73" i="8"/>
  <c r="DB73" i="8"/>
  <c r="DC73" i="8"/>
  <c r="DD73" i="8"/>
  <c r="DE73" i="8"/>
  <c r="DF73" i="8"/>
  <c r="DG73" i="8"/>
  <c r="DH73" i="8"/>
  <c r="DI73" i="8"/>
  <c r="DJ73" i="8"/>
  <c r="DK73" i="8"/>
  <c r="DL73" i="8"/>
  <c r="DM73" i="8"/>
  <c r="DN73" i="8"/>
  <c r="DO73" i="8"/>
  <c r="DP73" i="8"/>
  <c r="DQ73" i="8"/>
  <c r="DR73" i="8"/>
  <c r="DS73" i="8"/>
  <c r="DT73" i="8"/>
  <c r="DU73" i="8"/>
  <c r="DV73" i="8"/>
  <c r="DW73" i="8"/>
  <c r="DX73" i="8"/>
  <c r="DY73" i="8"/>
  <c r="DZ73" i="8"/>
  <c r="EA73" i="8"/>
  <c r="EB73" i="8"/>
  <c r="EC73" i="8"/>
  <c r="ED73" i="8"/>
  <c r="EE73" i="8"/>
  <c r="EF73" i="8"/>
  <c r="EG73" i="8"/>
  <c r="EH73" i="8"/>
  <c r="EI73" i="8"/>
  <c r="EJ73" i="8"/>
  <c r="EK73" i="8"/>
  <c r="EL73" i="8"/>
  <c r="EM73" i="8"/>
  <c r="EN73" i="8"/>
  <c r="EO73" i="8"/>
  <c r="EP73" i="8"/>
  <c r="EQ73" i="8"/>
  <c r="ER73" i="8"/>
  <c r="ES73" i="8"/>
  <c r="ET73" i="8"/>
  <c r="EU73" i="8"/>
  <c r="EV73" i="8"/>
  <c r="EW73" i="8"/>
  <c r="EX73" i="8"/>
  <c r="EY73" i="8"/>
  <c r="EZ73" i="8"/>
  <c r="FA73" i="8"/>
  <c r="FB73" i="8"/>
  <c r="FC73" i="8"/>
  <c r="FD73" i="8"/>
  <c r="FE73" i="8"/>
  <c r="FF73" i="8"/>
  <c r="FG73" i="8"/>
  <c r="FH73" i="8"/>
  <c r="FI73" i="8"/>
  <c r="FJ73" i="8"/>
  <c r="FK73" i="8"/>
  <c r="FL73" i="8"/>
  <c r="FM73" i="8"/>
  <c r="FN73" i="8"/>
  <c r="FO73" i="8"/>
  <c r="FP73" i="8"/>
  <c r="FQ73" i="8"/>
  <c r="FR73" i="8"/>
  <c r="FS73" i="8"/>
  <c r="FT73" i="8"/>
  <c r="FU73" i="8"/>
  <c r="FV73" i="8"/>
  <c r="FW73" i="8"/>
  <c r="FX73" i="8"/>
  <c r="FY73" i="8"/>
  <c r="FZ73" i="8"/>
  <c r="GA73" i="8"/>
  <c r="GB73" i="8"/>
  <c r="GC73" i="8"/>
  <c r="GD73" i="8"/>
  <c r="GE73" i="8"/>
  <c r="GF73" i="8"/>
  <c r="GG73" i="8"/>
  <c r="GH73" i="8"/>
  <c r="GI73" i="8"/>
  <c r="GJ73" i="8"/>
  <c r="GK73" i="8"/>
  <c r="GL73" i="8"/>
  <c r="GM73" i="8"/>
  <c r="GN73" i="8"/>
  <c r="GO73" i="8"/>
  <c r="GP73" i="8"/>
  <c r="GQ73" i="8"/>
  <c r="GR73" i="8"/>
  <c r="GS73" i="8"/>
  <c r="GT73" i="8"/>
  <c r="GU73" i="8"/>
  <c r="GV73" i="8"/>
  <c r="GW73" i="8"/>
  <c r="GX73" i="8"/>
  <c r="GY73" i="8"/>
  <c r="GZ73" i="8"/>
  <c r="HA73" i="8"/>
  <c r="HB73" i="8"/>
  <c r="HC73" i="8"/>
  <c r="HD73" i="8"/>
  <c r="HE73" i="8"/>
  <c r="HF73" i="8"/>
  <c r="HG73" i="8"/>
  <c r="HH73" i="8"/>
  <c r="HI73" i="8"/>
  <c r="HJ73" i="8"/>
  <c r="HK73" i="8"/>
  <c r="HL73" i="8"/>
  <c r="HM73" i="8"/>
  <c r="HN73" i="8"/>
  <c r="HO73" i="8"/>
  <c r="HP73" i="8"/>
  <c r="HQ73" i="8"/>
  <c r="HR73" i="8"/>
  <c r="HS73" i="8"/>
  <c r="HT73" i="8"/>
  <c r="HU73" i="8"/>
  <c r="HV73" i="8"/>
  <c r="HW73" i="8"/>
  <c r="HX73" i="8"/>
  <c r="HY73" i="8"/>
  <c r="HZ73" i="8"/>
  <c r="IA73" i="8"/>
  <c r="IB73" i="8"/>
  <c r="IC73" i="8"/>
  <c r="ID73" i="8"/>
  <c r="IE73" i="8"/>
  <c r="IF73" i="8"/>
  <c r="IG73" i="8"/>
  <c r="IH73" i="8"/>
  <c r="II73" i="8"/>
  <c r="IJ73" i="8"/>
  <c r="IK73" i="8"/>
  <c r="IL73" i="8"/>
  <c r="CR77" i="8"/>
  <c r="CS77" i="8"/>
  <c r="CT77" i="8"/>
  <c r="CU77" i="8"/>
  <c r="CV77" i="8"/>
  <c r="CW77" i="8"/>
  <c r="CX77" i="8"/>
  <c r="CY77" i="8"/>
  <c r="CZ77" i="8"/>
  <c r="DA77" i="8"/>
  <c r="DB77" i="8"/>
  <c r="DC77" i="8"/>
  <c r="DD77" i="8"/>
  <c r="DE77" i="8"/>
  <c r="DF77" i="8"/>
  <c r="DG77" i="8"/>
  <c r="DH77" i="8"/>
  <c r="DI77" i="8"/>
  <c r="DJ77" i="8"/>
  <c r="DK77" i="8"/>
  <c r="DL77" i="8"/>
  <c r="DM77" i="8"/>
  <c r="DN77" i="8"/>
  <c r="DO77" i="8"/>
  <c r="DP77" i="8"/>
  <c r="DQ77" i="8"/>
  <c r="DR77" i="8"/>
  <c r="DS77" i="8"/>
  <c r="DT77" i="8"/>
  <c r="DU77" i="8"/>
  <c r="DV77" i="8"/>
  <c r="DW77" i="8"/>
  <c r="DX77" i="8"/>
  <c r="DY77" i="8"/>
  <c r="DZ77" i="8"/>
  <c r="EA77" i="8"/>
  <c r="EB77" i="8"/>
  <c r="EC77" i="8"/>
  <c r="ED77" i="8"/>
  <c r="EE77" i="8"/>
  <c r="EF77" i="8"/>
  <c r="EG77" i="8"/>
  <c r="EH77" i="8"/>
  <c r="EI77" i="8"/>
  <c r="EJ77" i="8"/>
  <c r="EK77" i="8"/>
  <c r="EL77" i="8"/>
  <c r="EM77" i="8"/>
  <c r="EN77" i="8"/>
  <c r="EO77" i="8"/>
  <c r="EP77" i="8"/>
  <c r="EQ77" i="8"/>
  <c r="ER77" i="8"/>
  <c r="ES77" i="8"/>
  <c r="ET77" i="8"/>
  <c r="EU77" i="8"/>
  <c r="EV77" i="8"/>
  <c r="EW77" i="8"/>
  <c r="EX77" i="8"/>
  <c r="EY77" i="8"/>
  <c r="EZ77" i="8"/>
  <c r="FA77" i="8"/>
  <c r="FB77" i="8"/>
  <c r="FC77" i="8"/>
  <c r="FD77" i="8"/>
  <c r="FE77" i="8"/>
  <c r="FF77" i="8"/>
  <c r="FG77" i="8"/>
  <c r="FH77" i="8"/>
  <c r="FI77" i="8"/>
  <c r="FJ77" i="8"/>
  <c r="FK77" i="8"/>
  <c r="FL77" i="8"/>
  <c r="FM77" i="8"/>
  <c r="FN77" i="8"/>
  <c r="FO77" i="8"/>
  <c r="FP77" i="8"/>
  <c r="FQ77" i="8"/>
  <c r="FR77" i="8"/>
  <c r="FS77" i="8"/>
  <c r="FT77" i="8"/>
  <c r="FU77" i="8"/>
  <c r="FV77" i="8"/>
  <c r="FW77" i="8"/>
  <c r="FX77" i="8"/>
  <c r="FY77" i="8"/>
  <c r="FZ77" i="8"/>
  <c r="GA77" i="8"/>
  <c r="GB77" i="8"/>
  <c r="GC77" i="8"/>
  <c r="GD77" i="8"/>
  <c r="GE77" i="8"/>
  <c r="GF77" i="8"/>
  <c r="GG77" i="8"/>
  <c r="GH77" i="8"/>
  <c r="GI77" i="8"/>
  <c r="GJ77" i="8"/>
  <c r="GK77" i="8"/>
  <c r="GL77" i="8"/>
  <c r="GM77" i="8"/>
  <c r="GN77" i="8"/>
  <c r="GO77" i="8"/>
  <c r="GP77" i="8"/>
  <c r="GQ77" i="8"/>
  <c r="GR77" i="8"/>
  <c r="GS77" i="8"/>
  <c r="GT77" i="8"/>
  <c r="GU77" i="8"/>
  <c r="GV77" i="8"/>
  <c r="GW77" i="8"/>
  <c r="GX77" i="8"/>
  <c r="GY77" i="8"/>
  <c r="GZ77" i="8"/>
  <c r="HA77" i="8"/>
  <c r="HB77" i="8"/>
  <c r="HC77" i="8"/>
  <c r="HD77" i="8"/>
  <c r="HE77" i="8"/>
  <c r="HF77" i="8"/>
  <c r="HG77" i="8"/>
  <c r="HH77" i="8"/>
  <c r="HI77" i="8"/>
  <c r="HJ77" i="8"/>
  <c r="HK77" i="8"/>
  <c r="HL77" i="8"/>
  <c r="HM77" i="8"/>
  <c r="HN77" i="8"/>
  <c r="HO77" i="8"/>
  <c r="HP77" i="8"/>
  <c r="HQ77" i="8"/>
  <c r="HR77" i="8"/>
  <c r="HS77" i="8"/>
  <c r="HT77" i="8"/>
  <c r="HU77" i="8"/>
  <c r="HV77" i="8"/>
  <c r="HW77" i="8"/>
  <c r="HX77" i="8"/>
  <c r="HY77" i="8"/>
  <c r="HZ77" i="8"/>
  <c r="IA77" i="8"/>
  <c r="IB77" i="8"/>
  <c r="IC77" i="8"/>
  <c r="ID77" i="8"/>
  <c r="IE77" i="8"/>
  <c r="IF77" i="8"/>
  <c r="IG77" i="8"/>
  <c r="IH77" i="8"/>
  <c r="II77" i="8"/>
  <c r="IJ77" i="8"/>
  <c r="IK77" i="8"/>
  <c r="IL77" i="8"/>
  <c r="CR6" i="10"/>
  <c r="CS6" i="10" s="1"/>
  <c r="CT6" i="10" s="1"/>
  <c r="CU6" i="10" s="1"/>
  <c r="CV6" i="10" s="1"/>
  <c r="CW6" i="10" s="1"/>
  <c r="CX6" i="10" s="1"/>
  <c r="CY6" i="10" s="1"/>
  <c r="CZ6" i="10" s="1"/>
  <c r="DA6" i="10" s="1"/>
  <c r="DB6" i="10" s="1"/>
  <c r="DC6" i="10" s="1"/>
  <c r="DD6" i="10" s="1"/>
  <c r="DE6" i="10" s="1"/>
  <c r="DF6" i="10" s="1"/>
  <c r="DG6" i="10" s="1"/>
  <c r="DH6" i="10" s="1"/>
  <c r="DI6" i="10" s="1"/>
  <c r="DJ6" i="10" s="1"/>
  <c r="DK6" i="10" s="1"/>
  <c r="DL6" i="10" s="1"/>
  <c r="DM6" i="10" s="1"/>
  <c r="DN6" i="10" s="1"/>
  <c r="DO6" i="10" s="1"/>
  <c r="DP6" i="10" s="1"/>
  <c r="DQ6" i="10" s="1"/>
  <c r="DR6" i="10" s="1"/>
  <c r="DS6" i="10" s="1"/>
  <c r="DT6" i="10" s="1"/>
  <c r="DU6" i="10" s="1"/>
  <c r="DV6" i="10" s="1"/>
  <c r="DW6" i="10" s="1"/>
  <c r="DX6" i="10" s="1"/>
  <c r="DY6" i="10" s="1"/>
  <c r="DZ6" i="10" s="1"/>
  <c r="EA6" i="10" s="1"/>
  <c r="EB6" i="10" s="1"/>
  <c r="EC6" i="10" s="1"/>
  <c r="ED6" i="10" s="1"/>
  <c r="EE6" i="10" s="1"/>
  <c r="EF6" i="10" s="1"/>
  <c r="EG6" i="10" s="1"/>
  <c r="EH6" i="10" s="1"/>
  <c r="EI6" i="10" s="1"/>
  <c r="EJ6" i="10" s="1"/>
  <c r="EK6" i="10" s="1"/>
  <c r="EL6" i="10" s="1"/>
  <c r="EM6" i="10" s="1"/>
  <c r="EN6" i="10" s="1"/>
  <c r="EO6" i="10" s="1"/>
  <c r="EP6" i="10" s="1"/>
  <c r="EQ6" i="10" s="1"/>
  <c r="ER6" i="10" s="1"/>
  <c r="ES6" i="10" s="1"/>
  <c r="ET6" i="10" s="1"/>
  <c r="EU6" i="10" s="1"/>
  <c r="EV6" i="10" s="1"/>
  <c r="EW6" i="10" s="1"/>
  <c r="EX6" i="10" s="1"/>
  <c r="EY6" i="10" s="1"/>
  <c r="EZ6" i="10" s="1"/>
  <c r="FA6" i="10" s="1"/>
  <c r="FB6" i="10" s="1"/>
  <c r="FC6" i="10" s="1"/>
  <c r="FD6" i="10" s="1"/>
  <c r="FE6" i="10" s="1"/>
  <c r="FF6" i="10" s="1"/>
  <c r="FG6" i="10" s="1"/>
  <c r="FH6" i="10" s="1"/>
  <c r="FI6" i="10" s="1"/>
  <c r="FJ6" i="10" s="1"/>
  <c r="FK6" i="10" s="1"/>
  <c r="FL6" i="10" s="1"/>
  <c r="FM6" i="10" s="1"/>
  <c r="FN6" i="10" s="1"/>
  <c r="FO6" i="10" s="1"/>
  <c r="FP6" i="10" s="1"/>
  <c r="FQ6" i="10" s="1"/>
  <c r="FR6" i="10" s="1"/>
  <c r="FS6" i="10" s="1"/>
  <c r="FT6" i="10" s="1"/>
  <c r="FU6" i="10" s="1"/>
  <c r="FV6" i="10" s="1"/>
  <c r="FW6" i="10" s="1"/>
  <c r="FX6" i="10" s="1"/>
  <c r="FY6" i="10" s="1"/>
  <c r="FZ6" i="10" s="1"/>
  <c r="GA6" i="10" s="1"/>
  <c r="GB6" i="10" s="1"/>
  <c r="GC6" i="10" s="1"/>
  <c r="GD6" i="10" s="1"/>
  <c r="GE6" i="10" s="1"/>
  <c r="GF6" i="10" s="1"/>
  <c r="GG6" i="10" s="1"/>
  <c r="GH6" i="10" s="1"/>
  <c r="GI6" i="10" s="1"/>
  <c r="GJ6" i="10" s="1"/>
  <c r="GK6" i="10" s="1"/>
  <c r="GL6" i="10" s="1"/>
  <c r="GM6" i="10" s="1"/>
  <c r="GN6" i="10" s="1"/>
  <c r="GO6" i="10" s="1"/>
  <c r="GP6" i="10" s="1"/>
  <c r="GQ6" i="10" s="1"/>
  <c r="GR6" i="10" s="1"/>
  <c r="GS6" i="10" s="1"/>
  <c r="GT6" i="10" s="1"/>
  <c r="GU6" i="10" s="1"/>
  <c r="GV6" i="10" s="1"/>
  <c r="GW6" i="10" s="1"/>
  <c r="GX6" i="10" s="1"/>
  <c r="GY6" i="10" s="1"/>
  <c r="GZ6" i="10" s="1"/>
  <c r="HA6" i="10" s="1"/>
  <c r="HB6" i="10" s="1"/>
  <c r="HC6" i="10" s="1"/>
  <c r="HD6" i="10" s="1"/>
  <c r="HE6" i="10" s="1"/>
  <c r="HF6" i="10" s="1"/>
  <c r="HG6" i="10" s="1"/>
  <c r="HH6" i="10" s="1"/>
  <c r="HI6" i="10" s="1"/>
  <c r="HJ6" i="10" s="1"/>
  <c r="HK6" i="10" s="1"/>
  <c r="HL6" i="10" s="1"/>
  <c r="HM6" i="10" s="1"/>
  <c r="HN6" i="10" s="1"/>
  <c r="HO6" i="10" s="1"/>
  <c r="HP6" i="10" s="1"/>
  <c r="HQ6" i="10" s="1"/>
  <c r="HR6" i="10" s="1"/>
  <c r="HS6" i="10" s="1"/>
  <c r="HT6" i="10" s="1"/>
  <c r="HU6" i="10" s="1"/>
  <c r="HV6" i="10" s="1"/>
  <c r="HW6" i="10" s="1"/>
  <c r="HX6" i="10" s="1"/>
  <c r="HY6" i="10" s="1"/>
  <c r="HZ6" i="10" s="1"/>
  <c r="IA6" i="10" s="1"/>
  <c r="IB6" i="10" s="1"/>
  <c r="IC6" i="10" s="1"/>
  <c r="ID6" i="10" s="1"/>
  <c r="IE6" i="10" s="1"/>
  <c r="IF6" i="10" s="1"/>
  <c r="IG6" i="10" s="1"/>
  <c r="IH6" i="10" s="1"/>
  <c r="II6" i="10" s="1"/>
  <c r="IJ6" i="10" s="1"/>
  <c r="IK6" i="10" s="1"/>
  <c r="IL6" i="10" s="1"/>
  <c r="CR7" i="10"/>
  <c r="CS7" i="10"/>
  <c r="CT7" i="10"/>
  <c r="CU7" i="10"/>
  <c r="CV7" i="10"/>
  <c r="CW7" i="10"/>
  <c r="CX7" i="10"/>
  <c r="CY7" i="10"/>
  <c r="CZ7" i="10"/>
  <c r="DA7" i="10"/>
  <c r="DB7" i="10"/>
  <c r="DC7" i="10"/>
  <c r="DD7" i="10"/>
  <c r="DE7" i="10"/>
  <c r="DF7" i="10"/>
  <c r="DG7" i="10"/>
  <c r="DH7" i="10"/>
  <c r="DI7" i="10"/>
  <c r="DJ7" i="10"/>
  <c r="DK7" i="10"/>
  <c r="DL7" i="10"/>
  <c r="DM7" i="10"/>
  <c r="DN7" i="10"/>
  <c r="DO7" i="10"/>
  <c r="DP7" i="10"/>
  <c r="DQ7" i="10"/>
  <c r="DR7" i="10"/>
  <c r="DS7" i="10"/>
  <c r="DT7" i="10"/>
  <c r="DU7" i="10"/>
  <c r="DV7" i="10"/>
  <c r="DW7" i="10"/>
  <c r="DX7" i="10"/>
  <c r="DY7" i="10"/>
  <c r="DZ7" i="10"/>
  <c r="EA7" i="10"/>
  <c r="EB7" i="10"/>
  <c r="EC7" i="10"/>
  <c r="ED7" i="10"/>
  <c r="EE7" i="10"/>
  <c r="EF7" i="10"/>
  <c r="EG7" i="10"/>
  <c r="EH7" i="10"/>
  <c r="EI7" i="10"/>
  <c r="EJ7" i="10"/>
  <c r="EK7" i="10"/>
  <c r="EL7" i="10"/>
  <c r="EM7" i="10"/>
  <c r="EN7" i="10"/>
  <c r="EO7" i="10"/>
  <c r="EP7" i="10"/>
  <c r="EQ7" i="10"/>
  <c r="ER7" i="10"/>
  <c r="ES7" i="10"/>
  <c r="ET7" i="10"/>
  <c r="EU7" i="10"/>
  <c r="EV7" i="10"/>
  <c r="EW7" i="10"/>
  <c r="EX7" i="10"/>
  <c r="EY7" i="10"/>
  <c r="EZ7" i="10"/>
  <c r="FA7" i="10"/>
  <c r="FB7" i="10"/>
  <c r="FC7" i="10"/>
  <c r="FD7" i="10"/>
  <c r="FE7" i="10"/>
  <c r="FF7" i="10"/>
  <c r="FG7" i="10"/>
  <c r="FH7" i="10"/>
  <c r="FI7" i="10"/>
  <c r="FJ7" i="10"/>
  <c r="FK7" i="10"/>
  <c r="FL7" i="10"/>
  <c r="FM7" i="10"/>
  <c r="FN7" i="10"/>
  <c r="FO7" i="10"/>
  <c r="FP7" i="10"/>
  <c r="FQ7" i="10"/>
  <c r="FR7" i="10"/>
  <c r="FS7" i="10"/>
  <c r="FT7" i="10"/>
  <c r="FU7" i="10"/>
  <c r="FV7" i="10"/>
  <c r="FW7" i="10"/>
  <c r="FX7" i="10"/>
  <c r="FY7" i="10"/>
  <c r="FZ7" i="10"/>
  <c r="GA7" i="10"/>
  <c r="GB7" i="10"/>
  <c r="GC7" i="10"/>
  <c r="GD7" i="10"/>
  <c r="GE7" i="10"/>
  <c r="GF7" i="10"/>
  <c r="GG7" i="10"/>
  <c r="GH7" i="10"/>
  <c r="GI7" i="10"/>
  <c r="GJ7" i="10"/>
  <c r="GK7" i="10"/>
  <c r="GL7" i="10"/>
  <c r="GM7" i="10"/>
  <c r="GN7" i="10"/>
  <c r="GO7" i="10"/>
  <c r="GP7" i="10"/>
  <c r="GQ7" i="10"/>
  <c r="GR7" i="10"/>
  <c r="GS7" i="10"/>
  <c r="GT7" i="10"/>
  <c r="GU7" i="10"/>
  <c r="GV7" i="10"/>
  <c r="GW7" i="10"/>
  <c r="GX7" i="10"/>
  <c r="GY7" i="10"/>
  <c r="GZ7" i="10"/>
  <c r="HA7" i="10"/>
  <c r="HB7" i="10"/>
  <c r="HC7" i="10"/>
  <c r="HD7" i="10"/>
  <c r="HE7" i="10"/>
  <c r="HF7" i="10"/>
  <c r="HG7" i="10"/>
  <c r="HH7" i="10"/>
  <c r="HI7" i="10"/>
  <c r="HJ7" i="10"/>
  <c r="HK7" i="10"/>
  <c r="HL7" i="10"/>
  <c r="HM7" i="10"/>
  <c r="HN7" i="10"/>
  <c r="HO7" i="10"/>
  <c r="HP7" i="10"/>
  <c r="HQ7" i="10"/>
  <c r="HR7" i="10"/>
  <c r="HS7" i="10"/>
  <c r="HT7" i="10"/>
  <c r="HU7" i="10"/>
  <c r="HV7" i="10"/>
  <c r="HW7" i="10"/>
  <c r="HX7" i="10"/>
  <c r="HY7" i="10"/>
  <c r="HZ7" i="10"/>
  <c r="IA7" i="10"/>
  <c r="IB7" i="10"/>
  <c r="IC7" i="10"/>
  <c r="ID7" i="10"/>
  <c r="IE7" i="10"/>
  <c r="IF7" i="10"/>
  <c r="IG7" i="10"/>
  <c r="IH7" i="10"/>
  <c r="II7" i="10"/>
  <c r="IJ7" i="10"/>
  <c r="IK7" i="10"/>
  <c r="IL7" i="10"/>
  <c r="CR11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V14" i="10"/>
  <c r="DW14" i="10"/>
  <c r="DX14" i="10"/>
  <c r="DY14" i="10"/>
  <c r="DZ14" i="10"/>
  <c r="EA14" i="10"/>
  <c r="EB14" i="10"/>
  <c r="EC14" i="10"/>
  <c r="ED14" i="10"/>
  <c r="EE14" i="10"/>
  <c r="EF14" i="10"/>
  <c r="EG14" i="10"/>
  <c r="EH14" i="10"/>
  <c r="EI14" i="10"/>
  <c r="EJ14" i="10"/>
  <c r="EK14" i="10"/>
  <c r="EL14" i="10"/>
  <c r="EM14" i="10"/>
  <c r="EN14" i="10"/>
  <c r="EO14" i="10"/>
  <c r="EP14" i="10"/>
  <c r="EQ14" i="10"/>
  <c r="ER14" i="10"/>
  <c r="ES14" i="10"/>
  <c r="ET14" i="10"/>
  <c r="EU14" i="10"/>
  <c r="EV14" i="10"/>
  <c r="EW14" i="10"/>
  <c r="EX14" i="10"/>
  <c r="EY14" i="10"/>
  <c r="EZ14" i="10"/>
  <c r="FA14" i="10"/>
  <c r="FB14" i="10"/>
  <c r="FC14" i="10"/>
  <c r="FD14" i="10"/>
  <c r="FE14" i="10"/>
  <c r="FF14" i="10"/>
  <c r="FG14" i="10"/>
  <c r="FH14" i="10"/>
  <c r="FI14" i="10"/>
  <c r="FJ14" i="10"/>
  <c r="FK14" i="10"/>
  <c r="FL14" i="10"/>
  <c r="FM14" i="10"/>
  <c r="FN14" i="10"/>
  <c r="FO14" i="10"/>
  <c r="FP14" i="10"/>
  <c r="FQ14" i="10"/>
  <c r="FR14" i="10"/>
  <c r="FS14" i="10"/>
  <c r="FT14" i="10"/>
  <c r="FU14" i="10"/>
  <c r="FV14" i="10"/>
  <c r="FW14" i="10"/>
  <c r="FX14" i="10"/>
  <c r="FY14" i="10"/>
  <c r="FZ14" i="10"/>
  <c r="GA14" i="10"/>
  <c r="GB14" i="10"/>
  <c r="GC14" i="10"/>
  <c r="GD14" i="10"/>
  <c r="GE14" i="10"/>
  <c r="GF14" i="10"/>
  <c r="GG14" i="10"/>
  <c r="GH14" i="10"/>
  <c r="GI14" i="10"/>
  <c r="GJ14" i="10"/>
  <c r="GK14" i="10"/>
  <c r="GL14" i="10"/>
  <c r="GM14" i="10"/>
  <c r="GN14" i="10"/>
  <c r="GO14" i="10"/>
  <c r="GP14" i="10"/>
  <c r="GQ14" i="10"/>
  <c r="GR14" i="10"/>
  <c r="GS14" i="10"/>
  <c r="GT14" i="10"/>
  <c r="GU14" i="10"/>
  <c r="GV14" i="10"/>
  <c r="GW14" i="10"/>
  <c r="GX14" i="10"/>
  <c r="GY14" i="10"/>
  <c r="GZ14" i="10"/>
  <c r="HA14" i="10"/>
  <c r="HB14" i="10"/>
  <c r="HC14" i="10"/>
  <c r="HD14" i="10"/>
  <c r="HE14" i="10"/>
  <c r="HF14" i="10"/>
  <c r="HG14" i="10"/>
  <c r="HH14" i="10"/>
  <c r="HI14" i="10"/>
  <c r="HJ14" i="10"/>
  <c r="HK14" i="10"/>
  <c r="HL14" i="10"/>
  <c r="HM14" i="10"/>
  <c r="HN14" i="10"/>
  <c r="HO14" i="10"/>
  <c r="HP14" i="10"/>
  <c r="HQ14" i="10"/>
  <c r="HR14" i="10"/>
  <c r="HS14" i="10"/>
  <c r="HT14" i="10"/>
  <c r="HU14" i="10"/>
  <c r="HV14" i="10"/>
  <c r="HW14" i="10"/>
  <c r="HX14" i="10"/>
  <c r="HY14" i="10"/>
  <c r="HZ14" i="10"/>
  <c r="IA14" i="10"/>
  <c r="IB14" i="10"/>
  <c r="IC14" i="10"/>
  <c r="ID14" i="10"/>
  <c r="IE14" i="10"/>
  <c r="IF14" i="10"/>
  <c r="IG14" i="10"/>
  <c r="IH14" i="10"/>
  <c r="II14" i="10"/>
  <c r="IJ14" i="10"/>
  <c r="IK14" i="10"/>
  <c r="IL14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DY22" i="10"/>
  <c r="DZ22" i="10"/>
  <c r="EA22" i="10"/>
  <c r="EB22" i="10"/>
  <c r="EC22" i="10"/>
  <c r="ED22" i="10"/>
  <c r="EE22" i="10"/>
  <c r="EF22" i="10"/>
  <c r="EG22" i="10"/>
  <c r="EH22" i="10"/>
  <c r="EI22" i="10"/>
  <c r="EJ22" i="10"/>
  <c r="EK22" i="10"/>
  <c r="EL22" i="10"/>
  <c r="EM22" i="10"/>
  <c r="EN22" i="10"/>
  <c r="EO22" i="10"/>
  <c r="EP22" i="10"/>
  <c r="EQ22" i="10"/>
  <c r="ER22" i="10"/>
  <c r="ES22" i="10"/>
  <c r="ET22" i="10"/>
  <c r="EU22" i="10"/>
  <c r="EV22" i="10"/>
  <c r="EW22" i="10"/>
  <c r="EX22" i="10"/>
  <c r="EY22" i="10"/>
  <c r="EZ22" i="10"/>
  <c r="FA22" i="10"/>
  <c r="FB22" i="10"/>
  <c r="FC22" i="10"/>
  <c r="FD22" i="10"/>
  <c r="FE22" i="10"/>
  <c r="FF22" i="10"/>
  <c r="FG22" i="10"/>
  <c r="FH22" i="10"/>
  <c r="FI22" i="10"/>
  <c r="FJ22" i="10"/>
  <c r="FK22" i="10"/>
  <c r="FL22" i="10"/>
  <c r="FM22" i="10"/>
  <c r="FN22" i="10"/>
  <c r="FO22" i="10"/>
  <c r="FP22" i="10"/>
  <c r="FQ22" i="10"/>
  <c r="FR22" i="10"/>
  <c r="FS22" i="10"/>
  <c r="FT22" i="10"/>
  <c r="FU22" i="10"/>
  <c r="FV22" i="10"/>
  <c r="FW22" i="10"/>
  <c r="FX22" i="10"/>
  <c r="FY22" i="10"/>
  <c r="FZ22" i="10"/>
  <c r="GA22" i="10"/>
  <c r="GB22" i="10"/>
  <c r="GC22" i="10"/>
  <c r="GD22" i="10"/>
  <c r="GE22" i="10"/>
  <c r="GF22" i="10"/>
  <c r="GG22" i="10"/>
  <c r="GH22" i="10"/>
  <c r="GI22" i="10"/>
  <c r="GJ22" i="10"/>
  <c r="GK22" i="10"/>
  <c r="GL22" i="10"/>
  <c r="GM22" i="10"/>
  <c r="GN22" i="10"/>
  <c r="GO22" i="10"/>
  <c r="GP22" i="10"/>
  <c r="GQ22" i="10"/>
  <c r="GR22" i="10"/>
  <c r="GS22" i="10"/>
  <c r="GT22" i="10"/>
  <c r="GU22" i="10"/>
  <c r="GV22" i="10"/>
  <c r="GW22" i="10"/>
  <c r="GX22" i="10"/>
  <c r="GY22" i="10"/>
  <c r="GZ22" i="10"/>
  <c r="HA22" i="10"/>
  <c r="HB22" i="10"/>
  <c r="HC22" i="10"/>
  <c r="HD22" i="10"/>
  <c r="HE22" i="10"/>
  <c r="HF22" i="10"/>
  <c r="HG22" i="10"/>
  <c r="HH22" i="10"/>
  <c r="HI22" i="10"/>
  <c r="HJ22" i="10"/>
  <c r="HK22" i="10"/>
  <c r="HL22" i="10"/>
  <c r="HM22" i="10"/>
  <c r="HN22" i="10"/>
  <c r="HO22" i="10"/>
  <c r="HP22" i="10"/>
  <c r="HQ22" i="10"/>
  <c r="HR22" i="10"/>
  <c r="HS22" i="10"/>
  <c r="HT22" i="10"/>
  <c r="HU22" i="10"/>
  <c r="HV22" i="10"/>
  <c r="HW22" i="10"/>
  <c r="HX22" i="10"/>
  <c r="HY22" i="10"/>
  <c r="HZ22" i="10"/>
  <c r="IA22" i="10"/>
  <c r="IB22" i="10"/>
  <c r="IC22" i="10"/>
  <c r="ID22" i="10"/>
  <c r="IE22" i="10"/>
  <c r="IF22" i="10"/>
  <c r="IG22" i="10"/>
  <c r="IH22" i="10"/>
  <c r="II22" i="10"/>
  <c r="IJ22" i="10"/>
  <c r="IK22" i="10"/>
  <c r="IL22" i="10"/>
  <c r="CR30" i="10"/>
  <c r="CR29" i="10" s="1"/>
  <c r="CS30" i="10"/>
  <c r="CT30" i="10"/>
  <c r="CU30" i="10"/>
  <c r="CV30" i="10"/>
  <c r="CV29" i="10" s="1"/>
  <c r="CW30" i="10"/>
  <c r="CX30" i="10"/>
  <c r="CX29" i="10" s="1"/>
  <c r="CY30" i="10"/>
  <c r="CY29" i="10" s="1"/>
  <c r="CZ30" i="10"/>
  <c r="CZ29" i="10" s="1"/>
  <c r="DA30" i="10"/>
  <c r="DA29" i="10" s="1"/>
  <c r="DB30" i="10"/>
  <c r="DB29" i="10" s="1"/>
  <c r="DC30" i="10"/>
  <c r="DC29" i="10" s="1"/>
  <c r="DD30" i="10"/>
  <c r="DD29" i="10" s="1"/>
  <c r="DE30" i="10"/>
  <c r="DF30" i="10"/>
  <c r="DG30" i="10"/>
  <c r="DH30" i="10"/>
  <c r="DH29" i="10" s="1"/>
  <c r="DI30" i="10"/>
  <c r="DJ30" i="10"/>
  <c r="DJ29" i="10" s="1"/>
  <c r="DK30" i="10"/>
  <c r="DK29" i="10" s="1"/>
  <c r="DL30" i="10"/>
  <c r="DL29" i="10" s="1"/>
  <c r="DM30" i="10"/>
  <c r="DM29" i="10" s="1"/>
  <c r="DN30" i="10"/>
  <c r="DN29" i="10" s="1"/>
  <c r="DO30" i="10"/>
  <c r="DO29" i="10" s="1"/>
  <c r="DP30" i="10"/>
  <c r="DP29" i="10" s="1"/>
  <c r="DQ30" i="10"/>
  <c r="DR30" i="10"/>
  <c r="DS30" i="10"/>
  <c r="DT30" i="10"/>
  <c r="DT29" i="10" s="1"/>
  <c r="DU30" i="10"/>
  <c r="DV30" i="10"/>
  <c r="DV29" i="10" s="1"/>
  <c r="DW30" i="10"/>
  <c r="DW29" i="10" s="1"/>
  <c r="DX30" i="10"/>
  <c r="DX29" i="10" s="1"/>
  <c r="DY30" i="10"/>
  <c r="DY29" i="10" s="1"/>
  <c r="DZ30" i="10"/>
  <c r="DZ29" i="10" s="1"/>
  <c r="EA30" i="10"/>
  <c r="EA29" i="10" s="1"/>
  <c r="EB30" i="10"/>
  <c r="EB29" i="10" s="1"/>
  <c r="EC30" i="10"/>
  <c r="ED30" i="10"/>
  <c r="EE30" i="10"/>
  <c r="EF30" i="10"/>
  <c r="EF29" i="10" s="1"/>
  <c r="EG30" i="10"/>
  <c r="EH30" i="10"/>
  <c r="EH29" i="10" s="1"/>
  <c r="EI30" i="10"/>
  <c r="EI29" i="10" s="1"/>
  <c r="EJ30" i="10"/>
  <c r="EJ29" i="10" s="1"/>
  <c r="EK30" i="10"/>
  <c r="EK29" i="10" s="1"/>
  <c r="EL30" i="10"/>
  <c r="EL29" i="10" s="1"/>
  <c r="EM30" i="10"/>
  <c r="EM29" i="10" s="1"/>
  <c r="EN30" i="10"/>
  <c r="EN29" i="10" s="1"/>
  <c r="EO30" i="10"/>
  <c r="EO29" i="10" s="1"/>
  <c r="EO12" i="10" s="1"/>
  <c r="EP30" i="10"/>
  <c r="EQ30" i="10"/>
  <c r="ER30" i="10"/>
  <c r="ER29" i="10" s="1"/>
  <c r="ES30" i="10"/>
  <c r="ES29" i="10" s="1"/>
  <c r="ET30" i="10"/>
  <c r="EU30" i="10"/>
  <c r="EU29" i="10" s="1"/>
  <c r="EV30" i="10"/>
  <c r="EV29" i="10" s="1"/>
  <c r="EW30" i="10"/>
  <c r="EW29" i="10" s="1"/>
  <c r="EX30" i="10"/>
  <c r="EX29" i="10" s="1"/>
  <c r="EY30" i="10"/>
  <c r="EY29" i="10" s="1"/>
  <c r="EZ30" i="10"/>
  <c r="EZ29" i="10" s="1"/>
  <c r="FA30" i="10"/>
  <c r="FA29" i="10" s="1"/>
  <c r="FB30" i="10"/>
  <c r="FC30" i="10"/>
  <c r="FC29" i="10" s="1"/>
  <c r="FD30" i="10"/>
  <c r="FD29" i="10" s="1"/>
  <c r="FE30" i="10"/>
  <c r="FE29" i="10" s="1"/>
  <c r="FF30" i="10"/>
  <c r="FG30" i="10"/>
  <c r="FG29" i="10" s="1"/>
  <c r="FH30" i="10"/>
  <c r="FH29" i="10" s="1"/>
  <c r="FI30" i="10"/>
  <c r="FI29" i="10" s="1"/>
  <c r="FJ30" i="10"/>
  <c r="FJ29" i="10" s="1"/>
  <c r="FK30" i="10"/>
  <c r="FK29" i="10" s="1"/>
  <c r="FL30" i="10"/>
  <c r="FL29" i="10" s="1"/>
  <c r="FM30" i="10"/>
  <c r="FM29" i="10" s="1"/>
  <c r="FN30" i="10"/>
  <c r="FN29" i="10" s="1"/>
  <c r="FO30" i="10"/>
  <c r="FO29" i="10" s="1"/>
  <c r="FP30" i="10"/>
  <c r="FP29" i="10" s="1"/>
  <c r="FQ30" i="10"/>
  <c r="FR30" i="10"/>
  <c r="FS30" i="10"/>
  <c r="FS29" i="10" s="1"/>
  <c r="FT30" i="10"/>
  <c r="FT29" i="10" s="1"/>
  <c r="FU30" i="10"/>
  <c r="FU29" i="10" s="1"/>
  <c r="FV30" i="10"/>
  <c r="FV29" i="10" s="1"/>
  <c r="FW30" i="10"/>
  <c r="FW29" i="10" s="1"/>
  <c r="FX30" i="10"/>
  <c r="FX29" i="10" s="1"/>
  <c r="FY30" i="10"/>
  <c r="FY29" i="10" s="1"/>
  <c r="FZ30" i="10"/>
  <c r="FZ29" i="10" s="1"/>
  <c r="GA30" i="10"/>
  <c r="GA29" i="10" s="1"/>
  <c r="GB30" i="10"/>
  <c r="GB29" i="10" s="1"/>
  <c r="GC30" i="10"/>
  <c r="GD30" i="10"/>
  <c r="GE30" i="10"/>
  <c r="GE29" i="10" s="1"/>
  <c r="GF30" i="10"/>
  <c r="GF29" i="10" s="1"/>
  <c r="GG30" i="10"/>
  <c r="GG29" i="10" s="1"/>
  <c r="GH30" i="10"/>
  <c r="GH29" i="10" s="1"/>
  <c r="GI30" i="10"/>
  <c r="GI29" i="10" s="1"/>
  <c r="GJ30" i="10"/>
  <c r="GJ29" i="10" s="1"/>
  <c r="GK30" i="10"/>
  <c r="GK29" i="10" s="1"/>
  <c r="GL30" i="10"/>
  <c r="GL29" i="10" s="1"/>
  <c r="GM30" i="10"/>
  <c r="GM29" i="10" s="1"/>
  <c r="GN30" i="10"/>
  <c r="GN29" i="10" s="1"/>
  <c r="GO30" i="10"/>
  <c r="GP30" i="10"/>
  <c r="GQ30" i="10"/>
  <c r="GQ29" i="10" s="1"/>
  <c r="GR30" i="10"/>
  <c r="GR29" i="10" s="1"/>
  <c r="GS30" i="10"/>
  <c r="GS29" i="10" s="1"/>
  <c r="GT30" i="10"/>
  <c r="GT29" i="10" s="1"/>
  <c r="GU30" i="10"/>
  <c r="GU29" i="10" s="1"/>
  <c r="GV30" i="10"/>
  <c r="GV29" i="10" s="1"/>
  <c r="GW30" i="10"/>
  <c r="GW29" i="10" s="1"/>
  <c r="GX30" i="10"/>
  <c r="GX29" i="10" s="1"/>
  <c r="GY30" i="10"/>
  <c r="GY29" i="10" s="1"/>
  <c r="GZ30" i="10"/>
  <c r="GZ29" i="10" s="1"/>
  <c r="HA30" i="10"/>
  <c r="HB30" i="10"/>
  <c r="HC30" i="10"/>
  <c r="HC29" i="10" s="1"/>
  <c r="HD30" i="10"/>
  <c r="HD29" i="10" s="1"/>
  <c r="HE30" i="10"/>
  <c r="HE29" i="10" s="1"/>
  <c r="HF30" i="10"/>
  <c r="HF29" i="10" s="1"/>
  <c r="HG30" i="10"/>
  <c r="HG29" i="10" s="1"/>
  <c r="HH30" i="10"/>
  <c r="HH29" i="10" s="1"/>
  <c r="HI30" i="10"/>
  <c r="HI29" i="10" s="1"/>
  <c r="HJ30" i="10"/>
  <c r="HJ29" i="10" s="1"/>
  <c r="HK30" i="10"/>
  <c r="HK29" i="10" s="1"/>
  <c r="HL30" i="10"/>
  <c r="HL29" i="10" s="1"/>
  <c r="HM30" i="10"/>
  <c r="HN30" i="10"/>
  <c r="HO30" i="10"/>
  <c r="HO29" i="10" s="1"/>
  <c r="HP30" i="10"/>
  <c r="HP29" i="10" s="1"/>
  <c r="HQ30" i="10"/>
  <c r="HQ29" i="10" s="1"/>
  <c r="HR30" i="10"/>
  <c r="HR29" i="10" s="1"/>
  <c r="HS30" i="10"/>
  <c r="HS29" i="10" s="1"/>
  <c r="HT30" i="10"/>
  <c r="HT29" i="10" s="1"/>
  <c r="HU30" i="10"/>
  <c r="HU29" i="10" s="1"/>
  <c r="HV30" i="10"/>
  <c r="HV29" i="10" s="1"/>
  <c r="HW30" i="10"/>
  <c r="HW29" i="10" s="1"/>
  <c r="HX30" i="10"/>
  <c r="HX29" i="10" s="1"/>
  <c r="HY30" i="10"/>
  <c r="HZ30" i="10"/>
  <c r="IA30" i="10"/>
  <c r="IA29" i="10" s="1"/>
  <c r="IB30" i="10"/>
  <c r="IB29" i="10" s="1"/>
  <c r="IC30" i="10"/>
  <c r="IC29" i="10" s="1"/>
  <c r="ID30" i="10"/>
  <c r="ID29" i="10" s="1"/>
  <c r="IE30" i="10"/>
  <c r="IE29" i="10" s="1"/>
  <c r="IF30" i="10"/>
  <c r="IF29" i="10" s="1"/>
  <c r="IG30" i="10"/>
  <c r="IG29" i="10" s="1"/>
  <c r="IH30" i="10"/>
  <c r="IH29" i="10" s="1"/>
  <c r="II30" i="10"/>
  <c r="II29" i="10" s="1"/>
  <c r="IJ30" i="10"/>
  <c r="IJ29" i="10" s="1"/>
  <c r="IK30" i="10"/>
  <c r="IL30" i="10"/>
  <c r="CR31" i="10"/>
  <c r="CS31" i="10"/>
  <c r="CS29" i="10" s="1"/>
  <c r="CT31" i="10"/>
  <c r="CT29" i="10" s="1"/>
  <c r="CU31" i="10"/>
  <c r="CU29" i="10" s="1"/>
  <c r="CV31" i="10"/>
  <c r="CW31" i="10"/>
  <c r="CW29" i="10" s="1"/>
  <c r="CX31" i="10"/>
  <c r="CY31" i="10"/>
  <c r="CZ31" i="10"/>
  <c r="DA31" i="10"/>
  <c r="DB31" i="10"/>
  <c r="DC31" i="10"/>
  <c r="DD31" i="10"/>
  <c r="DE31" i="10"/>
  <c r="DE29" i="10" s="1"/>
  <c r="DF31" i="10"/>
  <c r="DF29" i="10" s="1"/>
  <c r="DG31" i="10"/>
  <c r="DG29" i="10" s="1"/>
  <c r="DH31" i="10"/>
  <c r="DI31" i="10"/>
  <c r="DI29" i="10" s="1"/>
  <c r="DJ31" i="10"/>
  <c r="DK31" i="10"/>
  <c r="DL31" i="10"/>
  <c r="DM31" i="10"/>
  <c r="DN31" i="10"/>
  <c r="DO31" i="10"/>
  <c r="DP31" i="10"/>
  <c r="DQ31" i="10"/>
  <c r="DQ29" i="10" s="1"/>
  <c r="DR31" i="10"/>
  <c r="DR29" i="10" s="1"/>
  <c r="DS31" i="10"/>
  <c r="DS29" i="10" s="1"/>
  <c r="DT31" i="10"/>
  <c r="DU31" i="10"/>
  <c r="DU29" i="10" s="1"/>
  <c r="DV31" i="10"/>
  <c r="DW31" i="10"/>
  <c r="DX31" i="10"/>
  <c r="DY31" i="10"/>
  <c r="DZ31" i="10"/>
  <c r="EA31" i="10"/>
  <c r="EB31" i="10"/>
  <c r="EC31" i="10"/>
  <c r="EC29" i="10" s="1"/>
  <c r="ED31" i="10"/>
  <c r="ED29" i="10" s="1"/>
  <c r="EE31" i="10"/>
  <c r="EE29" i="10" s="1"/>
  <c r="EF31" i="10"/>
  <c r="EG31" i="10"/>
  <c r="EG29" i="10" s="1"/>
  <c r="EH31" i="10"/>
  <c r="EI31" i="10"/>
  <c r="EJ31" i="10"/>
  <c r="EK31" i="10"/>
  <c r="EL31" i="10"/>
  <c r="EM31" i="10"/>
  <c r="EN31" i="10"/>
  <c r="EO31" i="10"/>
  <c r="EP31" i="10"/>
  <c r="EP29" i="10" s="1"/>
  <c r="EQ31" i="10"/>
  <c r="EQ29" i="10" s="1"/>
  <c r="ER31" i="10"/>
  <c r="ES31" i="10"/>
  <c r="ET31" i="10"/>
  <c r="EU31" i="10"/>
  <c r="EV31" i="10"/>
  <c r="EW31" i="10"/>
  <c r="EX31" i="10"/>
  <c r="EY31" i="10"/>
  <c r="EZ31" i="10"/>
  <c r="FA31" i="10"/>
  <c r="FB31" i="10"/>
  <c r="FB29" i="10" s="1"/>
  <c r="FC31" i="10"/>
  <c r="FD31" i="10"/>
  <c r="FE31" i="10"/>
  <c r="FF31" i="10"/>
  <c r="FG31" i="10"/>
  <c r="FH31" i="10"/>
  <c r="FI31" i="10"/>
  <c r="FJ31" i="10"/>
  <c r="FK31" i="10"/>
  <c r="FL31" i="10"/>
  <c r="FM31" i="10"/>
  <c r="FN31" i="10"/>
  <c r="FO31" i="10"/>
  <c r="FP31" i="10"/>
  <c r="FQ31" i="10"/>
  <c r="FR31" i="10"/>
  <c r="FS31" i="10"/>
  <c r="FT31" i="10"/>
  <c r="FU31" i="10"/>
  <c r="FV31" i="10"/>
  <c r="FW31" i="10"/>
  <c r="FX31" i="10"/>
  <c r="FY31" i="10"/>
  <c r="FZ31" i="10"/>
  <c r="GA31" i="10"/>
  <c r="GB31" i="10"/>
  <c r="GC31" i="10"/>
  <c r="GD31" i="10"/>
  <c r="GE31" i="10"/>
  <c r="GF31" i="10"/>
  <c r="GG31" i="10"/>
  <c r="GH31" i="10"/>
  <c r="GI31" i="10"/>
  <c r="GJ31" i="10"/>
  <c r="GK31" i="10"/>
  <c r="GL31" i="10"/>
  <c r="GM31" i="10"/>
  <c r="GN31" i="10"/>
  <c r="GO31" i="10"/>
  <c r="GP31" i="10"/>
  <c r="GQ31" i="10"/>
  <c r="GR31" i="10"/>
  <c r="GS31" i="10"/>
  <c r="GT31" i="10"/>
  <c r="GU31" i="10"/>
  <c r="GV31" i="10"/>
  <c r="GW31" i="10"/>
  <c r="GX31" i="10"/>
  <c r="GY31" i="10"/>
  <c r="GZ31" i="10"/>
  <c r="HA31" i="10"/>
  <c r="HB31" i="10"/>
  <c r="HC31" i="10"/>
  <c r="HD31" i="10"/>
  <c r="HE31" i="10"/>
  <c r="HF31" i="10"/>
  <c r="HG31" i="10"/>
  <c r="HH31" i="10"/>
  <c r="HI31" i="10"/>
  <c r="HJ31" i="10"/>
  <c r="HK31" i="10"/>
  <c r="HL31" i="10"/>
  <c r="HM31" i="10"/>
  <c r="HN31" i="10"/>
  <c r="HO31" i="10"/>
  <c r="HP31" i="10"/>
  <c r="HQ31" i="10"/>
  <c r="HR31" i="10"/>
  <c r="HS31" i="10"/>
  <c r="HT31" i="10"/>
  <c r="HU31" i="10"/>
  <c r="HV31" i="10"/>
  <c r="HW31" i="10"/>
  <c r="HX31" i="10"/>
  <c r="HY31" i="10"/>
  <c r="HZ31" i="10"/>
  <c r="IA31" i="10"/>
  <c r="IB31" i="10"/>
  <c r="IC31" i="10"/>
  <c r="ID31" i="10"/>
  <c r="IE31" i="10"/>
  <c r="IF31" i="10"/>
  <c r="IG31" i="10"/>
  <c r="IH31" i="10"/>
  <c r="II31" i="10"/>
  <c r="IJ31" i="10"/>
  <c r="IK31" i="10"/>
  <c r="IL31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EB32" i="10"/>
  <c r="EC32" i="10"/>
  <c r="ED32" i="10"/>
  <c r="EE32" i="10"/>
  <c r="EF32" i="10"/>
  <c r="EG32" i="10"/>
  <c r="EH32" i="10"/>
  <c r="EI32" i="10"/>
  <c r="EJ32" i="10"/>
  <c r="EK32" i="10"/>
  <c r="EL32" i="10"/>
  <c r="EM32" i="10"/>
  <c r="EN32" i="10"/>
  <c r="EO32" i="10"/>
  <c r="EP32" i="10"/>
  <c r="EQ32" i="10"/>
  <c r="ER32" i="10"/>
  <c r="ES32" i="10"/>
  <c r="ET32" i="10"/>
  <c r="EU32" i="10"/>
  <c r="EV32" i="10"/>
  <c r="EW32" i="10"/>
  <c r="EX32" i="10"/>
  <c r="EY32" i="10"/>
  <c r="EZ32" i="10"/>
  <c r="FA32" i="10"/>
  <c r="FB32" i="10"/>
  <c r="FC32" i="10"/>
  <c r="FD32" i="10"/>
  <c r="FE32" i="10"/>
  <c r="FF32" i="10"/>
  <c r="FG32" i="10"/>
  <c r="FH32" i="10"/>
  <c r="FI32" i="10"/>
  <c r="FJ32" i="10"/>
  <c r="FK32" i="10"/>
  <c r="FL32" i="10"/>
  <c r="FM32" i="10"/>
  <c r="FN32" i="10"/>
  <c r="FO32" i="10"/>
  <c r="FP32" i="10"/>
  <c r="FQ32" i="10"/>
  <c r="FR32" i="10"/>
  <c r="FS32" i="10"/>
  <c r="FT32" i="10"/>
  <c r="FU32" i="10"/>
  <c r="FV32" i="10"/>
  <c r="FW32" i="10"/>
  <c r="FX32" i="10"/>
  <c r="FY32" i="10"/>
  <c r="FZ32" i="10"/>
  <c r="GA32" i="10"/>
  <c r="GB32" i="10"/>
  <c r="GC32" i="10"/>
  <c r="GD32" i="10"/>
  <c r="GE32" i="10"/>
  <c r="GF32" i="10"/>
  <c r="GG32" i="10"/>
  <c r="GH32" i="10"/>
  <c r="GI32" i="10"/>
  <c r="GJ32" i="10"/>
  <c r="GK32" i="10"/>
  <c r="GL32" i="10"/>
  <c r="GM32" i="10"/>
  <c r="GN32" i="10"/>
  <c r="GO32" i="10"/>
  <c r="GP32" i="10"/>
  <c r="GQ32" i="10"/>
  <c r="GR32" i="10"/>
  <c r="GS32" i="10"/>
  <c r="GT32" i="10"/>
  <c r="GU32" i="10"/>
  <c r="GV32" i="10"/>
  <c r="GW32" i="10"/>
  <c r="GX32" i="10"/>
  <c r="GY32" i="10"/>
  <c r="GZ32" i="10"/>
  <c r="HA32" i="10"/>
  <c r="HB32" i="10"/>
  <c r="HC32" i="10"/>
  <c r="HD32" i="10"/>
  <c r="HE32" i="10"/>
  <c r="HF32" i="10"/>
  <c r="HG32" i="10"/>
  <c r="HH32" i="10"/>
  <c r="HI32" i="10"/>
  <c r="HJ32" i="10"/>
  <c r="HK32" i="10"/>
  <c r="HL32" i="10"/>
  <c r="HM32" i="10"/>
  <c r="HN32" i="10"/>
  <c r="HO32" i="10"/>
  <c r="HP32" i="10"/>
  <c r="HQ32" i="10"/>
  <c r="HR32" i="10"/>
  <c r="HS32" i="10"/>
  <c r="HT32" i="10"/>
  <c r="HU32" i="10"/>
  <c r="HV32" i="10"/>
  <c r="HW32" i="10"/>
  <c r="HX32" i="10"/>
  <c r="HY32" i="10"/>
  <c r="HZ32" i="10"/>
  <c r="IA32" i="10"/>
  <c r="IB32" i="10"/>
  <c r="IC32" i="10"/>
  <c r="ID32" i="10"/>
  <c r="IE32" i="10"/>
  <c r="IF32" i="10"/>
  <c r="IG32" i="10"/>
  <c r="IH32" i="10"/>
  <c r="II32" i="10"/>
  <c r="IJ32" i="10"/>
  <c r="IK32" i="10"/>
  <c r="IL32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DY33" i="10"/>
  <c r="DZ33" i="10"/>
  <c r="EA33" i="10"/>
  <c r="EB33" i="10"/>
  <c r="EC33" i="10"/>
  <c r="ED33" i="10"/>
  <c r="EE33" i="10"/>
  <c r="EF33" i="10"/>
  <c r="EG33" i="10"/>
  <c r="EH33" i="10"/>
  <c r="EI33" i="10"/>
  <c r="EJ33" i="10"/>
  <c r="EK33" i="10"/>
  <c r="EL33" i="10"/>
  <c r="EM33" i="10"/>
  <c r="EN33" i="10"/>
  <c r="EO33" i="10"/>
  <c r="EP33" i="10"/>
  <c r="EQ33" i="10"/>
  <c r="ER33" i="10"/>
  <c r="ES33" i="10"/>
  <c r="ET33" i="10"/>
  <c r="EU33" i="10"/>
  <c r="EV33" i="10"/>
  <c r="EW33" i="10"/>
  <c r="EX33" i="10"/>
  <c r="EY33" i="10"/>
  <c r="EZ33" i="10"/>
  <c r="FA33" i="10"/>
  <c r="FB33" i="10"/>
  <c r="FC33" i="10"/>
  <c r="FD33" i="10"/>
  <c r="FE33" i="10"/>
  <c r="FF33" i="10"/>
  <c r="FG33" i="10"/>
  <c r="FH33" i="10"/>
  <c r="FI33" i="10"/>
  <c r="FJ33" i="10"/>
  <c r="FK33" i="10"/>
  <c r="FL33" i="10"/>
  <c r="FM33" i="10"/>
  <c r="FN33" i="10"/>
  <c r="FO33" i="10"/>
  <c r="FP33" i="10"/>
  <c r="FQ33" i="10"/>
  <c r="FR33" i="10"/>
  <c r="FS33" i="10"/>
  <c r="FT33" i="10"/>
  <c r="FU33" i="10"/>
  <c r="FV33" i="10"/>
  <c r="FW33" i="10"/>
  <c r="FX33" i="10"/>
  <c r="FY33" i="10"/>
  <c r="FZ33" i="10"/>
  <c r="GA33" i="10"/>
  <c r="GB33" i="10"/>
  <c r="GC33" i="10"/>
  <c r="GD33" i="10"/>
  <c r="GE33" i="10"/>
  <c r="GF33" i="10"/>
  <c r="GG33" i="10"/>
  <c r="GH33" i="10"/>
  <c r="GI33" i="10"/>
  <c r="GJ33" i="10"/>
  <c r="GK33" i="10"/>
  <c r="GL33" i="10"/>
  <c r="GM33" i="10"/>
  <c r="GN33" i="10"/>
  <c r="GO33" i="10"/>
  <c r="GP33" i="10"/>
  <c r="GQ33" i="10"/>
  <c r="GR33" i="10"/>
  <c r="GS33" i="10"/>
  <c r="GT33" i="10"/>
  <c r="GU33" i="10"/>
  <c r="GV33" i="10"/>
  <c r="GW33" i="10"/>
  <c r="GX33" i="10"/>
  <c r="GY33" i="10"/>
  <c r="GZ33" i="10"/>
  <c r="HA33" i="10"/>
  <c r="HB33" i="10"/>
  <c r="HC33" i="10"/>
  <c r="HD33" i="10"/>
  <c r="HE33" i="10"/>
  <c r="HF33" i="10"/>
  <c r="HG33" i="10"/>
  <c r="HH33" i="10"/>
  <c r="HI33" i="10"/>
  <c r="HJ33" i="10"/>
  <c r="HK33" i="10"/>
  <c r="HL33" i="10"/>
  <c r="HM33" i="10"/>
  <c r="HN33" i="10"/>
  <c r="HO33" i="10"/>
  <c r="HP33" i="10"/>
  <c r="HQ33" i="10"/>
  <c r="HR33" i="10"/>
  <c r="HS33" i="10"/>
  <c r="HT33" i="10"/>
  <c r="HU33" i="10"/>
  <c r="HV33" i="10"/>
  <c r="HW33" i="10"/>
  <c r="HX33" i="10"/>
  <c r="HY33" i="10"/>
  <c r="HZ33" i="10"/>
  <c r="IA33" i="10"/>
  <c r="IB33" i="10"/>
  <c r="IC33" i="10"/>
  <c r="ID33" i="10"/>
  <c r="IE33" i="10"/>
  <c r="IF33" i="10"/>
  <c r="IG33" i="10"/>
  <c r="IH33" i="10"/>
  <c r="II33" i="10"/>
  <c r="IJ33" i="10"/>
  <c r="IK33" i="10"/>
  <c r="IL33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Z34" i="10"/>
  <c r="FA34" i="10"/>
  <c r="FB34" i="10"/>
  <c r="FC34" i="10"/>
  <c r="FD34" i="10"/>
  <c r="FE34" i="10"/>
  <c r="FF34" i="10"/>
  <c r="FG34" i="10"/>
  <c r="FH34" i="10"/>
  <c r="FI34" i="10"/>
  <c r="FJ34" i="10"/>
  <c r="FK34" i="10"/>
  <c r="FL34" i="10"/>
  <c r="FM34" i="10"/>
  <c r="FN34" i="10"/>
  <c r="FO34" i="10"/>
  <c r="FP34" i="10"/>
  <c r="FQ34" i="10"/>
  <c r="FR34" i="10"/>
  <c r="FS34" i="10"/>
  <c r="FT34" i="10"/>
  <c r="FU34" i="10"/>
  <c r="FV34" i="10"/>
  <c r="FW34" i="10"/>
  <c r="FX34" i="10"/>
  <c r="FY34" i="10"/>
  <c r="FZ34" i="10"/>
  <c r="GA34" i="10"/>
  <c r="GB34" i="10"/>
  <c r="GC34" i="10"/>
  <c r="GD34" i="10"/>
  <c r="GE34" i="10"/>
  <c r="GF34" i="10"/>
  <c r="GG34" i="10"/>
  <c r="GH34" i="10"/>
  <c r="GI34" i="10"/>
  <c r="GJ34" i="10"/>
  <c r="GK34" i="10"/>
  <c r="GL34" i="10"/>
  <c r="GM34" i="10"/>
  <c r="GN34" i="10"/>
  <c r="GO34" i="10"/>
  <c r="GP34" i="10"/>
  <c r="GQ34" i="10"/>
  <c r="GR34" i="10"/>
  <c r="GS34" i="10"/>
  <c r="GT34" i="10"/>
  <c r="GU34" i="10"/>
  <c r="GV34" i="10"/>
  <c r="GW34" i="10"/>
  <c r="GX34" i="10"/>
  <c r="GY34" i="10"/>
  <c r="GZ34" i="10"/>
  <c r="HA34" i="10"/>
  <c r="HB34" i="10"/>
  <c r="HC34" i="10"/>
  <c r="HD34" i="10"/>
  <c r="HE34" i="10"/>
  <c r="HF34" i="10"/>
  <c r="HG34" i="10"/>
  <c r="HH34" i="10"/>
  <c r="HI34" i="10"/>
  <c r="HJ34" i="10"/>
  <c r="HK34" i="10"/>
  <c r="HL34" i="10"/>
  <c r="HM34" i="10"/>
  <c r="HN34" i="10"/>
  <c r="HO34" i="10"/>
  <c r="HP34" i="10"/>
  <c r="HQ34" i="10"/>
  <c r="HR34" i="10"/>
  <c r="HS34" i="10"/>
  <c r="HT34" i="10"/>
  <c r="HU34" i="10"/>
  <c r="HV34" i="10"/>
  <c r="HW34" i="10"/>
  <c r="HX34" i="10"/>
  <c r="HY34" i="10"/>
  <c r="HZ34" i="10"/>
  <c r="IA34" i="10"/>
  <c r="IB34" i="10"/>
  <c r="IC34" i="10"/>
  <c r="ID34" i="10"/>
  <c r="IE34" i="10"/>
  <c r="IF34" i="10"/>
  <c r="IG34" i="10"/>
  <c r="IH34" i="10"/>
  <c r="II34" i="10"/>
  <c r="IJ34" i="10"/>
  <c r="IK34" i="10"/>
  <c r="IL34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V35" i="10"/>
  <c r="DW35" i="10"/>
  <c r="DX35" i="10"/>
  <c r="DY35" i="10"/>
  <c r="DZ35" i="10"/>
  <c r="EA35" i="10"/>
  <c r="EB35" i="10"/>
  <c r="EC35" i="10"/>
  <c r="ED35" i="10"/>
  <c r="EE35" i="10"/>
  <c r="EF35" i="10"/>
  <c r="EG35" i="10"/>
  <c r="EH35" i="10"/>
  <c r="EI35" i="10"/>
  <c r="EJ35" i="10"/>
  <c r="EK35" i="10"/>
  <c r="EL35" i="10"/>
  <c r="EM35" i="10"/>
  <c r="EN35" i="10"/>
  <c r="EO35" i="10"/>
  <c r="EP35" i="10"/>
  <c r="EQ35" i="10"/>
  <c r="ER35" i="10"/>
  <c r="ES35" i="10"/>
  <c r="ET35" i="10"/>
  <c r="EU35" i="10"/>
  <c r="EV35" i="10"/>
  <c r="EW35" i="10"/>
  <c r="EX35" i="10"/>
  <c r="EY35" i="10"/>
  <c r="EZ35" i="10"/>
  <c r="FA35" i="10"/>
  <c r="FB35" i="10"/>
  <c r="FC35" i="10"/>
  <c r="FD35" i="10"/>
  <c r="FE35" i="10"/>
  <c r="FF35" i="10"/>
  <c r="FG35" i="10"/>
  <c r="FH35" i="10"/>
  <c r="FI35" i="10"/>
  <c r="FJ35" i="10"/>
  <c r="FK35" i="10"/>
  <c r="FL35" i="10"/>
  <c r="FM35" i="10"/>
  <c r="FN35" i="10"/>
  <c r="FO35" i="10"/>
  <c r="FP35" i="10"/>
  <c r="FQ35" i="10"/>
  <c r="FR35" i="10"/>
  <c r="FS35" i="10"/>
  <c r="FT35" i="10"/>
  <c r="FU35" i="10"/>
  <c r="FV35" i="10"/>
  <c r="FW35" i="10"/>
  <c r="FX35" i="10"/>
  <c r="FY35" i="10"/>
  <c r="FZ35" i="10"/>
  <c r="GA35" i="10"/>
  <c r="GB35" i="10"/>
  <c r="GC35" i="10"/>
  <c r="GD35" i="10"/>
  <c r="GE35" i="10"/>
  <c r="GF35" i="10"/>
  <c r="GG35" i="10"/>
  <c r="GH35" i="10"/>
  <c r="GI35" i="10"/>
  <c r="GJ35" i="10"/>
  <c r="GK35" i="10"/>
  <c r="GL35" i="10"/>
  <c r="GM35" i="10"/>
  <c r="GN35" i="10"/>
  <c r="GO35" i="10"/>
  <c r="GP35" i="10"/>
  <c r="GQ35" i="10"/>
  <c r="GR35" i="10"/>
  <c r="GS35" i="10"/>
  <c r="GT35" i="10"/>
  <c r="GU35" i="10"/>
  <c r="GV35" i="10"/>
  <c r="GW35" i="10"/>
  <c r="GX35" i="10"/>
  <c r="GY35" i="10"/>
  <c r="GZ35" i="10"/>
  <c r="HA35" i="10"/>
  <c r="HB35" i="10"/>
  <c r="HC35" i="10"/>
  <c r="HD35" i="10"/>
  <c r="HE35" i="10"/>
  <c r="HF35" i="10"/>
  <c r="HG35" i="10"/>
  <c r="HH35" i="10"/>
  <c r="HI35" i="10"/>
  <c r="HJ35" i="10"/>
  <c r="HK35" i="10"/>
  <c r="HL35" i="10"/>
  <c r="HM35" i="10"/>
  <c r="HN35" i="10"/>
  <c r="HO35" i="10"/>
  <c r="HP35" i="10"/>
  <c r="HQ35" i="10"/>
  <c r="HR35" i="10"/>
  <c r="HS35" i="10"/>
  <c r="HT35" i="10"/>
  <c r="HU35" i="10"/>
  <c r="HV35" i="10"/>
  <c r="HW35" i="10"/>
  <c r="HX35" i="10"/>
  <c r="HY35" i="10"/>
  <c r="HZ35" i="10"/>
  <c r="IA35" i="10"/>
  <c r="IB35" i="10"/>
  <c r="IC35" i="10"/>
  <c r="ID35" i="10"/>
  <c r="IE35" i="10"/>
  <c r="IF35" i="10"/>
  <c r="IG35" i="10"/>
  <c r="IH35" i="10"/>
  <c r="II35" i="10"/>
  <c r="IJ35" i="10"/>
  <c r="IK35" i="10"/>
  <c r="IL35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V36" i="10"/>
  <c r="DW36" i="10"/>
  <c r="DX36" i="10"/>
  <c r="DY36" i="10"/>
  <c r="DZ36" i="10"/>
  <c r="EA36" i="10"/>
  <c r="EB36" i="10"/>
  <c r="EC36" i="10"/>
  <c r="ED36" i="10"/>
  <c r="EE36" i="10"/>
  <c r="EF36" i="10"/>
  <c r="EG36" i="10"/>
  <c r="EH36" i="10"/>
  <c r="EI36" i="10"/>
  <c r="EJ36" i="10"/>
  <c r="EK36" i="10"/>
  <c r="EL36" i="10"/>
  <c r="EM36" i="10"/>
  <c r="EN36" i="10"/>
  <c r="EO36" i="10"/>
  <c r="EP36" i="10"/>
  <c r="EQ36" i="10"/>
  <c r="ER36" i="10"/>
  <c r="ES36" i="10"/>
  <c r="ET36" i="10"/>
  <c r="EU36" i="10"/>
  <c r="EV36" i="10"/>
  <c r="EW36" i="10"/>
  <c r="EX36" i="10"/>
  <c r="EY36" i="10"/>
  <c r="EZ36" i="10"/>
  <c r="FA36" i="10"/>
  <c r="FB36" i="10"/>
  <c r="FC36" i="10"/>
  <c r="FD36" i="10"/>
  <c r="FE36" i="10"/>
  <c r="FF36" i="10"/>
  <c r="FG36" i="10"/>
  <c r="FH36" i="10"/>
  <c r="FI36" i="10"/>
  <c r="FJ36" i="10"/>
  <c r="FK36" i="10"/>
  <c r="FL36" i="10"/>
  <c r="FM36" i="10"/>
  <c r="FN36" i="10"/>
  <c r="FO36" i="10"/>
  <c r="FP36" i="10"/>
  <c r="FQ36" i="10"/>
  <c r="FR36" i="10"/>
  <c r="FS36" i="10"/>
  <c r="FT36" i="10"/>
  <c r="FU36" i="10"/>
  <c r="FV36" i="10"/>
  <c r="FW36" i="10"/>
  <c r="FX36" i="10"/>
  <c r="FY36" i="10"/>
  <c r="FZ36" i="10"/>
  <c r="GA36" i="10"/>
  <c r="GB36" i="10"/>
  <c r="GC36" i="10"/>
  <c r="GD36" i="10"/>
  <c r="GE36" i="10"/>
  <c r="GF36" i="10"/>
  <c r="GG36" i="10"/>
  <c r="GH36" i="10"/>
  <c r="GI36" i="10"/>
  <c r="GJ36" i="10"/>
  <c r="GK36" i="10"/>
  <c r="GL36" i="10"/>
  <c r="GM36" i="10"/>
  <c r="GN36" i="10"/>
  <c r="GO36" i="10"/>
  <c r="GP36" i="10"/>
  <c r="GQ36" i="10"/>
  <c r="GR36" i="10"/>
  <c r="GS36" i="10"/>
  <c r="GT36" i="10"/>
  <c r="GU36" i="10"/>
  <c r="GV36" i="10"/>
  <c r="GW36" i="10"/>
  <c r="GX36" i="10"/>
  <c r="GY36" i="10"/>
  <c r="GZ36" i="10"/>
  <c r="HA36" i="10"/>
  <c r="HB36" i="10"/>
  <c r="HC36" i="10"/>
  <c r="HD36" i="10"/>
  <c r="HE36" i="10"/>
  <c r="HF36" i="10"/>
  <c r="HG36" i="10"/>
  <c r="HH36" i="10"/>
  <c r="HI36" i="10"/>
  <c r="HJ36" i="10"/>
  <c r="HK36" i="10"/>
  <c r="HL36" i="10"/>
  <c r="HM36" i="10"/>
  <c r="HN36" i="10"/>
  <c r="HO36" i="10"/>
  <c r="HP36" i="10"/>
  <c r="HQ36" i="10"/>
  <c r="HR36" i="10"/>
  <c r="HS36" i="10"/>
  <c r="HT36" i="10"/>
  <c r="HU36" i="10"/>
  <c r="HV36" i="10"/>
  <c r="HW36" i="10"/>
  <c r="HX36" i="10"/>
  <c r="HY36" i="10"/>
  <c r="HZ36" i="10"/>
  <c r="IA36" i="10"/>
  <c r="IB36" i="10"/>
  <c r="IC36" i="10"/>
  <c r="ID36" i="10"/>
  <c r="IE36" i="10"/>
  <c r="IF36" i="10"/>
  <c r="IG36" i="10"/>
  <c r="IH36" i="10"/>
  <c r="II36" i="10"/>
  <c r="IJ36" i="10"/>
  <c r="IK36" i="10"/>
  <c r="IL36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DY37" i="10"/>
  <c r="DZ37" i="10"/>
  <c r="EA37" i="10"/>
  <c r="EB37" i="10"/>
  <c r="EC37" i="10"/>
  <c r="ED37" i="10"/>
  <c r="EE37" i="10"/>
  <c r="EF37" i="10"/>
  <c r="EG37" i="10"/>
  <c r="EH37" i="10"/>
  <c r="EI37" i="10"/>
  <c r="EJ37" i="10"/>
  <c r="EK37" i="10"/>
  <c r="EL37" i="10"/>
  <c r="EM37" i="10"/>
  <c r="EN37" i="10"/>
  <c r="EO37" i="10"/>
  <c r="EP37" i="10"/>
  <c r="EQ37" i="10"/>
  <c r="ER37" i="10"/>
  <c r="ES37" i="10"/>
  <c r="ET37" i="10"/>
  <c r="EU37" i="10"/>
  <c r="EV37" i="10"/>
  <c r="EW37" i="10"/>
  <c r="EX37" i="10"/>
  <c r="EY37" i="10"/>
  <c r="EZ37" i="10"/>
  <c r="FA37" i="10"/>
  <c r="FB37" i="10"/>
  <c r="FC37" i="10"/>
  <c r="FD37" i="10"/>
  <c r="FE37" i="10"/>
  <c r="FF37" i="10"/>
  <c r="FG37" i="10"/>
  <c r="FH37" i="10"/>
  <c r="FI37" i="10"/>
  <c r="FJ37" i="10"/>
  <c r="FK37" i="10"/>
  <c r="FL37" i="10"/>
  <c r="FM37" i="10"/>
  <c r="FN37" i="10"/>
  <c r="FO37" i="10"/>
  <c r="FP37" i="10"/>
  <c r="FQ37" i="10"/>
  <c r="FR37" i="10"/>
  <c r="FS37" i="10"/>
  <c r="FT37" i="10"/>
  <c r="FU37" i="10"/>
  <c r="FV37" i="10"/>
  <c r="FW37" i="10"/>
  <c r="FX37" i="10"/>
  <c r="FY37" i="10"/>
  <c r="FZ37" i="10"/>
  <c r="GA37" i="10"/>
  <c r="GB37" i="10"/>
  <c r="GC37" i="10"/>
  <c r="GD37" i="10"/>
  <c r="GE37" i="10"/>
  <c r="GF37" i="10"/>
  <c r="GG37" i="10"/>
  <c r="GH37" i="10"/>
  <c r="GI37" i="10"/>
  <c r="GJ37" i="10"/>
  <c r="GK37" i="10"/>
  <c r="GL37" i="10"/>
  <c r="GM37" i="10"/>
  <c r="GN37" i="10"/>
  <c r="GO37" i="10"/>
  <c r="GP37" i="10"/>
  <c r="GQ37" i="10"/>
  <c r="GR37" i="10"/>
  <c r="GS37" i="10"/>
  <c r="GT37" i="10"/>
  <c r="GU37" i="10"/>
  <c r="GV37" i="10"/>
  <c r="GW37" i="10"/>
  <c r="GX37" i="10"/>
  <c r="GY37" i="10"/>
  <c r="GZ37" i="10"/>
  <c r="HA37" i="10"/>
  <c r="HB37" i="10"/>
  <c r="HC37" i="10"/>
  <c r="HD37" i="10"/>
  <c r="HE37" i="10"/>
  <c r="HF37" i="10"/>
  <c r="HG37" i="10"/>
  <c r="HH37" i="10"/>
  <c r="HI37" i="10"/>
  <c r="HJ37" i="10"/>
  <c r="HK37" i="10"/>
  <c r="HL37" i="10"/>
  <c r="HM37" i="10"/>
  <c r="HN37" i="10"/>
  <c r="HO37" i="10"/>
  <c r="HP37" i="10"/>
  <c r="HQ37" i="10"/>
  <c r="HR37" i="10"/>
  <c r="HS37" i="10"/>
  <c r="HT37" i="10"/>
  <c r="HU37" i="10"/>
  <c r="HV37" i="10"/>
  <c r="HW37" i="10"/>
  <c r="HX37" i="10"/>
  <c r="HY37" i="10"/>
  <c r="HZ37" i="10"/>
  <c r="IA37" i="10"/>
  <c r="IB37" i="10"/>
  <c r="IC37" i="10"/>
  <c r="ID37" i="10"/>
  <c r="IE37" i="10"/>
  <c r="IF37" i="10"/>
  <c r="IG37" i="10"/>
  <c r="IH37" i="10"/>
  <c r="II37" i="10"/>
  <c r="IJ37" i="10"/>
  <c r="IK37" i="10"/>
  <c r="IL37" i="10"/>
  <c r="CR38" i="10"/>
  <c r="CS38" i="10"/>
  <c r="CT38" i="10"/>
  <c r="CU38" i="10"/>
  <c r="CV38" i="10"/>
  <c r="CW38" i="10"/>
  <c r="CX38" i="10"/>
  <c r="CY38" i="10"/>
  <c r="CZ38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DU38" i="10"/>
  <c r="DV38" i="10"/>
  <c r="DW38" i="10"/>
  <c r="DX38" i="10"/>
  <c r="DY38" i="10"/>
  <c r="DZ38" i="10"/>
  <c r="EA38" i="10"/>
  <c r="EB38" i="10"/>
  <c r="EC38" i="10"/>
  <c r="ED38" i="10"/>
  <c r="EE38" i="10"/>
  <c r="EF38" i="10"/>
  <c r="EG38" i="10"/>
  <c r="EH38" i="10"/>
  <c r="EI38" i="10"/>
  <c r="EJ38" i="10"/>
  <c r="EK38" i="10"/>
  <c r="EL38" i="10"/>
  <c r="EM38" i="10"/>
  <c r="EN38" i="10"/>
  <c r="EO38" i="10"/>
  <c r="EP38" i="10"/>
  <c r="EQ38" i="10"/>
  <c r="ER38" i="10"/>
  <c r="ES38" i="10"/>
  <c r="ET38" i="10"/>
  <c r="EU38" i="10"/>
  <c r="EV38" i="10"/>
  <c r="EW38" i="10"/>
  <c r="EX38" i="10"/>
  <c r="EY38" i="10"/>
  <c r="EZ38" i="10"/>
  <c r="FA38" i="10"/>
  <c r="FB38" i="10"/>
  <c r="FC38" i="10"/>
  <c r="FD38" i="10"/>
  <c r="FE38" i="10"/>
  <c r="FF38" i="10"/>
  <c r="FG38" i="10"/>
  <c r="FH38" i="10"/>
  <c r="FI38" i="10"/>
  <c r="FJ38" i="10"/>
  <c r="FK38" i="10"/>
  <c r="FL38" i="10"/>
  <c r="FM38" i="10"/>
  <c r="FN38" i="10"/>
  <c r="FO38" i="10"/>
  <c r="FP38" i="10"/>
  <c r="FQ38" i="10"/>
  <c r="FR38" i="10"/>
  <c r="FS38" i="10"/>
  <c r="FT38" i="10"/>
  <c r="FU38" i="10"/>
  <c r="FV38" i="10"/>
  <c r="FW38" i="10"/>
  <c r="FX38" i="10"/>
  <c r="FY38" i="10"/>
  <c r="FZ38" i="10"/>
  <c r="GA38" i="10"/>
  <c r="GB38" i="10"/>
  <c r="GC38" i="10"/>
  <c r="GD38" i="10"/>
  <c r="GE38" i="10"/>
  <c r="GF38" i="10"/>
  <c r="GG38" i="10"/>
  <c r="GH38" i="10"/>
  <c r="GI38" i="10"/>
  <c r="GJ38" i="10"/>
  <c r="GK38" i="10"/>
  <c r="GL38" i="10"/>
  <c r="GM38" i="10"/>
  <c r="GN38" i="10"/>
  <c r="GO38" i="10"/>
  <c r="GP38" i="10"/>
  <c r="GQ38" i="10"/>
  <c r="GR38" i="10"/>
  <c r="GS38" i="10"/>
  <c r="GT38" i="10"/>
  <c r="GU38" i="10"/>
  <c r="GV38" i="10"/>
  <c r="GW38" i="10"/>
  <c r="GX38" i="10"/>
  <c r="GY38" i="10"/>
  <c r="GZ38" i="10"/>
  <c r="HA38" i="10"/>
  <c r="HB38" i="10"/>
  <c r="HC38" i="10"/>
  <c r="HD38" i="10"/>
  <c r="HE38" i="10"/>
  <c r="HF38" i="10"/>
  <c r="HG38" i="10"/>
  <c r="HH38" i="10"/>
  <c r="HI38" i="10"/>
  <c r="HJ38" i="10"/>
  <c r="HK38" i="10"/>
  <c r="HL38" i="10"/>
  <c r="HM38" i="10"/>
  <c r="HN38" i="10"/>
  <c r="HO38" i="10"/>
  <c r="HP38" i="10"/>
  <c r="HQ38" i="10"/>
  <c r="HR38" i="10"/>
  <c r="HS38" i="10"/>
  <c r="HT38" i="10"/>
  <c r="HU38" i="10"/>
  <c r="HV38" i="10"/>
  <c r="HW38" i="10"/>
  <c r="HX38" i="10"/>
  <c r="HY38" i="10"/>
  <c r="HZ38" i="10"/>
  <c r="IA38" i="10"/>
  <c r="IB38" i="10"/>
  <c r="IC38" i="10"/>
  <c r="ID38" i="10"/>
  <c r="IE38" i="10"/>
  <c r="IF38" i="10"/>
  <c r="IG38" i="10"/>
  <c r="IH38" i="10"/>
  <c r="II38" i="10"/>
  <c r="IJ38" i="10"/>
  <c r="IK38" i="10"/>
  <c r="IL38" i="10"/>
  <c r="DB40" i="10"/>
  <c r="DC40" i="10"/>
  <c r="DN40" i="10"/>
  <c r="DO40" i="10"/>
  <c r="DZ40" i="10"/>
  <c r="EA40" i="10"/>
  <c r="EL40" i="10"/>
  <c r="EM40" i="10"/>
  <c r="EX40" i="10"/>
  <c r="EY40" i="10"/>
  <c r="FJ40" i="10"/>
  <c r="FK40" i="10"/>
  <c r="FV40" i="10"/>
  <c r="FW40" i="10"/>
  <c r="GH40" i="10"/>
  <c r="GI40" i="10"/>
  <c r="GT40" i="10"/>
  <c r="GU40" i="10"/>
  <c r="HF40" i="10"/>
  <c r="HG40" i="10"/>
  <c r="HQ40" i="10"/>
  <c r="HR40" i="10"/>
  <c r="HS40" i="10"/>
  <c r="IC40" i="10"/>
  <c r="ID40" i="10"/>
  <c r="IE40" i="10"/>
  <c r="CR41" i="10"/>
  <c r="CR40" i="10" s="1"/>
  <c r="CS41" i="10"/>
  <c r="CS40" i="10" s="1"/>
  <c r="CT41" i="10"/>
  <c r="CU41" i="10"/>
  <c r="CU40" i="10" s="1"/>
  <c r="CV41" i="10"/>
  <c r="CV40" i="10" s="1"/>
  <c r="CW41" i="10"/>
  <c r="CX41" i="10"/>
  <c r="CY41" i="10"/>
  <c r="CZ41" i="10"/>
  <c r="DA41" i="10"/>
  <c r="DB41" i="10"/>
  <c r="DC41" i="10"/>
  <c r="DD41" i="10"/>
  <c r="DD40" i="10" s="1"/>
  <c r="DE41" i="10"/>
  <c r="DE40" i="10" s="1"/>
  <c r="DF41" i="10"/>
  <c r="DG41" i="10"/>
  <c r="DG40" i="10" s="1"/>
  <c r="DH41" i="10"/>
  <c r="DH40" i="10" s="1"/>
  <c r="DI41" i="10"/>
  <c r="DJ41" i="10"/>
  <c r="DK41" i="10"/>
  <c r="DL41" i="10"/>
  <c r="DM41" i="10"/>
  <c r="DN41" i="10"/>
  <c r="DO41" i="10"/>
  <c r="DP41" i="10"/>
  <c r="DP40" i="10" s="1"/>
  <c r="DQ41" i="10"/>
  <c r="DQ40" i="10" s="1"/>
  <c r="DR41" i="10"/>
  <c r="DS41" i="10"/>
  <c r="DS40" i="10" s="1"/>
  <c r="DT41" i="10"/>
  <c r="DT40" i="10" s="1"/>
  <c r="DU41" i="10"/>
  <c r="DV41" i="10"/>
  <c r="DW41" i="10"/>
  <c r="DX41" i="10"/>
  <c r="DY41" i="10"/>
  <c r="DZ41" i="10"/>
  <c r="EA41" i="10"/>
  <c r="EB41" i="10"/>
  <c r="EB40" i="10" s="1"/>
  <c r="EC41" i="10"/>
  <c r="EC40" i="10" s="1"/>
  <c r="ED41" i="10"/>
  <c r="EE41" i="10"/>
  <c r="EE40" i="10" s="1"/>
  <c r="EF41" i="10"/>
  <c r="EF40" i="10" s="1"/>
  <c r="EG41" i="10"/>
  <c r="EH41" i="10"/>
  <c r="EI41" i="10"/>
  <c r="EJ41" i="10"/>
  <c r="EK41" i="10"/>
  <c r="EL41" i="10"/>
  <c r="EM41" i="10"/>
  <c r="EN41" i="10"/>
  <c r="EN40" i="10" s="1"/>
  <c r="EO41" i="10"/>
  <c r="EO40" i="10" s="1"/>
  <c r="EP41" i="10"/>
  <c r="EQ41" i="10"/>
  <c r="EQ40" i="10" s="1"/>
  <c r="ER41" i="10"/>
  <c r="ER40" i="10" s="1"/>
  <c r="ES41" i="10"/>
  <c r="ET41" i="10"/>
  <c r="EU41" i="10"/>
  <c r="EV41" i="10"/>
  <c r="EW41" i="10"/>
  <c r="EX41" i="10"/>
  <c r="EY41" i="10"/>
  <c r="EZ41" i="10"/>
  <c r="EZ40" i="10" s="1"/>
  <c r="FA41" i="10"/>
  <c r="FA40" i="10" s="1"/>
  <c r="FB41" i="10"/>
  <c r="FC41" i="10"/>
  <c r="FC40" i="10" s="1"/>
  <c r="FD41" i="10"/>
  <c r="FD40" i="10" s="1"/>
  <c r="FE41" i="10"/>
  <c r="FF41" i="10"/>
  <c r="FG41" i="10"/>
  <c r="FH41" i="10"/>
  <c r="FI41" i="10"/>
  <c r="FJ41" i="10"/>
  <c r="FK41" i="10"/>
  <c r="FL41" i="10"/>
  <c r="FL40" i="10" s="1"/>
  <c r="FM41" i="10"/>
  <c r="FM40" i="10" s="1"/>
  <c r="FN41" i="10"/>
  <c r="FO41" i="10"/>
  <c r="FO40" i="10" s="1"/>
  <c r="FP41" i="10"/>
  <c r="FP40" i="10" s="1"/>
  <c r="FQ41" i="10"/>
  <c r="FR41" i="10"/>
  <c r="FS41" i="10"/>
  <c r="FT41" i="10"/>
  <c r="FU41" i="10"/>
  <c r="FV41" i="10"/>
  <c r="FW41" i="10"/>
  <c r="FX41" i="10"/>
  <c r="FX40" i="10" s="1"/>
  <c r="FY41" i="10"/>
  <c r="FY40" i="10" s="1"/>
  <c r="FZ41" i="10"/>
  <c r="GA41" i="10"/>
  <c r="GA40" i="10" s="1"/>
  <c r="GB41" i="10"/>
  <c r="GB40" i="10" s="1"/>
  <c r="GC41" i="10"/>
  <c r="GD41" i="10"/>
  <c r="GE41" i="10"/>
  <c r="GF41" i="10"/>
  <c r="GG41" i="10"/>
  <c r="GH41" i="10"/>
  <c r="GI41" i="10"/>
  <c r="GJ41" i="10"/>
  <c r="GJ40" i="10" s="1"/>
  <c r="GK41" i="10"/>
  <c r="GK40" i="10" s="1"/>
  <c r="GL41" i="10"/>
  <c r="GM41" i="10"/>
  <c r="GM40" i="10" s="1"/>
  <c r="GN41" i="10"/>
  <c r="GN40" i="10" s="1"/>
  <c r="GO41" i="10"/>
  <c r="GP41" i="10"/>
  <c r="GQ41" i="10"/>
  <c r="GR41" i="10"/>
  <c r="GS41" i="10"/>
  <c r="GT41" i="10"/>
  <c r="GU41" i="10"/>
  <c r="GV41" i="10"/>
  <c r="GV40" i="10" s="1"/>
  <c r="GW41" i="10"/>
  <c r="GW40" i="10" s="1"/>
  <c r="GX41" i="10"/>
  <c r="GY41" i="10"/>
  <c r="GY40" i="10" s="1"/>
  <c r="GZ41" i="10"/>
  <c r="GZ40" i="10" s="1"/>
  <c r="HA41" i="10"/>
  <c r="HB41" i="10"/>
  <c r="HC41" i="10"/>
  <c r="HD41" i="10"/>
  <c r="HE41" i="10"/>
  <c r="HF41" i="10"/>
  <c r="HG41" i="10"/>
  <c r="HH41" i="10"/>
  <c r="HH40" i="10" s="1"/>
  <c r="HI41" i="10"/>
  <c r="HI40" i="10" s="1"/>
  <c r="HJ41" i="10"/>
  <c r="HK41" i="10"/>
  <c r="HK40" i="10" s="1"/>
  <c r="HL41" i="10"/>
  <c r="HL40" i="10" s="1"/>
  <c r="HM41" i="10"/>
  <c r="HN41" i="10"/>
  <c r="HO41" i="10"/>
  <c r="HP41" i="10"/>
  <c r="HQ41" i="10"/>
  <c r="HR41" i="10"/>
  <c r="HS41" i="10"/>
  <c r="HT41" i="10"/>
  <c r="HT40" i="10" s="1"/>
  <c r="HU41" i="10"/>
  <c r="HU40" i="10" s="1"/>
  <c r="HV41" i="10"/>
  <c r="HW41" i="10"/>
  <c r="HW40" i="10" s="1"/>
  <c r="HX41" i="10"/>
  <c r="HX40" i="10" s="1"/>
  <c r="HY41" i="10"/>
  <c r="HZ41" i="10"/>
  <c r="IA41" i="10"/>
  <c r="IB41" i="10"/>
  <c r="IC41" i="10"/>
  <c r="ID41" i="10"/>
  <c r="IE41" i="10"/>
  <c r="IF41" i="10"/>
  <c r="IF40" i="10" s="1"/>
  <c r="IG41" i="10"/>
  <c r="IG40" i="10" s="1"/>
  <c r="IH41" i="10"/>
  <c r="II41" i="10"/>
  <c r="II40" i="10" s="1"/>
  <c r="IJ41" i="10"/>
  <c r="IJ40" i="10" s="1"/>
  <c r="IK41" i="10"/>
  <c r="IL41" i="10"/>
  <c r="CR48" i="10"/>
  <c r="CS48" i="10"/>
  <c r="CT48" i="10"/>
  <c r="CU48" i="10"/>
  <c r="CV48" i="10"/>
  <c r="CW48" i="10"/>
  <c r="CW40" i="10" s="1"/>
  <c r="CX48" i="10"/>
  <c r="CX40" i="10" s="1"/>
  <c r="CY48" i="10"/>
  <c r="CY40" i="10" s="1"/>
  <c r="CZ48" i="10"/>
  <c r="CZ40" i="10" s="1"/>
  <c r="DA48" i="10"/>
  <c r="DA40" i="10" s="1"/>
  <c r="DB48" i="10"/>
  <c r="DC48" i="10"/>
  <c r="DD48" i="10"/>
  <c r="DE48" i="10"/>
  <c r="DF48" i="10"/>
  <c r="DG48" i="10"/>
  <c r="DH48" i="10"/>
  <c r="DI48" i="10"/>
  <c r="DI40" i="10" s="1"/>
  <c r="DJ48" i="10"/>
  <c r="DJ40" i="10" s="1"/>
  <c r="DK48" i="10"/>
  <c r="DK40" i="10" s="1"/>
  <c r="DL48" i="10"/>
  <c r="DL40" i="10" s="1"/>
  <c r="DM48" i="10"/>
  <c r="DM40" i="10" s="1"/>
  <c r="DN48" i="10"/>
  <c r="DO48" i="10"/>
  <c r="DP48" i="10"/>
  <c r="DQ48" i="10"/>
  <c r="DR48" i="10"/>
  <c r="DS48" i="10"/>
  <c r="DT48" i="10"/>
  <c r="DU48" i="10"/>
  <c r="DU40" i="10" s="1"/>
  <c r="DV48" i="10"/>
  <c r="DV40" i="10" s="1"/>
  <c r="DW48" i="10"/>
  <c r="DW40" i="10" s="1"/>
  <c r="DX48" i="10"/>
  <c r="DX40" i="10" s="1"/>
  <c r="DY48" i="10"/>
  <c r="DY40" i="10" s="1"/>
  <c r="DZ48" i="10"/>
  <c r="EA48" i="10"/>
  <c r="EB48" i="10"/>
  <c r="EC48" i="10"/>
  <c r="ED48" i="10"/>
  <c r="EE48" i="10"/>
  <c r="EF48" i="10"/>
  <c r="EG48" i="10"/>
  <c r="EG40" i="10" s="1"/>
  <c r="EH48" i="10"/>
  <c r="EH40" i="10" s="1"/>
  <c r="EI48" i="10"/>
  <c r="EI40" i="10" s="1"/>
  <c r="EJ48" i="10"/>
  <c r="EJ40" i="10" s="1"/>
  <c r="EK48" i="10"/>
  <c r="EK40" i="10" s="1"/>
  <c r="EL48" i="10"/>
  <c r="EM48" i="10"/>
  <c r="EN48" i="10"/>
  <c r="EO48" i="10"/>
  <c r="EP48" i="10"/>
  <c r="EQ48" i="10"/>
  <c r="ER48" i="10"/>
  <c r="ES48" i="10"/>
  <c r="ES40" i="10" s="1"/>
  <c r="ET48" i="10"/>
  <c r="ET40" i="10" s="1"/>
  <c r="EU48" i="10"/>
  <c r="EU40" i="10" s="1"/>
  <c r="EV48" i="10"/>
  <c r="EV40" i="10" s="1"/>
  <c r="EW48" i="10"/>
  <c r="EW40" i="10" s="1"/>
  <c r="EX48" i="10"/>
  <c r="EY48" i="10"/>
  <c r="EZ48" i="10"/>
  <c r="FA48" i="10"/>
  <c r="FB48" i="10"/>
  <c r="FC48" i="10"/>
  <c r="FD48" i="10"/>
  <c r="FE48" i="10"/>
  <c r="FE40" i="10" s="1"/>
  <c r="FF48" i="10"/>
  <c r="FF40" i="10" s="1"/>
  <c r="FG48" i="10"/>
  <c r="FG40" i="10" s="1"/>
  <c r="FH48" i="10"/>
  <c r="FH40" i="10" s="1"/>
  <c r="FI48" i="10"/>
  <c r="FI40" i="10" s="1"/>
  <c r="FJ48" i="10"/>
  <c r="FK48" i="10"/>
  <c r="FL48" i="10"/>
  <c r="FM48" i="10"/>
  <c r="FN48" i="10"/>
  <c r="FO48" i="10"/>
  <c r="FP48" i="10"/>
  <c r="FQ48" i="10"/>
  <c r="FQ40" i="10" s="1"/>
  <c r="FR48" i="10"/>
  <c r="FR40" i="10" s="1"/>
  <c r="FS48" i="10"/>
  <c r="FS40" i="10" s="1"/>
  <c r="FT48" i="10"/>
  <c r="FT40" i="10" s="1"/>
  <c r="FU48" i="10"/>
  <c r="FU40" i="10" s="1"/>
  <c r="FV48" i="10"/>
  <c r="FW48" i="10"/>
  <c r="FX48" i="10"/>
  <c r="FY48" i="10"/>
  <c r="FZ48" i="10"/>
  <c r="GA48" i="10"/>
  <c r="GB48" i="10"/>
  <c r="GC48" i="10"/>
  <c r="GC40" i="10" s="1"/>
  <c r="GD48" i="10"/>
  <c r="GD40" i="10" s="1"/>
  <c r="GE48" i="10"/>
  <c r="GE40" i="10" s="1"/>
  <c r="GF48" i="10"/>
  <c r="GF40" i="10" s="1"/>
  <c r="GG48" i="10"/>
  <c r="GG40" i="10" s="1"/>
  <c r="GH48" i="10"/>
  <c r="GI48" i="10"/>
  <c r="GJ48" i="10"/>
  <c r="GK48" i="10"/>
  <c r="GL48" i="10"/>
  <c r="GM48" i="10"/>
  <c r="GN48" i="10"/>
  <c r="GO48" i="10"/>
  <c r="GO40" i="10" s="1"/>
  <c r="GP48" i="10"/>
  <c r="GP40" i="10" s="1"/>
  <c r="GQ48" i="10"/>
  <c r="GQ40" i="10" s="1"/>
  <c r="GR48" i="10"/>
  <c r="GR40" i="10" s="1"/>
  <c r="GS48" i="10"/>
  <c r="GS40" i="10" s="1"/>
  <c r="GT48" i="10"/>
  <c r="GU48" i="10"/>
  <c r="GV48" i="10"/>
  <c r="GW48" i="10"/>
  <c r="GX48" i="10"/>
  <c r="GY48" i="10"/>
  <c r="GZ48" i="10"/>
  <c r="HA48" i="10"/>
  <c r="HA40" i="10" s="1"/>
  <c r="HB48" i="10"/>
  <c r="HB40" i="10" s="1"/>
  <c r="HC48" i="10"/>
  <c r="HC40" i="10" s="1"/>
  <c r="HD48" i="10"/>
  <c r="HD40" i="10" s="1"/>
  <c r="HE48" i="10"/>
  <c r="HE40" i="10" s="1"/>
  <c r="HF48" i="10"/>
  <c r="HG48" i="10"/>
  <c r="HH48" i="10"/>
  <c r="HI48" i="10"/>
  <c r="HJ48" i="10"/>
  <c r="HK48" i="10"/>
  <c r="HL48" i="10"/>
  <c r="HM48" i="10"/>
  <c r="HM40" i="10" s="1"/>
  <c r="HN48" i="10"/>
  <c r="HN40" i="10" s="1"/>
  <c r="HO48" i="10"/>
  <c r="HO40" i="10" s="1"/>
  <c r="HP48" i="10"/>
  <c r="HP40" i="10" s="1"/>
  <c r="HQ48" i="10"/>
  <c r="HR48" i="10"/>
  <c r="HS48" i="10"/>
  <c r="HT48" i="10"/>
  <c r="HU48" i="10"/>
  <c r="HV48" i="10"/>
  <c r="HW48" i="10"/>
  <c r="HX48" i="10"/>
  <c r="HY48" i="10"/>
  <c r="HY40" i="10" s="1"/>
  <c r="HZ48" i="10"/>
  <c r="HZ40" i="10" s="1"/>
  <c r="IA48" i="10"/>
  <c r="IA40" i="10" s="1"/>
  <c r="IB48" i="10"/>
  <c r="IB40" i="10" s="1"/>
  <c r="IC48" i="10"/>
  <c r="ID48" i="10"/>
  <c r="IE48" i="10"/>
  <c r="IF48" i="10"/>
  <c r="IG48" i="10"/>
  <c r="IH48" i="10"/>
  <c r="II48" i="10"/>
  <c r="IJ48" i="10"/>
  <c r="IK48" i="10"/>
  <c r="IK40" i="10" s="1"/>
  <c r="IL48" i="10"/>
  <c r="IL40" i="10" s="1"/>
  <c r="CR57" i="10"/>
  <c r="CS57" i="10"/>
  <c r="CT57" i="10"/>
  <c r="CU57" i="10"/>
  <c r="CV57" i="10"/>
  <c r="CW57" i="10"/>
  <c r="CX57" i="10"/>
  <c r="CY57" i="10"/>
  <c r="CZ57" i="10"/>
  <c r="DA57" i="10"/>
  <c r="DB57" i="10"/>
  <c r="DC57" i="10"/>
  <c r="DD57" i="10"/>
  <c r="DE57" i="10"/>
  <c r="DF57" i="10"/>
  <c r="DG57" i="10"/>
  <c r="DH57" i="10"/>
  <c r="DI57" i="10"/>
  <c r="DJ57" i="10"/>
  <c r="DK57" i="10"/>
  <c r="DL57" i="10"/>
  <c r="DM57" i="10"/>
  <c r="DN57" i="10"/>
  <c r="DO57" i="10"/>
  <c r="DP57" i="10"/>
  <c r="DQ57" i="10"/>
  <c r="DR57" i="10"/>
  <c r="DS57" i="10"/>
  <c r="DT57" i="10"/>
  <c r="DU57" i="10"/>
  <c r="DV57" i="10"/>
  <c r="DW57" i="10"/>
  <c r="DX57" i="10"/>
  <c r="DY57" i="10"/>
  <c r="DZ57" i="10"/>
  <c r="EA57" i="10"/>
  <c r="EB57" i="10"/>
  <c r="EC57" i="10"/>
  <c r="ED57" i="10"/>
  <c r="EE57" i="10"/>
  <c r="EF57" i="10"/>
  <c r="EG57" i="10"/>
  <c r="EH57" i="10"/>
  <c r="EI57" i="10"/>
  <c r="EJ57" i="10"/>
  <c r="EK57" i="10"/>
  <c r="EL57" i="10"/>
  <c r="EM57" i="10"/>
  <c r="EN57" i="10"/>
  <c r="EO57" i="10"/>
  <c r="EP57" i="10"/>
  <c r="EQ57" i="10"/>
  <c r="ER57" i="10"/>
  <c r="ES57" i="10"/>
  <c r="ET57" i="10"/>
  <c r="EU57" i="10"/>
  <c r="EV57" i="10"/>
  <c r="EW57" i="10"/>
  <c r="EX57" i="10"/>
  <c r="EY57" i="10"/>
  <c r="EZ57" i="10"/>
  <c r="FA57" i="10"/>
  <c r="FB57" i="10"/>
  <c r="FC57" i="10"/>
  <c r="FD57" i="10"/>
  <c r="FE57" i="10"/>
  <c r="FF57" i="10"/>
  <c r="FG57" i="10"/>
  <c r="FH57" i="10"/>
  <c r="FI57" i="10"/>
  <c r="FJ57" i="10"/>
  <c r="FK57" i="10"/>
  <c r="FL57" i="10"/>
  <c r="FM57" i="10"/>
  <c r="FN57" i="10"/>
  <c r="FO57" i="10"/>
  <c r="FP57" i="10"/>
  <c r="FQ57" i="10"/>
  <c r="FR57" i="10"/>
  <c r="FS57" i="10"/>
  <c r="FT57" i="10"/>
  <c r="FU57" i="10"/>
  <c r="FV57" i="10"/>
  <c r="FW57" i="10"/>
  <c r="FX57" i="10"/>
  <c r="FY57" i="10"/>
  <c r="FZ57" i="10"/>
  <c r="GA57" i="10"/>
  <c r="GB57" i="10"/>
  <c r="GC57" i="10"/>
  <c r="GD57" i="10"/>
  <c r="GE57" i="10"/>
  <c r="GF57" i="10"/>
  <c r="GG57" i="10"/>
  <c r="GH57" i="10"/>
  <c r="GI57" i="10"/>
  <c r="GJ57" i="10"/>
  <c r="GK57" i="10"/>
  <c r="GL57" i="10"/>
  <c r="GM57" i="10"/>
  <c r="GN57" i="10"/>
  <c r="GO57" i="10"/>
  <c r="GP57" i="10"/>
  <c r="GQ57" i="10"/>
  <c r="GR57" i="10"/>
  <c r="GS57" i="10"/>
  <c r="GT57" i="10"/>
  <c r="GU57" i="10"/>
  <c r="GV57" i="10"/>
  <c r="GW57" i="10"/>
  <c r="GX57" i="10"/>
  <c r="GY57" i="10"/>
  <c r="GZ57" i="10"/>
  <c r="HA57" i="10"/>
  <c r="HB57" i="10"/>
  <c r="HC57" i="10"/>
  <c r="HD57" i="10"/>
  <c r="HE57" i="10"/>
  <c r="HF57" i="10"/>
  <c r="HG57" i="10"/>
  <c r="HH57" i="10"/>
  <c r="HI57" i="10"/>
  <c r="HJ57" i="10"/>
  <c r="HK57" i="10"/>
  <c r="HL57" i="10"/>
  <c r="HM57" i="10"/>
  <c r="HN57" i="10"/>
  <c r="HO57" i="10"/>
  <c r="HP57" i="10"/>
  <c r="HQ57" i="10"/>
  <c r="HR57" i="10"/>
  <c r="HS57" i="10"/>
  <c r="HT57" i="10"/>
  <c r="HU57" i="10"/>
  <c r="HV57" i="10"/>
  <c r="HW57" i="10"/>
  <c r="HX57" i="10"/>
  <c r="HY57" i="10"/>
  <c r="HZ57" i="10"/>
  <c r="IA57" i="10"/>
  <c r="IB57" i="10"/>
  <c r="IC57" i="10"/>
  <c r="ID57" i="10"/>
  <c r="IE57" i="10"/>
  <c r="IF57" i="10"/>
  <c r="IG57" i="10"/>
  <c r="IH57" i="10"/>
  <c r="II57" i="10"/>
  <c r="IJ57" i="10"/>
  <c r="IK57" i="10"/>
  <c r="IL57" i="10"/>
  <c r="CR68" i="10"/>
  <c r="CS68" i="10"/>
  <c r="CT68" i="10"/>
  <c r="CU68" i="10"/>
  <c r="CV68" i="10"/>
  <c r="CW68" i="10"/>
  <c r="CX68" i="10"/>
  <c r="CY68" i="10"/>
  <c r="CZ68" i="10"/>
  <c r="DA68" i="10"/>
  <c r="DB68" i="10"/>
  <c r="DC68" i="10"/>
  <c r="DD68" i="10"/>
  <c r="DE68" i="10"/>
  <c r="DF68" i="10"/>
  <c r="DG68" i="10"/>
  <c r="DH68" i="10"/>
  <c r="DI68" i="10"/>
  <c r="DJ68" i="10"/>
  <c r="DK68" i="10"/>
  <c r="DL68" i="10"/>
  <c r="DM68" i="10"/>
  <c r="DN68" i="10"/>
  <c r="DO68" i="10"/>
  <c r="DP68" i="10"/>
  <c r="DQ68" i="10"/>
  <c r="DR68" i="10"/>
  <c r="DS68" i="10"/>
  <c r="DT68" i="10"/>
  <c r="DU68" i="10"/>
  <c r="DV68" i="10"/>
  <c r="DW68" i="10"/>
  <c r="DX68" i="10"/>
  <c r="DY68" i="10"/>
  <c r="DZ68" i="10"/>
  <c r="EA68" i="10"/>
  <c r="EB68" i="10"/>
  <c r="EC68" i="10"/>
  <c r="ED68" i="10"/>
  <c r="EE68" i="10"/>
  <c r="EF68" i="10"/>
  <c r="EG68" i="10"/>
  <c r="EH68" i="10"/>
  <c r="EI68" i="10"/>
  <c r="EJ68" i="10"/>
  <c r="EK68" i="10"/>
  <c r="EL68" i="10"/>
  <c r="EM68" i="10"/>
  <c r="EN68" i="10"/>
  <c r="EO68" i="10"/>
  <c r="EP68" i="10"/>
  <c r="EQ68" i="10"/>
  <c r="ER68" i="10"/>
  <c r="ES68" i="10"/>
  <c r="ET68" i="10"/>
  <c r="EU68" i="10"/>
  <c r="EV68" i="10"/>
  <c r="EW68" i="10"/>
  <c r="EX68" i="10"/>
  <c r="EY68" i="10"/>
  <c r="EZ68" i="10"/>
  <c r="FA68" i="10"/>
  <c r="FB68" i="10"/>
  <c r="FC68" i="10"/>
  <c r="FD68" i="10"/>
  <c r="FE68" i="10"/>
  <c r="FF68" i="10"/>
  <c r="FG68" i="10"/>
  <c r="FH68" i="10"/>
  <c r="FI68" i="10"/>
  <c r="FJ68" i="10"/>
  <c r="FK68" i="10"/>
  <c r="FL68" i="10"/>
  <c r="FM68" i="10"/>
  <c r="FN68" i="10"/>
  <c r="FO68" i="10"/>
  <c r="FP68" i="10"/>
  <c r="FQ68" i="10"/>
  <c r="FR68" i="10"/>
  <c r="FS68" i="10"/>
  <c r="FT68" i="10"/>
  <c r="FU68" i="10"/>
  <c r="FV68" i="10"/>
  <c r="FW68" i="10"/>
  <c r="FX68" i="10"/>
  <c r="FY68" i="10"/>
  <c r="FZ68" i="10"/>
  <c r="GA68" i="10"/>
  <c r="GB68" i="10"/>
  <c r="GC68" i="10"/>
  <c r="GD68" i="10"/>
  <c r="GE68" i="10"/>
  <c r="GF68" i="10"/>
  <c r="GG68" i="10"/>
  <c r="GH68" i="10"/>
  <c r="GI68" i="10"/>
  <c r="GJ68" i="10"/>
  <c r="GK68" i="10"/>
  <c r="GL68" i="10"/>
  <c r="GM68" i="10"/>
  <c r="GN68" i="10"/>
  <c r="GO68" i="10"/>
  <c r="GP68" i="10"/>
  <c r="GQ68" i="10"/>
  <c r="GR68" i="10"/>
  <c r="GS68" i="10"/>
  <c r="GT68" i="10"/>
  <c r="GU68" i="10"/>
  <c r="GV68" i="10"/>
  <c r="GW68" i="10"/>
  <c r="GX68" i="10"/>
  <c r="GY68" i="10"/>
  <c r="GZ68" i="10"/>
  <c r="HA68" i="10"/>
  <c r="HB68" i="10"/>
  <c r="HC68" i="10"/>
  <c r="HD68" i="10"/>
  <c r="HE68" i="10"/>
  <c r="HF68" i="10"/>
  <c r="HG68" i="10"/>
  <c r="HH68" i="10"/>
  <c r="HI68" i="10"/>
  <c r="HJ68" i="10"/>
  <c r="HK68" i="10"/>
  <c r="HL68" i="10"/>
  <c r="HM68" i="10"/>
  <c r="HN68" i="10"/>
  <c r="HO68" i="10"/>
  <c r="HP68" i="10"/>
  <c r="HQ68" i="10"/>
  <c r="HR68" i="10"/>
  <c r="HS68" i="10"/>
  <c r="HT68" i="10"/>
  <c r="HU68" i="10"/>
  <c r="HV68" i="10"/>
  <c r="HW68" i="10"/>
  <c r="HX68" i="10"/>
  <c r="HY68" i="10"/>
  <c r="HZ68" i="10"/>
  <c r="IA68" i="10"/>
  <c r="IB68" i="10"/>
  <c r="IC68" i="10"/>
  <c r="ID68" i="10"/>
  <c r="IE68" i="10"/>
  <c r="IF68" i="10"/>
  <c r="IG68" i="10"/>
  <c r="IH68" i="10"/>
  <c r="II68" i="10"/>
  <c r="IJ68" i="10"/>
  <c r="IK68" i="10"/>
  <c r="IL68" i="10"/>
  <c r="CR73" i="10"/>
  <c r="CS73" i="10"/>
  <c r="CT73" i="10"/>
  <c r="CU73" i="10"/>
  <c r="CV73" i="10"/>
  <c r="CW73" i="10"/>
  <c r="CX73" i="10"/>
  <c r="CY73" i="10"/>
  <c r="CZ73" i="10"/>
  <c r="DA73" i="10"/>
  <c r="DB73" i="10"/>
  <c r="DC73" i="10"/>
  <c r="DD73" i="10"/>
  <c r="DE73" i="10"/>
  <c r="DF73" i="10"/>
  <c r="DG73" i="10"/>
  <c r="DH73" i="10"/>
  <c r="DI73" i="10"/>
  <c r="DJ73" i="10"/>
  <c r="DK73" i="10"/>
  <c r="DL73" i="10"/>
  <c r="DM73" i="10"/>
  <c r="DN73" i="10"/>
  <c r="DO73" i="10"/>
  <c r="DP73" i="10"/>
  <c r="DQ73" i="10"/>
  <c r="DR73" i="10"/>
  <c r="DS73" i="10"/>
  <c r="DT73" i="10"/>
  <c r="DU73" i="10"/>
  <c r="DV73" i="10"/>
  <c r="DW73" i="10"/>
  <c r="DX73" i="10"/>
  <c r="DY73" i="10"/>
  <c r="DZ73" i="10"/>
  <c r="EA73" i="10"/>
  <c r="EB73" i="10"/>
  <c r="EC73" i="10"/>
  <c r="ED73" i="10"/>
  <c r="EE73" i="10"/>
  <c r="EF73" i="10"/>
  <c r="EG73" i="10"/>
  <c r="EH73" i="10"/>
  <c r="EI73" i="10"/>
  <c r="EJ73" i="10"/>
  <c r="EK73" i="10"/>
  <c r="EL73" i="10"/>
  <c r="EM73" i="10"/>
  <c r="EN73" i="10"/>
  <c r="EO73" i="10"/>
  <c r="EP73" i="10"/>
  <c r="EQ73" i="10"/>
  <c r="ER73" i="10"/>
  <c r="ES73" i="10"/>
  <c r="ET73" i="10"/>
  <c r="EU73" i="10"/>
  <c r="EV73" i="10"/>
  <c r="EW73" i="10"/>
  <c r="EX73" i="10"/>
  <c r="EY73" i="10"/>
  <c r="EZ73" i="10"/>
  <c r="FA73" i="10"/>
  <c r="FB73" i="10"/>
  <c r="FC73" i="10"/>
  <c r="FD73" i="10"/>
  <c r="FE73" i="10"/>
  <c r="FF73" i="10"/>
  <c r="FG73" i="10"/>
  <c r="FH73" i="10"/>
  <c r="FI73" i="10"/>
  <c r="FJ73" i="10"/>
  <c r="FK73" i="10"/>
  <c r="FL73" i="10"/>
  <c r="FM73" i="10"/>
  <c r="FN73" i="10"/>
  <c r="FO73" i="10"/>
  <c r="FP73" i="10"/>
  <c r="FQ73" i="10"/>
  <c r="FR73" i="10"/>
  <c r="FS73" i="10"/>
  <c r="FT73" i="10"/>
  <c r="FU73" i="10"/>
  <c r="FV73" i="10"/>
  <c r="FW73" i="10"/>
  <c r="FX73" i="10"/>
  <c r="FY73" i="10"/>
  <c r="FZ73" i="10"/>
  <c r="GA73" i="10"/>
  <c r="GB73" i="10"/>
  <c r="GC73" i="10"/>
  <c r="GD73" i="10"/>
  <c r="GE73" i="10"/>
  <c r="GF73" i="10"/>
  <c r="GG73" i="10"/>
  <c r="GH73" i="10"/>
  <c r="GI73" i="10"/>
  <c r="GJ73" i="10"/>
  <c r="GK73" i="10"/>
  <c r="GL73" i="10"/>
  <c r="GM73" i="10"/>
  <c r="GN73" i="10"/>
  <c r="GO73" i="10"/>
  <c r="GP73" i="10"/>
  <c r="GQ73" i="10"/>
  <c r="GR73" i="10"/>
  <c r="GS73" i="10"/>
  <c r="GT73" i="10"/>
  <c r="GU73" i="10"/>
  <c r="GV73" i="10"/>
  <c r="GW73" i="10"/>
  <c r="GX73" i="10"/>
  <c r="GY73" i="10"/>
  <c r="GZ73" i="10"/>
  <c r="HA73" i="10"/>
  <c r="HB73" i="10"/>
  <c r="HC73" i="10"/>
  <c r="HD73" i="10"/>
  <c r="HE73" i="10"/>
  <c r="HF73" i="10"/>
  <c r="HG73" i="10"/>
  <c r="HH73" i="10"/>
  <c r="HI73" i="10"/>
  <c r="HJ73" i="10"/>
  <c r="HK73" i="10"/>
  <c r="HL73" i="10"/>
  <c r="HM73" i="10"/>
  <c r="HN73" i="10"/>
  <c r="HO73" i="10"/>
  <c r="HP73" i="10"/>
  <c r="HQ73" i="10"/>
  <c r="HR73" i="10"/>
  <c r="HS73" i="10"/>
  <c r="HT73" i="10"/>
  <c r="HU73" i="10"/>
  <c r="HV73" i="10"/>
  <c r="HW73" i="10"/>
  <c r="HX73" i="10"/>
  <c r="HY73" i="10"/>
  <c r="HZ73" i="10"/>
  <c r="IA73" i="10"/>
  <c r="IB73" i="10"/>
  <c r="IC73" i="10"/>
  <c r="ID73" i="10"/>
  <c r="IE73" i="10"/>
  <c r="IF73" i="10"/>
  <c r="IG73" i="10"/>
  <c r="IH73" i="10"/>
  <c r="II73" i="10"/>
  <c r="IJ73" i="10"/>
  <c r="IK73" i="10"/>
  <c r="IL73" i="10"/>
  <c r="CR77" i="10"/>
  <c r="CS77" i="10"/>
  <c r="CT77" i="10"/>
  <c r="CU77" i="10"/>
  <c r="CV77" i="10"/>
  <c r="CW77" i="10"/>
  <c r="CX77" i="10"/>
  <c r="CY77" i="10"/>
  <c r="CZ77" i="10"/>
  <c r="DA77" i="10"/>
  <c r="DB77" i="10"/>
  <c r="DC77" i="10"/>
  <c r="DD77" i="10"/>
  <c r="DE77" i="10"/>
  <c r="DF77" i="10"/>
  <c r="DG77" i="10"/>
  <c r="DH77" i="10"/>
  <c r="DI77" i="10"/>
  <c r="DJ77" i="10"/>
  <c r="DK77" i="10"/>
  <c r="DL77" i="10"/>
  <c r="DM77" i="10"/>
  <c r="DN77" i="10"/>
  <c r="DO77" i="10"/>
  <c r="DP77" i="10"/>
  <c r="DQ77" i="10"/>
  <c r="DR77" i="10"/>
  <c r="DS77" i="10"/>
  <c r="DT77" i="10"/>
  <c r="DU77" i="10"/>
  <c r="DV77" i="10"/>
  <c r="DW77" i="10"/>
  <c r="DX77" i="10"/>
  <c r="DY77" i="10"/>
  <c r="DZ77" i="10"/>
  <c r="EA77" i="10"/>
  <c r="EB77" i="10"/>
  <c r="EC77" i="10"/>
  <c r="ED77" i="10"/>
  <c r="EE77" i="10"/>
  <c r="EF77" i="10"/>
  <c r="EG77" i="10"/>
  <c r="EH77" i="10"/>
  <c r="EI77" i="10"/>
  <c r="EJ77" i="10"/>
  <c r="EK77" i="10"/>
  <c r="EL77" i="10"/>
  <c r="EM77" i="10"/>
  <c r="EN77" i="10"/>
  <c r="EO77" i="10"/>
  <c r="EP77" i="10"/>
  <c r="EQ77" i="10"/>
  <c r="ER77" i="10"/>
  <c r="ES77" i="10"/>
  <c r="ET77" i="10"/>
  <c r="EU77" i="10"/>
  <c r="EV77" i="10"/>
  <c r="EW77" i="10"/>
  <c r="EX77" i="10"/>
  <c r="EY77" i="10"/>
  <c r="EZ77" i="10"/>
  <c r="FA77" i="10"/>
  <c r="FB77" i="10"/>
  <c r="FC77" i="10"/>
  <c r="FD77" i="10"/>
  <c r="FE77" i="10"/>
  <c r="FF77" i="10"/>
  <c r="FG77" i="10"/>
  <c r="FH77" i="10"/>
  <c r="FI77" i="10"/>
  <c r="FJ77" i="10"/>
  <c r="FK77" i="10"/>
  <c r="FL77" i="10"/>
  <c r="FM77" i="10"/>
  <c r="FN77" i="10"/>
  <c r="FO77" i="10"/>
  <c r="FP77" i="10"/>
  <c r="FQ77" i="10"/>
  <c r="FR77" i="10"/>
  <c r="FS77" i="10"/>
  <c r="FT77" i="10"/>
  <c r="FU77" i="10"/>
  <c r="FV77" i="10"/>
  <c r="FW77" i="10"/>
  <c r="FX77" i="10"/>
  <c r="FY77" i="10"/>
  <c r="FZ77" i="10"/>
  <c r="GA77" i="10"/>
  <c r="GB77" i="10"/>
  <c r="GC77" i="10"/>
  <c r="GD77" i="10"/>
  <c r="GE77" i="10"/>
  <c r="GF77" i="10"/>
  <c r="GG77" i="10"/>
  <c r="GH77" i="10"/>
  <c r="GI77" i="10"/>
  <c r="GJ77" i="10"/>
  <c r="GK77" i="10"/>
  <c r="GL77" i="10"/>
  <c r="GM77" i="10"/>
  <c r="GN77" i="10"/>
  <c r="GO77" i="10"/>
  <c r="GP77" i="10"/>
  <c r="GQ77" i="10"/>
  <c r="GR77" i="10"/>
  <c r="GS77" i="10"/>
  <c r="GT77" i="10"/>
  <c r="GU77" i="10"/>
  <c r="GV77" i="10"/>
  <c r="GW77" i="10"/>
  <c r="GX77" i="10"/>
  <c r="GY77" i="10"/>
  <c r="GZ77" i="10"/>
  <c r="HA77" i="10"/>
  <c r="HB77" i="10"/>
  <c r="HC77" i="10"/>
  <c r="HD77" i="10"/>
  <c r="HE77" i="10"/>
  <c r="HF77" i="10"/>
  <c r="HG77" i="10"/>
  <c r="HH77" i="10"/>
  <c r="HI77" i="10"/>
  <c r="HJ77" i="10"/>
  <c r="HK77" i="10"/>
  <c r="HL77" i="10"/>
  <c r="HM77" i="10"/>
  <c r="HN77" i="10"/>
  <c r="HO77" i="10"/>
  <c r="HP77" i="10"/>
  <c r="HQ77" i="10"/>
  <c r="HR77" i="10"/>
  <c r="HS77" i="10"/>
  <c r="HT77" i="10"/>
  <c r="HU77" i="10"/>
  <c r="HV77" i="10"/>
  <c r="HW77" i="10"/>
  <c r="HX77" i="10"/>
  <c r="HY77" i="10"/>
  <c r="HZ77" i="10"/>
  <c r="IA77" i="10"/>
  <c r="IB77" i="10"/>
  <c r="IC77" i="10"/>
  <c r="ID77" i="10"/>
  <c r="IE77" i="10"/>
  <c r="IF77" i="10"/>
  <c r="IG77" i="10"/>
  <c r="IH77" i="10"/>
  <c r="II77" i="10"/>
  <c r="IJ77" i="10"/>
  <c r="IK77" i="10"/>
  <c r="IL77" i="10"/>
  <c r="CR6" i="12"/>
  <c r="CS6" i="12" s="1"/>
  <c r="CR7" i="12"/>
  <c r="CS7" i="12"/>
  <c r="CT7" i="12"/>
  <c r="CU7" i="12"/>
  <c r="CV7" i="12"/>
  <c r="CW7" i="12"/>
  <c r="CX7" i="12"/>
  <c r="CY7" i="12"/>
  <c r="CZ7" i="12"/>
  <c r="DA7" i="12"/>
  <c r="DB7" i="12"/>
  <c r="DC7" i="12"/>
  <c r="DD7" i="12"/>
  <c r="DE7" i="12"/>
  <c r="DF7" i="12"/>
  <c r="DG7" i="12"/>
  <c r="DH7" i="12"/>
  <c r="DI7" i="12"/>
  <c r="DJ7" i="12"/>
  <c r="DK7" i="12"/>
  <c r="DL7" i="12"/>
  <c r="DM7" i="12"/>
  <c r="DN7" i="12"/>
  <c r="DO7" i="12"/>
  <c r="DP7" i="12"/>
  <c r="DQ7" i="12"/>
  <c r="DR7" i="12"/>
  <c r="DS7" i="12"/>
  <c r="DT7" i="12"/>
  <c r="DU7" i="12"/>
  <c r="DV7" i="12"/>
  <c r="DW7" i="12"/>
  <c r="DX7" i="12"/>
  <c r="DY7" i="12"/>
  <c r="DZ7" i="12"/>
  <c r="EA7" i="12"/>
  <c r="EB7" i="12"/>
  <c r="EC7" i="12"/>
  <c r="ED7" i="12"/>
  <c r="EE7" i="12"/>
  <c r="EF7" i="12"/>
  <c r="EG7" i="12"/>
  <c r="EH7" i="12"/>
  <c r="EI7" i="12"/>
  <c r="EJ7" i="12"/>
  <c r="EK7" i="12"/>
  <c r="EL7" i="12"/>
  <c r="EM7" i="12"/>
  <c r="EN7" i="12"/>
  <c r="EO7" i="12"/>
  <c r="EP7" i="12"/>
  <c r="EQ7" i="12"/>
  <c r="ER7" i="12"/>
  <c r="ES7" i="12"/>
  <c r="ET7" i="12"/>
  <c r="EU7" i="12"/>
  <c r="EV7" i="12"/>
  <c r="EW7" i="12"/>
  <c r="EX7" i="12"/>
  <c r="EY7" i="12"/>
  <c r="EZ7" i="12"/>
  <c r="FA7" i="12"/>
  <c r="FB7" i="12"/>
  <c r="FC7" i="12"/>
  <c r="FD7" i="12"/>
  <c r="FE7" i="12"/>
  <c r="FF7" i="12"/>
  <c r="FG7" i="12"/>
  <c r="FH7" i="12"/>
  <c r="FI7" i="12"/>
  <c r="FJ7" i="12"/>
  <c r="FK7" i="12"/>
  <c r="FL7" i="12"/>
  <c r="FM7" i="12"/>
  <c r="FN7" i="12"/>
  <c r="FO7" i="12"/>
  <c r="FP7" i="12"/>
  <c r="FQ7" i="12"/>
  <c r="FR7" i="12"/>
  <c r="FS7" i="12"/>
  <c r="FT7" i="12"/>
  <c r="FU7" i="12"/>
  <c r="FV7" i="12"/>
  <c r="FW7" i="12"/>
  <c r="FX7" i="12"/>
  <c r="FY7" i="12"/>
  <c r="FZ7" i="12"/>
  <c r="GA7" i="12"/>
  <c r="GB7" i="12"/>
  <c r="GC7" i="12"/>
  <c r="GD7" i="12"/>
  <c r="GE7" i="12"/>
  <c r="GF7" i="12"/>
  <c r="GG7" i="12"/>
  <c r="GH7" i="12"/>
  <c r="GI7" i="12"/>
  <c r="GJ7" i="12"/>
  <c r="GK7" i="12"/>
  <c r="GL7" i="12"/>
  <c r="GM7" i="12"/>
  <c r="GN7" i="12"/>
  <c r="GO7" i="12"/>
  <c r="GP7" i="12"/>
  <c r="GQ7" i="12"/>
  <c r="GR7" i="12"/>
  <c r="GS7" i="12"/>
  <c r="GT7" i="12"/>
  <c r="GU7" i="12"/>
  <c r="GV7" i="12"/>
  <c r="GW7" i="12"/>
  <c r="GX7" i="12"/>
  <c r="GY7" i="12"/>
  <c r="GZ7" i="12"/>
  <c r="HA7" i="12"/>
  <c r="HB7" i="12"/>
  <c r="HC7" i="12"/>
  <c r="HD7" i="12"/>
  <c r="HE7" i="12"/>
  <c r="HF7" i="12"/>
  <c r="HG7" i="12"/>
  <c r="HH7" i="12"/>
  <c r="HI7" i="12"/>
  <c r="HJ7" i="12"/>
  <c r="HK7" i="12"/>
  <c r="HL7" i="12"/>
  <c r="HM7" i="12"/>
  <c r="HN7" i="12"/>
  <c r="HO7" i="12"/>
  <c r="HP7" i="12"/>
  <c r="HQ7" i="12"/>
  <c r="HR7" i="12"/>
  <c r="HS7" i="12"/>
  <c r="HT7" i="12"/>
  <c r="HU7" i="12"/>
  <c r="HV7" i="12"/>
  <c r="HW7" i="12"/>
  <c r="HX7" i="12"/>
  <c r="HY7" i="12"/>
  <c r="HZ7" i="12"/>
  <c r="IA7" i="12"/>
  <c r="IB7" i="12"/>
  <c r="IC7" i="12"/>
  <c r="ID7" i="12"/>
  <c r="IE7" i="12"/>
  <c r="IF7" i="12"/>
  <c r="IG7" i="12"/>
  <c r="IH7" i="12"/>
  <c r="II7" i="12"/>
  <c r="IJ7" i="12"/>
  <c r="IK7" i="12"/>
  <c r="IL7" i="12"/>
  <c r="CR11" i="12"/>
  <c r="DM12" i="12"/>
  <c r="EK12" i="12"/>
  <c r="FI12" i="12"/>
  <c r="GG12" i="12"/>
  <c r="HE12" i="12"/>
  <c r="IC12" i="12"/>
  <c r="CR14" i="12"/>
  <c r="CS14" i="12"/>
  <c r="CT14" i="12"/>
  <c r="CU14" i="12"/>
  <c r="CV14" i="12"/>
  <c r="CW14" i="12"/>
  <c r="CX14" i="12"/>
  <c r="CY14" i="12"/>
  <c r="CZ14" i="12"/>
  <c r="DA14" i="12"/>
  <c r="DB14" i="12"/>
  <c r="DC14" i="12"/>
  <c r="DD14" i="12"/>
  <c r="DE14" i="12"/>
  <c r="DF14" i="12"/>
  <c r="DG14" i="12"/>
  <c r="DH14" i="12"/>
  <c r="DI14" i="12"/>
  <c r="DJ14" i="12"/>
  <c r="DK14" i="12"/>
  <c r="DL14" i="12"/>
  <c r="DM14" i="12"/>
  <c r="DN14" i="12"/>
  <c r="DO14" i="12"/>
  <c r="DP14" i="12"/>
  <c r="DQ14" i="12"/>
  <c r="DR14" i="12"/>
  <c r="DS14" i="12"/>
  <c r="DT14" i="12"/>
  <c r="DU14" i="12"/>
  <c r="DV14" i="12"/>
  <c r="DW14" i="12"/>
  <c r="DX14" i="12"/>
  <c r="DY14" i="12"/>
  <c r="DZ14" i="12"/>
  <c r="EA14" i="12"/>
  <c r="EB14" i="12"/>
  <c r="EC14" i="12"/>
  <c r="ED14" i="12"/>
  <c r="EE14" i="12"/>
  <c r="EF14" i="12"/>
  <c r="EG14" i="12"/>
  <c r="EH14" i="12"/>
  <c r="EI14" i="12"/>
  <c r="EJ14" i="12"/>
  <c r="EK14" i="12"/>
  <c r="EL14" i="12"/>
  <c r="EM14" i="12"/>
  <c r="EN14" i="12"/>
  <c r="EO14" i="12"/>
  <c r="EP14" i="12"/>
  <c r="EQ14" i="12"/>
  <c r="ER14" i="12"/>
  <c r="ES14" i="12"/>
  <c r="ET14" i="12"/>
  <c r="EU14" i="12"/>
  <c r="EV14" i="12"/>
  <c r="EW14" i="12"/>
  <c r="EX14" i="12"/>
  <c r="EY14" i="12"/>
  <c r="EZ14" i="12"/>
  <c r="FA14" i="12"/>
  <c r="FB14" i="12"/>
  <c r="FC14" i="12"/>
  <c r="FD14" i="12"/>
  <c r="FE14" i="12"/>
  <c r="FF14" i="12"/>
  <c r="FG14" i="12"/>
  <c r="FH14" i="12"/>
  <c r="FI14" i="12"/>
  <c r="FJ14" i="12"/>
  <c r="FK14" i="12"/>
  <c r="FL14" i="12"/>
  <c r="FM14" i="12"/>
  <c r="FN14" i="12"/>
  <c r="FO14" i="12"/>
  <c r="FP14" i="12"/>
  <c r="FQ14" i="12"/>
  <c r="FR14" i="12"/>
  <c r="FS14" i="12"/>
  <c r="FT14" i="12"/>
  <c r="FU14" i="12"/>
  <c r="FV14" i="12"/>
  <c r="FW14" i="12"/>
  <c r="FX14" i="12"/>
  <c r="FY14" i="12"/>
  <c r="FZ14" i="12"/>
  <c r="GA14" i="12"/>
  <c r="GB14" i="12"/>
  <c r="GC14" i="12"/>
  <c r="GD14" i="12"/>
  <c r="GE14" i="12"/>
  <c r="GF14" i="12"/>
  <c r="GG14" i="12"/>
  <c r="GH14" i="12"/>
  <c r="GI14" i="12"/>
  <c r="GJ14" i="12"/>
  <c r="GK14" i="12"/>
  <c r="GL14" i="12"/>
  <c r="GM14" i="12"/>
  <c r="GN14" i="12"/>
  <c r="GO14" i="12"/>
  <c r="GP14" i="12"/>
  <c r="GQ14" i="12"/>
  <c r="GR14" i="12"/>
  <c r="GS14" i="12"/>
  <c r="GT14" i="12"/>
  <c r="GU14" i="12"/>
  <c r="GV14" i="12"/>
  <c r="GW14" i="12"/>
  <c r="GX14" i="12"/>
  <c r="GY14" i="12"/>
  <c r="GZ14" i="12"/>
  <c r="HA14" i="12"/>
  <c r="HB14" i="12"/>
  <c r="HC14" i="12"/>
  <c r="HD14" i="12"/>
  <c r="HE14" i="12"/>
  <c r="HF14" i="12"/>
  <c r="HG14" i="12"/>
  <c r="HH14" i="12"/>
  <c r="HI14" i="12"/>
  <c r="HJ14" i="12"/>
  <c r="HK14" i="12"/>
  <c r="HL14" i="12"/>
  <c r="HM14" i="12"/>
  <c r="HN14" i="12"/>
  <c r="HO14" i="12"/>
  <c r="HP14" i="12"/>
  <c r="HQ14" i="12"/>
  <c r="HR14" i="12"/>
  <c r="HS14" i="12"/>
  <c r="HT14" i="12"/>
  <c r="HU14" i="12"/>
  <c r="HV14" i="12"/>
  <c r="HW14" i="12"/>
  <c r="HX14" i="12"/>
  <c r="HY14" i="12"/>
  <c r="HZ14" i="12"/>
  <c r="IA14" i="12"/>
  <c r="IB14" i="12"/>
  <c r="IC14" i="12"/>
  <c r="ID14" i="12"/>
  <c r="IE14" i="12"/>
  <c r="IF14" i="12"/>
  <c r="IG14" i="12"/>
  <c r="IH14" i="12"/>
  <c r="II14" i="12"/>
  <c r="IJ14" i="12"/>
  <c r="IK14" i="12"/>
  <c r="IL14" i="12"/>
  <c r="CR23" i="12"/>
  <c r="CS23" i="12"/>
  <c r="CT23" i="12"/>
  <c r="CU23" i="12"/>
  <c r="CV23" i="12"/>
  <c r="CW23" i="12"/>
  <c r="CX23" i="12"/>
  <c r="CY23" i="12"/>
  <c r="CZ23" i="12"/>
  <c r="DA23" i="12"/>
  <c r="DA12" i="12" s="1"/>
  <c r="DB23" i="12"/>
  <c r="DB12" i="12" s="1"/>
  <c r="DC23" i="12"/>
  <c r="DC12" i="12" s="1"/>
  <c r="DD23" i="12"/>
  <c r="DE23" i="12"/>
  <c r="DF23" i="12"/>
  <c r="DG23" i="12"/>
  <c r="DH23" i="12"/>
  <c r="DI23" i="12"/>
  <c r="DJ23" i="12"/>
  <c r="DK23" i="12"/>
  <c r="DL23" i="12"/>
  <c r="DM23" i="12"/>
  <c r="DN23" i="12"/>
  <c r="DN12" i="12" s="1"/>
  <c r="DO23" i="12"/>
  <c r="DO12" i="12" s="1"/>
  <c r="DP23" i="12"/>
  <c r="DQ23" i="12"/>
  <c r="DR23" i="12"/>
  <c r="DS23" i="12"/>
  <c r="DT23" i="12"/>
  <c r="DU23" i="12"/>
  <c r="DV23" i="12"/>
  <c r="DW23" i="12"/>
  <c r="DX23" i="12"/>
  <c r="DY23" i="12"/>
  <c r="DY12" i="12" s="1"/>
  <c r="DZ23" i="12"/>
  <c r="DZ12" i="12" s="1"/>
  <c r="EA23" i="12"/>
  <c r="EA12" i="12" s="1"/>
  <c r="EB23" i="12"/>
  <c r="EC23" i="12"/>
  <c r="ED23" i="12"/>
  <c r="EE23" i="12"/>
  <c r="EF23" i="12"/>
  <c r="EG23" i="12"/>
  <c r="EH23" i="12"/>
  <c r="EI23" i="12"/>
  <c r="EJ23" i="12"/>
  <c r="EK23" i="12"/>
  <c r="EL23" i="12"/>
  <c r="EL12" i="12" s="1"/>
  <c r="EM23" i="12"/>
  <c r="EM12" i="12" s="1"/>
  <c r="EN23" i="12"/>
  <c r="EO23" i="12"/>
  <c r="EP23" i="12"/>
  <c r="EQ23" i="12"/>
  <c r="ER23" i="12"/>
  <c r="ES23" i="12"/>
  <c r="ET23" i="12"/>
  <c r="EU23" i="12"/>
  <c r="EV23" i="12"/>
  <c r="EW23" i="12"/>
  <c r="EW12" i="12" s="1"/>
  <c r="EX23" i="12"/>
  <c r="EX12" i="12" s="1"/>
  <c r="EY23" i="12"/>
  <c r="EY12" i="12" s="1"/>
  <c r="EZ23" i="12"/>
  <c r="FA23" i="12"/>
  <c r="FB23" i="12"/>
  <c r="FC23" i="12"/>
  <c r="FD23" i="12"/>
  <c r="FE23" i="12"/>
  <c r="FF23" i="12"/>
  <c r="FG23" i="12"/>
  <c r="FH23" i="12"/>
  <c r="FI23" i="12"/>
  <c r="FJ23" i="12"/>
  <c r="FJ12" i="12" s="1"/>
  <c r="FK23" i="12"/>
  <c r="FK12" i="12" s="1"/>
  <c r="FL23" i="12"/>
  <c r="FM23" i="12"/>
  <c r="FN23" i="12"/>
  <c r="FO23" i="12"/>
  <c r="FP23" i="12"/>
  <c r="FQ23" i="12"/>
  <c r="FR23" i="12"/>
  <c r="FS23" i="12"/>
  <c r="FT23" i="12"/>
  <c r="FU23" i="12"/>
  <c r="FU12" i="12" s="1"/>
  <c r="FV23" i="12"/>
  <c r="FV12" i="12" s="1"/>
  <c r="FW23" i="12"/>
  <c r="FW12" i="12" s="1"/>
  <c r="FX23" i="12"/>
  <c r="FY23" i="12"/>
  <c r="FZ23" i="12"/>
  <c r="GA23" i="12"/>
  <c r="GB23" i="12"/>
  <c r="GC23" i="12"/>
  <c r="GD23" i="12"/>
  <c r="GE23" i="12"/>
  <c r="GF23" i="12"/>
  <c r="GG23" i="12"/>
  <c r="GH23" i="12"/>
  <c r="GH12" i="12" s="1"/>
  <c r="GI23" i="12"/>
  <c r="GI12" i="12" s="1"/>
  <c r="GJ23" i="12"/>
  <c r="GK23" i="12"/>
  <c r="GL23" i="12"/>
  <c r="GM23" i="12"/>
  <c r="GN23" i="12"/>
  <c r="GO23" i="12"/>
  <c r="GP23" i="12"/>
  <c r="GQ23" i="12"/>
  <c r="GR23" i="12"/>
  <c r="GS23" i="12"/>
  <c r="GS12" i="12" s="1"/>
  <c r="GT23" i="12"/>
  <c r="GT12" i="12" s="1"/>
  <c r="GU23" i="12"/>
  <c r="GU12" i="12" s="1"/>
  <c r="GV23" i="12"/>
  <c r="GW23" i="12"/>
  <c r="GX23" i="12"/>
  <c r="GY23" i="12"/>
  <c r="GZ23" i="12"/>
  <c r="HA23" i="12"/>
  <c r="HB23" i="12"/>
  <c r="HC23" i="12"/>
  <c r="HD23" i="12"/>
  <c r="HE23" i="12"/>
  <c r="HF23" i="12"/>
  <c r="HF12" i="12" s="1"/>
  <c r="HG23" i="12"/>
  <c r="HG12" i="12" s="1"/>
  <c r="HH23" i="12"/>
  <c r="HI23" i="12"/>
  <c r="HJ23" i="12"/>
  <c r="HK23" i="12"/>
  <c r="HL23" i="12"/>
  <c r="HM23" i="12"/>
  <c r="HN23" i="12"/>
  <c r="HO23" i="12"/>
  <c r="HP23" i="12"/>
  <c r="HQ23" i="12"/>
  <c r="HQ12" i="12" s="1"/>
  <c r="HR23" i="12"/>
  <c r="HR12" i="12" s="1"/>
  <c r="HS23" i="12"/>
  <c r="HS12" i="12" s="1"/>
  <c r="HT23" i="12"/>
  <c r="HU23" i="12"/>
  <c r="HV23" i="12"/>
  <c r="HW23" i="12"/>
  <c r="HX23" i="12"/>
  <c r="HY23" i="12"/>
  <c r="HZ23" i="12"/>
  <c r="IA23" i="12"/>
  <c r="IB23" i="12"/>
  <c r="IC23" i="12"/>
  <c r="ID23" i="12"/>
  <c r="ID12" i="12" s="1"/>
  <c r="IE23" i="12"/>
  <c r="IE12" i="12" s="1"/>
  <c r="IF23" i="12"/>
  <c r="IG23" i="12"/>
  <c r="IH23" i="12"/>
  <c r="II23" i="12"/>
  <c r="IJ23" i="12"/>
  <c r="IK23" i="12"/>
  <c r="IL23" i="12"/>
  <c r="CV34" i="12"/>
  <c r="DT34" i="12"/>
  <c r="ER34" i="12"/>
  <c r="FP34" i="12"/>
  <c r="GN34" i="12"/>
  <c r="HL34" i="12"/>
  <c r="IJ34" i="12"/>
  <c r="CR35" i="12"/>
  <c r="CS35" i="12"/>
  <c r="CT35" i="12"/>
  <c r="CU35" i="12"/>
  <c r="CV35" i="12"/>
  <c r="CW35" i="12"/>
  <c r="CW34" i="12" s="1"/>
  <c r="CX35" i="12"/>
  <c r="CY35" i="12"/>
  <c r="CZ35" i="12"/>
  <c r="DA35" i="12"/>
  <c r="DA34" i="12" s="1"/>
  <c r="DB35" i="12"/>
  <c r="DB34" i="12" s="1"/>
  <c r="DC35" i="12"/>
  <c r="DD35" i="12"/>
  <c r="DE35" i="12"/>
  <c r="DF35" i="12"/>
  <c r="DG35" i="12"/>
  <c r="DH35" i="12"/>
  <c r="DI35" i="12"/>
  <c r="DI34" i="12" s="1"/>
  <c r="DJ35" i="12"/>
  <c r="DK35" i="12"/>
  <c r="DL35" i="12"/>
  <c r="DM35" i="12"/>
  <c r="DM34" i="12" s="1"/>
  <c r="DN35" i="12"/>
  <c r="DN34" i="12" s="1"/>
  <c r="DO35" i="12"/>
  <c r="DP35" i="12"/>
  <c r="DQ35" i="12"/>
  <c r="DR35" i="12"/>
  <c r="DS35" i="12"/>
  <c r="DT35" i="12"/>
  <c r="DU35" i="12"/>
  <c r="DU34" i="12" s="1"/>
  <c r="DV35" i="12"/>
  <c r="DW35" i="12"/>
  <c r="DX35" i="12"/>
  <c r="DY35" i="12"/>
  <c r="DY34" i="12" s="1"/>
  <c r="DZ35" i="12"/>
  <c r="DZ34" i="12" s="1"/>
  <c r="EA35" i="12"/>
  <c r="EB35" i="12"/>
  <c r="EC35" i="12"/>
  <c r="ED35" i="12"/>
  <c r="EE35" i="12"/>
  <c r="EF35" i="12"/>
  <c r="EG35" i="12"/>
  <c r="EG34" i="12" s="1"/>
  <c r="EH35" i="12"/>
  <c r="EI35" i="12"/>
  <c r="EJ35" i="12"/>
  <c r="EK35" i="12"/>
  <c r="EK34" i="12" s="1"/>
  <c r="EL35" i="12"/>
  <c r="EL34" i="12" s="1"/>
  <c r="EM35" i="12"/>
  <c r="EN35" i="12"/>
  <c r="EO35" i="12"/>
  <c r="EP35" i="12"/>
  <c r="EQ35" i="12"/>
  <c r="ER35" i="12"/>
  <c r="ES35" i="12"/>
  <c r="ES34" i="12" s="1"/>
  <c r="ET35" i="12"/>
  <c r="EU35" i="12"/>
  <c r="EV35" i="12"/>
  <c r="EW35" i="12"/>
  <c r="EW34" i="12" s="1"/>
  <c r="EX35" i="12"/>
  <c r="EX34" i="12" s="1"/>
  <c r="EY35" i="12"/>
  <c r="EZ35" i="12"/>
  <c r="FA35" i="12"/>
  <c r="FB35" i="12"/>
  <c r="FC35" i="12"/>
  <c r="FD35" i="12"/>
  <c r="FE35" i="12"/>
  <c r="FE34" i="12" s="1"/>
  <c r="FF35" i="12"/>
  <c r="FG35" i="12"/>
  <c r="FH35" i="12"/>
  <c r="FI35" i="12"/>
  <c r="FI34" i="12" s="1"/>
  <c r="FJ35" i="12"/>
  <c r="FJ34" i="12" s="1"/>
  <c r="FK35" i="12"/>
  <c r="FL35" i="12"/>
  <c r="FM35" i="12"/>
  <c r="FN35" i="12"/>
  <c r="FO35" i="12"/>
  <c r="FP35" i="12"/>
  <c r="FQ35" i="12"/>
  <c r="FQ34" i="12" s="1"/>
  <c r="FR35" i="12"/>
  <c r="FS35" i="12"/>
  <c r="FT35" i="12"/>
  <c r="FU35" i="12"/>
  <c r="FU34" i="12" s="1"/>
  <c r="FV35" i="12"/>
  <c r="FV34" i="12" s="1"/>
  <c r="FW35" i="12"/>
  <c r="FX35" i="12"/>
  <c r="FY35" i="12"/>
  <c r="FZ35" i="12"/>
  <c r="GA35" i="12"/>
  <c r="GB35" i="12"/>
  <c r="GC35" i="12"/>
  <c r="GC34" i="12" s="1"/>
  <c r="GD35" i="12"/>
  <c r="GE35" i="12"/>
  <c r="GF35" i="12"/>
  <c r="GG35" i="12"/>
  <c r="GG34" i="12" s="1"/>
  <c r="GH35" i="12"/>
  <c r="GH34" i="12" s="1"/>
  <c r="GI35" i="12"/>
  <c r="GJ35" i="12"/>
  <c r="GK35" i="12"/>
  <c r="GL35" i="12"/>
  <c r="GM35" i="12"/>
  <c r="GN35" i="12"/>
  <c r="GO35" i="12"/>
  <c r="GO34" i="12" s="1"/>
  <c r="GP35" i="12"/>
  <c r="GQ35" i="12"/>
  <c r="GR35" i="12"/>
  <c r="GS35" i="12"/>
  <c r="GS34" i="12" s="1"/>
  <c r="GT35" i="12"/>
  <c r="GT34" i="12" s="1"/>
  <c r="GU35" i="12"/>
  <c r="GV35" i="12"/>
  <c r="GW35" i="12"/>
  <c r="GX35" i="12"/>
  <c r="GY35" i="12"/>
  <c r="GZ35" i="12"/>
  <c r="HA35" i="12"/>
  <c r="HA34" i="12" s="1"/>
  <c r="HB35" i="12"/>
  <c r="HC35" i="12"/>
  <c r="HD35" i="12"/>
  <c r="HE35" i="12"/>
  <c r="HE34" i="12" s="1"/>
  <c r="HF35" i="12"/>
  <c r="HF34" i="12" s="1"/>
  <c r="HG35" i="12"/>
  <c r="HH35" i="12"/>
  <c r="HI35" i="12"/>
  <c r="HJ35" i="12"/>
  <c r="HK35" i="12"/>
  <c r="HL35" i="12"/>
  <c r="HM35" i="12"/>
  <c r="HM34" i="12" s="1"/>
  <c r="HN35" i="12"/>
  <c r="HO35" i="12"/>
  <c r="HP35" i="12"/>
  <c r="HQ35" i="12"/>
  <c r="HQ34" i="12" s="1"/>
  <c r="HR35" i="12"/>
  <c r="HR34" i="12" s="1"/>
  <c r="HS35" i="12"/>
  <c r="HT35" i="12"/>
  <c r="HU35" i="12"/>
  <c r="HV35" i="12"/>
  <c r="HW35" i="12"/>
  <c r="HX35" i="12"/>
  <c r="HY35" i="12"/>
  <c r="HY34" i="12" s="1"/>
  <c r="HZ35" i="12"/>
  <c r="IA35" i="12"/>
  <c r="IB35" i="12"/>
  <c r="IC35" i="12"/>
  <c r="IC34" i="12" s="1"/>
  <c r="ID35" i="12"/>
  <c r="ID34" i="12" s="1"/>
  <c r="IE35" i="12"/>
  <c r="IF35" i="12"/>
  <c r="IG35" i="12"/>
  <c r="IH35" i="12"/>
  <c r="II35" i="12"/>
  <c r="IJ35" i="12"/>
  <c r="IK35" i="12"/>
  <c r="IK34" i="12" s="1"/>
  <c r="IL35" i="12"/>
  <c r="CR37" i="12"/>
  <c r="CR34" i="12" s="1"/>
  <c r="CR12" i="12" s="1"/>
  <c r="CS37" i="12"/>
  <c r="CS34" i="12" s="1"/>
  <c r="CS12" i="12" s="1"/>
  <c r="CT37" i="12"/>
  <c r="CT34" i="12" s="1"/>
  <c r="CT12" i="12" s="1"/>
  <c r="CU37" i="12"/>
  <c r="CU34" i="12" s="1"/>
  <c r="CU12" i="12" s="1"/>
  <c r="CV37" i="12"/>
  <c r="CW37" i="12"/>
  <c r="CX37" i="12"/>
  <c r="CY37" i="12"/>
  <c r="CZ37" i="12"/>
  <c r="DA37" i="12"/>
  <c r="DB37" i="12"/>
  <c r="DC37" i="12"/>
  <c r="DC34" i="12" s="1"/>
  <c r="DD37" i="12"/>
  <c r="DD34" i="12" s="1"/>
  <c r="DD12" i="12" s="1"/>
  <c r="DE37" i="12"/>
  <c r="DE34" i="12" s="1"/>
  <c r="DE12" i="12" s="1"/>
  <c r="DF37" i="12"/>
  <c r="DF34" i="12" s="1"/>
  <c r="DF12" i="12" s="1"/>
  <c r="DG37" i="12"/>
  <c r="DG34" i="12" s="1"/>
  <c r="DG12" i="12" s="1"/>
  <c r="DH37" i="12"/>
  <c r="DI37" i="12"/>
  <c r="DJ37" i="12"/>
  <c r="DK37" i="12"/>
  <c r="DL37" i="12"/>
  <c r="DM37" i="12"/>
  <c r="DN37" i="12"/>
  <c r="DO37" i="12"/>
  <c r="DO34" i="12" s="1"/>
  <c r="DP37" i="12"/>
  <c r="DP34" i="12" s="1"/>
  <c r="DP12" i="12" s="1"/>
  <c r="DQ37" i="12"/>
  <c r="DQ34" i="12" s="1"/>
  <c r="DQ12" i="12" s="1"/>
  <c r="DR37" i="12"/>
  <c r="DR34" i="12" s="1"/>
  <c r="DR12" i="12" s="1"/>
  <c r="DS37" i="12"/>
  <c r="DS34" i="12" s="1"/>
  <c r="DS12" i="12" s="1"/>
  <c r="DT37" i="12"/>
  <c r="DU37" i="12"/>
  <c r="DV37" i="12"/>
  <c r="DW37" i="12"/>
  <c r="DX37" i="12"/>
  <c r="DY37" i="12"/>
  <c r="DZ37" i="12"/>
  <c r="EA37" i="12"/>
  <c r="EA34" i="12" s="1"/>
  <c r="EB37" i="12"/>
  <c r="EB34" i="12" s="1"/>
  <c r="EB12" i="12" s="1"/>
  <c r="EC37" i="12"/>
  <c r="EC34" i="12" s="1"/>
  <c r="EC12" i="12" s="1"/>
  <c r="ED37" i="12"/>
  <c r="ED34" i="12" s="1"/>
  <c r="ED12" i="12" s="1"/>
  <c r="EE37" i="12"/>
  <c r="EE34" i="12" s="1"/>
  <c r="EE12" i="12" s="1"/>
  <c r="EF37" i="12"/>
  <c r="EG37" i="12"/>
  <c r="EH37" i="12"/>
  <c r="EI37" i="12"/>
  <c r="EJ37" i="12"/>
  <c r="EK37" i="12"/>
  <c r="EL37" i="12"/>
  <c r="EM37" i="12"/>
  <c r="EM34" i="12" s="1"/>
  <c r="EN37" i="12"/>
  <c r="EN34" i="12" s="1"/>
  <c r="EN12" i="12" s="1"/>
  <c r="EO37" i="12"/>
  <c r="EO34" i="12" s="1"/>
  <c r="EO12" i="12" s="1"/>
  <c r="EP37" i="12"/>
  <c r="EP34" i="12" s="1"/>
  <c r="EP12" i="12" s="1"/>
  <c r="EQ37" i="12"/>
  <c r="EQ34" i="12" s="1"/>
  <c r="EQ12" i="12" s="1"/>
  <c r="ER37" i="12"/>
  <c r="ES37" i="12"/>
  <c r="ET37" i="12"/>
  <c r="EU37" i="12"/>
  <c r="EV37" i="12"/>
  <c r="EW37" i="12"/>
  <c r="EX37" i="12"/>
  <c r="EY37" i="12"/>
  <c r="EY34" i="12" s="1"/>
  <c r="EZ37" i="12"/>
  <c r="EZ34" i="12" s="1"/>
  <c r="EZ12" i="12" s="1"/>
  <c r="FA37" i="12"/>
  <c r="FA34" i="12" s="1"/>
  <c r="FA12" i="12" s="1"/>
  <c r="FB37" i="12"/>
  <c r="FB34" i="12" s="1"/>
  <c r="FB12" i="12" s="1"/>
  <c r="FC37" i="12"/>
  <c r="FC34" i="12" s="1"/>
  <c r="FC12" i="12" s="1"/>
  <c r="FD37" i="12"/>
  <c r="FE37" i="12"/>
  <c r="FF37" i="12"/>
  <c r="FG37" i="12"/>
  <c r="FH37" i="12"/>
  <c r="FI37" i="12"/>
  <c r="FJ37" i="12"/>
  <c r="FK37" i="12"/>
  <c r="FK34" i="12" s="1"/>
  <c r="FL37" i="12"/>
  <c r="FL34" i="12" s="1"/>
  <c r="FL12" i="12" s="1"/>
  <c r="FM37" i="12"/>
  <c r="FM34" i="12" s="1"/>
  <c r="FM12" i="12" s="1"/>
  <c r="FN37" i="12"/>
  <c r="FN34" i="12" s="1"/>
  <c r="FN12" i="12" s="1"/>
  <c r="FO37" i="12"/>
  <c r="FO34" i="12" s="1"/>
  <c r="FO12" i="12" s="1"/>
  <c r="FP37" i="12"/>
  <c r="FQ37" i="12"/>
  <c r="FR37" i="12"/>
  <c r="FS37" i="12"/>
  <c r="FT37" i="12"/>
  <c r="FU37" i="12"/>
  <c r="FV37" i="12"/>
  <c r="FW37" i="12"/>
  <c r="FW34" i="12" s="1"/>
  <c r="FX37" i="12"/>
  <c r="FX34" i="12" s="1"/>
  <c r="FX12" i="12" s="1"/>
  <c r="FY37" i="12"/>
  <c r="FY34" i="12" s="1"/>
  <c r="FY12" i="12" s="1"/>
  <c r="FZ37" i="12"/>
  <c r="FZ34" i="12" s="1"/>
  <c r="FZ12" i="12" s="1"/>
  <c r="GA37" i="12"/>
  <c r="GA34" i="12" s="1"/>
  <c r="GA12" i="12" s="1"/>
  <c r="GB37" i="12"/>
  <c r="GC37" i="12"/>
  <c r="GD37" i="12"/>
  <c r="GE37" i="12"/>
  <c r="GF37" i="12"/>
  <c r="GG37" i="12"/>
  <c r="GH37" i="12"/>
  <c r="GI37" i="12"/>
  <c r="GI34" i="12" s="1"/>
  <c r="GJ37" i="12"/>
  <c r="GJ34" i="12" s="1"/>
  <c r="GJ12" i="12" s="1"/>
  <c r="GK37" i="12"/>
  <c r="GK34" i="12" s="1"/>
  <c r="GK12" i="12" s="1"/>
  <c r="GL37" i="12"/>
  <c r="GL34" i="12" s="1"/>
  <c r="GL12" i="12" s="1"/>
  <c r="GM37" i="12"/>
  <c r="GM34" i="12" s="1"/>
  <c r="GM12" i="12" s="1"/>
  <c r="GN37" i="12"/>
  <c r="GO37" i="12"/>
  <c r="GP37" i="12"/>
  <c r="GQ37" i="12"/>
  <c r="GR37" i="12"/>
  <c r="GS37" i="12"/>
  <c r="GT37" i="12"/>
  <c r="GU37" i="12"/>
  <c r="GU34" i="12" s="1"/>
  <c r="GV37" i="12"/>
  <c r="GV34" i="12" s="1"/>
  <c r="GV12" i="12" s="1"/>
  <c r="GW37" i="12"/>
  <c r="GW34" i="12" s="1"/>
  <c r="GW12" i="12" s="1"/>
  <c r="GX37" i="12"/>
  <c r="GX34" i="12" s="1"/>
  <c r="GX12" i="12" s="1"/>
  <c r="GY37" i="12"/>
  <c r="GY34" i="12" s="1"/>
  <c r="GY12" i="12" s="1"/>
  <c r="GZ37" i="12"/>
  <c r="HA37" i="12"/>
  <c r="HB37" i="12"/>
  <c r="HC37" i="12"/>
  <c r="HD37" i="12"/>
  <c r="HE37" i="12"/>
  <c r="HF37" i="12"/>
  <c r="HG37" i="12"/>
  <c r="HG34" i="12" s="1"/>
  <c r="HH37" i="12"/>
  <c r="HH34" i="12" s="1"/>
  <c r="HH12" i="12" s="1"/>
  <c r="HI37" i="12"/>
  <c r="HI34" i="12" s="1"/>
  <c r="HI12" i="12" s="1"/>
  <c r="HJ37" i="12"/>
  <c r="HJ34" i="12" s="1"/>
  <c r="HJ12" i="12" s="1"/>
  <c r="HK37" i="12"/>
  <c r="HK34" i="12" s="1"/>
  <c r="HK12" i="12" s="1"/>
  <c r="HL37" i="12"/>
  <c r="HM37" i="12"/>
  <c r="HN37" i="12"/>
  <c r="HO37" i="12"/>
  <c r="HP37" i="12"/>
  <c r="HQ37" i="12"/>
  <c r="HR37" i="12"/>
  <c r="HS37" i="12"/>
  <c r="HS34" i="12" s="1"/>
  <c r="HT37" i="12"/>
  <c r="HT34" i="12" s="1"/>
  <c r="HT12" i="12" s="1"/>
  <c r="HU37" i="12"/>
  <c r="HU34" i="12" s="1"/>
  <c r="HU12" i="12" s="1"/>
  <c r="HV37" i="12"/>
  <c r="HV34" i="12" s="1"/>
  <c r="HV12" i="12" s="1"/>
  <c r="HW37" i="12"/>
  <c r="HW34" i="12" s="1"/>
  <c r="HW12" i="12" s="1"/>
  <c r="HX37" i="12"/>
  <c r="HY37" i="12"/>
  <c r="HZ37" i="12"/>
  <c r="IA37" i="12"/>
  <c r="IB37" i="12"/>
  <c r="IC37" i="12"/>
  <c r="ID37" i="12"/>
  <c r="IE37" i="12"/>
  <c r="IE34" i="12" s="1"/>
  <c r="IF37" i="12"/>
  <c r="IF34" i="12" s="1"/>
  <c r="IF12" i="12" s="1"/>
  <c r="IG37" i="12"/>
  <c r="IG34" i="12" s="1"/>
  <c r="IG12" i="12" s="1"/>
  <c r="IH37" i="12"/>
  <c r="IH34" i="12" s="1"/>
  <c r="IH12" i="12" s="1"/>
  <c r="II37" i="12"/>
  <c r="II34" i="12" s="1"/>
  <c r="II12" i="12" s="1"/>
  <c r="IJ37" i="12"/>
  <c r="IK37" i="12"/>
  <c r="IL37" i="12"/>
  <c r="CR46" i="12"/>
  <c r="CS46" i="12"/>
  <c r="CT46" i="12"/>
  <c r="CU46" i="12"/>
  <c r="CV46" i="12"/>
  <c r="CW46" i="12"/>
  <c r="CX46" i="12"/>
  <c r="CY46" i="12"/>
  <c r="CZ46" i="12"/>
  <c r="DA46" i="12"/>
  <c r="DB46" i="12"/>
  <c r="DC46" i="12"/>
  <c r="DD46" i="12"/>
  <c r="DE46" i="12"/>
  <c r="DF46" i="12"/>
  <c r="DG46" i="12"/>
  <c r="DH46" i="12"/>
  <c r="DH34" i="12" s="1"/>
  <c r="DI46" i="12"/>
  <c r="DJ46" i="12"/>
  <c r="DK46" i="12"/>
  <c r="DL46" i="12"/>
  <c r="DM46" i="12"/>
  <c r="DN46" i="12"/>
  <c r="DO46" i="12"/>
  <c r="DP46" i="12"/>
  <c r="DQ46" i="12"/>
  <c r="DR46" i="12"/>
  <c r="DS46" i="12"/>
  <c r="DT46" i="12"/>
  <c r="DU46" i="12"/>
  <c r="DV46" i="12"/>
  <c r="DW46" i="12"/>
  <c r="DX46" i="12"/>
  <c r="DY46" i="12"/>
  <c r="DZ46" i="12"/>
  <c r="EA46" i="12"/>
  <c r="EB46" i="12"/>
  <c r="EC46" i="12"/>
  <c r="ED46" i="12"/>
  <c r="EE46" i="12"/>
  <c r="EF46" i="12"/>
  <c r="EF34" i="12" s="1"/>
  <c r="EG46" i="12"/>
  <c r="EH46" i="12"/>
  <c r="EI46" i="12"/>
  <c r="EJ46" i="12"/>
  <c r="EK46" i="12"/>
  <c r="EL46" i="12"/>
  <c r="EM46" i="12"/>
  <c r="EN46" i="12"/>
  <c r="EO46" i="12"/>
  <c r="EP46" i="12"/>
  <c r="EQ46" i="12"/>
  <c r="ER46" i="12"/>
  <c r="ES46" i="12"/>
  <c r="ET46" i="12"/>
  <c r="EU46" i="12"/>
  <c r="EV46" i="12"/>
  <c r="EW46" i="12"/>
  <c r="EX46" i="12"/>
  <c r="EY46" i="12"/>
  <c r="EZ46" i="12"/>
  <c r="FA46" i="12"/>
  <c r="FB46" i="12"/>
  <c r="FC46" i="12"/>
  <c r="FD46" i="12"/>
  <c r="FD34" i="12" s="1"/>
  <c r="FE46" i="12"/>
  <c r="FF46" i="12"/>
  <c r="FG46" i="12"/>
  <c r="FH46" i="12"/>
  <c r="FI46" i="12"/>
  <c r="FJ46" i="12"/>
  <c r="FK46" i="12"/>
  <c r="FL46" i="12"/>
  <c r="FM46" i="12"/>
  <c r="FN46" i="12"/>
  <c r="FO46" i="12"/>
  <c r="FP46" i="12"/>
  <c r="FQ46" i="12"/>
  <c r="FR46" i="12"/>
  <c r="FS46" i="12"/>
  <c r="FT46" i="12"/>
  <c r="FU46" i="12"/>
  <c r="FV46" i="12"/>
  <c r="FW46" i="12"/>
  <c r="FX46" i="12"/>
  <c r="FY46" i="12"/>
  <c r="FZ46" i="12"/>
  <c r="GA46" i="12"/>
  <c r="GB46" i="12"/>
  <c r="GB34" i="12" s="1"/>
  <c r="GC46" i="12"/>
  <c r="GD46" i="12"/>
  <c r="GE46" i="12"/>
  <c r="GF46" i="12"/>
  <c r="GG46" i="12"/>
  <c r="GH46" i="12"/>
  <c r="GI46" i="12"/>
  <c r="GJ46" i="12"/>
  <c r="GK46" i="12"/>
  <c r="GL46" i="12"/>
  <c r="GM46" i="12"/>
  <c r="GN46" i="12"/>
  <c r="GO46" i="12"/>
  <c r="GP46" i="12"/>
  <c r="GQ46" i="12"/>
  <c r="GR46" i="12"/>
  <c r="GS46" i="12"/>
  <c r="GT46" i="12"/>
  <c r="GU46" i="12"/>
  <c r="GV46" i="12"/>
  <c r="GW46" i="12"/>
  <c r="GX46" i="12"/>
  <c r="GY46" i="12"/>
  <c r="GZ46" i="12"/>
  <c r="GZ34" i="12" s="1"/>
  <c r="HA46" i="12"/>
  <c r="HB46" i="12"/>
  <c r="HC46" i="12"/>
  <c r="HD46" i="12"/>
  <c r="HE46" i="12"/>
  <c r="HF46" i="12"/>
  <c r="HG46" i="12"/>
  <c r="HH46" i="12"/>
  <c r="HI46" i="12"/>
  <c r="HJ46" i="12"/>
  <c r="HK46" i="12"/>
  <c r="HL46" i="12"/>
  <c r="HM46" i="12"/>
  <c r="HN46" i="12"/>
  <c r="HO46" i="12"/>
  <c r="HP46" i="12"/>
  <c r="HQ46" i="12"/>
  <c r="HR46" i="12"/>
  <c r="HS46" i="12"/>
  <c r="HT46" i="12"/>
  <c r="HU46" i="12"/>
  <c r="HV46" i="12"/>
  <c r="HW46" i="12"/>
  <c r="HX46" i="12"/>
  <c r="HX34" i="12" s="1"/>
  <c r="HY46" i="12"/>
  <c r="HZ46" i="12"/>
  <c r="IA46" i="12"/>
  <c r="IB46" i="12"/>
  <c r="IC46" i="12"/>
  <c r="ID46" i="12"/>
  <c r="IE46" i="12"/>
  <c r="IF46" i="12"/>
  <c r="IG46" i="12"/>
  <c r="IH46" i="12"/>
  <c r="II46" i="12"/>
  <c r="IJ46" i="12"/>
  <c r="IK46" i="12"/>
  <c r="IL46" i="12"/>
  <c r="CR59" i="12"/>
  <c r="CS59" i="12"/>
  <c r="CT59" i="12"/>
  <c r="CU59" i="12"/>
  <c r="CV59" i="12"/>
  <c r="CW59" i="12"/>
  <c r="CX59" i="12"/>
  <c r="CY59" i="12"/>
  <c r="CZ59" i="12"/>
  <c r="DA59" i="12"/>
  <c r="DB59" i="12"/>
  <c r="DC59" i="12"/>
  <c r="DD59" i="12"/>
  <c r="DE59" i="12"/>
  <c r="DF59" i="12"/>
  <c r="DG59" i="12"/>
  <c r="DH59" i="12"/>
  <c r="DI59" i="12"/>
  <c r="DJ59" i="12"/>
  <c r="DK59" i="12"/>
  <c r="DL59" i="12"/>
  <c r="DM59" i="12"/>
  <c r="DN59" i="12"/>
  <c r="DO59" i="12"/>
  <c r="DP59" i="12"/>
  <c r="DQ59" i="12"/>
  <c r="DR59" i="12"/>
  <c r="DS59" i="12"/>
  <c r="DT59" i="12"/>
  <c r="DU59" i="12"/>
  <c r="DV59" i="12"/>
  <c r="DW59" i="12"/>
  <c r="DX59" i="12"/>
  <c r="DY59" i="12"/>
  <c r="DZ59" i="12"/>
  <c r="EA59" i="12"/>
  <c r="EB59" i="12"/>
  <c r="EC59" i="12"/>
  <c r="ED59" i="12"/>
  <c r="EE59" i="12"/>
  <c r="EF59" i="12"/>
  <c r="EG59" i="12"/>
  <c r="EH59" i="12"/>
  <c r="EI59" i="12"/>
  <c r="EJ59" i="12"/>
  <c r="EK59" i="12"/>
  <c r="EL59" i="12"/>
  <c r="EM59" i="12"/>
  <c r="EN59" i="12"/>
  <c r="EO59" i="12"/>
  <c r="EP59" i="12"/>
  <c r="EQ59" i="12"/>
  <c r="ER59" i="12"/>
  <c r="ES59" i="12"/>
  <c r="ET59" i="12"/>
  <c r="EU59" i="12"/>
  <c r="EV59" i="12"/>
  <c r="EW59" i="12"/>
  <c r="EX59" i="12"/>
  <c r="EY59" i="12"/>
  <c r="EZ59" i="12"/>
  <c r="FA59" i="12"/>
  <c r="FB59" i="12"/>
  <c r="FC59" i="12"/>
  <c r="FD59" i="12"/>
  <c r="FE59" i="12"/>
  <c r="FF59" i="12"/>
  <c r="FG59" i="12"/>
  <c r="FH59" i="12"/>
  <c r="FI59" i="12"/>
  <c r="FJ59" i="12"/>
  <c r="FK59" i="12"/>
  <c r="FL59" i="12"/>
  <c r="FM59" i="12"/>
  <c r="FN59" i="12"/>
  <c r="FO59" i="12"/>
  <c r="FP59" i="12"/>
  <c r="FQ59" i="12"/>
  <c r="FR59" i="12"/>
  <c r="FS59" i="12"/>
  <c r="FT59" i="12"/>
  <c r="FU59" i="12"/>
  <c r="FV59" i="12"/>
  <c r="FW59" i="12"/>
  <c r="FX59" i="12"/>
  <c r="FY59" i="12"/>
  <c r="FZ59" i="12"/>
  <c r="GA59" i="12"/>
  <c r="GB59" i="12"/>
  <c r="GC59" i="12"/>
  <c r="GD59" i="12"/>
  <c r="GE59" i="12"/>
  <c r="GF59" i="12"/>
  <c r="GG59" i="12"/>
  <c r="GH59" i="12"/>
  <c r="GI59" i="12"/>
  <c r="GJ59" i="12"/>
  <c r="GK59" i="12"/>
  <c r="GL59" i="12"/>
  <c r="GM59" i="12"/>
  <c r="GN59" i="12"/>
  <c r="GO59" i="12"/>
  <c r="GP59" i="12"/>
  <c r="GQ59" i="12"/>
  <c r="GR59" i="12"/>
  <c r="GS59" i="12"/>
  <c r="GT59" i="12"/>
  <c r="GU59" i="12"/>
  <c r="GV59" i="12"/>
  <c r="GW59" i="12"/>
  <c r="GX59" i="12"/>
  <c r="GY59" i="12"/>
  <c r="GZ59" i="12"/>
  <c r="HA59" i="12"/>
  <c r="HB59" i="12"/>
  <c r="HC59" i="12"/>
  <c r="HD59" i="12"/>
  <c r="HE59" i="12"/>
  <c r="HF59" i="12"/>
  <c r="HG59" i="12"/>
  <c r="HH59" i="12"/>
  <c r="HI59" i="12"/>
  <c r="HJ59" i="12"/>
  <c r="HK59" i="12"/>
  <c r="HL59" i="12"/>
  <c r="HM59" i="12"/>
  <c r="HN59" i="12"/>
  <c r="HO59" i="12"/>
  <c r="HP59" i="12"/>
  <c r="HQ59" i="12"/>
  <c r="HR59" i="12"/>
  <c r="HS59" i="12"/>
  <c r="HT59" i="12"/>
  <c r="HU59" i="12"/>
  <c r="HV59" i="12"/>
  <c r="HW59" i="12"/>
  <c r="HX59" i="12"/>
  <c r="HY59" i="12"/>
  <c r="HZ59" i="12"/>
  <c r="IA59" i="12"/>
  <c r="IB59" i="12"/>
  <c r="IC59" i="12"/>
  <c r="ID59" i="12"/>
  <c r="IE59" i="12"/>
  <c r="IF59" i="12"/>
  <c r="IG59" i="12"/>
  <c r="IH59" i="12"/>
  <c r="II59" i="12"/>
  <c r="IJ59" i="12"/>
  <c r="IK59" i="12"/>
  <c r="IL59" i="12"/>
  <c r="CR64" i="12"/>
  <c r="CS64" i="12"/>
  <c r="CT64" i="12"/>
  <c r="CU64" i="12"/>
  <c r="CV64" i="12"/>
  <c r="CW64" i="12"/>
  <c r="CX64" i="12"/>
  <c r="CY64" i="12"/>
  <c r="CZ64" i="12"/>
  <c r="DA64" i="12"/>
  <c r="DB64" i="12"/>
  <c r="DC64" i="12"/>
  <c r="DD64" i="12"/>
  <c r="DE64" i="12"/>
  <c r="DF64" i="12"/>
  <c r="DG64" i="12"/>
  <c r="DH64" i="12"/>
  <c r="DI64" i="12"/>
  <c r="DJ64" i="12"/>
  <c r="DK64" i="12"/>
  <c r="DL64" i="12"/>
  <c r="DM64" i="12"/>
  <c r="DN64" i="12"/>
  <c r="DO64" i="12"/>
  <c r="DP64" i="12"/>
  <c r="DQ64" i="12"/>
  <c r="DR64" i="12"/>
  <c r="DS64" i="12"/>
  <c r="DT64" i="12"/>
  <c r="DU64" i="12"/>
  <c r="DV64" i="12"/>
  <c r="DW64" i="12"/>
  <c r="DX64" i="12"/>
  <c r="DY64" i="12"/>
  <c r="DZ64" i="12"/>
  <c r="EA64" i="12"/>
  <c r="EB64" i="12"/>
  <c r="EC64" i="12"/>
  <c r="ED64" i="12"/>
  <c r="EE64" i="12"/>
  <c r="EF64" i="12"/>
  <c r="EG64" i="12"/>
  <c r="EH64" i="12"/>
  <c r="EI64" i="12"/>
  <c r="EJ64" i="12"/>
  <c r="EK64" i="12"/>
  <c r="EL64" i="12"/>
  <c r="EM64" i="12"/>
  <c r="EN64" i="12"/>
  <c r="EO64" i="12"/>
  <c r="EP64" i="12"/>
  <c r="EQ64" i="12"/>
  <c r="ER64" i="12"/>
  <c r="ES64" i="12"/>
  <c r="ET64" i="12"/>
  <c r="EU64" i="12"/>
  <c r="EV64" i="12"/>
  <c r="EW64" i="12"/>
  <c r="EX64" i="12"/>
  <c r="EY64" i="12"/>
  <c r="EZ64" i="12"/>
  <c r="FA64" i="12"/>
  <c r="FB64" i="12"/>
  <c r="FC64" i="12"/>
  <c r="FD64" i="12"/>
  <c r="FE64" i="12"/>
  <c r="FF64" i="12"/>
  <c r="FG64" i="12"/>
  <c r="FH64" i="12"/>
  <c r="FI64" i="12"/>
  <c r="FJ64" i="12"/>
  <c r="FK64" i="12"/>
  <c r="FL64" i="12"/>
  <c r="FM64" i="12"/>
  <c r="FN64" i="12"/>
  <c r="FO64" i="12"/>
  <c r="FP64" i="12"/>
  <c r="FQ64" i="12"/>
  <c r="FR64" i="12"/>
  <c r="FS64" i="12"/>
  <c r="FT64" i="12"/>
  <c r="FU64" i="12"/>
  <c r="FV64" i="12"/>
  <c r="FW64" i="12"/>
  <c r="FX64" i="12"/>
  <c r="FY64" i="12"/>
  <c r="FZ64" i="12"/>
  <c r="GA64" i="12"/>
  <c r="GB64" i="12"/>
  <c r="GC64" i="12"/>
  <c r="GD64" i="12"/>
  <c r="GE64" i="12"/>
  <c r="GF64" i="12"/>
  <c r="GG64" i="12"/>
  <c r="GH64" i="12"/>
  <c r="GI64" i="12"/>
  <c r="GJ64" i="12"/>
  <c r="GK64" i="12"/>
  <c r="GL64" i="12"/>
  <c r="GM64" i="12"/>
  <c r="GN64" i="12"/>
  <c r="GO64" i="12"/>
  <c r="GP64" i="12"/>
  <c r="GQ64" i="12"/>
  <c r="GR64" i="12"/>
  <c r="GS64" i="12"/>
  <c r="GT64" i="12"/>
  <c r="GU64" i="12"/>
  <c r="GV64" i="12"/>
  <c r="GW64" i="12"/>
  <c r="GX64" i="12"/>
  <c r="GY64" i="12"/>
  <c r="GZ64" i="12"/>
  <c r="HA64" i="12"/>
  <c r="HB64" i="12"/>
  <c r="HC64" i="12"/>
  <c r="HD64" i="12"/>
  <c r="HE64" i="12"/>
  <c r="HF64" i="12"/>
  <c r="HG64" i="12"/>
  <c r="HH64" i="12"/>
  <c r="HI64" i="12"/>
  <c r="HJ64" i="12"/>
  <c r="HK64" i="12"/>
  <c r="HL64" i="12"/>
  <c r="HM64" i="12"/>
  <c r="HN64" i="12"/>
  <c r="HO64" i="12"/>
  <c r="HP64" i="12"/>
  <c r="HQ64" i="12"/>
  <c r="HR64" i="12"/>
  <c r="HS64" i="12"/>
  <c r="HT64" i="12"/>
  <c r="HU64" i="12"/>
  <c r="HV64" i="12"/>
  <c r="HW64" i="12"/>
  <c r="HX64" i="12"/>
  <c r="HY64" i="12"/>
  <c r="HZ64" i="12"/>
  <c r="IA64" i="12"/>
  <c r="IB64" i="12"/>
  <c r="IC64" i="12"/>
  <c r="ID64" i="12"/>
  <c r="IE64" i="12"/>
  <c r="IF64" i="12"/>
  <c r="IG64" i="12"/>
  <c r="IH64" i="12"/>
  <c r="II64" i="12"/>
  <c r="IJ64" i="12"/>
  <c r="IK64" i="12"/>
  <c r="IL64" i="12"/>
  <c r="CR68" i="12"/>
  <c r="CS68" i="12"/>
  <c r="CT68" i="12"/>
  <c r="CU68" i="12"/>
  <c r="CV68" i="12"/>
  <c r="CW68" i="12"/>
  <c r="CX68" i="12"/>
  <c r="CY68" i="12"/>
  <c r="CZ68" i="12"/>
  <c r="DA68" i="12"/>
  <c r="DB68" i="12"/>
  <c r="DC68" i="12"/>
  <c r="DD68" i="12"/>
  <c r="DE68" i="12"/>
  <c r="DF68" i="12"/>
  <c r="DG68" i="12"/>
  <c r="DH68" i="12"/>
  <c r="DI68" i="12"/>
  <c r="DJ68" i="12"/>
  <c r="DK68" i="12"/>
  <c r="DL68" i="12"/>
  <c r="DM68" i="12"/>
  <c r="DN68" i="12"/>
  <c r="DO68" i="12"/>
  <c r="DP68" i="12"/>
  <c r="DQ68" i="12"/>
  <c r="DR68" i="12"/>
  <c r="DS68" i="12"/>
  <c r="DT68" i="12"/>
  <c r="DU68" i="12"/>
  <c r="DV68" i="12"/>
  <c r="DW68" i="12"/>
  <c r="DX68" i="12"/>
  <c r="DY68" i="12"/>
  <c r="DZ68" i="12"/>
  <c r="EA68" i="12"/>
  <c r="EB68" i="12"/>
  <c r="EC68" i="12"/>
  <c r="ED68" i="12"/>
  <c r="EE68" i="12"/>
  <c r="EF68" i="12"/>
  <c r="EG68" i="12"/>
  <c r="EH68" i="12"/>
  <c r="EI68" i="12"/>
  <c r="EJ68" i="12"/>
  <c r="EK68" i="12"/>
  <c r="EL68" i="12"/>
  <c r="EM68" i="12"/>
  <c r="EN68" i="12"/>
  <c r="EO68" i="12"/>
  <c r="EP68" i="12"/>
  <c r="EQ68" i="12"/>
  <c r="ER68" i="12"/>
  <c r="ES68" i="12"/>
  <c r="ET68" i="12"/>
  <c r="EU68" i="12"/>
  <c r="EV68" i="12"/>
  <c r="EW68" i="12"/>
  <c r="EX68" i="12"/>
  <c r="EY68" i="12"/>
  <c r="EZ68" i="12"/>
  <c r="FA68" i="12"/>
  <c r="FB68" i="12"/>
  <c r="FC68" i="12"/>
  <c r="FD68" i="12"/>
  <c r="FE68" i="12"/>
  <c r="FF68" i="12"/>
  <c r="FG68" i="12"/>
  <c r="FH68" i="12"/>
  <c r="FI68" i="12"/>
  <c r="FJ68" i="12"/>
  <c r="FK68" i="12"/>
  <c r="FL68" i="12"/>
  <c r="FM68" i="12"/>
  <c r="FN68" i="12"/>
  <c r="FO68" i="12"/>
  <c r="FP68" i="12"/>
  <c r="FQ68" i="12"/>
  <c r="FR68" i="12"/>
  <c r="FS68" i="12"/>
  <c r="FT68" i="12"/>
  <c r="FU68" i="12"/>
  <c r="FV68" i="12"/>
  <c r="FW68" i="12"/>
  <c r="FX68" i="12"/>
  <c r="FY68" i="12"/>
  <c r="FZ68" i="12"/>
  <c r="GA68" i="12"/>
  <c r="GB68" i="12"/>
  <c r="GC68" i="12"/>
  <c r="GD68" i="12"/>
  <c r="GE68" i="12"/>
  <c r="GF68" i="12"/>
  <c r="GG68" i="12"/>
  <c r="GH68" i="12"/>
  <c r="GI68" i="12"/>
  <c r="GJ68" i="12"/>
  <c r="GK68" i="12"/>
  <c r="GL68" i="12"/>
  <c r="GM68" i="12"/>
  <c r="GN68" i="12"/>
  <c r="GO68" i="12"/>
  <c r="GP68" i="12"/>
  <c r="GQ68" i="12"/>
  <c r="GR68" i="12"/>
  <c r="GS68" i="12"/>
  <c r="GT68" i="12"/>
  <c r="GU68" i="12"/>
  <c r="GV68" i="12"/>
  <c r="GW68" i="12"/>
  <c r="GX68" i="12"/>
  <c r="GY68" i="12"/>
  <c r="GZ68" i="12"/>
  <c r="HA68" i="12"/>
  <c r="HB68" i="12"/>
  <c r="HC68" i="12"/>
  <c r="HD68" i="12"/>
  <c r="HE68" i="12"/>
  <c r="HF68" i="12"/>
  <c r="HG68" i="12"/>
  <c r="HH68" i="12"/>
  <c r="HI68" i="12"/>
  <c r="HJ68" i="12"/>
  <c r="HK68" i="12"/>
  <c r="HL68" i="12"/>
  <c r="HM68" i="12"/>
  <c r="HN68" i="12"/>
  <c r="HO68" i="12"/>
  <c r="HP68" i="12"/>
  <c r="HQ68" i="12"/>
  <c r="HR68" i="12"/>
  <c r="HS68" i="12"/>
  <c r="HT68" i="12"/>
  <c r="HU68" i="12"/>
  <c r="HV68" i="12"/>
  <c r="HW68" i="12"/>
  <c r="HX68" i="12"/>
  <c r="HY68" i="12"/>
  <c r="HZ68" i="12"/>
  <c r="IA68" i="12"/>
  <c r="IB68" i="12"/>
  <c r="IC68" i="12"/>
  <c r="ID68" i="12"/>
  <c r="IE68" i="12"/>
  <c r="IF68" i="12"/>
  <c r="IG68" i="12"/>
  <c r="IH68" i="12"/>
  <c r="II68" i="12"/>
  <c r="IJ68" i="12"/>
  <c r="IK68" i="12"/>
  <c r="IL68" i="12"/>
  <c r="CR6" i="14"/>
  <c r="CS6" i="14" s="1"/>
  <c r="CT6" i="14" s="1"/>
  <c r="CU6" i="14" s="1"/>
  <c r="CV6" i="14" s="1"/>
  <c r="CW6" i="14" s="1"/>
  <c r="CX6" i="14" s="1"/>
  <c r="CY6" i="14" s="1"/>
  <c r="CZ6" i="14" s="1"/>
  <c r="DA6" i="14" s="1"/>
  <c r="DB6" i="14" s="1"/>
  <c r="DC6" i="14" s="1"/>
  <c r="DD6" i="14" s="1"/>
  <c r="DE6" i="14" s="1"/>
  <c r="DF6" i="14" s="1"/>
  <c r="DG6" i="14" s="1"/>
  <c r="DH6" i="14" s="1"/>
  <c r="DI6" i="14" s="1"/>
  <c r="DJ6" i="14" s="1"/>
  <c r="DK6" i="14" s="1"/>
  <c r="DL6" i="14" s="1"/>
  <c r="DM6" i="14" s="1"/>
  <c r="DN6" i="14" s="1"/>
  <c r="DO6" i="14" s="1"/>
  <c r="DP6" i="14" s="1"/>
  <c r="DQ6" i="14" s="1"/>
  <c r="DR6" i="14" s="1"/>
  <c r="DS6" i="14" s="1"/>
  <c r="DT6" i="14" s="1"/>
  <c r="DU6" i="14" s="1"/>
  <c r="DV6" i="14" s="1"/>
  <c r="DW6" i="14" s="1"/>
  <c r="DX6" i="14" s="1"/>
  <c r="DY6" i="14" s="1"/>
  <c r="DZ6" i="14" s="1"/>
  <c r="EA6" i="14" s="1"/>
  <c r="EB6" i="14" s="1"/>
  <c r="EC6" i="14" s="1"/>
  <c r="ED6" i="14" s="1"/>
  <c r="EE6" i="14" s="1"/>
  <c r="EF6" i="14" s="1"/>
  <c r="EG6" i="14" s="1"/>
  <c r="EH6" i="14" s="1"/>
  <c r="EI6" i="14" s="1"/>
  <c r="EJ6" i="14" s="1"/>
  <c r="EK6" i="14" s="1"/>
  <c r="EL6" i="14" s="1"/>
  <c r="EM6" i="14" s="1"/>
  <c r="EN6" i="14" s="1"/>
  <c r="EO6" i="14" s="1"/>
  <c r="EP6" i="14" s="1"/>
  <c r="EQ6" i="14" s="1"/>
  <c r="ER6" i="14" s="1"/>
  <c r="ES6" i="14" s="1"/>
  <c r="ET6" i="14" s="1"/>
  <c r="EU6" i="14" s="1"/>
  <c r="EV6" i="14" s="1"/>
  <c r="EW6" i="14" s="1"/>
  <c r="EX6" i="14" s="1"/>
  <c r="EY6" i="14" s="1"/>
  <c r="EZ6" i="14" s="1"/>
  <c r="FA6" i="14" s="1"/>
  <c r="FB6" i="14" s="1"/>
  <c r="FC6" i="14" s="1"/>
  <c r="FD6" i="14" s="1"/>
  <c r="FE6" i="14" s="1"/>
  <c r="FF6" i="14" s="1"/>
  <c r="FG6" i="14" s="1"/>
  <c r="FH6" i="14" s="1"/>
  <c r="FI6" i="14" s="1"/>
  <c r="FJ6" i="14" s="1"/>
  <c r="FK6" i="14" s="1"/>
  <c r="FL6" i="14" s="1"/>
  <c r="FM6" i="14" s="1"/>
  <c r="FN6" i="14" s="1"/>
  <c r="FO6" i="14" s="1"/>
  <c r="FP6" i="14" s="1"/>
  <c r="FQ6" i="14" s="1"/>
  <c r="FR6" i="14" s="1"/>
  <c r="FS6" i="14" s="1"/>
  <c r="FT6" i="14" s="1"/>
  <c r="FU6" i="14" s="1"/>
  <c r="FV6" i="14" s="1"/>
  <c r="FW6" i="14" s="1"/>
  <c r="FX6" i="14" s="1"/>
  <c r="FY6" i="14" s="1"/>
  <c r="FZ6" i="14" s="1"/>
  <c r="GA6" i="14" s="1"/>
  <c r="GB6" i="14" s="1"/>
  <c r="GC6" i="14" s="1"/>
  <c r="GD6" i="14" s="1"/>
  <c r="GE6" i="14" s="1"/>
  <c r="GF6" i="14" s="1"/>
  <c r="GG6" i="14" s="1"/>
  <c r="GH6" i="14" s="1"/>
  <c r="GI6" i="14" s="1"/>
  <c r="GJ6" i="14" s="1"/>
  <c r="GK6" i="14" s="1"/>
  <c r="GL6" i="14" s="1"/>
  <c r="GM6" i="14" s="1"/>
  <c r="GN6" i="14" s="1"/>
  <c r="GO6" i="14" s="1"/>
  <c r="GP6" i="14" s="1"/>
  <c r="GQ6" i="14" s="1"/>
  <c r="GR6" i="14" s="1"/>
  <c r="GS6" i="14" s="1"/>
  <c r="GT6" i="14" s="1"/>
  <c r="GU6" i="14" s="1"/>
  <c r="GV6" i="14" s="1"/>
  <c r="GW6" i="14" s="1"/>
  <c r="GX6" i="14" s="1"/>
  <c r="GY6" i="14" s="1"/>
  <c r="GZ6" i="14" s="1"/>
  <c r="HA6" i="14" s="1"/>
  <c r="HB6" i="14" s="1"/>
  <c r="HC6" i="14" s="1"/>
  <c r="HD6" i="14" s="1"/>
  <c r="HE6" i="14" s="1"/>
  <c r="HF6" i="14" s="1"/>
  <c r="HG6" i="14" s="1"/>
  <c r="HH6" i="14" s="1"/>
  <c r="HI6" i="14" s="1"/>
  <c r="HJ6" i="14" s="1"/>
  <c r="HK6" i="14" s="1"/>
  <c r="HL6" i="14" s="1"/>
  <c r="HM6" i="14" s="1"/>
  <c r="HN6" i="14" s="1"/>
  <c r="HO6" i="14" s="1"/>
  <c r="HP6" i="14" s="1"/>
  <c r="HQ6" i="14" s="1"/>
  <c r="HR6" i="14" s="1"/>
  <c r="HS6" i="14" s="1"/>
  <c r="HT6" i="14" s="1"/>
  <c r="HU6" i="14" s="1"/>
  <c r="HV6" i="14" s="1"/>
  <c r="HW6" i="14" s="1"/>
  <c r="HX6" i="14" s="1"/>
  <c r="HY6" i="14" s="1"/>
  <c r="HZ6" i="14" s="1"/>
  <c r="IA6" i="14" s="1"/>
  <c r="IB6" i="14" s="1"/>
  <c r="IC6" i="14" s="1"/>
  <c r="ID6" i="14" s="1"/>
  <c r="IE6" i="14" s="1"/>
  <c r="IF6" i="14" s="1"/>
  <c r="IG6" i="14" s="1"/>
  <c r="IH6" i="14" s="1"/>
  <c r="II6" i="14" s="1"/>
  <c r="IJ6" i="14" s="1"/>
  <c r="IK6" i="14" s="1"/>
  <c r="IL6" i="14" s="1"/>
  <c r="CR7" i="14"/>
  <c r="CS7" i="14"/>
  <c r="CT7" i="14"/>
  <c r="CU7" i="14"/>
  <c r="CV7" i="14"/>
  <c r="CW7" i="14"/>
  <c r="CX7" i="14"/>
  <c r="CY7" i="14"/>
  <c r="CZ7" i="14"/>
  <c r="DA7" i="14"/>
  <c r="DB7" i="14"/>
  <c r="DC7" i="14"/>
  <c r="DD7" i="14"/>
  <c r="DE7" i="14"/>
  <c r="DF7" i="14"/>
  <c r="DG7" i="14"/>
  <c r="DH7" i="14"/>
  <c r="DI7" i="14"/>
  <c r="DJ7" i="14"/>
  <c r="DK7" i="14"/>
  <c r="DL7" i="14"/>
  <c r="DM7" i="14"/>
  <c r="DN7" i="14"/>
  <c r="DO7" i="14"/>
  <c r="DP7" i="14"/>
  <c r="DQ7" i="14"/>
  <c r="DR7" i="14"/>
  <c r="DS7" i="14"/>
  <c r="DT7" i="14"/>
  <c r="DU7" i="14"/>
  <c r="DV7" i="14"/>
  <c r="DW7" i="14"/>
  <c r="DX7" i="14"/>
  <c r="DY7" i="14"/>
  <c r="DZ7" i="14"/>
  <c r="EA7" i="14"/>
  <c r="EB7" i="14"/>
  <c r="EC7" i="14"/>
  <c r="ED7" i="14"/>
  <c r="EE7" i="14"/>
  <c r="EF7" i="14"/>
  <c r="EG7" i="14"/>
  <c r="EH7" i="14"/>
  <c r="EI7" i="14"/>
  <c r="EJ7" i="14"/>
  <c r="EK7" i="14"/>
  <c r="EL7" i="14"/>
  <c r="EM7" i="14"/>
  <c r="EN7" i="14"/>
  <c r="EO7" i="14"/>
  <c r="EP7" i="14"/>
  <c r="EQ7" i="14"/>
  <c r="ER7" i="14"/>
  <c r="ES7" i="14"/>
  <c r="ET7" i="14"/>
  <c r="EU7" i="14"/>
  <c r="EV7" i="14"/>
  <c r="EW7" i="14"/>
  <c r="EX7" i="14"/>
  <c r="EY7" i="14"/>
  <c r="EZ7" i="14"/>
  <c r="FA7" i="14"/>
  <c r="FB7" i="14"/>
  <c r="FC7" i="14"/>
  <c r="FD7" i="14"/>
  <c r="FE7" i="14"/>
  <c r="FF7" i="14"/>
  <c r="FG7" i="14"/>
  <c r="FH7" i="14"/>
  <c r="FI7" i="14"/>
  <c r="FJ7" i="14"/>
  <c r="FK7" i="14"/>
  <c r="FL7" i="14"/>
  <c r="FM7" i="14"/>
  <c r="FN7" i="14"/>
  <c r="FO7" i="14"/>
  <c r="FP7" i="14"/>
  <c r="FQ7" i="14"/>
  <c r="FR7" i="14"/>
  <c r="FS7" i="14"/>
  <c r="FT7" i="14"/>
  <c r="FU7" i="14"/>
  <c r="FV7" i="14"/>
  <c r="FW7" i="14"/>
  <c r="FX7" i="14"/>
  <c r="FY7" i="14"/>
  <c r="FZ7" i="14"/>
  <c r="GA7" i="14"/>
  <c r="GB7" i="14"/>
  <c r="GC7" i="14"/>
  <c r="GD7" i="14"/>
  <c r="GE7" i="14"/>
  <c r="GF7" i="14"/>
  <c r="GG7" i="14"/>
  <c r="GH7" i="14"/>
  <c r="GI7" i="14"/>
  <c r="GJ7" i="14"/>
  <c r="GK7" i="14"/>
  <c r="GL7" i="14"/>
  <c r="GM7" i="14"/>
  <c r="GN7" i="14"/>
  <c r="GO7" i="14"/>
  <c r="GP7" i="14"/>
  <c r="GQ7" i="14"/>
  <c r="GR7" i="14"/>
  <c r="GS7" i="14"/>
  <c r="GT7" i="14"/>
  <c r="GU7" i="14"/>
  <c r="GV7" i="14"/>
  <c r="GW7" i="14"/>
  <c r="GX7" i="14"/>
  <c r="GY7" i="14"/>
  <c r="GZ7" i="14"/>
  <c r="HA7" i="14"/>
  <c r="HB7" i="14"/>
  <c r="HC7" i="14"/>
  <c r="HD7" i="14"/>
  <c r="HE7" i="14"/>
  <c r="HF7" i="14"/>
  <c r="HG7" i="14"/>
  <c r="HH7" i="14"/>
  <c r="HI7" i="14"/>
  <c r="HJ7" i="14"/>
  <c r="HK7" i="14"/>
  <c r="HL7" i="14"/>
  <c r="HM7" i="14"/>
  <c r="HN7" i="14"/>
  <c r="HO7" i="14"/>
  <c r="HP7" i="14"/>
  <c r="HQ7" i="14"/>
  <c r="HR7" i="14"/>
  <c r="HS7" i="14"/>
  <c r="HT7" i="14"/>
  <c r="HU7" i="14"/>
  <c r="HV7" i="14"/>
  <c r="HW7" i="14"/>
  <c r="HX7" i="14"/>
  <c r="HY7" i="14"/>
  <c r="HZ7" i="14"/>
  <c r="IA7" i="14"/>
  <c r="IB7" i="14"/>
  <c r="IC7" i="14"/>
  <c r="ID7" i="14"/>
  <c r="IE7" i="14"/>
  <c r="IF7" i="14"/>
  <c r="IG7" i="14"/>
  <c r="IH7" i="14"/>
  <c r="II7" i="14"/>
  <c r="IJ7" i="14"/>
  <c r="IK7" i="14"/>
  <c r="IL7" i="14"/>
  <c r="CR11" i="14"/>
  <c r="CR14" i="14"/>
  <c r="CS14" i="14"/>
  <c r="CT14" i="14"/>
  <c r="CU14" i="14"/>
  <c r="CV14" i="14"/>
  <c r="CW14" i="14"/>
  <c r="CX14" i="14"/>
  <c r="CY14" i="14"/>
  <c r="CZ14" i="14"/>
  <c r="DA14" i="14"/>
  <c r="DB14" i="14"/>
  <c r="DC14" i="14"/>
  <c r="DD14" i="14"/>
  <c r="DE14" i="14"/>
  <c r="DF14" i="14"/>
  <c r="DG14" i="14"/>
  <c r="DH14" i="14"/>
  <c r="DI14" i="14"/>
  <c r="DJ14" i="14"/>
  <c r="DK14" i="14"/>
  <c r="DL14" i="14"/>
  <c r="DM14" i="14"/>
  <c r="DN14" i="14"/>
  <c r="DO14" i="14"/>
  <c r="DP14" i="14"/>
  <c r="DQ14" i="14"/>
  <c r="DR14" i="14"/>
  <c r="DS14" i="14"/>
  <c r="DT14" i="14"/>
  <c r="DU14" i="14"/>
  <c r="DV14" i="14"/>
  <c r="DW14" i="14"/>
  <c r="DX14" i="14"/>
  <c r="DY14" i="14"/>
  <c r="DZ14" i="14"/>
  <c r="EA14" i="14"/>
  <c r="EB14" i="14"/>
  <c r="EC14" i="14"/>
  <c r="ED14" i="14"/>
  <c r="EE14" i="14"/>
  <c r="EF14" i="14"/>
  <c r="EG14" i="14"/>
  <c r="EH14" i="14"/>
  <c r="EI14" i="14"/>
  <c r="EJ14" i="14"/>
  <c r="EK14" i="14"/>
  <c r="EL14" i="14"/>
  <c r="EM14" i="14"/>
  <c r="EN14" i="14"/>
  <c r="EO14" i="14"/>
  <c r="EP14" i="14"/>
  <c r="EQ14" i="14"/>
  <c r="ER14" i="14"/>
  <c r="ES14" i="14"/>
  <c r="ET14" i="14"/>
  <c r="EU14" i="14"/>
  <c r="EV14" i="14"/>
  <c r="EW14" i="14"/>
  <c r="EX14" i="14"/>
  <c r="EY14" i="14"/>
  <c r="EZ14" i="14"/>
  <c r="FA14" i="14"/>
  <c r="FB14" i="14"/>
  <c r="FC14" i="14"/>
  <c r="FD14" i="14"/>
  <c r="FE14" i="14"/>
  <c r="FF14" i="14"/>
  <c r="FG14" i="14"/>
  <c r="FH14" i="14"/>
  <c r="FI14" i="14"/>
  <c r="FJ14" i="14"/>
  <c r="FK14" i="14"/>
  <c r="FL14" i="14"/>
  <c r="FM14" i="14"/>
  <c r="FN14" i="14"/>
  <c r="FO14" i="14"/>
  <c r="FP14" i="14"/>
  <c r="FQ14" i="14"/>
  <c r="FR14" i="14"/>
  <c r="FS14" i="14"/>
  <c r="FT14" i="14"/>
  <c r="FU14" i="14"/>
  <c r="FV14" i="14"/>
  <c r="FW14" i="14"/>
  <c r="FX14" i="14"/>
  <c r="FY14" i="14"/>
  <c r="FZ14" i="14"/>
  <c r="GA14" i="14"/>
  <c r="GB14" i="14"/>
  <c r="GC14" i="14"/>
  <c r="GD14" i="14"/>
  <c r="GE14" i="14"/>
  <c r="GF14" i="14"/>
  <c r="GG14" i="14"/>
  <c r="GH14" i="14"/>
  <c r="GI14" i="14"/>
  <c r="GJ14" i="14"/>
  <c r="GK14" i="14"/>
  <c r="GL14" i="14"/>
  <c r="GM14" i="14"/>
  <c r="GN14" i="14"/>
  <c r="GO14" i="14"/>
  <c r="GP14" i="14"/>
  <c r="GQ14" i="14"/>
  <c r="GR14" i="14"/>
  <c r="GS14" i="14"/>
  <c r="GT14" i="14"/>
  <c r="GU14" i="14"/>
  <c r="GV14" i="14"/>
  <c r="GW14" i="14"/>
  <c r="GX14" i="14"/>
  <c r="GY14" i="14"/>
  <c r="GZ14" i="14"/>
  <c r="HA14" i="14"/>
  <c r="HB14" i="14"/>
  <c r="HC14" i="14"/>
  <c r="HD14" i="14"/>
  <c r="HE14" i="14"/>
  <c r="HF14" i="14"/>
  <c r="HG14" i="14"/>
  <c r="HH14" i="14"/>
  <c r="HI14" i="14"/>
  <c r="HJ14" i="14"/>
  <c r="HK14" i="14"/>
  <c r="HL14" i="14"/>
  <c r="HM14" i="14"/>
  <c r="HN14" i="14"/>
  <c r="HO14" i="14"/>
  <c r="HP14" i="14"/>
  <c r="HQ14" i="14"/>
  <c r="HR14" i="14"/>
  <c r="HS14" i="14"/>
  <c r="HT14" i="14"/>
  <c r="HU14" i="14"/>
  <c r="HV14" i="14"/>
  <c r="HW14" i="14"/>
  <c r="HX14" i="14"/>
  <c r="HY14" i="14"/>
  <c r="HZ14" i="14"/>
  <c r="IA14" i="14"/>
  <c r="IB14" i="14"/>
  <c r="IC14" i="14"/>
  <c r="ID14" i="14"/>
  <c r="IE14" i="14"/>
  <c r="IF14" i="14"/>
  <c r="IG14" i="14"/>
  <c r="IH14" i="14"/>
  <c r="II14" i="14"/>
  <c r="IJ14" i="14"/>
  <c r="IK14" i="14"/>
  <c r="IL14" i="14"/>
  <c r="CR22" i="14"/>
  <c r="CS22" i="14"/>
  <c r="CT22" i="14"/>
  <c r="CU22" i="14"/>
  <c r="CV22" i="14"/>
  <c r="CW22" i="14"/>
  <c r="CX22" i="14"/>
  <c r="CY22" i="14"/>
  <c r="CZ22" i="14"/>
  <c r="DA22" i="14"/>
  <c r="DB22" i="14"/>
  <c r="DC22" i="14"/>
  <c r="DD22" i="14"/>
  <c r="DE22" i="14"/>
  <c r="DF22" i="14"/>
  <c r="DG22" i="14"/>
  <c r="DH22" i="14"/>
  <c r="DI22" i="14"/>
  <c r="DJ22" i="14"/>
  <c r="DK22" i="14"/>
  <c r="DL22" i="14"/>
  <c r="DM22" i="14"/>
  <c r="DN22" i="14"/>
  <c r="DO22" i="14"/>
  <c r="DP22" i="14"/>
  <c r="DQ22" i="14"/>
  <c r="DR22" i="14"/>
  <c r="DS22" i="14"/>
  <c r="DT22" i="14"/>
  <c r="DU22" i="14"/>
  <c r="DV22" i="14"/>
  <c r="DW22" i="14"/>
  <c r="DX22" i="14"/>
  <c r="DY22" i="14"/>
  <c r="DZ22" i="14"/>
  <c r="EA22" i="14"/>
  <c r="EB22" i="14"/>
  <c r="EC22" i="14"/>
  <c r="ED22" i="14"/>
  <c r="EE22" i="14"/>
  <c r="EF22" i="14"/>
  <c r="EG22" i="14"/>
  <c r="EH22" i="14"/>
  <c r="EI22" i="14"/>
  <c r="EJ22" i="14"/>
  <c r="EK22" i="14"/>
  <c r="EL22" i="14"/>
  <c r="EM22" i="14"/>
  <c r="EN22" i="14"/>
  <c r="EO22" i="14"/>
  <c r="EP22" i="14"/>
  <c r="EQ22" i="14"/>
  <c r="ER22" i="14"/>
  <c r="ES22" i="14"/>
  <c r="ET22" i="14"/>
  <c r="EU22" i="14"/>
  <c r="EV22" i="14"/>
  <c r="EW22" i="14"/>
  <c r="EX22" i="14"/>
  <c r="EY22" i="14"/>
  <c r="EZ22" i="14"/>
  <c r="FA22" i="14"/>
  <c r="FB22" i="14"/>
  <c r="FC22" i="14"/>
  <c r="FD22" i="14"/>
  <c r="FE22" i="14"/>
  <c r="FF22" i="14"/>
  <c r="FG22" i="14"/>
  <c r="FH22" i="14"/>
  <c r="FI22" i="14"/>
  <c r="FJ22" i="14"/>
  <c r="FK22" i="14"/>
  <c r="FL22" i="14"/>
  <c r="FM22" i="14"/>
  <c r="FN22" i="14"/>
  <c r="FO22" i="14"/>
  <c r="FP22" i="14"/>
  <c r="FQ22" i="14"/>
  <c r="FR22" i="14"/>
  <c r="FS22" i="14"/>
  <c r="FT22" i="14"/>
  <c r="FU22" i="14"/>
  <c r="FV22" i="14"/>
  <c r="FW22" i="14"/>
  <c r="FX22" i="14"/>
  <c r="FY22" i="14"/>
  <c r="FZ22" i="14"/>
  <c r="GA22" i="14"/>
  <c r="GB22" i="14"/>
  <c r="GC22" i="14"/>
  <c r="GD22" i="14"/>
  <c r="GE22" i="14"/>
  <c r="GF22" i="14"/>
  <c r="GG22" i="14"/>
  <c r="GH22" i="14"/>
  <c r="GI22" i="14"/>
  <c r="GJ22" i="14"/>
  <c r="GK22" i="14"/>
  <c r="GL22" i="14"/>
  <c r="GM22" i="14"/>
  <c r="GN22" i="14"/>
  <c r="GO22" i="14"/>
  <c r="GP22" i="14"/>
  <c r="GQ22" i="14"/>
  <c r="GR22" i="14"/>
  <c r="GS22" i="14"/>
  <c r="GT22" i="14"/>
  <c r="GU22" i="14"/>
  <c r="GV22" i="14"/>
  <c r="GW22" i="14"/>
  <c r="GX22" i="14"/>
  <c r="GY22" i="14"/>
  <c r="GZ22" i="14"/>
  <c r="HA22" i="14"/>
  <c r="HB22" i="14"/>
  <c r="HC22" i="14"/>
  <c r="HD22" i="14"/>
  <c r="HE22" i="14"/>
  <c r="HF22" i="14"/>
  <c r="HG22" i="14"/>
  <c r="HH22" i="14"/>
  <c r="HI22" i="14"/>
  <c r="HJ22" i="14"/>
  <c r="HK22" i="14"/>
  <c r="HL22" i="14"/>
  <c r="HM22" i="14"/>
  <c r="HN22" i="14"/>
  <c r="HO22" i="14"/>
  <c r="HP22" i="14"/>
  <c r="HQ22" i="14"/>
  <c r="HR22" i="14"/>
  <c r="HS22" i="14"/>
  <c r="HT22" i="14"/>
  <c r="HU22" i="14"/>
  <c r="HV22" i="14"/>
  <c r="HW22" i="14"/>
  <c r="HX22" i="14"/>
  <c r="HY22" i="14"/>
  <c r="HZ22" i="14"/>
  <c r="IA22" i="14"/>
  <c r="IB22" i="14"/>
  <c r="IC22" i="14"/>
  <c r="ID22" i="14"/>
  <c r="IE22" i="14"/>
  <c r="IF22" i="14"/>
  <c r="IG22" i="14"/>
  <c r="IH22" i="14"/>
  <c r="II22" i="14"/>
  <c r="IJ22" i="14"/>
  <c r="IK22" i="14"/>
  <c r="IL22" i="14"/>
  <c r="CR30" i="14"/>
  <c r="CR29" i="14" s="1"/>
  <c r="CS30" i="14"/>
  <c r="CT30" i="14"/>
  <c r="CU30" i="14"/>
  <c r="CV30" i="14"/>
  <c r="CW30" i="14"/>
  <c r="CX30" i="14"/>
  <c r="CY30" i="14"/>
  <c r="CY29" i="14" s="1"/>
  <c r="CZ30" i="14"/>
  <c r="DA30" i="14"/>
  <c r="DB30" i="14"/>
  <c r="DB29" i="14" s="1"/>
  <c r="DC30" i="14"/>
  <c r="DD30" i="14"/>
  <c r="DD29" i="14" s="1"/>
  <c r="DE30" i="14"/>
  <c r="DF30" i="14"/>
  <c r="DG30" i="14"/>
  <c r="DH30" i="14"/>
  <c r="DI30" i="14"/>
  <c r="DJ30" i="14"/>
  <c r="DK30" i="14"/>
  <c r="DL30" i="14"/>
  <c r="DM30" i="14"/>
  <c r="DN30" i="14"/>
  <c r="DN29" i="14" s="1"/>
  <c r="DO30" i="14"/>
  <c r="DP30" i="14"/>
  <c r="DP29" i="14" s="1"/>
  <c r="DQ30" i="14"/>
  <c r="DR30" i="14"/>
  <c r="DS30" i="14"/>
  <c r="DT30" i="14"/>
  <c r="DU30" i="14"/>
  <c r="DV30" i="14"/>
  <c r="DW30" i="14"/>
  <c r="DX30" i="14"/>
  <c r="DY30" i="14"/>
  <c r="DZ30" i="14"/>
  <c r="DZ29" i="14" s="1"/>
  <c r="EA30" i="14"/>
  <c r="EB30" i="14"/>
  <c r="EB29" i="14" s="1"/>
  <c r="EC30" i="14"/>
  <c r="ED30" i="14"/>
  <c r="EE30" i="14"/>
  <c r="EF30" i="14"/>
  <c r="EG30" i="14"/>
  <c r="EH30" i="14"/>
  <c r="EI30" i="14"/>
  <c r="EJ30" i="14"/>
  <c r="EK30" i="14"/>
  <c r="EL30" i="14"/>
  <c r="EM30" i="14"/>
  <c r="EN30" i="14"/>
  <c r="EN29" i="14" s="1"/>
  <c r="EO30" i="14"/>
  <c r="EP30" i="14"/>
  <c r="EQ30" i="14"/>
  <c r="ER30" i="14"/>
  <c r="ES30" i="14"/>
  <c r="ET30" i="14"/>
  <c r="EU30" i="14"/>
  <c r="EV30" i="14"/>
  <c r="EW30" i="14"/>
  <c r="EX30" i="14"/>
  <c r="EY30" i="14"/>
  <c r="EZ30" i="14"/>
  <c r="EZ29" i="14" s="1"/>
  <c r="FA30" i="14"/>
  <c r="FB30" i="14"/>
  <c r="FC30" i="14"/>
  <c r="FD30" i="14"/>
  <c r="FE30" i="14"/>
  <c r="FF30" i="14"/>
  <c r="FG30" i="14"/>
  <c r="FH30" i="14"/>
  <c r="FI30" i="14"/>
  <c r="FJ30" i="14"/>
  <c r="FK30" i="14"/>
  <c r="FL30" i="14"/>
  <c r="FL29" i="14" s="1"/>
  <c r="FM30" i="14"/>
  <c r="FN30" i="14"/>
  <c r="FO30" i="14"/>
  <c r="FP30" i="14"/>
  <c r="FQ30" i="14"/>
  <c r="FR30" i="14"/>
  <c r="FS30" i="14"/>
  <c r="FT30" i="14"/>
  <c r="FU30" i="14"/>
  <c r="FV30" i="14"/>
  <c r="FW30" i="14"/>
  <c r="FX30" i="14"/>
  <c r="FX29" i="14" s="1"/>
  <c r="FY30" i="14"/>
  <c r="FZ30" i="14"/>
  <c r="GA30" i="14"/>
  <c r="GB30" i="14"/>
  <c r="GC30" i="14"/>
  <c r="GD30" i="14"/>
  <c r="GE30" i="14"/>
  <c r="GF30" i="14"/>
  <c r="GG30" i="14"/>
  <c r="GH30" i="14"/>
  <c r="GI30" i="14"/>
  <c r="GJ30" i="14"/>
  <c r="GJ29" i="14" s="1"/>
  <c r="GK30" i="14"/>
  <c r="GL30" i="14"/>
  <c r="GM30" i="14"/>
  <c r="GN30" i="14"/>
  <c r="GO30" i="14"/>
  <c r="GP30" i="14"/>
  <c r="GQ30" i="14"/>
  <c r="GR30" i="14"/>
  <c r="GS30" i="14"/>
  <c r="GT30" i="14"/>
  <c r="GU30" i="14"/>
  <c r="GV30" i="14"/>
  <c r="GV29" i="14" s="1"/>
  <c r="GW30" i="14"/>
  <c r="GX30" i="14"/>
  <c r="GY30" i="14"/>
  <c r="GZ30" i="14"/>
  <c r="HA30" i="14"/>
  <c r="HB30" i="14"/>
  <c r="HC30" i="14"/>
  <c r="HD30" i="14"/>
  <c r="HE30" i="14"/>
  <c r="HF30" i="14"/>
  <c r="HG30" i="14"/>
  <c r="HH30" i="14"/>
  <c r="HH29" i="14" s="1"/>
  <c r="HI30" i="14"/>
  <c r="HJ30" i="14"/>
  <c r="HK30" i="14"/>
  <c r="HL30" i="14"/>
  <c r="HM30" i="14"/>
  <c r="HN30" i="14"/>
  <c r="HO30" i="14"/>
  <c r="HP30" i="14"/>
  <c r="HQ30" i="14"/>
  <c r="HR30" i="14"/>
  <c r="HS30" i="14"/>
  <c r="HT30" i="14"/>
  <c r="HT29" i="14" s="1"/>
  <c r="HU30" i="14"/>
  <c r="HV30" i="14"/>
  <c r="HW30" i="14"/>
  <c r="HX30" i="14"/>
  <c r="HY30" i="14"/>
  <c r="HZ30" i="14"/>
  <c r="IA30" i="14"/>
  <c r="IB30" i="14"/>
  <c r="IC30" i="14"/>
  <c r="ID30" i="14"/>
  <c r="IE30" i="14"/>
  <c r="IF30" i="14"/>
  <c r="IG30" i="14"/>
  <c r="IH30" i="14"/>
  <c r="II30" i="14"/>
  <c r="IJ30" i="14"/>
  <c r="IK30" i="14"/>
  <c r="IL30" i="14"/>
  <c r="CR31" i="14"/>
  <c r="CS31" i="14"/>
  <c r="CT31" i="14"/>
  <c r="CU31" i="14"/>
  <c r="CV31" i="14"/>
  <c r="CW31" i="14"/>
  <c r="CX31" i="14"/>
  <c r="CY31" i="14"/>
  <c r="CZ31" i="14"/>
  <c r="DA31" i="14"/>
  <c r="DB31" i="14"/>
  <c r="DC31" i="14"/>
  <c r="DD31" i="14"/>
  <c r="DE31" i="14"/>
  <c r="DF31" i="14"/>
  <c r="DG31" i="14"/>
  <c r="DH31" i="14"/>
  <c r="DI31" i="14"/>
  <c r="DJ31" i="14"/>
  <c r="DK31" i="14"/>
  <c r="DL31" i="14"/>
  <c r="DM31" i="14"/>
  <c r="DN31" i="14"/>
  <c r="DO31" i="14"/>
  <c r="DP31" i="14"/>
  <c r="DQ31" i="14"/>
  <c r="DR31" i="14"/>
  <c r="DS31" i="14"/>
  <c r="DT31" i="14"/>
  <c r="DU31" i="14"/>
  <c r="DV31" i="14"/>
  <c r="DW31" i="14"/>
  <c r="DX31" i="14"/>
  <c r="DY31" i="14"/>
  <c r="DZ31" i="14"/>
  <c r="EA31" i="14"/>
  <c r="EB31" i="14"/>
  <c r="EC31" i="14"/>
  <c r="ED31" i="14"/>
  <c r="EE31" i="14"/>
  <c r="EF31" i="14"/>
  <c r="EG31" i="14"/>
  <c r="EH31" i="14"/>
  <c r="EI31" i="14"/>
  <c r="EJ31" i="14"/>
  <c r="EK31" i="14"/>
  <c r="EL31" i="14"/>
  <c r="EM31" i="14"/>
  <c r="EN31" i="14"/>
  <c r="EO31" i="14"/>
  <c r="EP31" i="14"/>
  <c r="EQ31" i="14"/>
  <c r="ER31" i="14"/>
  <c r="ES31" i="14"/>
  <c r="ET31" i="14"/>
  <c r="EU31" i="14"/>
  <c r="EV31" i="14"/>
  <c r="EW31" i="14"/>
  <c r="EX31" i="14"/>
  <c r="EY31" i="14"/>
  <c r="EZ31" i="14"/>
  <c r="FA31" i="14"/>
  <c r="FB31" i="14"/>
  <c r="FC31" i="14"/>
  <c r="FD31" i="14"/>
  <c r="FE31" i="14"/>
  <c r="FF31" i="14"/>
  <c r="FG31" i="14"/>
  <c r="FH31" i="14"/>
  <c r="FI31" i="14"/>
  <c r="FJ31" i="14"/>
  <c r="FK31" i="14"/>
  <c r="FL31" i="14"/>
  <c r="FM31" i="14"/>
  <c r="FN31" i="14"/>
  <c r="FO31" i="14"/>
  <c r="FP31" i="14"/>
  <c r="FQ31" i="14"/>
  <c r="FR31" i="14"/>
  <c r="FS31" i="14"/>
  <c r="FT31" i="14"/>
  <c r="FU31" i="14"/>
  <c r="FV31" i="14"/>
  <c r="FW31" i="14"/>
  <c r="FX31" i="14"/>
  <c r="FY31" i="14"/>
  <c r="FZ31" i="14"/>
  <c r="GA31" i="14"/>
  <c r="GB31" i="14"/>
  <c r="GC31" i="14"/>
  <c r="GD31" i="14"/>
  <c r="GE31" i="14"/>
  <c r="GF31" i="14"/>
  <c r="GG31" i="14"/>
  <c r="GH31" i="14"/>
  <c r="GI31" i="14"/>
  <c r="GJ31" i="14"/>
  <c r="GK31" i="14"/>
  <c r="GL31" i="14"/>
  <c r="GM31" i="14"/>
  <c r="GN31" i="14"/>
  <c r="GO31" i="14"/>
  <c r="GP31" i="14"/>
  <c r="GQ31" i="14"/>
  <c r="GR31" i="14"/>
  <c r="GS31" i="14"/>
  <c r="GT31" i="14"/>
  <c r="GU31" i="14"/>
  <c r="GV31" i="14"/>
  <c r="GW31" i="14"/>
  <c r="GX31" i="14"/>
  <c r="GY31" i="14"/>
  <c r="GZ31" i="14"/>
  <c r="HA31" i="14"/>
  <c r="HB31" i="14"/>
  <c r="HC31" i="14"/>
  <c r="HD31" i="14"/>
  <c r="HE31" i="14"/>
  <c r="HF31" i="14"/>
  <c r="HG31" i="14"/>
  <c r="HH31" i="14"/>
  <c r="HI31" i="14"/>
  <c r="HJ31" i="14"/>
  <c r="HK31" i="14"/>
  <c r="HL31" i="14"/>
  <c r="HM31" i="14"/>
  <c r="HN31" i="14"/>
  <c r="HO31" i="14"/>
  <c r="HP31" i="14"/>
  <c r="HQ31" i="14"/>
  <c r="HR31" i="14"/>
  <c r="HS31" i="14"/>
  <c r="HT31" i="14"/>
  <c r="HU31" i="14"/>
  <c r="HV31" i="14"/>
  <c r="HW31" i="14"/>
  <c r="HX31" i="14"/>
  <c r="HY31" i="14"/>
  <c r="HZ31" i="14"/>
  <c r="IA31" i="14"/>
  <c r="IB31" i="14"/>
  <c r="IC31" i="14"/>
  <c r="ID31" i="14"/>
  <c r="IE31" i="14"/>
  <c r="IF31" i="14"/>
  <c r="IG31" i="14"/>
  <c r="IH31" i="14"/>
  <c r="II31" i="14"/>
  <c r="IJ31" i="14"/>
  <c r="IK31" i="14"/>
  <c r="IL31" i="14"/>
  <c r="CR32" i="14"/>
  <c r="CS32" i="14"/>
  <c r="CT32" i="14"/>
  <c r="CU32" i="14"/>
  <c r="CV32" i="14"/>
  <c r="CW32" i="14"/>
  <c r="CX32" i="14"/>
  <c r="CY32" i="14"/>
  <c r="CZ32" i="14"/>
  <c r="DA32" i="14"/>
  <c r="DB32" i="14"/>
  <c r="DC32" i="14"/>
  <c r="DD32" i="14"/>
  <c r="DE32" i="14"/>
  <c r="DF32" i="14"/>
  <c r="DG32" i="14"/>
  <c r="DH32" i="14"/>
  <c r="DI32" i="14"/>
  <c r="DJ32" i="14"/>
  <c r="DK32" i="14"/>
  <c r="DL32" i="14"/>
  <c r="DM32" i="14"/>
  <c r="DN32" i="14"/>
  <c r="DO32" i="14"/>
  <c r="DP32" i="14"/>
  <c r="DQ32" i="14"/>
  <c r="DR32" i="14"/>
  <c r="DS32" i="14"/>
  <c r="DT32" i="14"/>
  <c r="DU32" i="14"/>
  <c r="DV32" i="14"/>
  <c r="DW32" i="14"/>
  <c r="DX32" i="14"/>
  <c r="DY32" i="14"/>
  <c r="DZ32" i="14"/>
  <c r="EA32" i="14"/>
  <c r="EB32" i="14"/>
  <c r="EC32" i="14"/>
  <c r="ED32" i="14"/>
  <c r="EE32" i="14"/>
  <c r="EF32" i="14"/>
  <c r="EG32" i="14"/>
  <c r="EH32" i="14"/>
  <c r="EI32" i="14"/>
  <c r="EJ32" i="14"/>
  <c r="EK32" i="14"/>
  <c r="EL32" i="14"/>
  <c r="EM32" i="14"/>
  <c r="EN32" i="14"/>
  <c r="EO32" i="14"/>
  <c r="EP32" i="14"/>
  <c r="EQ32" i="14"/>
  <c r="ER32" i="14"/>
  <c r="ES32" i="14"/>
  <c r="ET32" i="14"/>
  <c r="EU32" i="14"/>
  <c r="EV32" i="14"/>
  <c r="EW32" i="14"/>
  <c r="EX32" i="14"/>
  <c r="EY32" i="14"/>
  <c r="EZ32" i="14"/>
  <c r="FA32" i="14"/>
  <c r="FB32" i="14"/>
  <c r="FC32" i="14"/>
  <c r="FD32" i="14"/>
  <c r="FE32" i="14"/>
  <c r="FF32" i="14"/>
  <c r="FG32" i="14"/>
  <c r="FH32" i="14"/>
  <c r="FI32" i="14"/>
  <c r="FJ32" i="14"/>
  <c r="FK32" i="14"/>
  <c r="FL32" i="14"/>
  <c r="FM32" i="14"/>
  <c r="FN32" i="14"/>
  <c r="FO32" i="14"/>
  <c r="FP32" i="14"/>
  <c r="FQ32" i="14"/>
  <c r="FR32" i="14"/>
  <c r="FS32" i="14"/>
  <c r="FT32" i="14"/>
  <c r="FU32" i="14"/>
  <c r="FV32" i="14"/>
  <c r="FW32" i="14"/>
  <c r="FX32" i="14"/>
  <c r="FY32" i="14"/>
  <c r="FZ32" i="14"/>
  <c r="GA32" i="14"/>
  <c r="GB32" i="14"/>
  <c r="GC32" i="14"/>
  <c r="GD32" i="14"/>
  <c r="GE32" i="14"/>
  <c r="GF32" i="14"/>
  <c r="GG32" i="14"/>
  <c r="GH32" i="14"/>
  <c r="GI32" i="14"/>
  <c r="GJ32" i="14"/>
  <c r="GK32" i="14"/>
  <c r="GL32" i="14"/>
  <c r="GM32" i="14"/>
  <c r="GN32" i="14"/>
  <c r="GO32" i="14"/>
  <c r="GP32" i="14"/>
  <c r="GQ32" i="14"/>
  <c r="GR32" i="14"/>
  <c r="GS32" i="14"/>
  <c r="GT32" i="14"/>
  <c r="GU32" i="14"/>
  <c r="GV32" i="14"/>
  <c r="GW32" i="14"/>
  <c r="GX32" i="14"/>
  <c r="GY32" i="14"/>
  <c r="GZ32" i="14"/>
  <c r="HA32" i="14"/>
  <c r="HB32" i="14"/>
  <c r="HC32" i="14"/>
  <c r="HD32" i="14"/>
  <c r="HE32" i="14"/>
  <c r="HF32" i="14"/>
  <c r="HG32" i="14"/>
  <c r="HH32" i="14"/>
  <c r="HI32" i="14"/>
  <c r="HJ32" i="14"/>
  <c r="HK32" i="14"/>
  <c r="HL32" i="14"/>
  <c r="HM32" i="14"/>
  <c r="HN32" i="14"/>
  <c r="HO32" i="14"/>
  <c r="HP32" i="14"/>
  <c r="HQ32" i="14"/>
  <c r="HR32" i="14"/>
  <c r="HS32" i="14"/>
  <c r="HT32" i="14"/>
  <c r="HU32" i="14"/>
  <c r="HV32" i="14"/>
  <c r="HW32" i="14"/>
  <c r="HX32" i="14"/>
  <c r="HY32" i="14"/>
  <c r="HZ32" i="14"/>
  <c r="IA32" i="14"/>
  <c r="IB32" i="14"/>
  <c r="IC32" i="14"/>
  <c r="ID32" i="14"/>
  <c r="IE32" i="14"/>
  <c r="IF32" i="14"/>
  <c r="IG32" i="14"/>
  <c r="IH32" i="14"/>
  <c r="II32" i="14"/>
  <c r="IJ32" i="14"/>
  <c r="IK32" i="14"/>
  <c r="IL32" i="14"/>
  <c r="CR33" i="14"/>
  <c r="CS33" i="14"/>
  <c r="CT33" i="14"/>
  <c r="CU33" i="14"/>
  <c r="CV33" i="14"/>
  <c r="CW33" i="14"/>
  <c r="CX33" i="14"/>
  <c r="CY33" i="14"/>
  <c r="CZ33" i="14"/>
  <c r="DA33" i="14"/>
  <c r="DB33" i="14"/>
  <c r="DC33" i="14"/>
  <c r="DD33" i="14"/>
  <c r="DE33" i="14"/>
  <c r="DF33" i="14"/>
  <c r="DG33" i="14"/>
  <c r="DH33" i="14"/>
  <c r="DI33" i="14"/>
  <c r="DJ33" i="14"/>
  <c r="DK33" i="14"/>
  <c r="DL33" i="14"/>
  <c r="DM33" i="14"/>
  <c r="DN33" i="14"/>
  <c r="DO33" i="14"/>
  <c r="DP33" i="14"/>
  <c r="DQ33" i="14"/>
  <c r="DR33" i="14"/>
  <c r="DS33" i="14"/>
  <c r="DT33" i="14"/>
  <c r="DU33" i="14"/>
  <c r="DV33" i="14"/>
  <c r="DW33" i="14"/>
  <c r="DX33" i="14"/>
  <c r="DY33" i="14"/>
  <c r="DZ33" i="14"/>
  <c r="EA33" i="14"/>
  <c r="EB33" i="14"/>
  <c r="EC33" i="14"/>
  <c r="ED33" i="14"/>
  <c r="EE33" i="14"/>
  <c r="EF33" i="14"/>
  <c r="EG33" i="14"/>
  <c r="EH33" i="14"/>
  <c r="EI33" i="14"/>
  <c r="EJ33" i="14"/>
  <c r="EK33" i="14"/>
  <c r="EL33" i="14"/>
  <c r="EM33" i="14"/>
  <c r="EN33" i="14"/>
  <c r="EO33" i="14"/>
  <c r="EP33" i="14"/>
  <c r="EQ33" i="14"/>
  <c r="ER33" i="14"/>
  <c r="ES33" i="14"/>
  <c r="ET33" i="14"/>
  <c r="EU33" i="14"/>
  <c r="EV33" i="14"/>
  <c r="EW33" i="14"/>
  <c r="EX33" i="14"/>
  <c r="EY33" i="14"/>
  <c r="EZ33" i="14"/>
  <c r="FA33" i="14"/>
  <c r="FB33" i="14"/>
  <c r="FC33" i="14"/>
  <c r="FD33" i="14"/>
  <c r="FE33" i="14"/>
  <c r="FF33" i="14"/>
  <c r="FG33" i="14"/>
  <c r="FH33" i="14"/>
  <c r="FI33" i="14"/>
  <c r="FJ33" i="14"/>
  <c r="FK33" i="14"/>
  <c r="FL33" i="14"/>
  <c r="FM33" i="14"/>
  <c r="FN33" i="14"/>
  <c r="FO33" i="14"/>
  <c r="FP33" i="14"/>
  <c r="FQ33" i="14"/>
  <c r="FR33" i="14"/>
  <c r="FS33" i="14"/>
  <c r="FT33" i="14"/>
  <c r="FU33" i="14"/>
  <c r="FV33" i="14"/>
  <c r="FW33" i="14"/>
  <c r="FX33" i="14"/>
  <c r="FY33" i="14"/>
  <c r="FZ33" i="14"/>
  <c r="GA33" i="14"/>
  <c r="GB33" i="14"/>
  <c r="GC33" i="14"/>
  <c r="GD33" i="14"/>
  <c r="GE33" i="14"/>
  <c r="GF33" i="14"/>
  <c r="GG33" i="14"/>
  <c r="GH33" i="14"/>
  <c r="GI33" i="14"/>
  <c r="GJ33" i="14"/>
  <c r="GK33" i="14"/>
  <c r="GL33" i="14"/>
  <c r="GM33" i="14"/>
  <c r="GN33" i="14"/>
  <c r="GO33" i="14"/>
  <c r="GP33" i="14"/>
  <c r="GQ33" i="14"/>
  <c r="GR33" i="14"/>
  <c r="GS33" i="14"/>
  <c r="GT33" i="14"/>
  <c r="GU33" i="14"/>
  <c r="GV33" i="14"/>
  <c r="GW33" i="14"/>
  <c r="GX33" i="14"/>
  <c r="GY33" i="14"/>
  <c r="GZ33" i="14"/>
  <c r="HA33" i="14"/>
  <c r="HB33" i="14"/>
  <c r="HC33" i="14"/>
  <c r="HD33" i="14"/>
  <c r="HE33" i="14"/>
  <c r="HF33" i="14"/>
  <c r="HG33" i="14"/>
  <c r="HH33" i="14"/>
  <c r="HI33" i="14"/>
  <c r="HJ33" i="14"/>
  <c r="HK33" i="14"/>
  <c r="HL33" i="14"/>
  <c r="HM33" i="14"/>
  <c r="HN33" i="14"/>
  <c r="HO33" i="14"/>
  <c r="HP33" i="14"/>
  <c r="HQ33" i="14"/>
  <c r="HR33" i="14"/>
  <c r="HS33" i="14"/>
  <c r="HT33" i="14"/>
  <c r="HU33" i="14"/>
  <c r="HV33" i="14"/>
  <c r="HW33" i="14"/>
  <c r="HX33" i="14"/>
  <c r="HY33" i="14"/>
  <c r="HZ33" i="14"/>
  <c r="IA33" i="14"/>
  <c r="IB33" i="14"/>
  <c r="IC33" i="14"/>
  <c r="ID33" i="14"/>
  <c r="IE33" i="14"/>
  <c r="IF33" i="14"/>
  <c r="IG33" i="14"/>
  <c r="IH33" i="14"/>
  <c r="II33" i="14"/>
  <c r="IJ33" i="14"/>
  <c r="IK33" i="14"/>
  <c r="IL33" i="14"/>
  <c r="CR34" i="14"/>
  <c r="CS34" i="14"/>
  <c r="CT34" i="14"/>
  <c r="CU34" i="14"/>
  <c r="CV34" i="14"/>
  <c r="CW34" i="14"/>
  <c r="CX34" i="14"/>
  <c r="CY34" i="14"/>
  <c r="CZ34" i="14"/>
  <c r="DA34" i="14"/>
  <c r="DB34" i="14"/>
  <c r="DC34" i="14"/>
  <c r="DD34" i="14"/>
  <c r="DE34" i="14"/>
  <c r="DF34" i="14"/>
  <c r="DG34" i="14"/>
  <c r="DH34" i="14"/>
  <c r="DI34" i="14"/>
  <c r="DJ34" i="14"/>
  <c r="DK34" i="14"/>
  <c r="DL34" i="14"/>
  <c r="DM34" i="14"/>
  <c r="DN34" i="14"/>
  <c r="DO34" i="14"/>
  <c r="DP34" i="14"/>
  <c r="DQ34" i="14"/>
  <c r="DR34" i="14"/>
  <c r="DS34" i="14"/>
  <c r="DT34" i="14"/>
  <c r="DU34" i="14"/>
  <c r="DV34" i="14"/>
  <c r="DW34" i="14"/>
  <c r="DX34" i="14"/>
  <c r="DY34" i="14"/>
  <c r="DZ34" i="14"/>
  <c r="EA34" i="14"/>
  <c r="EB34" i="14"/>
  <c r="EC34" i="14"/>
  <c r="ED34" i="14"/>
  <c r="EE34" i="14"/>
  <c r="EF34" i="14"/>
  <c r="EG34" i="14"/>
  <c r="EH34" i="14"/>
  <c r="EI34" i="14"/>
  <c r="EJ34" i="14"/>
  <c r="EK34" i="14"/>
  <c r="EL34" i="14"/>
  <c r="EM34" i="14"/>
  <c r="EN34" i="14"/>
  <c r="EO34" i="14"/>
  <c r="EP34" i="14"/>
  <c r="EQ34" i="14"/>
  <c r="ER34" i="14"/>
  <c r="ES34" i="14"/>
  <c r="ET34" i="14"/>
  <c r="EU34" i="14"/>
  <c r="EV34" i="14"/>
  <c r="EW34" i="14"/>
  <c r="EX34" i="14"/>
  <c r="EY34" i="14"/>
  <c r="EZ34" i="14"/>
  <c r="FA34" i="14"/>
  <c r="FB34" i="14"/>
  <c r="FC34" i="14"/>
  <c r="FD34" i="14"/>
  <c r="FE34" i="14"/>
  <c r="FF34" i="14"/>
  <c r="FG34" i="14"/>
  <c r="FH34" i="14"/>
  <c r="FI34" i="14"/>
  <c r="FJ34" i="14"/>
  <c r="FK34" i="14"/>
  <c r="FL34" i="14"/>
  <c r="FM34" i="14"/>
  <c r="FN34" i="14"/>
  <c r="FO34" i="14"/>
  <c r="FP34" i="14"/>
  <c r="FQ34" i="14"/>
  <c r="FR34" i="14"/>
  <c r="FS34" i="14"/>
  <c r="FT34" i="14"/>
  <c r="FU34" i="14"/>
  <c r="FV34" i="14"/>
  <c r="FW34" i="14"/>
  <c r="FX34" i="14"/>
  <c r="FY34" i="14"/>
  <c r="FZ34" i="14"/>
  <c r="GA34" i="14"/>
  <c r="GB34" i="14"/>
  <c r="GC34" i="14"/>
  <c r="GD34" i="14"/>
  <c r="GE34" i="14"/>
  <c r="GF34" i="14"/>
  <c r="GG34" i="14"/>
  <c r="GH34" i="14"/>
  <c r="GI34" i="14"/>
  <c r="GJ34" i="14"/>
  <c r="GK34" i="14"/>
  <c r="GL34" i="14"/>
  <c r="GM34" i="14"/>
  <c r="GN34" i="14"/>
  <c r="GO34" i="14"/>
  <c r="GP34" i="14"/>
  <c r="GQ34" i="14"/>
  <c r="GR34" i="14"/>
  <c r="GS34" i="14"/>
  <c r="GT34" i="14"/>
  <c r="GU34" i="14"/>
  <c r="GV34" i="14"/>
  <c r="GW34" i="14"/>
  <c r="GX34" i="14"/>
  <c r="GY34" i="14"/>
  <c r="GZ34" i="14"/>
  <c r="HA34" i="14"/>
  <c r="HB34" i="14"/>
  <c r="HC34" i="14"/>
  <c r="HD34" i="14"/>
  <c r="HE34" i="14"/>
  <c r="HF34" i="14"/>
  <c r="HG34" i="14"/>
  <c r="HH34" i="14"/>
  <c r="HI34" i="14"/>
  <c r="HJ34" i="14"/>
  <c r="HK34" i="14"/>
  <c r="HL34" i="14"/>
  <c r="HM34" i="14"/>
  <c r="HN34" i="14"/>
  <c r="HO34" i="14"/>
  <c r="HP34" i="14"/>
  <c r="HQ34" i="14"/>
  <c r="HR34" i="14"/>
  <c r="HS34" i="14"/>
  <c r="HT34" i="14"/>
  <c r="HU34" i="14"/>
  <c r="HV34" i="14"/>
  <c r="HW34" i="14"/>
  <c r="HX34" i="14"/>
  <c r="HY34" i="14"/>
  <c r="HZ34" i="14"/>
  <c r="IA34" i="14"/>
  <c r="IB34" i="14"/>
  <c r="IC34" i="14"/>
  <c r="ID34" i="14"/>
  <c r="IE34" i="14"/>
  <c r="IF34" i="14"/>
  <c r="IG34" i="14"/>
  <c r="IH34" i="14"/>
  <c r="II34" i="14"/>
  <c r="IJ34" i="14"/>
  <c r="IK34" i="14"/>
  <c r="IL34" i="14"/>
  <c r="CR35" i="14"/>
  <c r="CS35" i="14"/>
  <c r="CT35" i="14"/>
  <c r="CU35" i="14"/>
  <c r="CV35" i="14"/>
  <c r="CW35" i="14"/>
  <c r="CX35" i="14"/>
  <c r="CY35" i="14"/>
  <c r="CZ35" i="14"/>
  <c r="DA35" i="14"/>
  <c r="DB35" i="14"/>
  <c r="DC35" i="14"/>
  <c r="DD35" i="14"/>
  <c r="DE35" i="14"/>
  <c r="DF35" i="14"/>
  <c r="DG35" i="14"/>
  <c r="DH35" i="14"/>
  <c r="DI35" i="14"/>
  <c r="DJ35" i="14"/>
  <c r="DK35" i="14"/>
  <c r="DL35" i="14"/>
  <c r="DM35" i="14"/>
  <c r="DN35" i="14"/>
  <c r="DO35" i="14"/>
  <c r="DP35" i="14"/>
  <c r="DQ35" i="14"/>
  <c r="DR35" i="14"/>
  <c r="DS35" i="14"/>
  <c r="DT35" i="14"/>
  <c r="DU35" i="14"/>
  <c r="DV35" i="14"/>
  <c r="DW35" i="14"/>
  <c r="DX35" i="14"/>
  <c r="DY35" i="14"/>
  <c r="DZ35" i="14"/>
  <c r="EA35" i="14"/>
  <c r="EB35" i="14"/>
  <c r="EC35" i="14"/>
  <c r="ED35" i="14"/>
  <c r="EE35" i="14"/>
  <c r="EF35" i="14"/>
  <c r="EG35" i="14"/>
  <c r="EH35" i="14"/>
  <c r="EI35" i="14"/>
  <c r="EJ35" i="14"/>
  <c r="EK35" i="14"/>
  <c r="EL35" i="14"/>
  <c r="EM35" i="14"/>
  <c r="EN35" i="14"/>
  <c r="EO35" i="14"/>
  <c r="EP35" i="14"/>
  <c r="EQ35" i="14"/>
  <c r="ER35" i="14"/>
  <c r="ES35" i="14"/>
  <c r="ET35" i="14"/>
  <c r="EU35" i="14"/>
  <c r="EV35" i="14"/>
  <c r="EW35" i="14"/>
  <c r="EX35" i="14"/>
  <c r="EY35" i="14"/>
  <c r="EZ35" i="14"/>
  <c r="FA35" i="14"/>
  <c r="FB35" i="14"/>
  <c r="FC35" i="14"/>
  <c r="FD35" i="14"/>
  <c r="FE35" i="14"/>
  <c r="FF35" i="14"/>
  <c r="FG35" i="14"/>
  <c r="FH35" i="14"/>
  <c r="FI35" i="14"/>
  <c r="FJ35" i="14"/>
  <c r="FK35" i="14"/>
  <c r="FL35" i="14"/>
  <c r="FM35" i="14"/>
  <c r="FN35" i="14"/>
  <c r="FO35" i="14"/>
  <c r="FP35" i="14"/>
  <c r="FQ35" i="14"/>
  <c r="FR35" i="14"/>
  <c r="FS35" i="14"/>
  <c r="FT35" i="14"/>
  <c r="FU35" i="14"/>
  <c r="FV35" i="14"/>
  <c r="FW35" i="14"/>
  <c r="FX35" i="14"/>
  <c r="FY35" i="14"/>
  <c r="FZ35" i="14"/>
  <c r="GA35" i="14"/>
  <c r="GB35" i="14"/>
  <c r="GC35" i="14"/>
  <c r="GD35" i="14"/>
  <c r="GE35" i="14"/>
  <c r="GF35" i="14"/>
  <c r="GG35" i="14"/>
  <c r="GH35" i="14"/>
  <c r="GI35" i="14"/>
  <c r="GJ35" i="14"/>
  <c r="GK35" i="14"/>
  <c r="GL35" i="14"/>
  <c r="GM35" i="14"/>
  <c r="GN35" i="14"/>
  <c r="GO35" i="14"/>
  <c r="GP35" i="14"/>
  <c r="GQ35" i="14"/>
  <c r="GR35" i="14"/>
  <c r="GS35" i="14"/>
  <c r="GT35" i="14"/>
  <c r="GU35" i="14"/>
  <c r="GV35" i="14"/>
  <c r="GW35" i="14"/>
  <c r="GX35" i="14"/>
  <c r="GY35" i="14"/>
  <c r="GZ35" i="14"/>
  <c r="HA35" i="14"/>
  <c r="HB35" i="14"/>
  <c r="HC35" i="14"/>
  <c r="HD35" i="14"/>
  <c r="HE35" i="14"/>
  <c r="HF35" i="14"/>
  <c r="HG35" i="14"/>
  <c r="HH35" i="14"/>
  <c r="HI35" i="14"/>
  <c r="HJ35" i="14"/>
  <c r="HK35" i="14"/>
  <c r="HL35" i="14"/>
  <c r="HM35" i="14"/>
  <c r="HN35" i="14"/>
  <c r="HO35" i="14"/>
  <c r="HP35" i="14"/>
  <c r="HQ35" i="14"/>
  <c r="HR35" i="14"/>
  <c r="HS35" i="14"/>
  <c r="HT35" i="14"/>
  <c r="HU35" i="14"/>
  <c r="HV35" i="14"/>
  <c r="HW35" i="14"/>
  <c r="HX35" i="14"/>
  <c r="HY35" i="14"/>
  <c r="HZ35" i="14"/>
  <c r="IA35" i="14"/>
  <c r="IB35" i="14"/>
  <c r="IC35" i="14"/>
  <c r="ID35" i="14"/>
  <c r="IE35" i="14"/>
  <c r="IF35" i="14"/>
  <c r="IG35" i="14"/>
  <c r="IH35" i="14"/>
  <c r="II35" i="14"/>
  <c r="IJ35" i="14"/>
  <c r="IK35" i="14"/>
  <c r="IL35" i="14"/>
  <c r="CR36" i="14"/>
  <c r="CS36" i="14"/>
  <c r="CT36" i="14"/>
  <c r="CU36" i="14"/>
  <c r="CV36" i="14"/>
  <c r="CW36" i="14"/>
  <c r="CX36" i="14"/>
  <c r="CY36" i="14"/>
  <c r="CZ36" i="14"/>
  <c r="DA36" i="14"/>
  <c r="DB36" i="14"/>
  <c r="DC36" i="14"/>
  <c r="DD36" i="14"/>
  <c r="DE36" i="14"/>
  <c r="DF36" i="14"/>
  <c r="DG36" i="14"/>
  <c r="DH36" i="14"/>
  <c r="DI36" i="14"/>
  <c r="DJ36" i="14"/>
  <c r="DK36" i="14"/>
  <c r="DL36" i="14"/>
  <c r="DM36" i="14"/>
  <c r="DN36" i="14"/>
  <c r="DO36" i="14"/>
  <c r="DP36" i="14"/>
  <c r="DQ36" i="14"/>
  <c r="DR36" i="14"/>
  <c r="DS36" i="14"/>
  <c r="DT36" i="14"/>
  <c r="DU36" i="14"/>
  <c r="DV36" i="14"/>
  <c r="DW36" i="14"/>
  <c r="DX36" i="14"/>
  <c r="DY36" i="14"/>
  <c r="DZ36" i="14"/>
  <c r="EA36" i="14"/>
  <c r="EB36" i="14"/>
  <c r="EC36" i="14"/>
  <c r="ED36" i="14"/>
  <c r="EE36" i="14"/>
  <c r="EF36" i="14"/>
  <c r="EG36" i="14"/>
  <c r="EH36" i="14"/>
  <c r="EI36" i="14"/>
  <c r="EJ36" i="14"/>
  <c r="EK36" i="14"/>
  <c r="EL36" i="14"/>
  <c r="EM36" i="14"/>
  <c r="EN36" i="14"/>
  <c r="EO36" i="14"/>
  <c r="EP36" i="14"/>
  <c r="EQ36" i="14"/>
  <c r="ER36" i="14"/>
  <c r="ES36" i="14"/>
  <c r="ET36" i="14"/>
  <c r="EU36" i="14"/>
  <c r="EV36" i="14"/>
  <c r="EW36" i="14"/>
  <c r="EX36" i="14"/>
  <c r="EY36" i="14"/>
  <c r="EZ36" i="14"/>
  <c r="FA36" i="14"/>
  <c r="FB36" i="14"/>
  <c r="FC36" i="14"/>
  <c r="FD36" i="14"/>
  <c r="FE36" i="14"/>
  <c r="FF36" i="14"/>
  <c r="FG36" i="14"/>
  <c r="FH36" i="14"/>
  <c r="FI36" i="14"/>
  <c r="FJ36" i="14"/>
  <c r="FK36" i="14"/>
  <c r="FL36" i="14"/>
  <c r="FM36" i="14"/>
  <c r="FN36" i="14"/>
  <c r="FO36" i="14"/>
  <c r="FP36" i="14"/>
  <c r="FQ36" i="14"/>
  <c r="FR36" i="14"/>
  <c r="FS36" i="14"/>
  <c r="FT36" i="14"/>
  <c r="FU36" i="14"/>
  <c r="FV36" i="14"/>
  <c r="FW36" i="14"/>
  <c r="FX36" i="14"/>
  <c r="FY36" i="14"/>
  <c r="FZ36" i="14"/>
  <c r="GA36" i="14"/>
  <c r="GB36" i="14"/>
  <c r="GC36" i="14"/>
  <c r="GD36" i="14"/>
  <c r="GE36" i="14"/>
  <c r="GF36" i="14"/>
  <c r="GG36" i="14"/>
  <c r="GH36" i="14"/>
  <c r="GI36" i="14"/>
  <c r="GJ36" i="14"/>
  <c r="GK36" i="14"/>
  <c r="GL36" i="14"/>
  <c r="GM36" i="14"/>
  <c r="GN36" i="14"/>
  <c r="GO36" i="14"/>
  <c r="GP36" i="14"/>
  <c r="GQ36" i="14"/>
  <c r="GR36" i="14"/>
  <c r="GS36" i="14"/>
  <c r="GT36" i="14"/>
  <c r="GU36" i="14"/>
  <c r="GV36" i="14"/>
  <c r="GW36" i="14"/>
  <c r="GX36" i="14"/>
  <c r="GY36" i="14"/>
  <c r="GZ36" i="14"/>
  <c r="HA36" i="14"/>
  <c r="HB36" i="14"/>
  <c r="HC36" i="14"/>
  <c r="HD36" i="14"/>
  <c r="HE36" i="14"/>
  <c r="HF36" i="14"/>
  <c r="HG36" i="14"/>
  <c r="HH36" i="14"/>
  <c r="HI36" i="14"/>
  <c r="HJ36" i="14"/>
  <c r="HK36" i="14"/>
  <c r="HL36" i="14"/>
  <c r="HM36" i="14"/>
  <c r="HN36" i="14"/>
  <c r="HO36" i="14"/>
  <c r="HP36" i="14"/>
  <c r="HQ36" i="14"/>
  <c r="HR36" i="14"/>
  <c r="HS36" i="14"/>
  <c r="HT36" i="14"/>
  <c r="HU36" i="14"/>
  <c r="HV36" i="14"/>
  <c r="HW36" i="14"/>
  <c r="HX36" i="14"/>
  <c r="HY36" i="14"/>
  <c r="HZ36" i="14"/>
  <c r="IA36" i="14"/>
  <c r="IB36" i="14"/>
  <c r="IC36" i="14"/>
  <c r="ID36" i="14"/>
  <c r="IE36" i="14"/>
  <c r="IF36" i="14"/>
  <c r="IG36" i="14"/>
  <c r="IH36" i="14"/>
  <c r="II36" i="14"/>
  <c r="IJ36" i="14"/>
  <c r="IK36" i="14"/>
  <c r="IL36" i="14"/>
  <c r="CR37" i="14"/>
  <c r="CS37" i="14"/>
  <c r="CT37" i="14"/>
  <c r="CU37" i="14"/>
  <c r="CV37" i="14"/>
  <c r="CW37" i="14"/>
  <c r="CX37" i="14"/>
  <c r="CY37" i="14"/>
  <c r="CZ37" i="14"/>
  <c r="DA37" i="14"/>
  <c r="DB37" i="14"/>
  <c r="DC37" i="14"/>
  <c r="DD37" i="14"/>
  <c r="DE37" i="14"/>
  <c r="DF37" i="14"/>
  <c r="DG37" i="14"/>
  <c r="DH37" i="14"/>
  <c r="DI37" i="14"/>
  <c r="DJ37" i="14"/>
  <c r="DK37" i="14"/>
  <c r="DL37" i="14"/>
  <c r="DM37" i="14"/>
  <c r="DN37" i="14"/>
  <c r="DO37" i="14"/>
  <c r="DP37" i="14"/>
  <c r="DQ37" i="14"/>
  <c r="DR37" i="14"/>
  <c r="DS37" i="14"/>
  <c r="DT37" i="14"/>
  <c r="DU37" i="14"/>
  <c r="DV37" i="14"/>
  <c r="DW37" i="14"/>
  <c r="DX37" i="14"/>
  <c r="DY37" i="14"/>
  <c r="DZ37" i="14"/>
  <c r="EA37" i="14"/>
  <c r="EB37" i="14"/>
  <c r="EC37" i="14"/>
  <c r="ED37" i="14"/>
  <c r="EE37" i="14"/>
  <c r="EF37" i="14"/>
  <c r="EG37" i="14"/>
  <c r="EH37" i="14"/>
  <c r="EI37" i="14"/>
  <c r="EJ37" i="14"/>
  <c r="EK37" i="14"/>
  <c r="EL37" i="14"/>
  <c r="EM37" i="14"/>
  <c r="EN37" i="14"/>
  <c r="EO37" i="14"/>
  <c r="EP37" i="14"/>
  <c r="EQ37" i="14"/>
  <c r="ER37" i="14"/>
  <c r="ES37" i="14"/>
  <c r="ET37" i="14"/>
  <c r="EU37" i="14"/>
  <c r="EV37" i="14"/>
  <c r="EW37" i="14"/>
  <c r="EX37" i="14"/>
  <c r="EY37" i="14"/>
  <c r="EZ37" i="14"/>
  <c r="FA37" i="14"/>
  <c r="FB37" i="14"/>
  <c r="FC37" i="14"/>
  <c r="FD37" i="14"/>
  <c r="FE37" i="14"/>
  <c r="FF37" i="14"/>
  <c r="FG37" i="14"/>
  <c r="FH37" i="14"/>
  <c r="FI37" i="14"/>
  <c r="FJ37" i="14"/>
  <c r="FK37" i="14"/>
  <c r="FL37" i="14"/>
  <c r="FM37" i="14"/>
  <c r="FN37" i="14"/>
  <c r="FO37" i="14"/>
  <c r="FP37" i="14"/>
  <c r="FQ37" i="14"/>
  <c r="FR37" i="14"/>
  <c r="FS37" i="14"/>
  <c r="FT37" i="14"/>
  <c r="FU37" i="14"/>
  <c r="FV37" i="14"/>
  <c r="FW37" i="14"/>
  <c r="FX37" i="14"/>
  <c r="FY37" i="14"/>
  <c r="FZ37" i="14"/>
  <c r="GA37" i="14"/>
  <c r="GB37" i="14"/>
  <c r="GC37" i="14"/>
  <c r="GD37" i="14"/>
  <c r="GE37" i="14"/>
  <c r="GF37" i="14"/>
  <c r="GG37" i="14"/>
  <c r="GH37" i="14"/>
  <c r="GI37" i="14"/>
  <c r="GJ37" i="14"/>
  <c r="GK37" i="14"/>
  <c r="GL37" i="14"/>
  <c r="GM37" i="14"/>
  <c r="GN37" i="14"/>
  <c r="GO37" i="14"/>
  <c r="GP37" i="14"/>
  <c r="GQ37" i="14"/>
  <c r="GR37" i="14"/>
  <c r="GS37" i="14"/>
  <c r="GT37" i="14"/>
  <c r="GU37" i="14"/>
  <c r="GV37" i="14"/>
  <c r="GW37" i="14"/>
  <c r="GX37" i="14"/>
  <c r="GY37" i="14"/>
  <c r="GZ37" i="14"/>
  <c r="HA37" i="14"/>
  <c r="HB37" i="14"/>
  <c r="HC37" i="14"/>
  <c r="HD37" i="14"/>
  <c r="HE37" i="14"/>
  <c r="HF37" i="14"/>
  <c r="HG37" i="14"/>
  <c r="HH37" i="14"/>
  <c r="HI37" i="14"/>
  <c r="HJ37" i="14"/>
  <c r="HK37" i="14"/>
  <c r="HL37" i="14"/>
  <c r="HM37" i="14"/>
  <c r="HN37" i="14"/>
  <c r="HO37" i="14"/>
  <c r="HP37" i="14"/>
  <c r="HQ37" i="14"/>
  <c r="HR37" i="14"/>
  <c r="HS37" i="14"/>
  <c r="HT37" i="14"/>
  <c r="HU37" i="14"/>
  <c r="HV37" i="14"/>
  <c r="HW37" i="14"/>
  <c r="HX37" i="14"/>
  <c r="HY37" i="14"/>
  <c r="HZ37" i="14"/>
  <c r="IA37" i="14"/>
  <c r="IB37" i="14"/>
  <c r="IC37" i="14"/>
  <c r="ID37" i="14"/>
  <c r="IE37" i="14"/>
  <c r="IF37" i="14"/>
  <c r="IG37" i="14"/>
  <c r="IH37" i="14"/>
  <c r="II37" i="14"/>
  <c r="IJ37" i="14"/>
  <c r="IK37" i="14"/>
  <c r="IL37" i="14"/>
  <c r="CR38" i="14"/>
  <c r="CS38" i="14"/>
  <c r="CT38" i="14"/>
  <c r="CU38" i="14"/>
  <c r="CV38" i="14"/>
  <c r="CW38" i="14"/>
  <c r="CX38" i="14"/>
  <c r="CY38" i="14"/>
  <c r="CZ38" i="14"/>
  <c r="DA38" i="14"/>
  <c r="DB38" i="14"/>
  <c r="DC38" i="14"/>
  <c r="DD38" i="14"/>
  <c r="DE38" i="14"/>
  <c r="DF38" i="14"/>
  <c r="DG38" i="14"/>
  <c r="DH38" i="14"/>
  <c r="DI38" i="14"/>
  <c r="DJ38" i="14"/>
  <c r="DK38" i="14"/>
  <c r="DL38" i="14"/>
  <c r="DM38" i="14"/>
  <c r="DN38" i="14"/>
  <c r="DO38" i="14"/>
  <c r="DP38" i="14"/>
  <c r="DQ38" i="14"/>
  <c r="DR38" i="14"/>
  <c r="DS38" i="14"/>
  <c r="DT38" i="14"/>
  <c r="DU38" i="14"/>
  <c r="DV38" i="14"/>
  <c r="DW38" i="14"/>
  <c r="DX38" i="14"/>
  <c r="DY38" i="14"/>
  <c r="DZ38" i="14"/>
  <c r="EA38" i="14"/>
  <c r="EB38" i="14"/>
  <c r="EC38" i="14"/>
  <c r="ED38" i="14"/>
  <c r="EE38" i="14"/>
  <c r="EF38" i="14"/>
  <c r="EG38" i="14"/>
  <c r="EH38" i="14"/>
  <c r="EI38" i="14"/>
  <c r="EJ38" i="14"/>
  <c r="EK38" i="14"/>
  <c r="EL38" i="14"/>
  <c r="EM38" i="14"/>
  <c r="EN38" i="14"/>
  <c r="EO38" i="14"/>
  <c r="EP38" i="14"/>
  <c r="EQ38" i="14"/>
  <c r="ER38" i="14"/>
  <c r="ES38" i="14"/>
  <c r="ET38" i="14"/>
  <c r="EU38" i="14"/>
  <c r="EV38" i="14"/>
  <c r="EW38" i="14"/>
  <c r="EX38" i="14"/>
  <c r="EY38" i="14"/>
  <c r="EZ38" i="14"/>
  <c r="FA38" i="14"/>
  <c r="FB38" i="14"/>
  <c r="FC38" i="14"/>
  <c r="FD38" i="14"/>
  <c r="FE38" i="14"/>
  <c r="FF38" i="14"/>
  <c r="FG38" i="14"/>
  <c r="FH38" i="14"/>
  <c r="FI38" i="14"/>
  <c r="FJ38" i="14"/>
  <c r="FK38" i="14"/>
  <c r="FL38" i="14"/>
  <c r="FM38" i="14"/>
  <c r="FN38" i="14"/>
  <c r="FO38" i="14"/>
  <c r="FP38" i="14"/>
  <c r="FQ38" i="14"/>
  <c r="FR38" i="14"/>
  <c r="FS38" i="14"/>
  <c r="FT38" i="14"/>
  <c r="FU38" i="14"/>
  <c r="FV38" i="14"/>
  <c r="FW38" i="14"/>
  <c r="FX38" i="14"/>
  <c r="FY38" i="14"/>
  <c r="FZ38" i="14"/>
  <c r="GA38" i="14"/>
  <c r="GB38" i="14"/>
  <c r="GC38" i="14"/>
  <c r="GD38" i="14"/>
  <c r="GE38" i="14"/>
  <c r="GF38" i="14"/>
  <c r="GG38" i="14"/>
  <c r="GH38" i="14"/>
  <c r="GI38" i="14"/>
  <c r="GJ38" i="14"/>
  <c r="GK38" i="14"/>
  <c r="GL38" i="14"/>
  <c r="GM38" i="14"/>
  <c r="GN38" i="14"/>
  <c r="GO38" i="14"/>
  <c r="GP38" i="14"/>
  <c r="GQ38" i="14"/>
  <c r="GR38" i="14"/>
  <c r="GS38" i="14"/>
  <c r="GT38" i="14"/>
  <c r="GU38" i="14"/>
  <c r="GV38" i="14"/>
  <c r="GW38" i="14"/>
  <c r="GX38" i="14"/>
  <c r="GY38" i="14"/>
  <c r="GZ38" i="14"/>
  <c r="HA38" i="14"/>
  <c r="HB38" i="14"/>
  <c r="HC38" i="14"/>
  <c r="HD38" i="14"/>
  <c r="HE38" i="14"/>
  <c r="HF38" i="14"/>
  <c r="HG38" i="14"/>
  <c r="HH38" i="14"/>
  <c r="HI38" i="14"/>
  <c r="HJ38" i="14"/>
  <c r="HK38" i="14"/>
  <c r="HL38" i="14"/>
  <c r="HM38" i="14"/>
  <c r="HN38" i="14"/>
  <c r="HO38" i="14"/>
  <c r="HP38" i="14"/>
  <c r="HQ38" i="14"/>
  <c r="HR38" i="14"/>
  <c r="HS38" i="14"/>
  <c r="HT38" i="14"/>
  <c r="HU38" i="14"/>
  <c r="HV38" i="14"/>
  <c r="HW38" i="14"/>
  <c r="HX38" i="14"/>
  <c r="HY38" i="14"/>
  <c r="HZ38" i="14"/>
  <c r="IA38" i="14"/>
  <c r="IB38" i="14"/>
  <c r="IC38" i="14"/>
  <c r="ID38" i="14"/>
  <c r="IE38" i="14"/>
  <c r="IF38" i="14"/>
  <c r="IG38" i="14"/>
  <c r="IH38" i="14"/>
  <c r="II38" i="14"/>
  <c r="IJ38" i="14"/>
  <c r="IK38" i="14"/>
  <c r="IL38" i="14"/>
  <c r="CR40" i="14"/>
  <c r="DK40" i="14"/>
  <c r="DL40" i="14"/>
  <c r="EA40" i="14"/>
  <c r="EB40" i="14"/>
  <c r="EU40" i="14"/>
  <c r="EV40" i="14"/>
  <c r="FK40" i="14"/>
  <c r="FL40" i="14"/>
  <c r="GE40" i="14"/>
  <c r="GF40" i="14"/>
  <c r="GU40" i="14"/>
  <c r="GV40" i="14"/>
  <c r="HN40" i="14"/>
  <c r="HP40" i="14"/>
  <c r="HZ40" i="14"/>
  <c r="IB40" i="14"/>
  <c r="IC40" i="14"/>
  <c r="IE40" i="14"/>
  <c r="CR41" i="14"/>
  <c r="CS41" i="14"/>
  <c r="CT41" i="14"/>
  <c r="CU41" i="14"/>
  <c r="CV41" i="14"/>
  <c r="CV40" i="14" s="1"/>
  <c r="CW41" i="14"/>
  <c r="CW40" i="14" s="1"/>
  <c r="CX41" i="14"/>
  <c r="CX40" i="14" s="1"/>
  <c r="CY41" i="14"/>
  <c r="CY40" i="14" s="1"/>
  <c r="CZ41" i="14"/>
  <c r="DA41" i="14"/>
  <c r="DB41" i="14"/>
  <c r="DC41" i="14"/>
  <c r="DD41" i="14"/>
  <c r="DE41" i="14"/>
  <c r="DF41" i="14"/>
  <c r="DG41" i="14"/>
  <c r="DH41" i="14"/>
  <c r="DH40" i="14" s="1"/>
  <c r="DI41" i="14"/>
  <c r="DI40" i="14" s="1"/>
  <c r="DJ41" i="14"/>
  <c r="DJ40" i="14" s="1"/>
  <c r="DK41" i="14"/>
  <c r="DL41" i="14"/>
  <c r="DM41" i="14"/>
  <c r="DN41" i="14"/>
  <c r="DO41" i="14"/>
  <c r="DO40" i="14" s="1"/>
  <c r="DP41" i="14"/>
  <c r="DP40" i="14" s="1"/>
  <c r="DQ41" i="14"/>
  <c r="DQ40" i="14" s="1"/>
  <c r="DR41" i="14"/>
  <c r="DR40" i="14" s="1"/>
  <c r="DS41" i="14"/>
  <c r="DT41" i="14"/>
  <c r="DT40" i="14" s="1"/>
  <c r="DU41" i="14"/>
  <c r="DU40" i="14" s="1"/>
  <c r="DV41" i="14"/>
  <c r="DV40" i="14" s="1"/>
  <c r="DW41" i="14"/>
  <c r="DW40" i="14" s="1"/>
  <c r="DX41" i="14"/>
  <c r="DY41" i="14"/>
  <c r="DZ41" i="14"/>
  <c r="EA41" i="14"/>
  <c r="EB41" i="14"/>
  <c r="EC41" i="14"/>
  <c r="ED41" i="14"/>
  <c r="EE41" i="14"/>
  <c r="EF41" i="14"/>
  <c r="EF40" i="14" s="1"/>
  <c r="EG41" i="14"/>
  <c r="EG40" i="14" s="1"/>
  <c r="EH41" i="14"/>
  <c r="EH40" i="14" s="1"/>
  <c r="EI41" i="14"/>
  <c r="EI40" i="14" s="1"/>
  <c r="EJ41" i="14"/>
  <c r="EK41" i="14"/>
  <c r="EL41" i="14"/>
  <c r="EM41" i="14"/>
  <c r="EN41" i="14"/>
  <c r="EO41" i="14"/>
  <c r="EP41" i="14"/>
  <c r="EQ41" i="14"/>
  <c r="ER41" i="14"/>
  <c r="ER40" i="14" s="1"/>
  <c r="ES41" i="14"/>
  <c r="ES40" i="14" s="1"/>
  <c r="ET41" i="14"/>
  <c r="ET40" i="14" s="1"/>
  <c r="EU41" i="14"/>
  <c r="EV41" i="14"/>
  <c r="EW41" i="14"/>
  <c r="EX41" i="14"/>
  <c r="EY41" i="14"/>
  <c r="EY40" i="14" s="1"/>
  <c r="EZ41" i="14"/>
  <c r="EZ40" i="14" s="1"/>
  <c r="FA41" i="14"/>
  <c r="FA40" i="14" s="1"/>
  <c r="FB41" i="14"/>
  <c r="FB40" i="14" s="1"/>
  <c r="FC41" i="14"/>
  <c r="FD41" i="14"/>
  <c r="FD40" i="14" s="1"/>
  <c r="FE41" i="14"/>
  <c r="FE40" i="14" s="1"/>
  <c r="FF41" i="14"/>
  <c r="FF40" i="14" s="1"/>
  <c r="FG41" i="14"/>
  <c r="FG40" i="14" s="1"/>
  <c r="FH41" i="14"/>
  <c r="FI41" i="14"/>
  <c r="FJ41" i="14"/>
  <c r="FK41" i="14"/>
  <c r="FL41" i="14"/>
  <c r="FM41" i="14"/>
  <c r="FN41" i="14"/>
  <c r="FO41" i="14"/>
  <c r="FP41" i="14"/>
  <c r="FP40" i="14" s="1"/>
  <c r="FQ41" i="14"/>
  <c r="FQ40" i="14" s="1"/>
  <c r="FR41" i="14"/>
  <c r="FR40" i="14" s="1"/>
  <c r="FS41" i="14"/>
  <c r="FS40" i="14" s="1"/>
  <c r="FT41" i="14"/>
  <c r="FU41" i="14"/>
  <c r="FV41" i="14"/>
  <c r="FW41" i="14"/>
  <c r="FX41" i="14"/>
  <c r="FY41" i="14"/>
  <c r="FZ41" i="14"/>
  <c r="GA41" i="14"/>
  <c r="GB41" i="14"/>
  <c r="GB40" i="14" s="1"/>
  <c r="GC41" i="14"/>
  <c r="GC40" i="14" s="1"/>
  <c r="GD41" i="14"/>
  <c r="GD40" i="14" s="1"/>
  <c r="GE41" i="14"/>
  <c r="GF41" i="14"/>
  <c r="GG41" i="14"/>
  <c r="GH41" i="14"/>
  <c r="GI41" i="14"/>
  <c r="GI40" i="14" s="1"/>
  <c r="GJ41" i="14"/>
  <c r="GJ40" i="14" s="1"/>
  <c r="GK41" i="14"/>
  <c r="GK40" i="14" s="1"/>
  <c r="GL41" i="14"/>
  <c r="GL40" i="14" s="1"/>
  <c r="GM41" i="14"/>
  <c r="GN41" i="14"/>
  <c r="GN40" i="14" s="1"/>
  <c r="GO41" i="14"/>
  <c r="GO40" i="14" s="1"/>
  <c r="GP41" i="14"/>
  <c r="GP40" i="14" s="1"/>
  <c r="GQ41" i="14"/>
  <c r="GQ40" i="14" s="1"/>
  <c r="GR41" i="14"/>
  <c r="GS41" i="14"/>
  <c r="GT41" i="14"/>
  <c r="GU41" i="14"/>
  <c r="GV41" i="14"/>
  <c r="GW41" i="14"/>
  <c r="GX41" i="14"/>
  <c r="GY41" i="14"/>
  <c r="GZ41" i="14"/>
  <c r="GZ40" i="14" s="1"/>
  <c r="HA41" i="14"/>
  <c r="HA40" i="14" s="1"/>
  <c r="HB41" i="14"/>
  <c r="HB40" i="14" s="1"/>
  <c r="HC41" i="14"/>
  <c r="HC40" i="14" s="1"/>
  <c r="HD41" i="14"/>
  <c r="HE41" i="14"/>
  <c r="HF41" i="14"/>
  <c r="HG41" i="14"/>
  <c r="HH41" i="14"/>
  <c r="HI41" i="14"/>
  <c r="HJ41" i="14"/>
  <c r="HK41" i="14"/>
  <c r="HL41" i="14"/>
  <c r="HL40" i="14" s="1"/>
  <c r="HM41" i="14"/>
  <c r="HM40" i="14" s="1"/>
  <c r="HN41" i="14"/>
  <c r="HO41" i="14"/>
  <c r="HO40" i="14" s="1"/>
  <c r="HP41" i="14"/>
  <c r="HQ41" i="14"/>
  <c r="HR41" i="14"/>
  <c r="HS41" i="14"/>
  <c r="HS40" i="14" s="1"/>
  <c r="HT41" i="14"/>
  <c r="HT40" i="14" s="1"/>
  <c r="HU41" i="14"/>
  <c r="HU40" i="14" s="1"/>
  <c r="HV41" i="14"/>
  <c r="HV40" i="14" s="1"/>
  <c r="HW41" i="14"/>
  <c r="HX41" i="14"/>
  <c r="HX40" i="14" s="1"/>
  <c r="HY41" i="14"/>
  <c r="HY40" i="14" s="1"/>
  <c r="HZ41" i="14"/>
  <c r="IA41" i="14"/>
  <c r="IA40" i="14" s="1"/>
  <c r="IB41" i="14"/>
  <c r="IC41" i="14"/>
  <c r="ID41" i="14"/>
  <c r="IE41" i="14"/>
  <c r="IF41" i="14"/>
  <c r="IF40" i="14" s="1"/>
  <c r="IG41" i="14"/>
  <c r="IG40" i="14" s="1"/>
  <c r="IH41" i="14"/>
  <c r="IH40" i="14" s="1"/>
  <c r="II41" i="14"/>
  <c r="IJ41" i="14"/>
  <c r="IJ40" i="14" s="1"/>
  <c r="IK41" i="14"/>
  <c r="IK40" i="14" s="1"/>
  <c r="IL41" i="14"/>
  <c r="IL40" i="14" s="1"/>
  <c r="CR48" i="14"/>
  <c r="CS48" i="14"/>
  <c r="CT48" i="14"/>
  <c r="CU48" i="14"/>
  <c r="CV48" i="14"/>
  <c r="CW48" i="14"/>
  <c r="CX48" i="14"/>
  <c r="CY48" i="14"/>
  <c r="CZ48" i="14"/>
  <c r="CZ40" i="14" s="1"/>
  <c r="DA48" i="14"/>
  <c r="DA40" i="14" s="1"/>
  <c r="DB48" i="14"/>
  <c r="DB40" i="14" s="1"/>
  <c r="DC48" i="14"/>
  <c r="DC40" i="14" s="1"/>
  <c r="DD48" i="14"/>
  <c r="DD40" i="14" s="1"/>
  <c r="DE48" i="14"/>
  <c r="DF48" i="14"/>
  <c r="DG48" i="14"/>
  <c r="DH48" i="14"/>
  <c r="DI48" i="14"/>
  <c r="DJ48" i="14"/>
  <c r="DK48" i="14"/>
  <c r="DL48" i="14"/>
  <c r="DM48" i="14"/>
  <c r="DM40" i="14" s="1"/>
  <c r="DN48" i="14"/>
  <c r="DN40" i="14" s="1"/>
  <c r="DO48" i="14"/>
  <c r="DP48" i="14"/>
  <c r="DQ48" i="14"/>
  <c r="DR48" i="14"/>
  <c r="DS48" i="14"/>
  <c r="DT48" i="14"/>
  <c r="DU48" i="14"/>
  <c r="DV48" i="14"/>
  <c r="DW48" i="14"/>
  <c r="DX48" i="14"/>
  <c r="DX40" i="14" s="1"/>
  <c r="DY48" i="14"/>
  <c r="DY40" i="14" s="1"/>
  <c r="DZ48" i="14"/>
  <c r="DZ40" i="14" s="1"/>
  <c r="EA48" i="14"/>
  <c r="EB48" i="14"/>
  <c r="EC48" i="14"/>
  <c r="ED48" i="14"/>
  <c r="EE48" i="14"/>
  <c r="EF48" i="14"/>
  <c r="EG48" i="14"/>
  <c r="EH48" i="14"/>
  <c r="EI48" i="14"/>
  <c r="EJ48" i="14"/>
  <c r="EJ40" i="14" s="1"/>
  <c r="EK48" i="14"/>
  <c r="EK40" i="14" s="1"/>
  <c r="EL48" i="14"/>
  <c r="EL40" i="14" s="1"/>
  <c r="EM48" i="14"/>
  <c r="EM40" i="14" s="1"/>
  <c r="EN48" i="14"/>
  <c r="EN40" i="14" s="1"/>
  <c r="EO48" i="14"/>
  <c r="EP48" i="14"/>
  <c r="EQ48" i="14"/>
  <c r="ER48" i="14"/>
  <c r="ES48" i="14"/>
  <c r="ET48" i="14"/>
  <c r="EU48" i="14"/>
  <c r="EV48" i="14"/>
  <c r="EW48" i="14"/>
  <c r="EW40" i="14" s="1"/>
  <c r="EX48" i="14"/>
  <c r="EX40" i="14" s="1"/>
  <c r="EY48" i="14"/>
  <c r="EZ48" i="14"/>
  <c r="FA48" i="14"/>
  <c r="FB48" i="14"/>
  <c r="FC48" i="14"/>
  <c r="FD48" i="14"/>
  <c r="FE48" i="14"/>
  <c r="FF48" i="14"/>
  <c r="FG48" i="14"/>
  <c r="FH48" i="14"/>
  <c r="FH40" i="14" s="1"/>
  <c r="FI48" i="14"/>
  <c r="FI40" i="14" s="1"/>
  <c r="FJ48" i="14"/>
  <c r="FJ40" i="14" s="1"/>
  <c r="FK48" i="14"/>
  <c r="FL48" i="14"/>
  <c r="FM48" i="14"/>
  <c r="FN48" i="14"/>
  <c r="FO48" i="14"/>
  <c r="FP48" i="14"/>
  <c r="FQ48" i="14"/>
  <c r="FR48" i="14"/>
  <c r="FS48" i="14"/>
  <c r="FT48" i="14"/>
  <c r="FT40" i="14" s="1"/>
  <c r="FU48" i="14"/>
  <c r="FU40" i="14" s="1"/>
  <c r="FV48" i="14"/>
  <c r="FV40" i="14" s="1"/>
  <c r="FW48" i="14"/>
  <c r="FW40" i="14" s="1"/>
  <c r="FX48" i="14"/>
  <c r="FX40" i="14" s="1"/>
  <c r="FY48" i="14"/>
  <c r="FZ48" i="14"/>
  <c r="GA48" i="14"/>
  <c r="GB48" i="14"/>
  <c r="GC48" i="14"/>
  <c r="GD48" i="14"/>
  <c r="GE48" i="14"/>
  <c r="GF48" i="14"/>
  <c r="GG48" i="14"/>
  <c r="GG40" i="14" s="1"/>
  <c r="GH48" i="14"/>
  <c r="GH40" i="14" s="1"/>
  <c r="GI48" i="14"/>
  <c r="GJ48" i="14"/>
  <c r="GK48" i="14"/>
  <c r="GL48" i="14"/>
  <c r="GM48" i="14"/>
  <c r="GN48" i="14"/>
  <c r="GO48" i="14"/>
  <c r="GP48" i="14"/>
  <c r="GQ48" i="14"/>
  <c r="GR48" i="14"/>
  <c r="GR40" i="14" s="1"/>
  <c r="GS48" i="14"/>
  <c r="GS40" i="14" s="1"/>
  <c r="GT48" i="14"/>
  <c r="GT40" i="14" s="1"/>
  <c r="GU48" i="14"/>
  <c r="GV48" i="14"/>
  <c r="GW48" i="14"/>
  <c r="GX48" i="14"/>
  <c r="GY48" i="14"/>
  <c r="GZ48" i="14"/>
  <c r="HA48" i="14"/>
  <c r="HB48" i="14"/>
  <c r="HC48" i="14"/>
  <c r="HD48" i="14"/>
  <c r="HD40" i="14" s="1"/>
  <c r="HE48" i="14"/>
  <c r="HE40" i="14" s="1"/>
  <c r="HF48" i="14"/>
  <c r="HF40" i="14" s="1"/>
  <c r="HG48" i="14"/>
  <c r="HG40" i="14" s="1"/>
  <c r="HH48" i="14"/>
  <c r="HH40" i="14" s="1"/>
  <c r="HI48" i="14"/>
  <c r="HJ48" i="14"/>
  <c r="HK48" i="14"/>
  <c r="HL48" i="14"/>
  <c r="HM48" i="14"/>
  <c r="HN48" i="14"/>
  <c r="HO48" i="14"/>
  <c r="HP48" i="14"/>
  <c r="HQ48" i="14"/>
  <c r="HQ40" i="14" s="1"/>
  <c r="HR48" i="14"/>
  <c r="HR40" i="14" s="1"/>
  <c r="HS48" i="14"/>
  <c r="HT48" i="14"/>
  <c r="HU48" i="14"/>
  <c r="HV48" i="14"/>
  <c r="HW48" i="14"/>
  <c r="HX48" i="14"/>
  <c r="HY48" i="14"/>
  <c r="HZ48" i="14"/>
  <c r="IA48" i="14"/>
  <c r="IB48" i="14"/>
  <c r="IC48" i="14"/>
  <c r="ID48" i="14"/>
  <c r="ID40" i="14" s="1"/>
  <c r="IE48" i="14"/>
  <c r="IF48" i="14"/>
  <c r="IG48" i="14"/>
  <c r="IH48" i="14"/>
  <c r="II48" i="14"/>
  <c r="IJ48" i="14"/>
  <c r="IK48" i="14"/>
  <c r="IL48" i="14"/>
  <c r="CR57" i="14"/>
  <c r="CS57" i="14"/>
  <c r="CS40" i="14" s="1"/>
  <c r="CT57" i="14"/>
  <c r="CT40" i="14" s="1"/>
  <c r="CU57" i="14"/>
  <c r="CV57" i="14"/>
  <c r="CW57" i="14"/>
  <c r="CX57" i="14"/>
  <c r="CY57" i="14"/>
  <c r="CZ57" i="14"/>
  <c r="DA57" i="14"/>
  <c r="DB57" i="14"/>
  <c r="DC57" i="14"/>
  <c r="DD57" i="14"/>
  <c r="DE57" i="14"/>
  <c r="DE40" i="14" s="1"/>
  <c r="DF57" i="14"/>
  <c r="DF40" i="14" s="1"/>
  <c r="DG57" i="14"/>
  <c r="DH57" i="14"/>
  <c r="DI57" i="14"/>
  <c r="DJ57" i="14"/>
  <c r="DK57" i="14"/>
  <c r="DL57" i="14"/>
  <c r="DM57" i="14"/>
  <c r="DN57" i="14"/>
  <c r="DO57" i="14"/>
  <c r="DP57" i="14"/>
  <c r="DQ57" i="14"/>
  <c r="DR57" i="14"/>
  <c r="DS57" i="14"/>
  <c r="DT57" i="14"/>
  <c r="DU57" i="14"/>
  <c r="DV57" i="14"/>
  <c r="DW57" i="14"/>
  <c r="DX57" i="14"/>
  <c r="DY57" i="14"/>
  <c r="DZ57" i="14"/>
  <c r="EA57" i="14"/>
  <c r="EB57" i="14"/>
  <c r="EC57" i="14"/>
  <c r="EC40" i="14" s="1"/>
  <c r="ED57" i="14"/>
  <c r="ED40" i="14" s="1"/>
  <c r="EE57" i="14"/>
  <c r="EF57" i="14"/>
  <c r="EG57" i="14"/>
  <c r="EH57" i="14"/>
  <c r="EI57" i="14"/>
  <c r="EJ57" i="14"/>
  <c r="EK57" i="14"/>
  <c r="EL57" i="14"/>
  <c r="EM57" i="14"/>
  <c r="EN57" i="14"/>
  <c r="EO57" i="14"/>
  <c r="EO40" i="14" s="1"/>
  <c r="EP57" i="14"/>
  <c r="EP40" i="14" s="1"/>
  <c r="EQ57" i="14"/>
  <c r="ER57" i="14"/>
  <c r="ES57" i="14"/>
  <c r="ET57" i="14"/>
  <c r="EU57" i="14"/>
  <c r="EV57" i="14"/>
  <c r="EW57" i="14"/>
  <c r="EX57" i="14"/>
  <c r="EY57" i="14"/>
  <c r="EZ57" i="14"/>
  <c r="FA57" i="14"/>
  <c r="FB57" i="14"/>
  <c r="FC57" i="14"/>
  <c r="FD57" i="14"/>
  <c r="FE57" i="14"/>
  <c r="FF57" i="14"/>
  <c r="FG57" i="14"/>
  <c r="FH57" i="14"/>
  <c r="FI57" i="14"/>
  <c r="FJ57" i="14"/>
  <c r="FK57" i="14"/>
  <c r="FL57" i="14"/>
  <c r="FM57" i="14"/>
  <c r="FM40" i="14" s="1"/>
  <c r="FN57" i="14"/>
  <c r="FN40" i="14" s="1"/>
  <c r="FO57" i="14"/>
  <c r="FP57" i="14"/>
  <c r="FQ57" i="14"/>
  <c r="FR57" i="14"/>
  <c r="FS57" i="14"/>
  <c r="FT57" i="14"/>
  <c r="FU57" i="14"/>
  <c r="FV57" i="14"/>
  <c r="FW57" i="14"/>
  <c r="FX57" i="14"/>
  <c r="FY57" i="14"/>
  <c r="FY40" i="14" s="1"/>
  <c r="FZ57" i="14"/>
  <c r="FZ40" i="14" s="1"/>
  <c r="GA57" i="14"/>
  <c r="GB57" i="14"/>
  <c r="GC57" i="14"/>
  <c r="GD57" i="14"/>
  <c r="GE57" i="14"/>
  <c r="GF57" i="14"/>
  <c r="GG57" i="14"/>
  <c r="GH57" i="14"/>
  <c r="GI57" i="14"/>
  <c r="GJ57" i="14"/>
  <c r="GK57" i="14"/>
  <c r="GL57" i="14"/>
  <c r="GM57" i="14"/>
  <c r="GN57" i="14"/>
  <c r="GO57" i="14"/>
  <c r="GP57" i="14"/>
  <c r="GQ57" i="14"/>
  <c r="GR57" i="14"/>
  <c r="GS57" i="14"/>
  <c r="GT57" i="14"/>
  <c r="GU57" i="14"/>
  <c r="GV57" i="14"/>
  <c r="GW57" i="14"/>
  <c r="GW40" i="14" s="1"/>
  <c r="GX57" i="14"/>
  <c r="GX40" i="14" s="1"/>
  <c r="GY57" i="14"/>
  <c r="GZ57" i="14"/>
  <c r="HA57" i="14"/>
  <c r="HB57" i="14"/>
  <c r="HC57" i="14"/>
  <c r="HD57" i="14"/>
  <c r="HE57" i="14"/>
  <c r="HF57" i="14"/>
  <c r="HG57" i="14"/>
  <c r="HH57" i="14"/>
  <c r="HI57" i="14"/>
  <c r="HI40" i="14" s="1"/>
  <c r="HJ57" i="14"/>
  <c r="HJ40" i="14" s="1"/>
  <c r="HK57" i="14"/>
  <c r="HL57" i="14"/>
  <c r="HM57" i="14"/>
  <c r="HN57" i="14"/>
  <c r="HO57" i="14"/>
  <c r="HP57" i="14"/>
  <c r="HQ57" i="14"/>
  <c r="HR57" i="14"/>
  <c r="HS57" i="14"/>
  <c r="HT57" i="14"/>
  <c r="HU57" i="14"/>
  <c r="HV57" i="14"/>
  <c r="HW57" i="14"/>
  <c r="HX57" i="14"/>
  <c r="HY57" i="14"/>
  <c r="HZ57" i="14"/>
  <c r="IA57" i="14"/>
  <c r="IB57" i="14"/>
  <c r="IC57" i="14"/>
  <c r="ID57" i="14"/>
  <c r="IE57" i="14"/>
  <c r="IF57" i="14"/>
  <c r="IG57" i="14"/>
  <c r="IH57" i="14"/>
  <c r="II57" i="14"/>
  <c r="IJ57" i="14"/>
  <c r="IK57" i="14"/>
  <c r="IL57" i="14"/>
  <c r="CR68" i="14"/>
  <c r="CS68" i="14"/>
  <c r="CT68" i="14"/>
  <c r="CU68" i="14"/>
  <c r="CV68" i="14"/>
  <c r="CW68" i="14"/>
  <c r="CX68" i="14"/>
  <c r="CY68" i="14"/>
  <c r="CZ68" i="14"/>
  <c r="DA68" i="14"/>
  <c r="DB68" i="14"/>
  <c r="DC68" i="14"/>
  <c r="DD68" i="14"/>
  <c r="DE68" i="14"/>
  <c r="DF68" i="14"/>
  <c r="DG68" i="14"/>
  <c r="DH68" i="14"/>
  <c r="DI68" i="14"/>
  <c r="DJ68" i="14"/>
  <c r="DK68" i="14"/>
  <c r="DL68" i="14"/>
  <c r="DM68" i="14"/>
  <c r="DN68" i="14"/>
  <c r="DO68" i="14"/>
  <c r="DP68" i="14"/>
  <c r="DQ68" i="14"/>
  <c r="DR68" i="14"/>
  <c r="DS68" i="14"/>
  <c r="DT68" i="14"/>
  <c r="DU68" i="14"/>
  <c r="DV68" i="14"/>
  <c r="DW68" i="14"/>
  <c r="DX68" i="14"/>
  <c r="DY68" i="14"/>
  <c r="DZ68" i="14"/>
  <c r="EA68" i="14"/>
  <c r="EB68" i="14"/>
  <c r="EC68" i="14"/>
  <c r="ED68" i="14"/>
  <c r="EE68" i="14"/>
  <c r="EF68" i="14"/>
  <c r="EG68" i="14"/>
  <c r="EH68" i="14"/>
  <c r="EI68" i="14"/>
  <c r="EJ68" i="14"/>
  <c r="EK68" i="14"/>
  <c r="EL68" i="14"/>
  <c r="EM68" i="14"/>
  <c r="EN68" i="14"/>
  <c r="EO68" i="14"/>
  <c r="EP68" i="14"/>
  <c r="EQ68" i="14"/>
  <c r="ER68" i="14"/>
  <c r="ES68" i="14"/>
  <c r="ET68" i="14"/>
  <c r="EU68" i="14"/>
  <c r="EV68" i="14"/>
  <c r="EW68" i="14"/>
  <c r="EX68" i="14"/>
  <c r="EY68" i="14"/>
  <c r="EZ68" i="14"/>
  <c r="FA68" i="14"/>
  <c r="FB68" i="14"/>
  <c r="FC68" i="14"/>
  <c r="FD68" i="14"/>
  <c r="FE68" i="14"/>
  <c r="FF68" i="14"/>
  <c r="FG68" i="14"/>
  <c r="FH68" i="14"/>
  <c r="FI68" i="14"/>
  <c r="FJ68" i="14"/>
  <c r="FK68" i="14"/>
  <c r="FL68" i="14"/>
  <c r="FM68" i="14"/>
  <c r="FN68" i="14"/>
  <c r="FO68" i="14"/>
  <c r="FP68" i="14"/>
  <c r="FQ68" i="14"/>
  <c r="FR68" i="14"/>
  <c r="FS68" i="14"/>
  <c r="FT68" i="14"/>
  <c r="FU68" i="14"/>
  <c r="FV68" i="14"/>
  <c r="FW68" i="14"/>
  <c r="FX68" i="14"/>
  <c r="FY68" i="14"/>
  <c r="FZ68" i="14"/>
  <c r="GA68" i="14"/>
  <c r="GB68" i="14"/>
  <c r="GC68" i="14"/>
  <c r="GD68" i="14"/>
  <c r="GE68" i="14"/>
  <c r="GF68" i="14"/>
  <c r="GG68" i="14"/>
  <c r="GH68" i="14"/>
  <c r="GI68" i="14"/>
  <c r="GJ68" i="14"/>
  <c r="GK68" i="14"/>
  <c r="GL68" i="14"/>
  <c r="GM68" i="14"/>
  <c r="GN68" i="14"/>
  <c r="GO68" i="14"/>
  <c r="GP68" i="14"/>
  <c r="GQ68" i="14"/>
  <c r="GR68" i="14"/>
  <c r="GS68" i="14"/>
  <c r="GT68" i="14"/>
  <c r="GU68" i="14"/>
  <c r="GV68" i="14"/>
  <c r="GW68" i="14"/>
  <c r="GX68" i="14"/>
  <c r="GY68" i="14"/>
  <c r="GZ68" i="14"/>
  <c r="HA68" i="14"/>
  <c r="HB68" i="14"/>
  <c r="HC68" i="14"/>
  <c r="HD68" i="14"/>
  <c r="HE68" i="14"/>
  <c r="HF68" i="14"/>
  <c r="HG68" i="14"/>
  <c r="HH68" i="14"/>
  <c r="HI68" i="14"/>
  <c r="HJ68" i="14"/>
  <c r="HK68" i="14"/>
  <c r="HL68" i="14"/>
  <c r="HM68" i="14"/>
  <c r="HN68" i="14"/>
  <c r="HO68" i="14"/>
  <c r="HP68" i="14"/>
  <c r="HQ68" i="14"/>
  <c r="HR68" i="14"/>
  <c r="HS68" i="14"/>
  <c r="HT68" i="14"/>
  <c r="HU68" i="14"/>
  <c r="HV68" i="14"/>
  <c r="HW68" i="14"/>
  <c r="HX68" i="14"/>
  <c r="HY68" i="14"/>
  <c r="HZ68" i="14"/>
  <c r="IA68" i="14"/>
  <c r="IB68" i="14"/>
  <c r="IC68" i="14"/>
  <c r="ID68" i="14"/>
  <c r="IE68" i="14"/>
  <c r="IF68" i="14"/>
  <c r="IG68" i="14"/>
  <c r="IH68" i="14"/>
  <c r="II68" i="14"/>
  <c r="IJ68" i="14"/>
  <c r="IK68" i="14"/>
  <c r="IL68" i="14"/>
  <c r="CR73" i="14"/>
  <c r="CS73" i="14"/>
  <c r="CT73" i="14"/>
  <c r="CU73" i="14"/>
  <c r="CV73" i="14"/>
  <c r="CW73" i="14"/>
  <c r="CX73" i="14"/>
  <c r="CY73" i="14"/>
  <c r="CZ73" i="14"/>
  <c r="DA73" i="14"/>
  <c r="DB73" i="14"/>
  <c r="DC73" i="14"/>
  <c r="DD73" i="14"/>
  <c r="DE73" i="14"/>
  <c r="DF73" i="14"/>
  <c r="DG73" i="14"/>
  <c r="DH73" i="14"/>
  <c r="DI73" i="14"/>
  <c r="DJ73" i="14"/>
  <c r="DK73" i="14"/>
  <c r="DL73" i="14"/>
  <c r="DM73" i="14"/>
  <c r="DN73" i="14"/>
  <c r="DO73" i="14"/>
  <c r="DP73" i="14"/>
  <c r="DQ73" i="14"/>
  <c r="DR73" i="14"/>
  <c r="DS73" i="14"/>
  <c r="DT73" i="14"/>
  <c r="DU73" i="14"/>
  <c r="DV73" i="14"/>
  <c r="DW73" i="14"/>
  <c r="DX73" i="14"/>
  <c r="DY73" i="14"/>
  <c r="DZ73" i="14"/>
  <c r="EA73" i="14"/>
  <c r="EB73" i="14"/>
  <c r="EC73" i="14"/>
  <c r="ED73" i="14"/>
  <c r="EE73" i="14"/>
  <c r="EF73" i="14"/>
  <c r="EG73" i="14"/>
  <c r="EH73" i="14"/>
  <c r="EI73" i="14"/>
  <c r="EJ73" i="14"/>
  <c r="EK73" i="14"/>
  <c r="EL73" i="14"/>
  <c r="EM73" i="14"/>
  <c r="EN73" i="14"/>
  <c r="EO73" i="14"/>
  <c r="EP73" i="14"/>
  <c r="EQ73" i="14"/>
  <c r="ER73" i="14"/>
  <c r="ES73" i="14"/>
  <c r="ET73" i="14"/>
  <c r="EU73" i="14"/>
  <c r="EV73" i="14"/>
  <c r="EW73" i="14"/>
  <c r="EX73" i="14"/>
  <c r="EY73" i="14"/>
  <c r="EZ73" i="14"/>
  <c r="FA73" i="14"/>
  <c r="FB73" i="14"/>
  <c r="FC73" i="14"/>
  <c r="FD73" i="14"/>
  <c r="FE73" i="14"/>
  <c r="FF73" i="14"/>
  <c r="FG73" i="14"/>
  <c r="FH73" i="14"/>
  <c r="FI73" i="14"/>
  <c r="FJ73" i="14"/>
  <c r="FK73" i="14"/>
  <c r="FL73" i="14"/>
  <c r="FM73" i="14"/>
  <c r="FN73" i="14"/>
  <c r="FO73" i="14"/>
  <c r="FP73" i="14"/>
  <c r="FQ73" i="14"/>
  <c r="FR73" i="14"/>
  <c r="FS73" i="14"/>
  <c r="FT73" i="14"/>
  <c r="FU73" i="14"/>
  <c r="FV73" i="14"/>
  <c r="FW73" i="14"/>
  <c r="FX73" i="14"/>
  <c r="FY73" i="14"/>
  <c r="FZ73" i="14"/>
  <c r="GA73" i="14"/>
  <c r="GB73" i="14"/>
  <c r="GC73" i="14"/>
  <c r="GD73" i="14"/>
  <c r="GE73" i="14"/>
  <c r="GF73" i="14"/>
  <c r="GG73" i="14"/>
  <c r="GH73" i="14"/>
  <c r="GI73" i="14"/>
  <c r="GJ73" i="14"/>
  <c r="GK73" i="14"/>
  <c r="GL73" i="14"/>
  <c r="GM73" i="14"/>
  <c r="GN73" i="14"/>
  <c r="GO73" i="14"/>
  <c r="GP73" i="14"/>
  <c r="GQ73" i="14"/>
  <c r="GR73" i="14"/>
  <c r="GS73" i="14"/>
  <c r="GT73" i="14"/>
  <c r="GU73" i="14"/>
  <c r="GV73" i="14"/>
  <c r="GW73" i="14"/>
  <c r="GX73" i="14"/>
  <c r="GY73" i="14"/>
  <c r="GZ73" i="14"/>
  <c r="HA73" i="14"/>
  <c r="HB73" i="14"/>
  <c r="HC73" i="14"/>
  <c r="HD73" i="14"/>
  <c r="HE73" i="14"/>
  <c r="HF73" i="14"/>
  <c r="HG73" i="14"/>
  <c r="HH73" i="14"/>
  <c r="HI73" i="14"/>
  <c r="HJ73" i="14"/>
  <c r="HK73" i="14"/>
  <c r="HL73" i="14"/>
  <c r="HM73" i="14"/>
  <c r="HN73" i="14"/>
  <c r="HO73" i="14"/>
  <c r="HP73" i="14"/>
  <c r="HQ73" i="14"/>
  <c r="HR73" i="14"/>
  <c r="HS73" i="14"/>
  <c r="HT73" i="14"/>
  <c r="HU73" i="14"/>
  <c r="HV73" i="14"/>
  <c r="HW73" i="14"/>
  <c r="HX73" i="14"/>
  <c r="HY73" i="14"/>
  <c r="HZ73" i="14"/>
  <c r="IA73" i="14"/>
  <c r="IB73" i="14"/>
  <c r="IC73" i="14"/>
  <c r="ID73" i="14"/>
  <c r="IE73" i="14"/>
  <c r="IF73" i="14"/>
  <c r="IG73" i="14"/>
  <c r="IH73" i="14"/>
  <c r="II73" i="14"/>
  <c r="IJ73" i="14"/>
  <c r="IK73" i="14"/>
  <c r="IL73" i="14"/>
  <c r="CR77" i="14"/>
  <c r="CS77" i="14"/>
  <c r="CT77" i="14"/>
  <c r="CU77" i="14"/>
  <c r="CV77" i="14"/>
  <c r="CW77" i="14"/>
  <c r="CX77" i="14"/>
  <c r="CY77" i="14"/>
  <c r="CZ77" i="14"/>
  <c r="DA77" i="14"/>
  <c r="DB77" i="14"/>
  <c r="DC77" i="14"/>
  <c r="DD77" i="14"/>
  <c r="DE77" i="14"/>
  <c r="DF77" i="14"/>
  <c r="DG77" i="14"/>
  <c r="DH77" i="14"/>
  <c r="DI77" i="14"/>
  <c r="DJ77" i="14"/>
  <c r="DK77" i="14"/>
  <c r="DL77" i="14"/>
  <c r="DM77" i="14"/>
  <c r="DN77" i="14"/>
  <c r="DO77" i="14"/>
  <c r="DP77" i="14"/>
  <c r="DQ77" i="14"/>
  <c r="DR77" i="14"/>
  <c r="DS77" i="14"/>
  <c r="DT77" i="14"/>
  <c r="DU77" i="14"/>
  <c r="DV77" i="14"/>
  <c r="DW77" i="14"/>
  <c r="DX77" i="14"/>
  <c r="DY77" i="14"/>
  <c r="DZ77" i="14"/>
  <c r="EA77" i="14"/>
  <c r="EB77" i="14"/>
  <c r="EC77" i="14"/>
  <c r="ED77" i="14"/>
  <c r="EE77" i="14"/>
  <c r="EF77" i="14"/>
  <c r="EG77" i="14"/>
  <c r="EH77" i="14"/>
  <c r="EI77" i="14"/>
  <c r="EJ77" i="14"/>
  <c r="EK77" i="14"/>
  <c r="EL77" i="14"/>
  <c r="EM77" i="14"/>
  <c r="EN77" i="14"/>
  <c r="EO77" i="14"/>
  <c r="EP77" i="14"/>
  <c r="EQ77" i="14"/>
  <c r="ER77" i="14"/>
  <c r="ES77" i="14"/>
  <c r="ET77" i="14"/>
  <c r="EU77" i="14"/>
  <c r="EV77" i="14"/>
  <c r="EW77" i="14"/>
  <c r="EX77" i="14"/>
  <c r="EY77" i="14"/>
  <c r="EZ77" i="14"/>
  <c r="FA77" i="14"/>
  <c r="FB77" i="14"/>
  <c r="FC77" i="14"/>
  <c r="FD77" i="14"/>
  <c r="FE77" i="14"/>
  <c r="FF77" i="14"/>
  <c r="FG77" i="14"/>
  <c r="FH77" i="14"/>
  <c r="FI77" i="14"/>
  <c r="FJ77" i="14"/>
  <c r="FK77" i="14"/>
  <c r="FL77" i="14"/>
  <c r="FM77" i="14"/>
  <c r="FN77" i="14"/>
  <c r="FO77" i="14"/>
  <c r="FP77" i="14"/>
  <c r="FQ77" i="14"/>
  <c r="FR77" i="14"/>
  <c r="FS77" i="14"/>
  <c r="FT77" i="14"/>
  <c r="FU77" i="14"/>
  <c r="FV77" i="14"/>
  <c r="FW77" i="14"/>
  <c r="FX77" i="14"/>
  <c r="FY77" i="14"/>
  <c r="FZ77" i="14"/>
  <c r="GA77" i="14"/>
  <c r="GB77" i="14"/>
  <c r="GC77" i="14"/>
  <c r="GD77" i="14"/>
  <c r="GE77" i="14"/>
  <c r="GF77" i="14"/>
  <c r="GG77" i="14"/>
  <c r="GH77" i="14"/>
  <c r="GI77" i="14"/>
  <c r="GJ77" i="14"/>
  <c r="GK77" i="14"/>
  <c r="GL77" i="14"/>
  <c r="GM77" i="14"/>
  <c r="GN77" i="14"/>
  <c r="GO77" i="14"/>
  <c r="GP77" i="14"/>
  <c r="GQ77" i="14"/>
  <c r="GR77" i="14"/>
  <c r="GS77" i="14"/>
  <c r="GT77" i="14"/>
  <c r="GU77" i="14"/>
  <c r="GV77" i="14"/>
  <c r="GW77" i="14"/>
  <c r="GX77" i="14"/>
  <c r="GY77" i="14"/>
  <c r="GZ77" i="14"/>
  <c r="HA77" i="14"/>
  <c r="HB77" i="14"/>
  <c r="HC77" i="14"/>
  <c r="HD77" i="14"/>
  <c r="HE77" i="14"/>
  <c r="HF77" i="14"/>
  <c r="HG77" i="14"/>
  <c r="HH77" i="14"/>
  <c r="HI77" i="14"/>
  <c r="HJ77" i="14"/>
  <c r="HK77" i="14"/>
  <c r="HL77" i="14"/>
  <c r="HM77" i="14"/>
  <c r="HN77" i="14"/>
  <c r="HO77" i="14"/>
  <c r="HP77" i="14"/>
  <c r="HQ77" i="14"/>
  <c r="HR77" i="14"/>
  <c r="HS77" i="14"/>
  <c r="HT77" i="14"/>
  <c r="HU77" i="14"/>
  <c r="HV77" i="14"/>
  <c r="HW77" i="14"/>
  <c r="HX77" i="14"/>
  <c r="HY77" i="14"/>
  <c r="HZ77" i="14"/>
  <c r="IA77" i="14"/>
  <c r="IB77" i="14"/>
  <c r="IC77" i="14"/>
  <c r="ID77" i="14"/>
  <c r="IE77" i="14"/>
  <c r="IF77" i="14"/>
  <c r="IG77" i="14"/>
  <c r="IH77" i="14"/>
  <c r="II77" i="14"/>
  <c r="IJ77" i="14"/>
  <c r="IK77" i="14"/>
  <c r="IL77" i="14"/>
  <c r="CQ32" i="6"/>
  <c r="CN30" i="14"/>
  <c r="CN31" i="14"/>
  <c r="CN32" i="14"/>
  <c r="CN33" i="14"/>
  <c r="CN34" i="14"/>
  <c r="CN35" i="14"/>
  <c r="CN36" i="14"/>
  <c r="CN38" i="14"/>
  <c r="CN31" i="10"/>
  <c r="CN32" i="10"/>
  <c r="CN33" i="10"/>
  <c r="CN7" i="6"/>
  <c r="CN14" i="6"/>
  <c r="CN22" i="6"/>
  <c r="CN30" i="6"/>
  <c r="CN32" i="6"/>
  <c r="CN33" i="6"/>
  <c r="CN34" i="6"/>
  <c r="CN35" i="6"/>
  <c r="CN36" i="6"/>
  <c r="CN37" i="6"/>
  <c r="CN38" i="6"/>
  <c r="CN41" i="6"/>
  <c r="CN40" i="6" s="1"/>
  <c r="CN48" i="6"/>
  <c r="CN57" i="6"/>
  <c r="CN68" i="6"/>
  <c r="CN73" i="6"/>
  <c r="CN77" i="6"/>
  <c r="BR7" i="6"/>
  <c r="BS7" i="6"/>
  <c r="BT7" i="6"/>
  <c r="BU7" i="6"/>
  <c r="BV7" i="6"/>
  <c r="BW7" i="6"/>
  <c r="BX7" i="6"/>
  <c r="IB12" i="6" l="1"/>
  <c r="HP12" i="6"/>
  <c r="HD12" i="6"/>
  <c r="GR12" i="6"/>
  <c r="GF12" i="6"/>
  <c r="FT12" i="6"/>
  <c r="FH12" i="6"/>
  <c r="EV12" i="6"/>
  <c r="EJ12" i="6"/>
  <c r="DX12" i="6"/>
  <c r="CZ12" i="6"/>
  <c r="GG29" i="6"/>
  <c r="GG12" i="6" s="1"/>
  <c r="FU29" i="6"/>
  <c r="FI29" i="6"/>
  <c r="EW29" i="6"/>
  <c r="EK29" i="6"/>
  <c r="DY29" i="6"/>
  <c r="DM29" i="6"/>
  <c r="DA29" i="6"/>
  <c r="FU12" i="6"/>
  <c r="FI12" i="6"/>
  <c r="EW12" i="6"/>
  <c r="EK12" i="6"/>
  <c r="DY12" i="6"/>
  <c r="DM12" i="6"/>
  <c r="DA12" i="6"/>
  <c r="GI29" i="6"/>
  <c r="GI12" i="6" s="1"/>
  <c r="FK29" i="6"/>
  <c r="FK12" i="6" s="1"/>
  <c r="EY29" i="6"/>
  <c r="EY12" i="6" s="1"/>
  <c r="EM29" i="6"/>
  <c r="EM12" i="6" s="1"/>
  <c r="DO29" i="6"/>
  <c r="DO12" i="6" s="1"/>
  <c r="DG29" i="6"/>
  <c r="DG12" i="6" s="1"/>
  <c r="DL29" i="6"/>
  <c r="DL12" i="6" s="1"/>
  <c r="CR29" i="6"/>
  <c r="CR12" i="6" s="1"/>
  <c r="DW29" i="6"/>
  <c r="DW12" i="6" s="1"/>
  <c r="DK29" i="6"/>
  <c r="DK12" i="6" s="1"/>
  <c r="CY29" i="6"/>
  <c r="CY12" i="6" s="1"/>
  <c r="CX29" i="6"/>
  <c r="FW29" i="6"/>
  <c r="FW12" i="6" s="1"/>
  <c r="EA29" i="6"/>
  <c r="EA12" i="6" s="1"/>
  <c r="DC29" i="6"/>
  <c r="DC12" i="6" s="1"/>
  <c r="CU29" i="6"/>
  <c r="CU12" i="6" s="1"/>
  <c r="DE29" i="6"/>
  <c r="DE12" i="6" s="1"/>
  <c r="CS29" i="6"/>
  <c r="DX29" i="6"/>
  <c r="CZ29" i="6"/>
  <c r="CX12" i="6"/>
  <c r="IJ12" i="6"/>
  <c r="HX12" i="6"/>
  <c r="HL12" i="6"/>
  <c r="GZ12" i="6"/>
  <c r="GN12" i="6"/>
  <c r="GB12" i="6"/>
  <c r="FP12" i="6"/>
  <c r="FD12" i="6"/>
  <c r="ER12" i="6"/>
  <c r="EF12" i="6"/>
  <c r="DT12" i="6"/>
  <c r="DH12" i="6"/>
  <c r="CV12" i="6"/>
  <c r="IH12" i="6"/>
  <c r="HV12" i="6"/>
  <c r="HJ12" i="6"/>
  <c r="GX12" i="6"/>
  <c r="GL12" i="6"/>
  <c r="FZ12" i="6"/>
  <c r="FN12" i="6"/>
  <c r="FB12" i="6"/>
  <c r="EP12" i="6"/>
  <c r="ED12" i="6"/>
  <c r="DR12" i="6"/>
  <c r="DF12" i="6"/>
  <c r="CT12" i="6"/>
  <c r="IG12" i="6"/>
  <c r="HU12" i="6"/>
  <c r="HI12" i="6"/>
  <c r="GW12" i="6"/>
  <c r="GK12" i="6"/>
  <c r="FY12" i="6"/>
  <c r="FM12" i="6"/>
  <c r="FA12" i="6"/>
  <c r="EO12" i="6"/>
  <c r="EC12" i="6"/>
  <c r="DQ12" i="6"/>
  <c r="CS12" i="6"/>
  <c r="ID12" i="6"/>
  <c r="HR12" i="6"/>
  <c r="HF12" i="6"/>
  <c r="GT12" i="6"/>
  <c r="GH12" i="6"/>
  <c r="FV12" i="6"/>
  <c r="FJ12" i="6"/>
  <c r="EX12" i="6"/>
  <c r="EL12" i="6"/>
  <c r="DZ12" i="6"/>
  <c r="DN12" i="6"/>
  <c r="DB12" i="6"/>
  <c r="IE12" i="8"/>
  <c r="HS12" i="8"/>
  <c r="HG12" i="8"/>
  <c r="GU12" i="8"/>
  <c r="GI12" i="8"/>
  <c r="FW12" i="8"/>
  <c r="FK12" i="8"/>
  <c r="EY12" i="8"/>
  <c r="EM12" i="8"/>
  <c r="EA12" i="8"/>
  <c r="DO12" i="8"/>
  <c r="DC12" i="8"/>
  <c r="IL12" i="8"/>
  <c r="HZ12" i="8"/>
  <c r="HN12" i="8"/>
  <c r="HB12" i="8"/>
  <c r="EH12" i="8"/>
  <c r="DV12" i="8"/>
  <c r="DJ12" i="8"/>
  <c r="CX12" i="8"/>
  <c r="IJ12" i="8"/>
  <c r="HX12" i="8"/>
  <c r="HL12" i="8"/>
  <c r="GZ12" i="8"/>
  <c r="GN12" i="8"/>
  <c r="GB12" i="8"/>
  <c r="FP12" i="8"/>
  <c r="FD12" i="8"/>
  <c r="ER12" i="8"/>
  <c r="EF12" i="8"/>
  <c r="DT12" i="8"/>
  <c r="DH12" i="8"/>
  <c r="CV12" i="8"/>
  <c r="CS11" i="8"/>
  <c r="II12" i="8"/>
  <c r="HW12" i="8"/>
  <c r="HK12" i="8"/>
  <c r="GY12" i="8"/>
  <c r="GM12" i="8"/>
  <c r="GA12" i="8"/>
  <c r="FO12" i="8"/>
  <c r="FC12" i="8"/>
  <c r="EQ12" i="8"/>
  <c r="EE12" i="8"/>
  <c r="DS12" i="8"/>
  <c r="DG12" i="8"/>
  <c r="CU12" i="8"/>
  <c r="IH40" i="8"/>
  <c r="IH12" i="8" s="1"/>
  <c r="HV40" i="8"/>
  <c r="HV12" i="8" s="1"/>
  <c r="HJ40" i="8"/>
  <c r="HJ12" i="8" s="1"/>
  <c r="GX40" i="8"/>
  <c r="GX12" i="8" s="1"/>
  <c r="GL40" i="8"/>
  <c r="GL12" i="8" s="1"/>
  <c r="FZ40" i="8"/>
  <c r="FZ12" i="8" s="1"/>
  <c r="FN40" i="8"/>
  <c r="FN12" i="8" s="1"/>
  <c r="FB40" i="8"/>
  <c r="FB12" i="8" s="1"/>
  <c r="EP40" i="8"/>
  <c r="EP12" i="8" s="1"/>
  <c r="ED40" i="8"/>
  <c r="DR40" i="8"/>
  <c r="DR12" i="8" s="1"/>
  <c r="DF40" i="8"/>
  <c r="CT40" i="8"/>
  <c r="CT12" i="8" s="1"/>
  <c r="FG12" i="8"/>
  <c r="EU12" i="8"/>
  <c r="EI12" i="8"/>
  <c r="DW12" i="8"/>
  <c r="DK12" i="8"/>
  <c r="CY12" i="8"/>
  <c r="IG40" i="8"/>
  <c r="IG12" i="8" s="1"/>
  <c r="HU40" i="8"/>
  <c r="HU12" i="8" s="1"/>
  <c r="HI40" i="8"/>
  <c r="HI12" i="8" s="1"/>
  <c r="GW40" i="8"/>
  <c r="GW12" i="8" s="1"/>
  <c r="GK40" i="8"/>
  <c r="GK12" i="8" s="1"/>
  <c r="FY40" i="8"/>
  <c r="FY12" i="8" s="1"/>
  <c r="FM40" i="8"/>
  <c r="FM12" i="8" s="1"/>
  <c r="FA40" i="8"/>
  <c r="EO40" i="8"/>
  <c r="EC40" i="8"/>
  <c r="DQ40" i="8"/>
  <c r="DE40" i="8"/>
  <c r="CS40" i="8"/>
  <c r="CS12" i="8" s="1"/>
  <c r="IL29" i="8"/>
  <c r="HZ29" i="8"/>
  <c r="HN29" i="8"/>
  <c r="HB29" i="8"/>
  <c r="GP29" i="8"/>
  <c r="GP12" i="8" s="1"/>
  <c r="GD29" i="8"/>
  <c r="GD12" i="8" s="1"/>
  <c r="FR29" i="8"/>
  <c r="FR12" i="8" s="1"/>
  <c r="FF29" i="8"/>
  <c r="FF12" i="8" s="1"/>
  <c r="ET29" i="8"/>
  <c r="ET12" i="8" s="1"/>
  <c r="FA12" i="8"/>
  <c r="EO12" i="8"/>
  <c r="EC12" i="8"/>
  <c r="DQ12" i="8"/>
  <c r="DE12" i="8"/>
  <c r="IK29" i="8"/>
  <c r="IK12" i="8" s="1"/>
  <c r="HY29" i="8"/>
  <c r="HY12" i="8" s="1"/>
  <c r="HM29" i="8"/>
  <c r="HM12" i="8" s="1"/>
  <c r="HA29" i="8"/>
  <c r="HA12" i="8" s="1"/>
  <c r="GO12" i="8"/>
  <c r="GC12" i="8"/>
  <c r="FQ12" i="8"/>
  <c r="FE12" i="8"/>
  <c r="ED12" i="8"/>
  <c r="DF12" i="8"/>
  <c r="ID12" i="8"/>
  <c r="HR12" i="8"/>
  <c r="HF12" i="8"/>
  <c r="GT12" i="8"/>
  <c r="GH12" i="8"/>
  <c r="FV12" i="8"/>
  <c r="FJ12" i="8"/>
  <c r="EX12" i="8"/>
  <c r="EL12" i="8"/>
  <c r="DZ12" i="8"/>
  <c r="DN12" i="8"/>
  <c r="DB12" i="8"/>
  <c r="IC12" i="8"/>
  <c r="HQ12" i="8"/>
  <c r="HE12" i="8"/>
  <c r="GS12" i="8"/>
  <c r="GG12" i="8"/>
  <c r="FU12" i="8"/>
  <c r="FI12" i="8"/>
  <c r="EW12" i="8"/>
  <c r="EK12" i="8"/>
  <c r="DY12" i="8"/>
  <c r="DM12" i="8"/>
  <c r="DA12" i="8"/>
  <c r="GS12" i="10"/>
  <c r="GG12" i="10"/>
  <c r="FU12" i="10"/>
  <c r="FI12" i="10"/>
  <c r="EW12" i="10"/>
  <c r="EK12" i="10"/>
  <c r="DY12" i="10"/>
  <c r="DM12" i="10"/>
  <c r="IF12" i="10"/>
  <c r="HT12" i="10"/>
  <c r="HH12" i="10"/>
  <c r="GV12" i="10"/>
  <c r="GJ12" i="10"/>
  <c r="FX12" i="10"/>
  <c r="FL12" i="10"/>
  <c r="EZ12" i="10"/>
  <c r="EN12" i="10"/>
  <c r="EB12" i="10"/>
  <c r="DP12" i="10"/>
  <c r="DD12" i="10"/>
  <c r="CR12" i="10"/>
  <c r="CS11" i="10" s="1"/>
  <c r="CT11" i="10" s="1"/>
  <c r="IA12" i="10"/>
  <c r="HO12" i="10"/>
  <c r="HC12" i="10"/>
  <c r="GQ12" i="10"/>
  <c r="GE12" i="10"/>
  <c r="FS12" i="10"/>
  <c r="FG12" i="10"/>
  <c r="EU12" i="10"/>
  <c r="EI12" i="10"/>
  <c r="DW12" i="10"/>
  <c r="DK12" i="10"/>
  <c r="CY12" i="10"/>
  <c r="IB12" i="10"/>
  <c r="HP12" i="10"/>
  <c r="HD12" i="10"/>
  <c r="GR12" i="10"/>
  <c r="GF12" i="10"/>
  <c r="FT12" i="10"/>
  <c r="FH12" i="10"/>
  <c r="EV12" i="10"/>
  <c r="EJ12" i="10"/>
  <c r="DX12" i="10"/>
  <c r="DL12" i="10"/>
  <c r="CZ12" i="10"/>
  <c r="IE12" i="10"/>
  <c r="HS12" i="10"/>
  <c r="HG12" i="10"/>
  <c r="GU12" i="10"/>
  <c r="GI12" i="10"/>
  <c r="FW12" i="10"/>
  <c r="FK12" i="10"/>
  <c r="EY12" i="10"/>
  <c r="EM12" i="10"/>
  <c r="EA12" i="10"/>
  <c r="DO12" i="10"/>
  <c r="DC12" i="10"/>
  <c r="GP12" i="10"/>
  <c r="FR12" i="10"/>
  <c r="EH12" i="10"/>
  <c r="DV12" i="10"/>
  <c r="DJ12" i="10"/>
  <c r="CX12" i="10"/>
  <c r="HY12" i="10"/>
  <c r="GO12" i="10"/>
  <c r="GC12" i="10"/>
  <c r="FE12" i="10"/>
  <c r="ES12" i="10"/>
  <c r="EG12" i="10"/>
  <c r="DU12" i="10"/>
  <c r="DI12" i="10"/>
  <c r="CW12" i="10"/>
  <c r="DR12" i="10"/>
  <c r="DF12" i="10"/>
  <c r="CT12" i="10"/>
  <c r="IJ12" i="10"/>
  <c r="HX12" i="10"/>
  <c r="HL12" i="10"/>
  <c r="GZ12" i="10"/>
  <c r="GN12" i="10"/>
  <c r="GB12" i="10"/>
  <c r="FP12" i="10"/>
  <c r="FD12" i="10"/>
  <c r="ER12" i="10"/>
  <c r="EF12" i="10"/>
  <c r="DT12" i="10"/>
  <c r="DH12" i="10"/>
  <c r="CV12" i="10"/>
  <c r="IH40" i="10"/>
  <c r="HV40" i="10"/>
  <c r="HV12" i="10" s="1"/>
  <c r="HJ40" i="10"/>
  <c r="GX40" i="10"/>
  <c r="GL40" i="10"/>
  <c r="GL12" i="10" s="1"/>
  <c r="FZ40" i="10"/>
  <c r="FZ12" i="10" s="1"/>
  <c r="FN40" i="10"/>
  <c r="FN12" i="10" s="1"/>
  <c r="FB40" i="10"/>
  <c r="FB12" i="10" s="1"/>
  <c r="EP40" i="10"/>
  <c r="EP12" i="10" s="1"/>
  <c r="ED40" i="10"/>
  <c r="ED12" i="10" s="1"/>
  <c r="DR40" i="10"/>
  <c r="DF40" i="10"/>
  <c r="CT40" i="10"/>
  <c r="EC12" i="10"/>
  <c r="DQ12" i="10"/>
  <c r="DE12" i="10"/>
  <c r="CS12" i="10"/>
  <c r="II12" i="10"/>
  <c r="HW12" i="10"/>
  <c r="HK12" i="10"/>
  <c r="GY12" i="10"/>
  <c r="GM12" i="10"/>
  <c r="GA12" i="10"/>
  <c r="FO12" i="10"/>
  <c r="FC12" i="10"/>
  <c r="EQ12" i="10"/>
  <c r="EE12" i="10"/>
  <c r="DS12" i="10"/>
  <c r="DG12" i="10"/>
  <c r="CU12" i="10"/>
  <c r="IL29" i="10"/>
  <c r="IL12" i="10" s="1"/>
  <c r="HZ29" i="10"/>
  <c r="HZ12" i="10" s="1"/>
  <c r="HN29" i="10"/>
  <c r="HN12" i="10" s="1"/>
  <c r="HB29" i="10"/>
  <c r="HB12" i="10" s="1"/>
  <c r="GP29" i="10"/>
  <c r="GD29" i="10"/>
  <c r="GD12" i="10" s="1"/>
  <c r="FR29" i="10"/>
  <c r="FF29" i="10"/>
  <c r="FF12" i="10" s="1"/>
  <c r="ET29" i="10"/>
  <c r="ET12" i="10" s="1"/>
  <c r="IG12" i="10"/>
  <c r="HU12" i="10"/>
  <c r="HI12" i="10"/>
  <c r="GW12" i="10"/>
  <c r="GK12" i="10"/>
  <c r="FY12" i="10"/>
  <c r="FM12" i="10"/>
  <c r="FA12" i="10"/>
  <c r="IK29" i="10"/>
  <c r="IK12" i="10" s="1"/>
  <c r="HY29" i="10"/>
  <c r="HM29" i="10"/>
  <c r="HM12" i="10" s="1"/>
  <c r="HA29" i="10"/>
  <c r="HA12" i="10" s="1"/>
  <c r="GO29" i="10"/>
  <c r="GC29" i="10"/>
  <c r="FQ29" i="10"/>
  <c r="FQ12" i="10" s="1"/>
  <c r="ID12" i="10"/>
  <c r="HR12" i="10"/>
  <c r="HF12" i="10"/>
  <c r="GT12" i="10"/>
  <c r="GH12" i="10"/>
  <c r="FV12" i="10"/>
  <c r="FJ12" i="10"/>
  <c r="EX12" i="10"/>
  <c r="EL12" i="10"/>
  <c r="DZ12" i="10"/>
  <c r="DN12" i="10"/>
  <c r="DB12" i="10"/>
  <c r="IH12" i="10"/>
  <c r="HJ12" i="10"/>
  <c r="GX12" i="10"/>
  <c r="IC12" i="10"/>
  <c r="HQ12" i="10"/>
  <c r="HE12" i="10"/>
  <c r="DA12" i="10"/>
  <c r="FT34" i="12"/>
  <c r="CZ34" i="12"/>
  <c r="IA34" i="12"/>
  <c r="FS34" i="12"/>
  <c r="FS12" i="12" s="1"/>
  <c r="DK34" i="12"/>
  <c r="DK12" i="12" s="1"/>
  <c r="HP12" i="12"/>
  <c r="FT12" i="12"/>
  <c r="CZ12" i="12"/>
  <c r="HZ34" i="12"/>
  <c r="FF34" i="12"/>
  <c r="FF12" i="12" s="1"/>
  <c r="CX34" i="12"/>
  <c r="IJ12" i="12"/>
  <c r="HX12" i="12"/>
  <c r="HL12" i="12"/>
  <c r="GZ12" i="12"/>
  <c r="GN12" i="12"/>
  <c r="GB12" i="12"/>
  <c r="FP12" i="12"/>
  <c r="FD12" i="12"/>
  <c r="ER12" i="12"/>
  <c r="EF12" i="12"/>
  <c r="DT12" i="12"/>
  <c r="DH12" i="12"/>
  <c r="CV12" i="12"/>
  <c r="IB34" i="12"/>
  <c r="GF34" i="12"/>
  <c r="DL34" i="12"/>
  <c r="DL12" i="12" s="1"/>
  <c r="HO34" i="12"/>
  <c r="HO12" i="12" s="1"/>
  <c r="FG34" i="12"/>
  <c r="FG12" i="12" s="1"/>
  <c r="CY34" i="12"/>
  <c r="CY12" i="12" s="1"/>
  <c r="HD12" i="12"/>
  <c r="EV12" i="12"/>
  <c r="GP34" i="12"/>
  <c r="EH34" i="12"/>
  <c r="GP12" i="12"/>
  <c r="EH12" i="12"/>
  <c r="IK12" i="12"/>
  <c r="HA12" i="12"/>
  <c r="FQ12" i="12"/>
  <c r="DU12" i="12"/>
  <c r="GR34" i="12"/>
  <c r="EJ34" i="12"/>
  <c r="EJ12" i="12" s="1"/>
  <c r="GQ34" i="12"/>
  <c r="GQ12" i="12" s="1"/>
  <c r="EI34" i="12"/>
  <c r="GR12" i="12"/>
  <c r="CS11" i="12"/>
  <c r="CT11" i="12" s="1"/>
  <c r="CU11" i="12" s="1"/>
  <c r="CV11" i="12" s="1"/>
  <c r="CW11" i="12" s="1"/>
  <c r="CX11" i="12" s="1"/>
  <c r="CY11" i="12" s="1"/>
  <c r="HB34" i="12"/>
  <c r="HB12" i="12" s="1"/>
  <c r="ET34" i="12"/>
  <c r="ET12" i="12" s="1"/>
  <c r="HC12" i="12"/>
  <c r="EI12" i="12"/>
  <c r="HZ12" i="12"/>
  <c r="CX12" i="12"/>
  <c r="HY12" i="12"/>
  <c r="GC12" i="12"/>
  <c r="EG12" i="12"/>
  <c r="CW12" i="12"/>
  <c r="HP34" i="12"/>
  <c r="FH34" i="12"/>
  <c r="FH12" i="12" s="1"/>
  <c r="DX34" i="12"/>
  <c r="DX12" i="12" s="1"/>
  <c r="GE34" i="12"/>
  <c r="GE12" i="12" s="1"/>
  <c r="DW34" i="12"/>
  <c r="DW12" i="12" s="1"/>
  <c r="IB12" i="12"/>
  <c r="HN34" i="12"/>
  <c r="FR34" i="12"/>
  <c r="DV34" i="12"/>
  <c r="HN12" i="12"/>
  <c r="FR12" i="12"/>
  <c r="DV12" i="12"/>
  <c r="HM12" i="12"/>
  <c r="GO12" i="12"/>
  <c r="ES12" i="12"/>
  <c r="DI12" i="12"/>
  <c r="HD34" i="12"/>
  <c r="EV34" i="12"/>
  <c r="HC34" i="12"/>
  <c r="EU34" i="12"/>
  <c r="EU12" i="12" s="1"/>
  <c r="GF12" i="12"/>
  <c r="IL34" i="12"/>
  <c r="IL12" i="12" s="1"/>
  <c r="GD34" i="12"/>
  <c r="GD12" i="12" s="1"/>
  <c r="DJ34" i="12"/>
  <c r="DJ12" i="12" s="1"/>
  <c r="IA12" i="12"/>
  <c r="FE12" i="12"/>
  <c r="CT6" i="12"/>
  <c r="CU6" i="12" s="1"/>
  <c r="CV6" i="12" s="1"/>
  <c r="CW6" i="12" s="1"/>
  <c r="CX6" i="12" s="1"/>
  <c r="CY6" i="12" s="1"/>
  <c r="CZ6" i="12" s="1"/>
  <c r="DA6" i="12" s="1"/>
  <c r="DB6" i="12" s="1"/>
  <c r="DC6" i="12" s="1"/>
  <c r="DD6" i="12" s="1"/>
  <c r="DE6" i="12" s="1"/>
  <c r="DF6" i="12" s="1"/>
  <c r="DG6" i="12" s="1"/>
  <c r="DH6" i="12" s="1"/>
  <c r="DI6" i="12" s="1"/>
  <c r="DJ6" i="12" s="1"/>
  <c r="DK6" i="12" s="1"/>
  <c r="DL6" i="12" s="1"/>
  <c r="DM6" i="12" s="1"/>
  <c r="DN6" i="12" s="1"/>
  <c r="DO6" i="12" s="1"/>
  <c r="DP6" i="12" s="1"/>
  <c r="DQ6" i="12" s="1"/>
  <c r="DR6" i="12" s="1"/>
  <c r="DS6" i="12" s="1"/>
  <c r="DT6" i="12" s="1"/>
  <c r="DU6" i="12" s="1"/>
  <c r="DV6" i="12" s="1"/>
  <c r="DW6" i="12" s="1"/>
  <c r="DX6" i="12" s="1"/>
  <c r="DY6" i="12" s="1"/>
  <c r="DZ6" i="12" s="1"/>
  <c r="EA6" i="12" s="1"/>
  <c r="EB6" i="12" s="1"/>
  <c r="EC6" i="12" s="1"/>
  <c r="ED6" i="12" s="1"/>
  <c r="EE6" i="12" s="1"/>
  <c r="EF6" i="12" s="1"/>
  <c r="EG6" i="12" s="1"/>
  <c r="EH6" i="12" s="1"/>
  <c r="EI6" i="12" s="1"/>
  <c r="EJ6" i="12" s="1"/>
  <c r="EK6" i="12" s="1"/>
  <c r="EL6" i="12" s="1"/>
  <c r="EM6" i="12" s="1"/>
  <c r="EN6" i="12" s="1"/>
  <c r="EO6" i="12" s="1"/>
  <c r="EP6" i="12" s="1"/>
  <c r="EQ6" i="12" s="1"/>
  <c r="ER6" i="12" s="1"/>
  <c r="ES6" i="12" s="1"/>
  <c r="ET6" i="12" s="1"/>
  <c r="EU6" i="12" s="1"/>
  <c r="EV6" i="12" s="1"/>
  <c r="EW6" i="12" s="1"/>
  <c r="EX6" i="12" s="1"/>
  <c r="EY6" i="12" s="1"/>
  <c r="EZ6" i="12" s="1"/>
  <c r="FA6" i="12" s="1"/>
  <c r="FB6" i="12" s="1"/>
  <c r="FC6" i="12" s="1"/>
  <c r="FD6" i="12" s="1"/>
  <c r="FE6" i="12" s="1"/>
  <c r="FF6" i="12" s="1"/>
  <c r="FG6" i="12" s="1"/>
  <c r="FH6" i="12" s="1"/>
  <c r="FI6" i="12" s="1"/>
  <c r="FJ6" i="12" s="1"/>
  <c r="FK6" i="12" s="1"/>
  <c r="FL6" i="12" s="1"/>
  <c r="FM6" i="12" s="1"/>
  <c r="FN6" i="12" s="1"/>
  <c r="FO6" i="12" s="1"/>
  <c r="FP6" i="12" s="1"/>
  <c r="FQ6" i="12" s="1"/>
  <c r="FR6" i="12" s="1"/>
  <c r="FS6" i="12" s="1"/>
  <c r="FT6" i="12" s="1"/>
  <c r="FU6" i="12" s="1"/>
  <c r="FV6" i="12" s="1"/>
  <c r="FW6" i="12" s="1"/>
  <c r="FX6" i="12" s="1"/>
  <c r="FY6" i="12" s="1"/>
  <c r="FZ6" i="12" s="1"/>
  <c r="GA6" i="12" s="1"/>
  <c r="GB6" i="12" s="1"/>
  <c r="GC6" i="12" s="1"/>
  <c r="GD6" i="12" s="1"/>
  <c r="GE6" i="12" s="1"/>
  <c r="GF6" i="12" s="1"/>
  <c r="GG6" i="12" s="1"/>
  <c r="GH6" i="12" s="1"/>
  <c r="GI6" i="12" s="1"/>
  <c r="GJ6" i="12" s="1"/>
  <c r="GK6" i="12" s="1"/>
  <c r="GL6" i="12" s="1"/>
  <c r="GM6" i="12" s="1"/>
  <c r="GN6" i="12" s="1"/>
  <c r="GO6" i="12" s="1"/>
  <c r="GP6" i="12" s="1"/>
  <c r="GQ6" i="12" s="1"/>
  <c r="GR6" i="12" s="1"/>
  <c r="GS6" i="12" s="1"/>
  <c r="GT6" i="12" s="1"/>
  <c r="GU6" i="12" s="1"/>
  <c r="GV6" i="12" s="1"/>
  <c r="GW6" i="12" s="1"/>
  <c r="GX6" i="12" s="1"/>
  <c r="GY6" i="12" s="1"/>
  <c r="GZ6" i="12" s="1"/>
  <c r="HA6" i="12" s="1"/>
  <c r="HB6" i="12" s="1"/>
  <c r="HC6" i="12" s="1"/>
  <c r="HD6" i="12" s="1"/>
  <c r="HE6" i="12" s="1"/>
  <c r="HF6" i="12" s="1"/>
  <c r="HG6" i="12" s="1"/>
  <c r="HH6" i="12" s="1"/>
  <c r="HI6" i="12" s="1"/>
  <c r="HJ6" i="12" s="1"/>
  <c r="HK6" i="12" s="1"/>
  <c r="HL6" i="12" s="1"/>
  <c r="HM6" i="12" s="1"/>
  <c r="HN6" i="12" s="1"/>
  <c r="HO6" i="12" s="1"/>
  <c r="HP6" i="12" s="1"/>
  <c r="HQ6" i="12" s="1"/>
  <c r="HR6" i="12" s="1"/>
  <c r="HS6" i="12" s="1"/>
  <c r="HT6" i="12" s="1"/>
  <c r="HU6" i="12" s="1"/>
  <c r="HV6" i="12" s="1"/>
  <c r="HW6" i="12" s="1"/>
  <c r="HX6" i="12" s="1"/>
  <c r="HY6" i="12" s="1"/>
  <c r="HZ6" i="12" s="1"/>
  <c r="IA6" i="12" s="1"/>
  <c r="IB6" i="12" s="1"/>
  <c r="IC6" i="12" s="1"/>
  <c r="ID6" i="12" s="1"/>
  <c r="IE6" i="12" s="1"/>
  <c r="IF6" i="12" s="1"/>
  <c r="IG6" i="12" s="1"/>
  <c r="IH6" i="12" s="1"/>
  <c r="II6" i="12" s="1"/>
  <c r="IJ6" i="12" s="1"/>
  <c r="IK6" i="12" s="1"/>
  <c r="IL6" i="12" s="1"/>
  <c r="IF29" i="14"/>
  <c r="IE29" i="14"/>
  <c r="IE12" i="14" s="1"/>
  <c r="HS29" i="14"/>
  <c r="HS12" i="14" s="1"/>
  <c r="HG29" i="14"/>
  <c r="HG12" i="14" s="1"/>
  <c r="GU29" i="14"/>
  <c r="GU12" i="14" s="1"/>
  <c r="GI29" i="14"/>
  <c r="GI12" i="14" s="1"/>
  <c r="FW29" i="14"/>
  <c r="FW12" i="14" s="1"/>
  <c r="FK29" i="14"/>
  <c r="FK12" i="14" s="1"/>
  <c r="EY29" i="14"/>
  <c r="EY12" i="14" s="1"/>
  <c r="EM29" i="14"/>
  <c r="EM12" i="14" s="1"/>
  <c r="EA29" i="14"/>
  <c r="EA12" i="14" s="1"/>
  <c r="DO29" i="14"/>
  <c r="DO12" i="14" s="1"/>
  <c r="DC29" i="14"/>
  <c r="DC12" i="14" s="1"/>
  <c r="ID29" i="14"/>
  <c r="ID12" i="14" s="1"/>
  <c r="HR29" i="14"/>
  <c r="HR12" i="14" s="1"/>
  <c r="HF29" i="14"/>
  <c r="HF12" i="14" s="1"/>
  <c r="GT29" i="14"/>
  <c r="GT12" i="14" s="1"/>
  <c r="GH29" i="14"/>
  <c r="GH12" i="14" s="1"/>
  <c r="FV29" i="14"/>
  <c r="FV12" i="14" s="1"/>
  <c r="FJ29" i="14"/>
  <c r="FJ12" i="14" s="1"/>
  <c r="EX29" i="14"/>
  <c r="EX12" i="14" s="1"/>
  <c r="EL29" i="14"/>
  <c r="EL12" i="14" s="1"/>
  <c r="DZ12" i="14"/>
  <c r="DN12" i="14"/>
  <c r="DB12" i="14"/>
  <c r="ES12" i="14"/>
  <c r="EG12" i="14"/>
  <c r="II40" i="14"/>
  <c r="HW40" i="14"/>
  <c r="HK40" i="14"/>
  <c r="GY40" i="14"/>
  <c r="GM40" i="14"/>
  <c r="GA40" i="14"/>
  <c r="FO40" i="14"/>
  <c r="FC40" i="14"/>
  <c r="EQ40" i="14"/>
  <c r="EE40" i="14"/>
  <c r="DS40" i="14"/>
  <c r="DG40" i="14"/>
  <c r="CU40" i="14"/>
  <c r="IC29" i="14"/>
  <c r="IC12" i="14" s="1"/>
  <c r="HQ29" i="14"/>
  <c r="HQ12" i="14" s="1"/>
  <c r="HE29" i="14"/>
  <c r="HE12" i="14" s="1"/>
  <c r="GS29" i="14"/>
  <c r="GS12" i="14" s="1"/>
  <c r="GG29" i="14"/>
  <c r="GG12" i="14" s="1"/>
  <c r="FU29" i="14"/>
  <c r="FU12" i="14" s="1"/>
  <c r="FI29" i="14"/>
  <c r="FI12" i="14" s="1"/>
  <c r="EW29" i="14"/>
  <c r="EW12" i="14" s="1"/>
  <c r="EK29" i="14"/>
  <c r="EK12" i="14" s="1"/>
  <c r="DY29" i="14"/>
  <c r="DY12" i="14" s="1"/>
  <c r="DM29" i="14"/>
  <c r="DM12" i="14" s="1"/>
  <c r="DA29" i="14"/>
  <c r="DA12" i="14" s="1"/>
  <c r="IB29" i="14"/>
  <c r="IB12" i="14" s="1"/>
  <c r="HP29" i="14"/>
  <c r="HP12" i="14" s="1"/>
  <c r="HD29" i="14"/>
  <c r="HD12" i="14" s="1"/>
  <c r="GR29" i="14"/>
  <c r="GR12" i="14" s="1"/>
  <c r="GF29" i="14"/>
  <c r="GF12" i="14" s="1"/>
  <c r="FT29" i="14"/>
  <c r="FT12" i="14" s="1"/>
  <c r="FH29" i="14"/>
  <c r="FH12" i="14" s="1"/>
  <c r="EV29" i="14"/>
  <c r="EV12" i="14" s="1"/>
  <c r="EJ29" i="14"/>
  <c r="EJ12" i="14" s="1"/>
  <c r="DX29" i="14"/>
  <c r="DX12" i="14" s="1"/>
  <c r="DL29" i="14"/>
  <c r="DL12" i="14" s="1"/>
  <c r="CZ29" i="14"/>
  <c r="CZ12" i="14" s="1"/>
  <c r="IA29" i="14"/>
  <c r="IA12" i="14" s="1"/>
  <c r="HO29" i="14"/>
  <c r="HO12" i="14" s="1"/>
  <c r="HC29" i="14"/>
  <c r="HC12" i="14" s="1"/>
  <c r="GQ29" i="14"/>
  <c r="GQ12" i="14" s="1"/>
  <c r="GE29" i="14"/>
  <c r="GE12" i="14" s="1"/>
  <c r="FS29" i="14"/>
  <c r="FS12" i="14" s="1"/>
  <c r="FG29" i="14"/>
  <c r="FG12" i="14" s="1"/>
  <c r="EU29" i="14"/>
  <c r="EU12" i="14" s="1"/>
  <c r="EI29" i="14"/>
  <c r="EI12" i="14" s="1"/>
  <c r="DW29" i="14"/>
  <c r="DW12" i="14" s="1"/>
  <c r="DK29" i="14"/>
  <c r="DK12" i="14" s="1"/>
  <c r="CY12" i="14"/>
  <c r="FZ12" i="14"/>
  <c r="FN12" i="14"/>
  <c r="IL29" i="14"/>
  <c r="IL12" i="14" s="1"/>
  <c r="HZ29" i="14"/>
  <c r="HZ12" i="14" s="1"/>
  <c r="HN29" i="14"/>
  <c r="HN12" i="14" s="1"/>
  <c r="HB29" i="14"/>
  <c r="HB12" i="14" s="1"/>
  <c r="GP29" i="14"/>
  <c r="GP12" i="14" s="1"/>
  <c r="GD29" i="14"/>
  <c r="GD12" i="14" s="1"/>
  <c r="FR29" i="14"/>
  <c r="FR12" i="14" s="1"/>
  <c r="FF29" i="14"/>
  <c r="FF12" i="14" s="1"/>
  <c r="ET29" i="14"/>
  <c r="ET12" i="14" s="1"/>
  <c r="EH29" i="14"/>
  <c r="EH12" i="14" s="1"/>
  <c r="DV29" i="14"/>
  <c r="DV12" i="14" s="1"/>
  <c r="DJ29" i="14"/>
  <c r="DJ12" i="14" s="1"/>
  <c r="CX29" i="14"/>
  <c r="CX12" i="14" s="1"/>
  <c r="GW12" i="14"/>
  <c r="GK12" i="14"/>
  <c r="FY12" i="14"/>
  <c r="IK29" i="14"/>
  <c r="IK12" i="14" s="1"/>
  <c r="HY29" i="14"/>
  <c r="HY12" i="14" s="1"/>
  <c r="HM29" i="14"/>
  <c r="HM12" i="14" s="1"/>
  <c r="HA29" i="14"/>
  <c r="HA12" i="14" s="1"/>
  <c r="GO29" i="14"/>
  <c r="GO12" i="14" s="1"/>
  <c r="GC29" i="14"/>
  <c r="GC12" i="14" s="1"/>
  <c r="FQ29" i="14"/>
  <c r="FQ12" i="14" s="1"/>
  <c r="FE29" i="14"/>
  <c r="FE12" i="14" s="1"/>
  <c r="ES29" i="14"/>
  <c r="EG29" i="14"/>
  <c r="DU29" i="14"/>
  <c r="DU12" i="14" s="1"/>
  <c r="DI29" i="14"/>
  <c r="DI12" i="14" s="1"/>
  <c r="CW29" i="14"/>
  <c r="CW12" i="14" s="1"/>
  <c r="IF12" i="14"/>
  <c r="HT12" i="14"/>
  <c r="HH12" i="14"/>
  <c r="GV12" i="14"/>
  <c r="GJ12" i="14"/>
  <c r="FX12" i="14"/>
  <c r="FL12" i="14"/>
  <c r="EZ12" i="14"/>
  <c r="EN12" i="14"/>
  <c r="EB12" i="14"/>
  <c r="DP12" i="14"/>
  <c r="DD12" i="14"/>
  <c r="CR12" i="14"/>
  <c r="CS11" i="14" s="1"/>
  <c r="IJ29" i="14"/>
  <c r="IJ12" i="14" s="1"/>
  <c r="HX29" i="14"/>
  <c r="HX12" i="14" s="1"/>
  <c r="HL29" i="14"/>
  <c r="HL12" i="14" s="1"/>
  <c r="GZ29" i="14"/>
  <c r="GZ12" i="14" s="1"/>
  <c r="GN29" i="14"/>
  <c r="GN12" i="14" s="1"/>
  <c r="GB29" i="14"/>
  <c r="GB12" i="14" s="1"/>
  <c r="FP29" i="14"/>
  <c r="FP12" i="14" s="1"/>
  <c r="FD29" i="14"/>
  <c r="FD12" i="14" s="1"/>
  <c r="ER29" i="14"/>
  <c r="ER12" i="14" s="1"/>
  <c r="EF29" i="14"/>
  <c r="EF12" i="14" s="1"/>
  <c r="DT29" i="14"/>
  <c r="DT12" i="14" s="1"/>
  <c r="DH29" i="14"/>
  <c r="DH12" i="14" s="1"/>
  <c r="CV29" i="14"/>
  <c r="CV12" i="14" s="1"/>
  <c r="II29" i="14"/>
  <c r="II12" i="14" s="1"/>
  <c r="HW29" i="14"/>
  <c r="HW12" i="14" s="1"/>
  <c r="HK29" i="14"/>
  <c r="HK12" i="14" s="1"/>
  <c r="GY29" i="14"/>
  <c r="GY12" i="14" s="1"/>
  <c r="GM29" i="14"/>
  <c r="GM12" i="14" s="1"/>
  <c r="GA29" i="14"/>
  <c r="GA12" i="14" s="1"/>
  <c r="FO29" i="14"/>
  <c r="FO12" i="14" s="1"/>
  <c r="FC29" i="14"/>
  <c r="EQ29" i="14"/>
  <c r="EQ12" i="14" s="1"/>
  <c r="EE29" i="14"/>
  <c r="EE12" i="14" s="1"/>
  <c r="DS29" i="14"/>
  <c r="DS12" i="14" s="1"/>
  <c r="DG29" i="14"/>
  <c r="DG12" i="14" s="1"/>
  <c r="CU29" i="14"/>
  <c r="CU12" i="14" s="1"/>
  <c r="IH29" i="14"/>
  <c r="IH12" i="14" s="1"/>
  <c r="HV29" i="14"/>
  <c r="HV12" i="14" s="1"/>
  <c r="HJ29" i="14"/>
  <c r="HJ12" i="14" s="1"/>
  <c r="GX29" i="14"/>
  <c r="GX12" i="14" s="1"/>
  <c r="GL29" i="14"/>
  <c r="GL12" i="14" s="1"/>
  <c r="FZ29" i="14"/>
  <c r="FN29" i="14"/>
  <c r="FB29" i="14"/>
  <c r="FB12" i="14" s="1"/>
  <c r="EP29" i="14"/>
  <c r="EP12" i="14" s="1"/>
  <c r="ED29" i="14"/>
  <c r="ED12" i="14" s="1"/>
  <c r="DR29" i="14"/>
  <c r="DR12" i="14" s="1"/>
  <c r="DF29" i="14"/>
  <c r="DF12" i="14" s="1"/>
  <c r="CT29" i="14"/>
  <c r="CT12" i="14" s="1"/>
  <c r="IG29" i="14"/>
  <c r="IG12" i="14" s="1"/>
  <c r="HU29" i="14"/>
  <c r="HU12" i="14" s="1"/>
  <c r="HI29" i="14"/>
  <c r="HI12" i="14" s="1"/>
  <c r="GW29" i="14"/>
  <c r="GK29" i="14"/>
  <c r="FY29" i="14"/>
  <c r="FM29" i="14"/>
  <c r="FM12" i="14" s="1"/>
  <c r="FA29" i="14"/>
  <c r="FA12" i="14" s="1"/>
  <c r="EO29" i="14"/>
  <c r="EO12" i="14" s="1"/>
  <c r="EC29" i="14"/>
  <c r="EC12" i="14" s="1"/>
  <c r="DQ29" i="14"/>
  <c r="DQ12" i="14" s="1"/>
  <c r="DE29" i="14"/>
  <c r="DE12" i="14" s="1"/>
  <c r="CS29" i="14"/>
  <c r="CS12" i="14" s="1"/>
  <c r="CN29" i="6"/>
  <c r="CN12" i="6" s="1"/>
  <c r="BQ7" i="14"/>
  <c r="BR7" i="14"/>
  <c r="BS7" i="14"/>
  <c r="BT7" i="14"/>
  <c r="BU7" i="14"/>
  <c r="BV7" i="14"/>
  <c r="BW7" i="14"/>
  <c r="BX7" i="14"/>
  <c r="BY7" i="14"/>
  <c r="BQ7" i="10"/>
  <c r="BR7" i="10"/>
  <c r="BS7" i="10"/>
  <c r="BT7" i="10"/>
  <c r="BU7" i="10"/>
  <c r="BV7" i="10"/>
  <c r="BW7" i="10"/>
  <c r="BX7" i="10"/>
  <c r="BR7" i="8"/>
  <c r="BS7" i="8"/>
  <c r="BT7" i="8"/>
  <c r="BU7" i="8"/>
  <c r="BV7" i="8"/>
  <c r="BW7" i="8"/>
  <c r="BX7" i="8"/>
  <c r="CC31" i="8"/>
  <c r="CQ77" i="14"/>
  <c r="CP77" i="14"/>
  <c r="CO77" i="14"/>
  <c r="CN77" i="14"/>
  <c r="CM77" i="14"/>
  <c r="CL77" i="14"/>
  <c r="CK77" i="14"/>
  <c r="CJ77" i="14"/>
  <c r="CI77" i="14"/>
  <c r="CH77" i="14"/>
  <c r="CG77" i="14"/>
  <c r="CF77" i="14"/>
  <c r="CE77" i="14"/>
  <c r="CD77" i="14"/>
  <c r="CC77" i="14"/>
  <c r="CB77" i="14"/>
  <c r="CA77" i="14"/>
  <c r="BZ77" i="14"/>
  <c r="BY77" i="14"/>
  <c r="BX77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X77" i="14"/>
  <c r="W77" i="14"/>
  <c r="V77" i="14"/>
  <c r="U77" i="14"/>
  <c r="T77" i="14"/>
  <c r="S77" i="14"/>
  <c r="R77" i="14"/>
  <c r="Q77" i="14"/>
  <c r="P77" i="14"/>
  <c r="O77" i="14"/>
  <c r="N77" i="14"/>
  <c r="M77" i="14"/>
  <c r="L77" i="14"/>
  <c r="K77" i="14"/>
  <c r="J77" i="14"/>
  <c r="I77" i="14"/>
  <c r="H77" i="14"/>
  <c r="G77" i="14"/>
  <c r="F77" i="14"/>
  <c r="E77" i="14"/>
  <c r="D77" i="14"/>
  <c r="CQ73" i="14"/>
  <c r="CP73" i="14"/>
  <c r="CO73" i="14"/>
  <c r="CN73" i="14"/>
  <c r="CM73" i="14"/>
  <c r="CL73" i="14"/>
  <c r="CK73" i="14"/>
  <c r="CJ73" i="14"/>
  <c r="CI73" i="14"/>
  <c r="CH73" i="14"/>
  <c r="CG73" i="14"/>
  <c r="CF73" i="14"/>
  <c r="CE73" i="14"/>
  <c r="CD73" i="14"/>
  <c r="CC73" i="14"/>
  <c r="CB73" i="14"/>
  <c r="CA73" i="14"/>
  <c r="BZ73" i="14"/>
  <c r="BY73" i="14"/>
  <c r="BX73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X73" i="14"/>
  <c r="W73" i="14"/>
  <c r="V73" i="14"/>
  <c r="U73" i="14"/>
  <c r="T73" i="14"/>
  <c r="S73" i="14"/>
  <c r="R73" i="14"/>
  <c r="Q73" i="14"/>
  <c r="P73" i="14"/>
  <c r="O73" i="14"/>
  <c r="N73" i="14"/>
  <c r="M73" i="14"/>
  <c r="L73" i="14"/>
  <c r="K73" i="14"/>
  <c r="J73" i="14"/>
  <c r="I73" i="14"/>
  <c r="H73" i="14"/>
  <c r="G73" i="14"/>
  <c r="F73" i="14"/>
  <c r="E73" i="14"/>
  <c r="D73" i="14"/>
  <c r="CQ68" i="14"/>
  <c r="CP68" i="14"/>
  <c r="CO68" i="14"/>
  <c r="CN68" i="14"/>
  <c r="CM68" i="14"/>
  <c r="CL68" i="14"/>
  <c r="CK68" i="14"/>
  <c r="CJ68" i="14"/>
  <c r="CI68" i="14"/>
  <c r="CH68" i="14"/>
  <c r="CG68" i="14"/>
  <c r="CF68" i="14"/>
  <c r="CE68" i="14"/>
  <c r="CD68" i="14"/>
  <c r="CC68" i="14"/>
  <c r="CB68" i="14"/>
  <c r="CA68" i="14"/>
  <c r="BZ68" i="14"/>
  <c r="BY68" i="14"/>
  <c r="BX68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X68" i="14"/>
  <c r="W68" i="14"/>
  <c r="V68" i="14"/>
  <c r="U68" i="14"/>
  <c r="T68" i="14"/>
  <c r="S68" i="14"/>
  <c r="R68" i="14"/>
  <c r="Q68" i="14"/>
  <c r="P68" i="14"/>
  <c r="O68" i="14"/>
  <c r="N68" i="14"/>
  <c r="M68" i="14"/>
  <c r="L68" i="14"/>
  <c r="K68" i="14"/>
  <c r="J68" i="14"/>
  <c r="I68" i="14"/>
  <c r="H68" i="14"/>
  <c r="G68" i="14"/>
  <c r="F68" i="14"/>
  <c r="E68" i="14"/>
  <c r="D68" i="14"/>
  <c r="BM66" i="14"/>
  <c r="CQ57" i="14"/>
  <c r="CP57" i="14"/>
  <c r="CO57" i="14"/>
  <c r="CN57" i="14"/>
  <c r="CM57" i="14"/>
  <c r="CL57" i="14"/>
  <c r="CK57" i="14"/>
  <c r="CJ57" i="14"/>
  <c r="CI57" i="14"/>
  <c r="CH57" i="14"/>
  <c r="CG57" i="14"/>
  <c r="CF57" i="14"/>
  <c r="CE57" i="14"/>
  <c r="CD57" i="14"/>
  <c r="CC57" i="14"/>
  <c r="CB57" i="14"/>
  <c r="CA57" i="14"/>
  <c r="BZ57" i="14"/>
  <c r="BY57" i="14"/>
  <c r="BX57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U57" i="14"/>
  <c r="T57" i="14"/>
  <c r="S57" i="14"/>
  <c r="R57" i="14"/>
  <c r="Q57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CQ48" i="14"/>
  <c r="CP48" i="14"/>
  <c r="CO48" i="14"/>
  <c r="CN48" i="14"/>
  <c r="CM48" i="14"/>
  <c r="CL48" i="14"/>
  <c r="CK48" i="14"/>
  <c r="CJ48" i="14"/>
  <c r="CI48" i="14"/>
  <c r="CH48" i="14"/>
  <c r="CG48" i="14"/>
  <c r="CF48" i="14"/>
  <c r="CE48" i="14"/>
  <c r="CD48" i="14"/>
  <c r="CC48" i="14"/>
  <c r="CB48" i="14"/>
  <c r="CA48" i="14"/>
  <c r="BZ48" i="14"/>
  <c r="BY48" i="14"/>
  <c r="BX48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CQ41" i="14"/>
  <c r="CP41" i="14"/>
  <c r="CO41" i="14"/>
  <c r="CN41" i="14"/>
  <c r="CM41" i="14"/>
  <c r="CL41" i="14"/>
  <c r="CK41" i="14"/>
  <c r="CJ41" i="14"/>
  <c r="CI41" i="14"/>
  <c r="CH41" i="14"/>
  <c r="CG41" i="14"/>
  <c r="CF41" i="14"/>
  <c r="CE41" i="14"/>
  <c r="CD41" i="14"/>
  <c r="CC41" i="14"/>
  <c r="CB41" i="14"/>
  <c r="CA41" i="14"/>
  <c r="BZ41" i="14"/>
  <c r="BY41" i="14"/>
  <c r="BX41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CQ40" i="14"/>
  <c r="CP40" i="14"/>
  <c r="CO40" i="14"/>
  <c r="CN40" i="14"/>
  <c r="CM40" i="14"/>
  <c r="CL40" i="14"/>
  <c r="CK40" i="14"/>
  <c r="CJ40" i="14"/>
  <c r="CI40" i="14"/>
  <c r="CH40" i="14"/>
  <c r="CG40" i="14"/>
  <c r="CF40" i="14"/>
  <c r="CE40" i="14"/>
  <c r="CD40" i="14"/>
  <c r="CC40" i="14"/>
  <c r="CB40" i="14"/>
  <c r="CA40" i="14"/>
  <c r="BZ40" i="14"/>
  <c r="BY40" i="14"/>
  <c r="BX40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X40" i="14"/>
  <c r="W40" i="14"/>
  <c r="V40" i="14"/>
  <c r="U40" i="14"/>
  <c r="T40" i="14"/>
  <c r="S40" i="14"/>
  <c r="R40" i="14"/>
  <c r="Q40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D40" i="14"/>
  <c r="CQ22" i="14"/>
  <c r="CP22" i="14"/>
  <c r="CO22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BM19" i="14"/>
  <c r="CQ14" i="14"/>
  <c r="CP14" i="14"/>
  <c r="CO14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Q7" i="14"/>
  <c r="CP7" i="14"/>
  <c r="CO7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Z6" i="14"/>
  <c r="AA6" i="14" s="1"/>
  <c r="AB6" i="14" s="1"/>
  <c r="AC6" i="14" s="1"/>
  <c r="AD6" i="14" s="1"/>
  <c r="AE6" i="14" s="1"/>
  <c r="AF6" i="14" s="1"/>
  <c r="AG6" i="14" s="1"/>
  <c r="AH6" i="14" s="1"/>
  <c r="AI6" i="14" s="1"/>
  <c r="AJ6" i="14" s="1"/>
  <c r="AK6" i="14" s="1"/>
  <c r="AL6" i="14" s="1"/>
  <c r="AM6" i="14" s="1"/>
  <c r="AN6" i="14" s="1"/>
  <c r="AO6" i="14" s="1"/>
  <c r="AP6" i="14" s="1"/>
  <c r="AQ6" i="14" s="1"/>
  <c r="AR6" i="14" s="1"/>
  <c r="AS6" i="14" s="1"/>
  <c r="AT6" i="14" s="1"/>
  <c r="AU6" i="14" s="1"/>
  <c r="AV6" i="14" s="1"/>
  <c r="AW6" i="14" s="1"/>
  <c r="AX6" i="14" s="1"/>
  <c r="AY6" i="14" s="1"/>
  <c r="AZ6" i="14" s="1"/>
  <c r="BA6" i="14" s="1"/>
  <c r="BB6" i="14" s="1"/>
  <c r="BC6" i="14" s="1"/>
  <c r="BD6" i="14" s="1"/>
  <c r="BE6" i="14" s="1"/>
  <c r="BF6" i="14" s="1"/>
  <c r="BG6" i="14" s="1"/>
  <c r="BH6" i="14" s="1"/>
  <c r="BI6" i="14" s="1"/>
  <c r="BJ6" i="14" s="1"/>
  <c r="BK6" i="14" s="1"/>
  <c r="BL6" i="14" s="1"/>
  <c r="BM6" i="14" s="1"/>
  <c r="BN6" i="14" s="1"/>
  <c r="BO6" i="14" s="1"/>
  <c r="BP6" i="14" s="1"/>
  <c r="BQ6" i="14" s="1"/>
  <c r="BR6" i="14" s="1"/>
  <c r="BS6" i="14" s="1"/>
  <c r="G6" i="14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F6" i="14"/>
  <c r="E6" i="14"/>
  <c r="F76" i="13"/>
  <c r="D76" i="13"/>
  <c r="F75" i="13"/>
  <c r="D75" i="13"/>
  <c r="F74" i="13"/>
  <c r="D74" i="13"/>
  <c r="G73" i="13"/>
  <c r="E73" i="13"/>
  <c r="F68" i="13"/>
  <c r="D68" i="13"/>
  <c r="F67" i="13"/>
  <c r="D67" i="13"/>
  <c r="G66" i="13"/>
  <c r="E66" i="13"/>
  <c r="F64" i="13"/>
  <c r="D64" i="13"/>
  <c r="F63" i="13"/>
  <c r="D63" i="13"/>
  <c r="F62" i="13"/>
  <c r="D62" i="13"/>
  <c r="G61" i="13"/>
  <c r="E61" i="13"/>
  <c r="F59" i="13"/>
  <c r="D59" i="13"/>
  <c r="F58" i="13"/>
  <c r="D58" i="13"/>
  <c r="F57" i="13"/>
  <c r="D57" i="13"/>
  <c r="F56" i="13"/>
  <c r="D56" i="13"/>
  <c r="F55" i="13"/>
  <c r="D55" i="13"/>
  <c r="F54" i="13"/>
  <c r="D54" i="13"/>
  <c r="F53" i="13"/>
  <c r="D53" i="13"/>
  <c r="F52" i="13"/>
  <c r="D52" i="13"/>
  <c r="F51" i="13"/>
  <c r="D51" i="13"/>
  <c r="G50" i="13"/>
  <c r="E50" i="13"/>
  <c r="F49" i="13"/>
  <c r="D49" i="13"/>
  <c r="F48" i="13"/>
  <c r="D48" i="13"/>
  <c r="F47" i="13"/>
  <c r="D47" i="13"/>
  <c r="F46" i="13"/>
  <c r="D46" i="13"/>
  <c r="F45" i="13"/>
  <c r="D45" i="13"/>
  <c r="F44" i="13"/>
  <c r="D44" i="13"/>
  <c r="F43" i="13"/>
  <c r="D43" i="13"/>
  <c r="F42" i="13"/>
  <c r="D42" i="13"/>
  <c r="G41" i="13"/>
  <c r="E41" i="13"/>
  <c r="F40" i="13"/>
  <c r="D40" i="13"/>
  <c r="F39" i="13"/>
  <c r="D39" i="13"/>
  <c r="F38" i="13"/>
  <c r="D38" i="13"/>
  <c r="F37" i="13"/>
  <c r="D37" i="13"/>
  <c r="F36" i="13"/>
  <c r="D36" i="13"/>
  <c r="F35" i="13"/>
  <c r="D35" i="13"/>
  <c r="G34" i="13"/>
  <c r="G33" i="13" s="1"/>
  <c r="E34" i="13"/>
  <c r="E33" i="13" s="1"/>
  <c r="G19" i="13"/>
  <c r="E19" i="13"/>
  <c r="F17" i="13"/>
  <c r="D17" i="13"/>
  <c r="F16" i="13"/>
  <c r="D16" i="13"/>
  <c r="F15" i="13"/>
  <c r="D15" i="13"/>
  <c r="F14" i="13"/>
  <c r="D14" i="13"/>
  <c r="F13" i="13"/>
  <c r="D13" i="13"/>
  <c r="G12" i="13"/>
  <c r="E12" i="13"/>
  <c r="F10" i="13"/>
  <c r="D10" i="13"/>
  <c r="F9" i="13"/>
  <c r="D9" i="13"/>
  <c r="F8" i="13"/>
  <c r="D8" i="13"/>
  <c r="F7" i="13"/>
  <c r="D7" i="13"/>
  <c r="F6" i="13"/>
  <c r="D6" i="13"/>
  <c r="F5" i="13"/>
  <c r="D5" i="13"/>
  <c r="G4" i="13"/>
  <c r="E4" i="13"/>
  <c r="CQ68" i="12"/>
  <c r="CP68" i="12"/>
  <c r="CO68" i="12"/>
  <c r="CN68" i="12"/>
  <c r="CM68" i="12"/>
  <c r="CL68" i="12"/>
  <c r="CK68" i="12"/>
  <c r="CJ68" i="12"/>
  <c r="CI68" i="12"/>
  <c r="CH68" i="12"/>
  <c r="CG68" i="12"/>
  <c r="CF68" i="12"/>
  <c r="CE68" i="12"/>
  <c r="CD68" i="12"/>
  <c r="CC68" i="12"/>
  <c r="CB68" i="12"/>
  <c r="CA68" i="12"/>
  <c r="BZ68" i="12"/>
  <c r="BY68" i="12"/>
  <c r="BX68" i="12"/>
  <c r="BW68" i="12"/>
  <c r="BV68" i="12"/>
  <c r="BU68" i="12"/>
  <c r="BT68" i="12"/>
  <c r="BS68" i="12"/>
  <c r="BR68" i="12"/>
  <c r="BQ68" i="12"/>
  <c r="BP68" i="12"/>
  <c r="BO68" i="12"/>
  <c r="BN68" i="12"/>
  <c r="BM68" i="12"/>
  <c r="BL68" i="12"/>
  <c r="BK68" i="12"/>
  <c r="BJ68" i="12"/>
  <c r="BI68" i="12"/>
  <c r="BH68" i="12"/>
  <c r="BG68" i="12"/>
  <c r="BF68" i="12"/>
  <c r="BE68" i="12"/>
  <c r="BD68" i="12"/>
  <c r="BC68" i="12"/>
  <c r="BB68" i="12"/>
  <c r="BA68" i="12"/>
  <c r="AZ68" i="12"/>
  <c r="AY68" i="12"/>
  <c r="AX68" i="12"/>
  <c r="AW68" i="12"/>
  <c r="AV68" i="12"/>
  <c r="AU68" i="12"/>
  <c r="AT68" i="12"/>
  <c r="AS68" i="12"/>
  <c r="AR68" i="12"/>
  <c r="AQ68" i="12"/>
  <c r="AP68" i="12"/>
  <c r="AO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CQ64" i="12"/>
  <c r="CP64" i="12"/>
  <c r="CO64" i="12"/>
  <c r="CN64" i="12"/>
  <c r="CM64" i="12"/>
  <c r="CL64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W64" i="12"/>
  <c r="BV64" i="12"/>
  <c r="BU64" i="12"/>
  <c r="BT64" i="12"/>
  <c r="BS64" i="12"/>
  <c r="BR64" i="12"/>
  <c r="BQ64" i="12"/>
  <c r="BP64" i="12"/>
  <c r="BO64" i="12"/>
  <c r="BN64" i="12"/>
  <c r="BM64" i="12"/>
  <c r="BL64" i="12"/>
  <c r="BK64" i="12"/>
  <c r="BJ64" i="12"/>
  <c r="BI64" i="12"/>
  <c r="BH64" i="12"/>
  <c r="BG64" i="12"/>
  <c r="BF64" i="12"/>
  <c r="BE64" i="12"/>
  <c r="BD64" i="12"/>
  <c r="BC64" i="12"/>
  <c r="BB64" i="12"/>
  <c r="BA64" i="12"/>
  <c r="AZ64" i="12"/>
  <c r="AY64" i="12"/>
  <c r="AX64" i="12"/>
  <c r="AW64" i="12"/>
  <c r="AV64" i="12"/>
  <c r="AU64" i="12"/>
  <c r="AT64" i="12"/>
  <c r="AS64" i="12"/>
  <c r="AR64" i="12"/>
  <c r="AQ64" i="12"/>
  <c r="AP64" i="12"/>
  <c r="AO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Q59" i="12"/>
  <c r="CP59" i="12"/>
  <c r="CO59" i="12"/>
  <c r="CN59" i="12"/>
  <c r="CM59" i="12"/>
  <c r="CL59" i="12"/>
  <c r="CK59" i="12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W59" i="12"/>
  <c r="BV59" i="12"/>
  <c r="BU59" i="12"/>
  <c r="BT59" i="12"/>
  <c r="BS59" i="12"/>
  <c r="BR59" i="12"/>
  <c r="BQ59" i="12"/>
  <c r="BP59" i="12"/>
  <c r="BO59" i="12"/>
  <c r="BN59" i="12"/>
  <c r="BM59" i="12"/>
  <c r="BL59" i="12"/>
  <c r="BK59" i="12"/>
  <c r="BJ59" i="12"/>
  <c r="BI59" i="12"/>
  <c r="BH59" i="12"/>
  <c r="BG59" i="12"/>
  <c r="BF59" i="12"/>
  <c r="BE59" i="12"/>
  <c r="BD59" i="12"/>
  <c r="BC59" i="12"/>
  <c r="BB59" i="12"/>
  <c r="BA59" i="12"/>
  <c r="AZ59" i="12"/>
  <c r="AY59" i="12"/>
  <c r="AX59" i="12"/>
  <c r="AW59" i="12"/>
  <c r="AV59" i="12"/>
  <c r="AU59" i="12"/>
  <c r="AT59" i="12"/>
  <c r="AS59" i="12"/>
  <c r="AR59" i="12"/>
  <c r="AQ59" i="12"/>
  <c r="AP59" i="12"/>
  <c r="AO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E59" i="12"/>
  <c r="D59" i="12"/>
  <c r="CQ46" i="12"/>
  <c r="CP46" i="12"/>
  <c r="CO46" i="12"/>
  <c r="CN46" i="12"/>
  <c r="CM46" i="12"/>
  <c r="CL46" i="12"/>
  <c r="CK46" i="12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W46" i="12"/>
  <c r="BV46" i="12"/>
  <c r="BU46" i="12"/>
  <c r="BT46" i="12"/>
  <c r="BS46" i="12"/>
  <c r="BR46" i="12"/>
  <c r="BQ46" i="12"/>
  <c r="BP46" i="12"/>
  <c r="BO46" i="12"/>
  <c r="BN46" i="12"/>
  <c r="BM46" i="12"/>
  <c r="BL46" i="12"/>
  <c r="BK46" i="12"/>
  <c r="BJ46" i="12"/>
  <c r="BI46" i="12"/>
  <c r="BH46" i="12"/>
  <c r="BG46" i="12"/>
  <c r="BF46" i="12"/>
  <c r="BE46" i="12"/>
  <c r="BD46" i="12"/>
  <c r="BC46" i="12"/>
  <c r="BB46" i="12"/>
  <c r="BA46" i="12"/>
  <c r="AZ46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Q37" i="12"/>
  <c r="CP37" i="12"/>
  <c r="CO37" i="12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U37" i="12"/>
  <c r="BT37" i="12"/>
  <c r="BS37" i="12"/>
  <c r="BR37" i="12"/>
  <c r="BQ37" i="12"/>
  <c r="BP37" i="12"/>
  <c r="BO37" i="12"/>
  <c r="BN37" i="12"/>
  <c r="BM37" i="12"/>
  <c r="BL37" i="12"/>
  <c r="BK37" i="12"/>
  <c r="BJ37" i="12"/>
  <c r="BI37" i="12"/>
  <c r="BH37" i="12"/>
  <c r="BG37" i="12"/>
  <c r="BF37" i="12"/>
  <c r="BE37" i="12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Q35" i="12"/>
  <c r="CP35" i="12"/>
  <c r="CO35" i="12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W35" i="12"/>
  <c r="BV35" i="12"/>
  <c r="BU35" i="12"/>
  <c r="BT35" i="12"/>
  <c r="BS35" i="12"/>
  <c r="BR35" i="12"/>
  <c r="BQ35" i="12"/>
  <c r="BP35" i="12"/>
  <c r="BO35" i="12"/>
  <c r="BN35" i="12"/>
  <c r="BM35" i="12"/>
  <c r="BL35" i="12"/>
  <c r="BK35" i="12"/>
  <c r="BJ35" i="12"/>
  <c r="BI35" i="12"/>
  <c r="BH35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Q34" i="12"/>
  <c r="CP34" i="12"/>
  <c r="CO34" i="12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W34" i="12"/>
  <c r="BV34" i="12"/>
  <c r="BU34" i="12"/>
  <c r="BT34" i="12"/>
  <c r="BS34" i="12"/>
  <c r="BR34" i="12"/>
  <c r="BQ34" i="12"/>
  <c r="BP34" i="12"/>
  <c r="BO34" i="12"/>
  <c r="BN34" i="12"/>
  <c r="BM34" i="12"/>
  <c r="BL34" i="12"/>
  <c r="BK34" i="12"/>
  <c r="BJ34" i="12"/>
  <c r="BI34" i="12"/>
  <c r="BH34" i="12"/>
  <c r="BG34" i="12"/>
  <c r="BF34" i="12"/>
  <c r="BE34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E11" i="12"/>
  <c r="F11" i="12" s="1"/>
  <c r="G11" i="12" s="1"/>
  <c r="H11" i="12" s="1"/>
  <c r="I11" i="12" s="1"/>
  <c r="J11" i="12" s="1"/>
  <c r="K11" i="12" s="1"/>
  <c r="L11" i="12" s="1"/>
  <c r="M11" i="12" s="1"/>
  <c r="N11" i="12" s="1"/>
  <c r="O11" i="12" s="1"/>
  <c r="P11" i="12" s="1"/>
  <c r="Q11" i="12" s="1"/>
  <c r="R11" i="12" s="1"/>
  <c r="S11" i="12" s="1"/>
  <c r="T11" i="12" s="1"/>
  <c r="U11" i="12" s="1"/>
  <c r="V11" i="12" s="1"/>
  <c r="W11" i="12" s="1"/>
  <c r="X11" i="12" s="1"/>
  <c r="Y11" i="12" s="1"/>
  <c r="Z11" i="12" s="1"/>
  <c r="AA11" i="12" s="1"/>
  <c r="AB11" i="12" s="1"/>
  <c r="AC11" i="12" s="1"/>
  <c r="AD11" i="12" s="1"/>
  <c r="AE11" i="12" s="1"/>
  <c r="AF11" i="12" s="1"/>
  <c r="AG11" i="12" s="1"/>
  <c r="AH11" i="12" s="1"/>
  <c r="AI11" i="12" s="1"/>
  <c r="AJ11" i="12" s="1"/>
  <c r="AK11" i="12" s="1"/>
  <c r="AL11" i="12" s="1"/>
  <c r="AM11" i="12" s="1"/>
  <c r="AN11" i="12" s="1"/>
  <c r="AO11" i="12" s="1"/>
  <c r="AP11" i="12" s="1"/>
  <c r="AQ11" i="12" s="1"/>
  <c r="AR11" i="12" s="1"/>
  <c r="AS11" i="12" s="1"/>
  <c r="AT11" i="12" s="1"/>
  <c r="AU11" i="12" s="1"/>
  <c r="AV11" i="12" s="1"/>
  <c r="AW11" i="12" s="1"/>
  <c r="AX11" i="12" s="1"/>
  <c r="AY11" i="12" s="1"/>
  <c r="AZ11" i="12" s="1"/>
  <c r="BA11" i="12" s="1"/>
  <c r="BB11" i="12" s="1"/>
  <c r="BC11" i="12" s="1"/>
  <c r="BD11" i="12" s="1"/>
  <c r="BE11" i="12" s="1"/>
  <c r="BF11" i="12" s="1"/>
  <c r="BG11" i="12" s="1"/>
  <c r="BH11" i="12" s="1"/>
  <c r="BI11" i="12" s="1"/>
  <c r="BJ11" i="12" s="1"/>
  <c r="BK11" i="12" s="1"/>
  <c r="BL11" i="12" s="1"/>
  <c r="BM11" i="12" s="1"/>
  <c r="BN11" i="12" s="1"/>
  <c r="BO11" i="12" s="1"/>
  <c r="BP11" i="12" s="1"/>
  <c r="BQ11" i="12" s="1"/>
  <c r="BR11" i="12" s="1"/>
  <c r="BS11" i="12" s="1"/>
  <c r="BT11" i="12" s="1"/>
  <c r="BU11" i="12" s="1"/>
  <c r="BV11" i="12" s="1"/>
  <c r="BW11" i="12" s="1"/>
  <c r="BX11" i="12" s="1"/>
  <c r="BY11" i="12" s="1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E6" i="12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AI6" i="12" s="1"/>
  <c r="AJ6" i="12" s="1"/>
  <c r="AK6" i="12" s="1"/>
  <c r="AL6" i="12" s="1"/>
  <c r="AM6" i="12" s="1"/>
  <c r="AN6" i="12" s="1"/>
  <c r="AO6" i="12" s="1"/>
  <c r="AP6" i="12" s="1"/>
  <c r="AQ6" i="12" s="1"/>
  <c r="AR6" i="12" s="1"/>
  <c r="AS6" i="12" s="1"/>
  <c r="AT6" i="12" s="1"/>
  <c r="AU6" i="12" s="1"/>
  <c r="AV6" i="12" s="1"/>
  <c r="AW6" i="12" s="1"/>
  <c r="AX6" i="12" s="1"/>
  <c r="AY6" i="12" s="1"/>
  <c r="AZ6" i="12" s="1"/>
  <c r="BA6" i="12" s="1"/>
  <c r="BB6" i="12" s="1"/>
  <c r="BC6" i="12" s="1"/>
  <c r="BD6" i="12" s="1"/>
  <c r="BE6" i="12" s="1"/>
  <c r="BF6" i="12" s="1"/>
  <c r="BG6" i="12" s="1"/>
  <c r="BH6" i="12" s="1"/>
  <c r="BI6" i="12" s="1"/>
  <c r="BJ6" i="12" s="1"/>
  <c r="BK6" i="12" s="1"/>
  <c r="BL6" i="12" s="1"/>
  <c r="BM6" i="12" s="1"/>
  <c r="BN6" i="12" s="1"/>
  <c r="BO6" i="12" s="1"/>
  <c r="BP6" i="12" s="1"/>
  <c r="BQ6" i="12" s="1"/>
  <c r="BR6" i="12" s="1"/>
  <c r="BS6" i="12" s="1"/>
  <c r="BT6" i="12" s="1"/>
  <c r="BU6" i="12" s="1"/>
  <c r="BV6" i="12" s="1"/>
  <c r="BW6" i="12" s="1"/>
  <c r="BX6" i="12" s="1"/>
  <c r="BY6" i="12" s="1"/>
  <c r="BZ6" i="12" s="1"/>
  <c r="CA6" i="12" s="1"/>
  <c r="CB6" i="12" s="1"/>
  <c r="CC6" i="12" s="1"/>
  <c r="CD6" i="12" s="1"/>
  <c r="CE6" i="12" s="1"/>
  <c r="CF6" i="12" s="1"/>
  <c r="CG6" i="12" s="1"/>
  <c r="CH6" i="12" s="1"/>
  <c r="CI6" i="12" s="1"/>
  <c r="CJ6" i="12" s="1"/>
  <c r="CK6" i="12" s="1"/>
  <c r="CL6" i="12" s="1"/>
  <c r="CM6" i="12" s="1"/>
  <c r="CN6" i="12" s="1"/>
  <c r="CO6" i="12" s="1"/>
  <c r="CP6" i="12" s="1"/>
  <c r="CQ6" i="12" s="1"/>
  <c r="E67" i="11"/>
  <c r="D67" i="11"/>
  <c r="E66" i="11"/>
  <c r="D66" i="11"/>
  <c r="E65" i="11"/>
  <c r="D65" i="11"/>
  <c r="E59" i="11"/>
  <c r="D59" i="11"/>
  <c r="E58" i="11"/>
  <c r="D58" i="11"/>
  <c r="D57" i="11" s="1"/>
  <c r="E55" i="11"/>
  <c r="D55" i="11"/>
  <c r="E54" i="11"/>
  <c r="D54" i="11"/>
  <c r="E53" i="11"/>
  <c r="D53" i="11"/>
  <c r="E50" i="11"/>
  <c r="D50" i="11"/>
  <c r="E49" i="11"/>
  <c r="D49" i="11"/>
  <c r="E48" i="11"/>
  <c r="D48" i="11"/>
  <c r="E47" i="11"/>
  <c r="D47" i="11"/>
  <c r="E46" i="11"/>
  <c r="D46" i="11"/>
  <c r="E45" i="11"/>
  <c r="D45" i="11"/>
  <c r="E44" i="11"/>
  <c r="D44" i="11"/>
  <c r="E43" i="11"/>
  <c r="D43" i="11"/>
  <c r="E42" i="11"/>
  <c r="D42" i="11"/>
  <c r="E41" i="11"/>
  <c r="D41" i="11"/>
  <c r="E40" i="11"/>
  <c r="D40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E32" i="11"/>
  <c r="D32" i="11"/>
  <c r="E31" i="11"/>
  <c r="D31" i="11"/>
  <c r="E29" i="11"/>
  <c r="E28" i="11" s="1"/>
  <c r="D29" i="11"/>
  <c r="D28" i="11" s="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1" i="11"/>
  <c r="D11" i="11"/>
  <c r="E10" i="11"/>
  <c r="D10" i="11"/>
  <c r="E9" i="11"/>
  <c r="D9" i="11"/>
  <c r="E8" i="11"/>
  <c r="D8" i="11"/>
  <c r="D14" i="3" s="1"/>
  <c r="E7" i="11"/>
  <c r="D7" i="11"/>
  <c r="D13" i="3" s="1"/>
  <c r="E6" i="11"/>
  <c r="D6" i="11"/>
  <c r="D12" i="3" s="1"/>
  <c r="E5" i="11"/>
  <c r="D5" i="11"/>
  <c r="CQ77" i="10"/>
  <c r="CP77" i="10"/>
  <c r="CO77" i="10"/>
  <c r="CN77" i="10"/>
  <c r="CM77" i="10"/>
  <c r="CL77" i="10"/>
  <c r="CK77" i="10"/>
  <c r="CJ77" i="10"/>
  <c r="CI77" i="10"/>
  <c r="CH77" i="10"/>
  <c r="CG77" i="10"/>
  <c r="CF77" i="10"/>
  <c r="CE77" i="10"/>
  <c r="CD77" i="10"/>
  <c r="CC77" i="10"/>
  <c r="CB77" i="10"/>
  <c r="CA77" i="10"/>
  <c r="BZ77" i="10"/>
  <c r="BY77" i="10"/>
  <c r="BX77" i="10"/>
  <c r="BW77" i="10"/>
  <c r="BV77" i="10"/>
  <c r="BU77" i="10"/>
  <c r="BT77" i="10"/>
  <c r="BS77" i="10"/>
  <c r="BR77" i="10"/>
  <c r="BQ77" i="10"/>
  <c r="BP77" i="10"/>
  <c r="BO77" i="10"/>
  <c r="BN77" i="10"/>
  <c r="BM77" i="10"/>
  <c r="BL77" i="10"/>
  <c r="BK77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CQ73" i="10"/>
  <c r="CP73" i="10"/>
  <c r="CO73" i="10"/>
  <c r="CN73" i="10"/>
  <c r="CM73" i="10"/>
  <c r="CL73" i="10"/>
  <c r="CK73" i="10"/>
  <c r="CJ73" i="10"/>
  <c r="CI73" i="10"/>
  <c r="CH73" i="10"/>
  <c r="CG73" i="10"/>
  <c r="CF73" i="10"/>
  <c r="CE73" i="10"/>
  <c r="CD73" i="10"/>
  <c r="CC73" i="10"/>
  <c r="CB73" i="10"/>
  <c r="CA73" i="10"/>
  <c r="BZ73" i="10"/>
  <c r="BY73" i="10"/>
  <c r="BX73" i="10"/>
  <c r="BW73" i="10"/>
  <c r="BV73" i="10"/>
  <c r="BU73" i="10"/>
  <c r="BT73" i="10"/>
  <c r="BS73" i="10"/>
  <c r="BR73" i="10"/>
  <c r="BQ73" i="10"/>
  <c r="BP73" i="10"/>
  <c r="BO73" i="10"/>
  <c r="BN73" i="10"/>
  <c r="BM73" i="10"/>
  <c r="BL73" i="10"/>
  <c r="BK73" i="10"/>
  <c r="BJ73" i="10"/>
  <c r="BI73" i="10"/>
  <c r="BH73" i="10"/>
  <c r="BG73" i="10"/>
  <c r="BF73" i="10"/>
  <c r="BE73" i="10"/>
  <c r="BD73" i="10"/>
  <c r="BC73" i="10"/>
  <c r="BB73" i="10"/>
  <c r="BA73" i="10"/>
  <c r="AZ73" i="10"/>
  <c r="AY73" i="10"/>
  <c r="AX73" i="10"/>
  <c r="AW73" i="10"/>
  <c r="AV73" i="10"/>
  <c r="AU73" i="10"/>
  <c r="AT73" i="10"/>
  <c r="AS73" i="10"/>
  <c r="AR73" i="10"/>
  <c r="AQ73" i="10"/>
  <c r="AP73" i="10"/>
  <c r="AO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Q68" i="10"/>
  <c r="CP68" i="10"/>
  <c r="CO68" i="10"/>
  <c r="CN68" i="10"/>
  <c r="CM68" i="10"/>
  <c r="CL68" i="10"/>
  <c r="CK68" i="10"/>
  <c r="CJ68" i="10"/>
  <c r="CI68" i="10"/>
  <c r="CH68" i="10"/>
  <c r="CG68" i="10"/>
  <c r="CF68" i="10"/>
  <c r="CE68" i="10"/>
  <c r="CD68" i="10"/>
  <c r="CC68" i="10"/>
  <c r="CB68" i="10"/>
  <c r="CA68" i="10"/>
  <c r="BZ68" i="10"/>
  <c r="BY68" i="10"/>
  <c r="BX68" i="10"/>
  <c r="BW68" i="10"/>
  <c r="BV68" i="10"/>
  <c r="BU68" i="10"/>
  <c r="BT68" i="10"/>
  <c r="BS68" i="10"/>
  <c r="BR68" i="10"/>
  <c r="BQ68" i="10"/>
  <c r="BP68" i="10"/>
  <c r="BO68" i="10"/>
  <c r="BN68" i="10"/>
  <c r="BM68" i="10"/>
  <c r="BL68" i="10"/>
  <c r="BK68" i="10"/>
  <c r="BJ68" i="10"/>
  <c r="BI68" i="10"/>
  <c r="BH68" i="10"/>
  <c r="BG68" i="10"/>
  <c r="BF68" i="10"/>
  <c r="BE68" i="10"/>
  <c r="BD68" i="10"/>
  <c r="BC68" i="10"/>
  <c r="BB68" i="10"/>
  <c r="BA68" i="10"/>
  <c r="AZ68" i="10"/>
  <c r="AY68" i="10"/>
  <c r="AX68" i="10"/>
  <c r="AW68" i="10"/>
  <c r="AV68" i="10"/>
  <c r="AU68" i="10"/>
  <c r="AT68" i="10"/>
  <c r="AS68" i="10"/>
  <c r="AR68" i="10"/>
  <c r="AQ68" i="10"/>
  <c r="AP68" i="10"/>
  <c r="AO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BA66" i="10"/>
  <c r="AV66" i="10"/>
  <c r="CQ57" i="10"/>
  <c r="CP57" i="10"/>
  <c r="CO57" i="10"/>
  <c r="CN57" i="10"/>
  <c r="CM57" i="10"/>
  <c r="CL57" i="10"/>
  <c r="CK57" i="10"/>
  <c r="CJ57" i="10"/>
  <c r="CI57" i="10"/>
  <c r="CH57" i="10"/>
  <c r="CG57" i="10"/>
  <c r="CF57" i="10"/>
  <c r="CE57" i="10"/>
  <c r="CD57" i="10"/>
  <c r="CC57" i="10"/>
  <c r="CB57" i="10"/>
  <c r="CA57" i="10"/>
  <c r="BZ57" i="10"/>
  <c r="BY57" i="10"/>
  <c r="BX57" i="10"/>
  <c r="BW57" i="10"/>
  <c r="BV57" i="10"/>
  <c r="BU57" i="10"/>
  <c r="BT57" i="10"/>
  <c r="BS57" i="10"/>
  <c r="BR57" i="10"/>
  <c r="BQ57" i="10"/>
  <c r="BP57" i="10"/>
  <c r="BO57" i="10"/>
  <c r="BN57" i="10"/>
  <c r="BM57" i="10"/>
  <c r="BL57" i="10"/>
  <c r="BK57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Q48" i="10"/>
  <c r="CP48" i="10"/>
  <c r="CO48" i="10"/>
  <c r="CN48" i="10"/>
  <c r="CM48" i="10"/>
  <c r="CL48" i="10"/>
  <c r="CK48" i="10"/>
  <c r="CJ48" i="10"/>
  <c r="CI48" i="10"/>
  <c r="CH48" i="10"/>
  <c r="CG48" i="10"/>
  <c r="CF48" i="10"/>
  <c r="CE48" i="10"/>
  <c r="CD48" i="10"/>
  <c r="CC48" i="10"/>
  <c r="CB48" i="10"/>
  <c r="CA48" i="10"/>
  <c r="BZ48" i="10"/>
  <c r="BY48" i="10"/>
  <c r="BX48" i="10"/>
  <c r="BW48" i="10"/>
  <c r="BV48" i="10"/>
  <c r="BU48" i="10"/>
  <c r="BT48" i="10"/>
  <c r="BS48" i="10"/>
  <c r="BR48" i="10"/>
  <c r="BQ48" i="10"/>
  <c r="BP48" i="10"/>
  <c r="BO48" i="10"/>
  <c r="BN48" i="10"/>
  <c r="BM48" i="10"/>
  <c r="BL48" i="10"/>
  <c r="BK48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Q41" i="10"/>
  <c r="CP41" i="10"/>
  <c r="CO41" i="10"/>
  <c r="CN41" i="10"/>
  <c r="CM41" i="10"/>
  <c r="CL41" i="10"/>
  <c r="CK41" i="10"/>
  <c r="CJ41" i="10"/>
  <c r="CI41" i="10"/>
  <c r="CH41" i="10"/>
  <c r="CG41" i="10"/>
  <c r="CF41" i="10"/>
  <c r="CE41" i="10"/>
  <c r="CD41" i="10"/>
  <c r="CC41" i="10"/>
  <c r="CB41" i="10"/>
  <c r="CA41" i="10"/>
  <c r="BZ41" i="10"/>
  <c r="BY41" i="10"/>
  <c r="BX41" i="10"/>
  <c r="BW41" i="10"/>
  <c r="BV41" i="10"/>
  <c r="BU41" i="10"/>
  <c r="BT41" i="10"/>
  <c r="BS41" i="10"/>
  <c r="BR41" i="10"/>
  <c r="BQ41" i="10"/>
  <c r="BP41" i="10"/>
  <c r="BO41" i="10"/>
  <c r="BN41" i="10"/>
  <c r="BM41" i="10"/>
  <c r="BL41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Q40" i="10"/>
  <c r="CP40" i="10"/>
  <c r="CO40" i="10"/>
  <c r="CN40" i="10"/>
  <c r="CM40" i="10"/>
  <c r="CL40" i="10"/>
  <c r="CK40" i="10"/>
  <c r="CJ40" i="10"/>
  <c r="CI40" i="10"/>
  <c r="CH40" i="10"/>
  <c r="CG40" i="10"/>
  <c r="CF40" i="10"/>
  <c r="CE40" i="10"/>
  <c r="CD40" i="10"/>
  <c r="CC40" i="10"/>
  <c r="CB40" i="10"/>
  <c r="CA40" i="10"/>
  <c r="BZ40" i="10"/>
  <c r="BY40" i="10"/>
  <c r="BX40" i="10"/>
  <c r="BW40" i="10"/>
  <c r="BV40" i="10"/>
  <c r="BU40" i="10"/>
  <c r="BT40" i="10"/>
  <c r="BS40" i="10"/>
  <c r="BR40" i="10"/>
  <c r="BQ40" i="10"/>
  <c r="BP40" i="10"/>
  <c r="BO40" i="10"/>
  <c r="BN40" i="10"/>
  <c r="BM40" i="10"/>
  <c r="BL40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Q22" i="10"/>
  <c r="CP22" i="10"/>
  <c r="CO22" i="10"/>
  <c r="CN22" i="10"/>
  <c r="CM22" i="10"/>
  <c r="CL22" i="10"/>
  <c r="CK22" i="10"/>
  <c r="CJ22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Q14" i="10"/>
  <c r="CP14" i="10"/>
  <c r="CO14" i="10"/>
  <c r="CN14" i="10"/>
  <c r="CM14" i="10"/>
  <c r="CL14" i="10"/>
  <c r="CK14" i="10"/>
  <c r="CJ14" i="10"/>
  <c r="CI14" i="10"/>
  <c r="CH14" i="10"/>
  <c r="CG14" i="10"/>
  <c r="CF14" i="10"/>
  <c r="CE14" i="10"/>
  <c r="CD14" i="10"/>
  <c r="CC14" i="10"/>
  <c r="CB14" i="10"/>
  <c r="CA14" i="10"/>
  <c r="BZ14" i="10"/>
  <c r="BY14" i="10"/>
  <c r="BX14" i="10"/>
  <c r="BW14" i="10"/>
  <c r="BV14" i="10"/>
  <c r="BU14" i="10"/>
  <c r="BT14" i="10"/>
  <c r="BS14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V12" i="10"/>
  <c r="W11" i="10" s="1"/>
  <c r="CQ7" i="10"/>
  <c r="CP7" i="10"/>
  <c r="CO7" i="10"/>
  <c r="CN7" i="10"/>
  <c r="CM7" i="10"/>
  <c r="CL7" i="10"/>
  <c r="CK7" i="10"/>
  <c r="CJ7" i="10"/>
  <c r="CI7" i="10"/>
  <c r="CH7" i="10"/>
  <c r="CG7" i="10"/>
  <c r="CF7" i="10"/>
  <c r="CE7" i="10"/>
  <c r="CD7" i="10"/>
  <c r="CC7" i="10"/>
  <c r="CB7" i="10"/>
  <c r="CA7" i="10"/>
  <c r="BZ7" i="10"/>
  <c r="BY7" i="10"/>
  <c r="Z6" i="10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AK6" i="10" s="1"/>
  <c r="AL6" i="10" s="1"/>
  <c r="AM6" i="10" s="1"/>
  <c r="AN6" i="10" s="1"/>
  <c r="AO6" i="10" s="1"/>
  <c r="AP6" i="10" s="1"/>
  <c r="AQ6" i="10" s="1"/>
  <c r="AR6" i="10" s="1"/>
  <c r="AS6" i="10" s="1"/>
  <c r="AT6" i="10" s="1"/>
  <c r="AU6" i="10" s="1"/>
  <c r="AV6" i="10" s="1"/>
  <c r="AW6" i="10" s="1"/>
  <c r="AX6" i="10" s="1"/>
  <c r="AY6" i="10" s="1"/>
  <c r="AZ6" i="10" s="1"/>
  <c r="BA6" i="10" s="1"/>
  <c r="BB6" i="10" s="1"/>
  <c r="BC6" i="10" s="1"/>
  <c r="BD6" i="10" s="1"/>
  <c r="BE6" i="10" s="1"/>
  <c r="BF6" i="10" s="1"/>
  <c r="BG6" i="10" s="1"/>
  <c r="BH6" i="10" s="1"/>
  <c r="BI6" i="10" s="1"/>
  <c r="BJ6" i="10" s="1"/>
  <c r="BK6" i="10" s="1"/>
  <c r="BL6" i="10" s="1"/>
  <c r="BM6" i="10" s="1"/>
  <c r="BN6" i="10" s="1"/>
  <c r="BO6" i="10" s="1"/>
  <c r="BP6" i="10" s="1"/>
  <c r="BQ6" i="10" s="1"/>
  <c r="BR6" i="10" s="1"/>
  <c r="BS6" i="10" s="1"/>
  <c r="BT6" i="10" s="1"/>
  <c r="BU6" i="10" s="1"/>
  <c r="BV6" i="10" s="1"/>
  <c r="BW6" i="10" s="1"/>
  <c r="BX6" i="10" s="1"/>
  <c r="BY6" i="10" s="1"/>
  <c r="H6" i="10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G6" i="10"/>
  <c r="F6" i="10"/>
  <c r="E6" i="10"/>
  <c r="F76" i="9"/>
  <c r="D76" i="9"/>
  <c r="F75" i="9"/>
  <c r="D75" i="9"/>
  <c r="F74" i="9"/>
  <c r="F73" i="9" s="1"/>
  <c r="D74" i="9"/>
  <c r="G73" i="9"/>
  <c r="E73" i="9"/>
  <c r="F68" i="9"/>
  <c r="D68" i="9"/>
  <c r="F67" i="9"/>
  <c r="D67" i="9"/>
  <c r="G66" i="9"/>
  <c r="E66" i="9"/>
  <c r="F64" i="9"/>
  <c r="D64" i="9"/>
  <c r="F63" i="9"/>
  <c r="D63" i="9"/>
  <c r="F62" i="9"/>
  <c r="D62" i="9"/>
  <c r="G61" i="9"/>
  <c r="E61" i="9"/>
  <c r="F59" i="9"/>
  <c r="D59" i="9"/>
  <c r="F58" i="9"/>
  <c r="D58" i="9"/>
  <c r="F57" i="9"/>
  <c r="D57" i="9"/>
  <c r="F56" i="9"/>
  <c r="D56" i="9"/>
  <c r="F55" i="9"/>
  <c r="D55" i="9"/>
  <c r="F54" i="9"/>
  <c r="D54" i="9"/>
  <c r="F53" i="9"/>
  <c r="D53" i="9"/>
  <c r="F52" i="9"/>
  <c r="D52" i="9"/>
  <c r="F51" i="9"/>
  <c r="D51" i="9"/>
  <c r="G50" i="9"/>
  <c r="G33" i="9" s="1"/>
  <c r="E50" i="9"/>
  <c r="F49" i="9"/>
  <c r="D49" i="9"/>
  <c r="F48" i="9"/>
  <c r="D48" i="9"/>
  <c r="F47" i="9"/>
  <c r="D47" i="9"/>
  <c r="F46" i="9"/>
  <c r="D46" i="9"/>
  <c r="F45" i="9"/>
  <c r="D45" i="9"/>
  <c r="F44" i="9"/>
  <c r="D44" i="9"/>
  <c r="F43" i="9"/>
  <c r="D43" i="9"/>
  <c r="F42" i="9"/>
  <c r="D42" i="9"/>
  <c r="G41" i="9"/>
  <c r="E41" i="9"/>
  <c r="F40" i="9"/>
  <c r="D40" i="9"/>
  <c r="F39" i="9"/>
  <c r="D39" i="9"/>
  <c r="F38" i="9"/>
  <c r="D38" i="9"/>
  <c r="F37" i="9"/>
  <c r="D37" i="9"/>
  <c r="F36" i="9"/>
  <c r="D36" i="9"/>
  <c r="F35" i="9"/>
  <c r="D35" i="9"/>
  <c r="G34" i="9"/>
  <c r="E34" i="9"/>
  <c r="E33" i="9" s="1"/>
  <c r="G19" i="9"/>
  <c r="E19" i="9"/>
  <c r="F17" i="9"/>
  <c r="D17" i="9"/>
  <c r="F16" i="9"/>
  <c r="D16" i="9"/>
  <c r="F15" i="9"/>
  <c r="D15" i="9"/>
  <c r="F14" i="9"/>
  <c r="D14" i="9"/>
  <c r="F13" i="9"/>
  <c r="D13" i="9"/>
  <c r="G12" i="9"/>
  <c r="E12" i="9"/>
  <c r="F10" i="9"/>
  <c r="D10" i="9"/>
  <c r="F9" i="9"/>
  <c r="D9" i="9"/>
  <c r="F8" i="9"/>
  <c r="D8" i="9"/>
  <c r="F7" i="9"/>
  <c r="D7" i="9"/>
  <c r="F6" i="9"/>
  <c r="D6" i="9"/>
  <c r="F5" i="9"/>
  <c r="D5" i="9"/>
  <c r="G4" i="9"/>
  <c r="E4" i="9"/>
  <c r="CQ77" i="8"/>
  <c r="CP77" i="8"/>
  <c r="CO77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BM66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BM19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V12" i="8"/>
  <c r="W11" i="8"/>
  <c r="CQ7" i="8"/>
  <c r="CP7" i="8"/>
  <c r="CO7" i="8"/>
  <c r="CN7" i="8"/>
  <c r="CM7" i="8"/>
  <c r="CL7" i="8"/>
  <c r="CK7" i="8"/>
  <c r="CJ7" i="8"/>
  <c r="CI7" i="8"/>
  <c r="CH7" i="8"/>
  <c r="CG7" i="8"/>
  <c r="CF7" i="8"/>
  <c r="CE7" i="8"/>
  <c r="CD7" i="8"/>
  <c r="CC7" i="8"/>
  <c r="CB7" i="8"/>
  <c r="CA7" i="8"/>
  <c r="BZ7" i="8"/>
  <c r="BY7" i="8"/>
  <c r="Z6" i="8"/>
  <c r="AA6" i="8" s="1"/>
  <c r="AB6" i="8" s="1"/>
  <c r="AC6" i="8" s="1"/>
  <c r="AD6" i="8" s="1"/>
  <c r="AE6" i="8" s="1"/>
  <c r="AF6" i="8" s="1"/>
  <c r="AG6" i="8" s="1"/>
  <c r="AH6" i="8" s="1"/>
  <c r="AJ6" i="8" s="1"/>
  <c r="AK6" i="8" s="1"/>
  <c r="AL6" i="8" s="1"/>
  <c r="AM6" i="8" s="1"/>
  <c r="AN6" i="8" s="1"/>
  <c r="AO6" i="8" s="1"/>
  <c r="AP6" i="8" s="1"/>
  <c r="AQ6" i="8" s="1"/>
  <c r="AR6" i="8" s="1"/>
  <c r="AS6" i="8" s="1"/>
  <c r="AT6" i="8" s="1"/>
  <c r="AU6" i="8" s="1"/>
  <c r="AV6" i="8" s="1"/>
  <c r="AW6" i="8" s="1"/>
  <c r="AX6" i="8" s="1"/>
  <c r="AY6" i="8" s="1"/>
  <c r="AZ6" i="8" s="1"/>
  <c r="BA6" i="8" s="1"/>
  <c r="BB6" i="8" s="1"/>
  <c r="BC6" i="8" s="1"/>
  <c r="BD6" i="8" s="1"/>
  <c r="BE6" i="8" s="1"/>
  <c r="BF6" i="8" s="1"/>
  <c r="BG6" i="8" s="1"/>
  <c r="BH6" i="8" s="1"/>
  <c r="BI6" i="8" s="1"/>
  <c r="BJ6" i="8" s="1"/>
  <c r="BK6" i="8" s="1"/>
  <c r="BL6" i="8" s="1"/>
  <c r="BM6" i="8" s="1"/>
  <c r="BN6" i="8" s="1"/>
  <c r="BO6" i="8" s="1"/>
  <c r="BP6" i="8" s="1"/>
  <c r="BQ6" i="8" s="1"/>
  <c r="BR6" i="8" s="1"/>
  <c r="BS6" i="8" s="1"/>
  <c r="BT6" i="8" s="1"/>
  <c r="BU6" i="8" s="1"/>
  <c r="BV6" i="8" s="1"/>
  <c r="BW6" i="8" s="1"/>
  <c r="I6" i="8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H6" i="8"/>
  <c r="F6" i="8"/>
  <c r="G6" i="8" s="1"/>
  <c r="E6" i="8"/>
  <c r="F76" i="7"/>
  <c r="D76" i="7"/>
  <c r="F75" i="7"/>
  <c r="D75" i="7"/>
  <c r="F74" i="7"/>
  <c r="D74" i="7"/>
  <c r="G73" i="7"/>
  <c r="E73" i="7"/>
  <c r="F68" i="7"/>
  <c r="D68" i="7"/>
  <c r="F67" i="7"/>
  <c r="D67" i="7"/>
  <c r="G66" i="7"/>
  <c r="E66" i="7"/>
  <c r="F64" i="7"/>
  <c r="D64" i="7"/>
  <c r="F63" i="7"/>
  <c r="D63" i="7"/>
  <c r="F62" i="7"/>
  <c r="D62" i="7"/>
  <c r="G61" i="7"/>
  <c r="E61" i="7"/>
  <c r="F59" i="7"/>
  <c r="D59" i="7"/>
  <c r="F58" i="7"/>
  <c r="D58" i="7"/>
  <c r="F57" i="7"/>
  <c r="D57" i="7"/>
  <c r="F56" i="7"/>
  <c r="D56" i="7"/>
  <c r="F55" i="7"/>
  <c r="D55" i="7"/>
  <c r="F54" i="7"/>
  <c r="D54" i="7"/>
  <c r="F53" i="7"/>
  <c r="D53" i="7"/>
  <c r="F52" i="7"/>
  <c r="D52" i="7"/>
  <c r="F51" i="7"/>
  <c r="D51" i="7"/>
  <c r="G50" i="7"/>
  <c r="E50" i="7"/>
  <c r="F49" i="7"/>
  <c r="D49" i="7"/>
  <c r="F48" i="7"/>
  <c r="D48" i="7"/>
  <c r="F47" i="7"/>
  <c r="D47" i="7"/>
  <c r="F46" i="7"/>
  <c r="D46" i="7"/>
  <c r="F45" i="7"/>
  <c r="D45" i="7"/>
  <c r="F44" i="7"/>
  <c r="D44" i="7"/>
  <c r="F43" i="7"/>
  <c r="D43" i="7"/>
  <c r="F42" i="7"/>
  <c r="D42" i="7"/>
  <c r="G41" i="7"/>
  <c r="E41" i="7"/>
  <c r="F40" i="7"/>
  <c r="D40" i="7"/>
  <c r="F39" i="7"/>
  <c r="D39" i="7"/>
  <c r="F38" i="7"/>
  <c r="D38" i="7"/>
  <c r="F37" i="7"/>
  <c r="D37" i="7"/>
  <c r="F36" i="7"/>
  <c r="D36" i="7"/>
  <c r="F35" i="7"/>
  <c r="D35" i="7"/>
  <c r="G34" i="7"/>
  <c r="G33" i="7" s="1"/>
  <c r="E34" i="7"/>
  <c r="E33" i="7" s="1"/>
  <c r="G19" i="7"/>
  <c r="E19" i="7"/>
  <c r="F17" i="7"/>
  <c r="D17" i="7"/>
  <c r="F16" i="7"/>
  <c r="D16" i="7"/>
  <c r="F15" i="7"/>
  <c r="D15" i="7"/>
  <c r="F14" i="7"/>
  <c r="D14" i="7"/>
  <c r="F13" i="7"/>
  <c r="D13" i="7"/>
  <c r="G12" i="7"/>
  <c r="E12" i="7"/>
  <c r="F10" i="7"/>
  <c r="D10" i="7"/>
  <c r="F9" i="7"/>
  <c r="D9" i="7"/>
  <c r="F8" i="7"/>
  <c r="D8" i="7"/>
  <c r="F7" i="7"/>
  <c r="D7" i="7"/>
  <c r="F6" i="7"/>
  <c r="D6" i="7"/>
  <c r="F5" i="7"/>
  <c r="D5" i="7"/>
  <c r="G4" i="7"/>
  <c r="E4" i="7"/>
  <c r="AL102" i="6"/>
  <c r="AL95" i="6"/>
  <c r="AK95" i="6"/>
  <c r="AK96" i="6" s="1"/>
  <c r="AL92" i="6" s="1"/>
  <c r="AL96" i="6" s="1"/>
  <c r="CQ77" i="6"/>
  <c r="CP77" i="6"/>
  <c r="CO77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BO77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Q73" i="6"/>
  <c r="CP73" i="6"/>
  <c r="CO73" i="6"/>
  <c r="CM73" i="6"/>
  <c r="CL73" i="6"/>
  <c r="CK73" i="6"/>
  <c r="CJ73" i="6"/>
  <c r="CI73" i="6"/>
  <c r="CH73" i="6"/>
  <c r="CG73" i="6"/>
  <c r="CF73" i="6"/>
  <c r="CE73" i="6"/>
  <c r="CD73" i="6"/>
  <c r="CC73" i="6"/>
  <c r="CB73" i="6"/>
  <c r="CA73" i="6"/>
  <c r="BZ73" i="6"/>
  <c r="BY73" i="6"/>
  <c r="BX73" i="6"/>
  <c r="BW73" i="6"/>
  <c r="BV73" i="6"/>
  <c r="BU73" i="6"/>
  <c r="BT73" i="6"/>
  <c r="BS73" i="6"/>
  <c r="BR73" i="6"/>
  <c r="BQ73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Q68" i="6"/>
  <c r="CP68" i="6"/>
  <c r="CO68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Q57" i="6"/>
  <c r="CP57" i="6"/>
  <c r="CO57" i="6"/>
  <c r="CM57" i="6"/>
  <c r="CL57" i="6"/>
  <c r="CK57" i="6"/>
  <c r="CK40" i="6" s="1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Q48" i="6"/>
  <c r="CP48" i="6"/>
  <c r="CO48" i="6"/>
  <c r="CO40" i="6" s="1"/>
  <c r="CM48" i="6"/>
  <c r="CL48" i="6"/>
  <c r="CK48" i="6"/>
  <c r="CJ48" i="6"/>
  <c r="CI48" i="6"/>
  <c r="CH48" i="6"/>
  <c r="CG48" i="6"/>
  <c r="CF48" i="6"/>
  <c r="CF40" i="6" s="1"/>
  <c r="CE48" i="6"/>
  <c r="CD48" i="6"/>
  <c r="CC48" i="6"/>
  <c r="CB48" i="6"/>
  <c r="CB40" i="6" s="1"/>
  <c r="CA48" i="6"/>
  <c r="BZ48" i="6"/>
  <c r="BY48" i="6"/>
  <c r="BY40" i="6" s="1"/>
  <c r="BX48" i="6"/>
  <c r="BX40" i="6" s="1"/>
  <c r="BW48" i="6"/>
  <c r="BV48" i="6"/>
  <c r="BU48" i="6"/>
  <c r="BT48" i="6"/>
  <c r="BT40" i="6" s="1"/>
  <c r="BS48" i="6"/>
  <c r="BR48" i="6"/>
  <c r="BQ48" i="6"/>
  <c r="BP48" i="6"/>
  <c r="BP40" i="6" s="1"/>
  <c r="BO48" i="6"/>
  <c r="BN48" i="6"/>
  <c r="BM48" i="6"/>
  <c r="BL48" i="6"/>
  <c r="BL40" i="6" s="1"/>
  <c r="BK48" i="6"/>
  <c r="BJ48" i="6"/>
  <c r="BI48" i="6"/>
  <c r="BI40" i="6" s="1"/>
  <c r="BH48" i="6"/>
  <c r="BH40" i="6" s="1"/>
  <c r="BG48" i="6"/>
  <c r="BF48" i="6"/>
  <c r="BE48" i="6"/>
  <c r="BD48" i="6"/>
  <c r="BD40" i="6" s="1"/>
  <c r="BC48" i="6"/>
  <c r="BB48" i="6"/>
  <c r="BA48" i="6"/>
  <c r="AZ48" i="6"/>
  <c r="AZ40" i="6" s="1"/>
  <c r="AY48" i="6"/>
  <c r="AX48" i="6"/>
  <c r="AW48" i="6"/>
  <c r="AV48" i="6"/>
  <c r="AV40" i="6" s="1"/>
  <c r="AU48" i="6"/>
  <c r="AT48" i="6"/>
  <c r="AS48" i="6"/>
  <c r="AS40" i="6" s="1"/>
  <c r="AR48" i="6"/>
  <c r="AR40" i="6" s="1"/>
  <c r="AQ48" i="6"/>
  <c r="AP48" i="6"/>
  <c r="AO48" i="6"/>
  <c r="AN48" i="6"/>
  <c r="AN40" i="6" s="1"/>
  <c r="AM48" i="6"/>
  <c r="AL48" i="6"/>
  <c r="AK48" i="6"/>
  <c r="AJ48" i="6"/>
  <c r="AJ40" i="6" s="1"/>
  <c r="AI48" i="6"/>
  <c r="AH48" i="6"/>
  <c r="AG48" i="6"/>
  <c r="AF48" i="6"/>
  <c r="AF40" i="6" s="1"/>
  <c r="AE48" i="6"/>
  <c r="AD48" i="6"/>
  <c r="AC48" i="6"/>
  <c r="AC40" i="6" s="1"/>
  <c r="AB48" i="6"/>
  <c r="AB40" i="6" s="1"/>
  <c r="AA48" i="6"/>
  <c r="Z48" i="6"/>
  <c r="Y48" i="6"/>
  <c r="X48" i="6"/>
  <c r="X40" i="6" s="1"/>
  <c r="W48" i="6"/>
  <c r="V48" i="6"/>
  <c r="U48" i="6"/>
  <c r="T48" i="6"/>
  <c r="T40" i="6" s="1"/>
  <c r="S48" i="6"/>
  <c r="R48" i="6"/>
  <c r="Q48" i="6"/>
  <c r="P48" i="6"/>
  <c r="P40" i="6" s="1"/>
  <c r="O48" i="6"/>
  <c r="N48" i="6"/>
  <c r="M48" i="6"/>
  <c r="M40" i="6" s="1"/>
  <c r="L48" i="6"/>
  <c r="L40" i="6" s="1"/>
  <c r="K48" i="6"/>
  <c r="J48" i="6"/>
  <c r="I48" i="6"/>
  <c r="H48" i="6"/>
  <c r="H40" i="6" s="1"/>
  <c r="G48" i="6"/>
  <c r="F48" i="6"/>
  <c r="E48" i="6"/>
  <c r="D48" i="6"/>
  <c r="D40" i="6" s="1"/>
  <c r="AR44" i="6"/>
  <c r="CQ41" i="6"/>
  <c r="CP41" i="6"/>
  <c r="CO41" i="6"/>
  <c r="CM41" i="6"/>
  <c r="CL41" i="6"/>
  <c r="CL40" i="6" s="1"/>
  <c r="CK41" i="6"/>
  <c r="CJ41" i="6"/>
  <c r="CI41" i="6"/>
  <c r="CH41" i="6"/>
  <c r="CH40" i="6" s="1"/>
  <c r="CG41" i="6"/>
  <c r="CF41" i="6"/>
  <c r="CE41" i="6"/>
  <c r="CD41" i="6"/>
  <c r="CD40" i="6" s="1"/>
  <c r="CC41" i="6"/>
  <c r="CC40" i="6" s="1"/>
  <c r="CB41" i="6"/>
  <c r="CA41" i="6"/>
  <c r="BZ41" i="6"/>
  <c r="BY41" i="6"/>
  <c r="BX41" i="6"/>
  <c r="BW41" i="6"/>
  <c r="BV41" i="6"/>
  <c r="BV40" i="6" s="1"/>
  <c r="BU41" i="6"/>
  <c r="BT41" i="6"/>
  <c r="BS41" i="6"/>
  <c r="BR41" i="6"/>
  <c r="BR40" i="6" s="1"/>
  <c r="BQ41" i="6"/>
  <c r="BQ40" i="6" s="1"/>
  <c r="BP41" i="6"/>
  <c r="BO41" i="6"/>
  <c r="BN41" i="6"/>
  <c r="BN40" i="6" s="1"/>
  <c r="BM41" i="6"/>
  <c r="BM40" i="6" s="1"/>
  <c r="BL41" i="6"/>
  <c r="BK41" i="6"/>
  <c r="BJ41" i="6"/>
  <c r="BI41" i="6"/>
  <c r="BH41" i="6"/>
  <c r="BG41" i="6"/>
  <c r="BF41" i="6"/>
  <c r="BF40" i="6" s="1"/>
  <c r="BE41" i="6"/>
  <c r="BD41" i="6"/>
  <c r="BC41" i="6"/>
  <c r="BB41" i="6"/>
  <c r="BB40" i="6" s="1"/>
  <c r="BA41" i="6"/>
  <c r="BA40" i="6" s="1"/>
  <c r="AZ41" i="6"/>
  <c r="AY41" i="6"/>
  <c r="AX41" i="6"/>
  <c r="AX40" i="6" s="1"/>
  <c r="AW41" i="6"/>
  <c r="AW40" i="6" s="1"/>
  <c r="AV41" i="6"/>
  <c r="AU41" i="6"/>
  <c r="AT41" i="6"/>
  <c r="AS41" i="6"/>
  <c r="AR41" i="6"/>
  <c r="AQ41" i="6"/>
  <c r="AP41" i="6"/>
  <c r="AP40" i="6" s="1"/>
  <c r="AO41" i="6"/>
  <c r="AN41" i="6"/>
  <c r="AM41" i="6"/>
  <c r="AL41" i="6"/>
  <c r="AL40" i="6" s="1"/>
  <c r="AK41" i="6"/>
  <c r="AK40" i="6" s="1"/>
  <c r="AJ41" i="6"/>
  <c r="AI41" i="6"/>
  <c r="AH41" i="6"/>
  <c r="AH40" i="6" s="1"/>
  <c r="AG41" i="6"/>
  <c r="AG40" i="6" s="1"/>
  <c r="AF41" i="6"/>
  <c r="AE41" i="6"/>
  <c r="AD41" i="6"/>
  <c r="AC41" i="6"/>
  <c r="AB41" i="6"/>
  <c r="AA41" i="6"/>
  <c r="Z41" i="6"/>
  <c r="Z40" i="6" s="1"/>
  <c r="Y41" i="6"/>
  <c r="X41" i="6"/>
  <c r="W41" i="6"/>
  <c r="V41" i="6"/>
  <c r="V40" i="6" s="1"/>
  <c r="U41" i="6"/>
  <c r="U40" i="6" s="1"/>
  <c r="T41" i="6"/>
  <c r="S41" i="6"/>
  <c r="R41" i="6"/>
  <c r="R40" i="6" s="1"/>
  <c r="Q41" i="6"/>
  <c r="Q40" i="6" s="1"/>
  <c r="P41" i="6"/>
  <c r="O41" i="6"/>
  <c r="N41" i="6"/>
  <c r="M41" i="6"/>
  <c r="L41" i="6"/>
  <c r="K41" i="6"/>
  <c r="J41" i="6"/>
  <c r="J40" i="6" s="1"/>
  <c r="I41" i="6"/>
  <c r="H41" i="6"/>
  <c r="G41" i="6"/>
  <c r="F41" i="6"/>
  <c r="F40" i="6" s="1"/>
  <c r="E41" i="6"/>
  <c r="E40" i="6" s="1"/>
  <c r="D41" i="6"/>
  <c r="CQ40" i="6"/>
  <c r="CP40" i="6"/>
  <c r="CM40" i="6"/>
  <c r="CI40" i="6"/>
  <c r="CE40" i="6"/>
  <c r="CA40" i="6"/>
  <c r="BZ40" i="6"/>
  <c r="BW40" i="6"/>
  <c r="BU40" i="6"/>
  <c r="BS40" i="6"/>
  <c r="BO40" i="6"/>
  <c r="BK40" i="6"/>
  <c r="BJ40" i="6"/>
  <c r="BG40" i="6"/>
  <c r="BE40" i="6"/>
  <c r="BC40" i="6"/>
  <c r="AY40" i="6"/>
  <c r="AU40" i="6"/>
  <c r="AT40" i="6"/>
  <c r="AQ40" i="6"/>
  <c r="AO40" i="6"/>
  <c r="AM40" i="6"/>
  <c r="AI40" i="6"/>
  <c r="AE40" i="6"/>
  <c r="AD40" i="6"/>
  <c r="AA40" i="6"/>
  <c r="Y40" i="6"/>
  <c r="W40" i="6"/>
  <c r="S40" i="6"/>
  <c r="O40" i="6"/>
  <c r="N40" i="6"/>
  <c r="K40" i="6"/>
  <c r="I40" i="6"/>
  <c r="G40" i="6"/>
  <c r="CQ22" i="6"/>
  <c r="CP22" i="6"/>
  <c r="CO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Q14" i="6"/>
  <c r="CP14" i="6"/>
  <c r="CO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V12" i="6"/>
  <c r="V11" i="6"/>
  <c r="W11" i="6" s="1"/>
  <c r="CQ7" i="6"/>
  <c r="CP7" i="6"/>
  <c r="CO7" i="6"/>
  <c r="CM7" i="6"/>
  <c r="CL7" i="6"/>
  <c r="CK7" i="6"/>
  <c r="CJ7" i="6"/>
  <c r="CI7" i="6"/>
  <c r="CH7" i="6"/>
  <c r="CG7" i="6"/>
  <c r="CF7" i="6"/>
  <c r="CE7" i="6"/>
  <c r="CD7" i="6"/>
  <c r="CC7" i="6"/>
  <c r="CB7" i="6"/>
  <c r="CA7" i="6"/>
  <c r="BZ7" i="6"/>
  <c r="BY7" i="6"/>
  <c r="Z6" i="6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BA6" i="6" s="1"/>
  <c r="BB6" i="6" s="1"/>
  <c r="BC6" i="6" s="1"/>
  <c r="BD6" i="6" s="1"/>
  <c r="BE6" i="6" s="1"/>
  <c r="BF6" i="6" s="1"/>
  <c r="BG6" i="6" s="1"/>
  <c r="BH6" i="6" s="1"/>
  <c r="BI6" i="6" s="1"/>
  <c r="BJ6" i="6" s="1"/>
  <c r="BK6" i="6" s="1"/>
  <c r="BL6" i="6" s="1"/>
  <c r="BM6" i="6" s="1"/>
  <c r="BN6" i="6" s="1"/>
  <c r="BO6" i="6" s="1"/>
  <c r="BP6" i="6" s="1"/>
  <c r="BQ6" i="6" s="1"/>
  <c r="BR6" i="6" s="1"/>
  <c r="BS6" i="6" s="1"/>
  <c r="BT6" i="6" s="1"/>
  <c r="BU6" i="6" s="1"/>
  <c r="BV6" i="6" s="1"/>
  <c r="BW6" i="6" s="1"/>
  <c r="BX6" i="6" s="1"/>
  <c r="BY6" i="6" s="1"/>
  <c r="H6" i="6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F6" i="6"/>
  <c r="G6" i="6" s="1"/>
  <c r="E6" i="6"/>
  <c r="G76" i="5"/>
  <c r="D76" i="5"/>
  <c r="G75" i="5"/>
  <c r="D75" i="5"/>
  <c r="G74" i="5"/>
  <c r="D74" i="5"/>
  <c r="H73" i="5"/>
  <c r="E73" i="5"/>
  <c r="G68" i="5"/>
  <c r="D68" i="5"/>
  <c r="G67" i="5"/>
  <c r="D67" i="5"/>
  <c r="H66" i="5"/>
  <c r="E66" i="5"/>
  <c r="G64" i="5"/>
  <c r="D64" i="5"/>
  <c r="G63" i="5"/>
  <c r="D63" i="5"/>
  <c r="G62" i="5"/>
  <c r="D62" i="5"/>
  <c r="H61" i="5"/>
  <c r="E61" i="5"/>
  <c r="G59" i="5"/>
  <c r="D59" i="5"/>
  <c r="D64" i="3" s="1"/>
  <c r="G58" i="5"/>
  <c r="D58" i="5"/>
  <c r="G57" i="5"/>
  <c r="D57" i="5"/>
  <c r="G56" i="5"/>
  <c r="D56" i="5"/>
  <c r="G55" i="5"/>
  <c r="D55" i="5"/>
  <c r="G54" i="5"/>
  <c r="D54" i="5"/>
  <c r="G53" i="5"/>
  <c r="D53" i="5"/>
  <c r="D58" i="3" s="1"/>
  <c r="G52" i="5"/>
  <c r="D52" i="5"/>
  <c r="G51" i="5"/>
  <c r="D51" i="5"/>
  <c r="H50" i="5"/>
  <c r="E50" i="5"/>
  <c r="G49" i="5"/>
  <c r="D49" i="5"/>
  <c r="G48" i="5"/>
  <c r="D48" i="5"/>
  <c r="G47" i="5"/>
  <c r="D47" i="5"/>
  <c r="G46" i="5"/>
  <c r="D46" i="5"/>
  <c r="G45" i="5"/>
  <c r="D45" i="5"/>
  <c r="G44" i="5"/>
  <c r="D44" i="5"/>
  <c r="G43" i="5"/>
  <c r="D43" i="5"/>
  <c r="G42" i="5"/>
  <c r="D42" i="5"/>
  <c r="H41" i="5"/>
  <c r="E41" i="5"/>
  <c r="G40" i="5"/>
  <c r="D40" i="5"/>
  <c r="G39" i="5"/>
  <c r="D39" i="5"/>
  <c r="G38" i="5"/>
  <c r="D38" i="5"/>
  <c r="G37" i="5"/>
  <c r="D37" i="5"/>
  <c r="G36" i="5"/>
  <c r="D36" i="5"/>
  <c r="G35" i="5"/>
  <c r="D35" i="5"/>
  <c r="H34" i="5"/>
  <c r="E34" i="5"/>
  <c r="H33" i="5"/>
  <c r="E33" i="5"/>
  <c r="H19" i="5"/>
  <c r="E19" i="5"/>
  <c r="G17" i="5"/>
  <c r="D17" i="5"/>
  <c r="G16" i="5"/>
  <c r="D16" i="5"/>
  <c r="G15" i="5"/>
  <c r="D15" i="5"/>
  <c r="G14" i="5"/>
  <c r="D14" i="5"/>
  <c r="G13" i="5"/>
  <c r="D13" i="5"/>
  <c r="D18" i="3" s="1"/>
  <c r="H12" i="5"/>
  <c r="E12" i="5"/>
  <c r="G10" i="5"/>
  <c r="D10" i="5"/>
  <c r="G9" i="5"/>
  <c r="D9" i="5"/>
  <c r="G8" i="5"/>
  <c r="D8" i="5"/>
  <c r="G7" i="5"/>
  <c r="D7" i="5"/>
  <c r="G6" i="5"/>
  <c r="D6" i="5"/>
  <c r="G5" i="5"/>
  <c r="D5" i="5"/>
  <c r="H4" i="5"/>
  <c r="E4" i="5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V41" i="4"/>
  <c r="U41" i="4"/>
  <c r="T41" i="4"/>
  <c r="S41" i="4"/>
  <c r="R41" i="4"/>
  <c r="Q41" i="4"/>
  <c r="P41" i="4"/>
  <c r="O41" i="4"/>
  <c r="N41" i="4"/>
  <c r="N35" i="4" s="1"/>
  <c r="M41" i="4"/>
  <c r="L41" i="4"/>
  <c r="K41" i="4"/>
  <c r="J41" i="4"/>
  <c r="J35" i="4" s="1"/>
  <c r="I41" i="4"/>
  <c r="I35" i="4" s="1"/>
  <c r="I58" i="4" s="1"/>
  <c r="H41" i="4"/>
  <c r="G41" i="4"/>
  <c r="F41" i="4"/>
  <c r="E41" i="4"/>
  <c r="V36" i="4"/>
  <c r="U36" i="4"/>
  <c r="T36" i="4"/>
  <c r="T35" i="4" s="1"/>
  <c r="S36" i="4"/>
  <c r="S35" i="4" s="1"/>
  <c r="R36" i="4"/>
  <c r="Q36" i="4"/>
  <c r="P36" i="4"/>
  <c r="P35" i="4" s="1"/>
  <c r="O36" i="4"/>
  <c r="O35" i="4" s="1"/>
  <c r="N36" i="4"/>
  <c r="M36" i="4"/>
  <c r="L36" i="4"/>
  <c r="K36" i="4"/>
  <c r="K35" i="4" s="1"/>
  <c r="J36" i="4"/>
  <c r="I36" i="4"/>
  <c r="H36" i="4"/>
  <c r="G36" i="4"/>
  <c r="G35" i="4" s="1"/>
  <c r="F36" i="4"/>
  <c r="E36" i="4"/>
  <c r="V35" i="4"/>
  <c r="U35" i="4"/>
  <c r="R35" i="4"/>
  <c r="Q35" i="4"/>
  <c r="M35" i="4"/>
  <c r="L35" i="4"/>
  <c r="H35" i="4"/>
  <c r="F35" i="4"/>
  <c r="E35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V21" i="4"/>
  <c r="V31" i="4" s="1"/>
  <c r="U21" i="4"/>
  <c r="T21" i="4"/>
  <c r="S21" i="4"/>
  <c r="R21" i="4"/>
  <c r="Q21" i="4"/>
  <c r="P21" i="4"/>
  <c r="O21" i="4"/>
  <c r="O31" i="4" s="1"/>
  <c r="N21" i="4"/>
  <c r="M21" i="4"/>
  <c r="L21" i="4"/>
  <c r="K21" i="4"/>
  <c r="J21" i="4"/>
  <c r="I21" i="4"/>
  <c r="I31" i="4" s="1"/>
  <c r="H21" i="4"/>
  <c r="G21" i="4"/>
  <c r="F21" i="4"/>
  <c r="F31" i="4" s="1"/>
  <c r="E21" i="4"/>
  <c r="E31" i="4" s="1"/>
  <c r="E32" i="4" s="1"/>
  <c r="O19" i="4"/>
  <c r="I19" i="4"/>
  <c r="V16" i="4"/>
  <c r="U16" i="4"/>
  <c r="T16" i="4"/>
  <c r="S16" i="4"/>
  <c r="R16" i="4"/>
  <c r="Q16" i="4"/>
  <c r="P16" i="4"/>
  <c r="O16" i="4"/>
  <c r="N16" i="4"/>
  <c r="M16" i="4"/>
  <c r="M19" i="4" s="1"/>
  <c r="L16" i="4"/>
  <c r="K16" i="4"/>
  <c r="J16" i="4"/>
  <c r="I16" i="4"/>
  <c r="H16" i="4"/>
  <c r="G16" i="4"/>
  <c r="F16" i="4"/>
  <c r="E16" i="4"/>
  <c r="V8" i="4"/>
  <c r="U8" i="4"/>
  <c r="T8" i="4"/>
  <c r="T6" i="4" s="1"/>
  <c r="T19" i="4" s="1"/>
  <c r="S8" i="4"/>
  <c r="S6" i="4" s="1"/>
  <c r="S19" i="4" s="1"/>
  <c r="R8" i="4"/>
  <c r="Q8" i="4"/>
  <c r="P8" i="4"/>
  <c r="P6" i="4" s="1"/>
  <c r="P19" i="4" s="1"/>
  <c r="O8" i="4"/>
  <c r="N8" i="4"/>
  <c r="M8" i="4"/>
  <c r="L8" i="4"/>
  <c r="L6" i="4" s="1"/>
  <c r="L19" i="4" s="1"/>
  <c r="K8" i="4"/>
  <c r="J8" i="4"/>
  <c r="I8" i="4"/>
  <c r="H8" i="4"/>
  <c r="H6" i="4" s="1"/>
  <c r="H19" i="4" s="1"/>
  <c r="G8" i="4"/>
  <c r="G6" i="4" s="1"/>
  <c r="G19" i="4" s="1"/>
  <c r="F8" i="4"/>
  <c r="E8" i="4"/>
  <c r="V6" i="4"/>
  <c r="V19" i="4" s="1"/>
  <c r="U6" i="4"/>
  <c r="U19" i="4" s="1"/>
  <c r="R6" i="4"/>
  <c r="Q6" i="4"/>
  <c r="Q19" i="4" s="1"/>
  <c r="O6" i="4"/>
  <c r="N6" i="4"/>
  <c r="M6" i="4"/>
  <c r="K6" i="4"/>
  <c r="K19" i="4" s="1"/>
  <c r="J6" i="4"/>
  <c r="I6" i="4"/>
  <c r="F6" i="4"/>
  <c r="F19" i="4" s="1"/>
  <c r="E6" i="4"/>
  <c r="E19" i="4" s="1"/>
  <c r="G78" i="3"/>
  <c r="F78" i="3"/>
  <c r="E78" i="3"/>
  <c r="G71" i="3"/>
  <c r="F71" i="3"/>
  <c r="E71" i="3"/>
  <c r="G66" i="3"/>
  <c r="F66" i="3"/>
  <c r="E66" i="3"/>
  <c r="G55" i="3"/>
  <c r="F55" i="3"/>
  <c r="E55" i="3"/>
  <c r="G46" i="3"/>
  <c r="F46" i="3"/>
  <c r="E46" i="3"/>
  <c r="E38" i="3" s="1"/>
  <c r="G39" i="3"/>
  <c r="F39" i="3"/>
  <c r="E39" i="3"/>
  <c r="E35" i="3"/>
  <c r="E36" i="3" s="1"/>
  <c r="G24" i="3"/>
  <c r="F24" i="3"/>
  <c r="E24" i="3"/>
  <c r="G17" i="3"/>
  <c r="F17" i="3"/>
  <c r="E17" i="3"/>
  <c r="G4" i="3"/>
  <c r="F4" i="3"/>
  <c r="E4" i="3"/>
  <c r="K992" i="1"/>
  <c r="L992" i="1" s="1"/>
  <c r="J992" i="1"/>
  <c r="G992" i="1"/>
  <c r="K991" i="1"/>
  <c r="J991" i="1"/>
  <c r="G991" i="1"/>
  <c r="K990" i="1"/>
  <c r="L990" i="1" s="1"/>
  <c r="J990" i="1"/>
  <c r="G990" i="1"/>
  <c r="K989" i="1"/>
  <c r="J989" i="1"/>
  <c r="G989" i="1"/>
  <c r="K988" i="1"/>
  <c r="L988" i="1" s="1"/>
  <c r="J988" i="1"/>
  <c r="G988" i="1"/>
  <c r="K987" i="1"/>
  <c r="J987" i="1"/>
  <c r="G987" i="1"/>
  <c r="K986" i="1"/>
  <c r="L986" i="1" s="1"/>
  <c r="J986" i="1"/>
  <c r="G986" i="1"/>
  <c r="K985" i="1"/>
  <c r="J985" i="1"/>
  <c r="G985" i="1"/>
  <c r="K984" i="1"/>
  <c r="L984" i="1" s="1"/>
  <c r="J984" i="1"/>
  <c r="G984" i="1"/>
  <c r="K983" i="1"/>
  <c r="J983" i="1"/>
  <c r="G983" i="1"/>
  <c r="K982" i="1"/>
  <c r="L982" i="1" s="1"/>
  <c r="J982" i="1"/>
  <c r="G982" i="1"/>
  <c r="K981" i="1"/>
  <c r="J981" i="1"/>
  <c r="G981" i="1"/>
  <c r="K980" i="1"/>
  <c r="L980" i="1" s="1"/>
  <c r="J980" i="1"/>
  <c r="G980" i="1"/>
  <c r="K979" i="1"/>
  <c r="J979" i="1"/>
  <c r="G979" i="1"/>
  <c r="K978" i="1"/>
  <c r="L978" i="1" s="1"/>
  <c r="J978" i="1"/>
  <c r="G978" i="1"/>
  <c r="K977" i="1"/>
  <c r="J977" i="1"/>
  <c r="G977" i="1"/>
  <c r="K976" i="1"/>
  <c r="L976" i="1" s="1"/>
  <c r="J976" i="1"/>
  <c r="G976" i="1"/>
  <c r="K975" i="1"/>
  <c r="J975" i="1"/>
  <c r="G975" i="1"/>
  <c r="K974" i="1"/>
  <c r="L974" i="1" s="1"/>
  <c r="J974" i="1"/>
  <c r="G974" i="1"/>
  <c r="K973" i="1"/>
  <c r="J973" i="1"/>
  <c r="G973" i="1"/>
  <c r="K972" i="1"/>
  <c r="L972" i="1" s="1"/>
  <c r="J972" i="1"/>
  <c r="G972" i="1"/>
  <c r="K971" i="1"/>
  <c r="J971" i="1"/>
  <c r="G971" i="1"/>
  <c r="K970" i="1"/>
  <c r="L970" i="1" s="1"/>
  <c r="J970" i="1"/>
  <c r="G970" i="1"/>
  <c r="K969" i="1"/>
  <c r="J969" i="1"/>
  <c r="G969" i="1"/>
  <c r="K968" i="1"/>
  <c r="L968" i="1" s="1"/>
  <c r="J968" i="1"/>
  <c r="G968" i="1"/>
  <c r="K967" i="1"/>
  <c r="J967" i="1"/>
  <c r="G967" i="1"/>
  <c r="K966" i="1"/>
  <c r="L966" i="1" s="1"/>
  <c r="J966" i="1"/>
  <c r="G966" i="1"/>
  <c r="K965" i="1"/>
  <c r="J965" i="1"/>
  <c r="G965" i="1"/>
  <c r="K964" i="1"/>
  <c r="L964" i="1" s="1"/>
  <c r="J964" i="1"/>
  <c r="G964" i="1"/>
  <c r="K963" i="1"/>
  <c r="J963" i="1"/>
  <c r="G963" i="1"/>
  <c r="K962" i="1"/>
  <c r="L962" i="1" s="1"/>
  <c r="J962" i="1"/>
  <c r="G962" i="1"/>
  <c r="K961" i="1"/>
  <c r="J961" i="1"/>
  <c r="G961" i="1"/>
  <c r="K960" i="1"/>
  <c r="L960" i="1" s="1"/>
  <c r="J960" i="1"/>
  <c r="G960" i="1"/>
  <c r="K959" i="1"/>
  <c r="J959" i="1"/>
  <c r="G959" i="1"/>
  <c r="K958" i="1"/>
  <c r="L958" i="1" s="1"/>
  <c r="J958" i="1"/>
  <c r="G958" i="1"/>
  <c r="K957" i="1"/>
  <c r="J957" i="1"/>
  <c r="G957" i="1"/>
  <c r="K956" i="1"/>
  <c r="L956" i="1" s="1"/>
  <c r="J956" i="1"/>
  <c r="G956" i="1"/>
  <c r="K955" i="1"/>
  <c r="J955" i="1"/>
  <c r="G955" i="1"/>
  <c r="K954" i="1"/>
  <c r="L954" i="1" s="1"/>
  <c r="J954" i="1"/>
  <c r="G954" i="1"/>
  <c r="K953" i="1"/>
  <c r="J953" i="1"/>
  <c r="G953" i="1"/>
  <c r="K952" i="1"/>
  <c r="L952" i="1" s="1"/>
  <c r="J952" i="1"/>
  <c r="G952" i="1"/>
  <c r="K951" i="1"/>
  <c r="J951" i="1"/>
  <c r="G951" i="1"/>
  <c r="K950" i="1"/>
  <c r="L950" i="1" s="1"/>
  <c r="J950" i="1"/>
  <c r="G950" i="1"/>
  <c r="K949" i="1"/>
  <c r="J949" i="1"/>
  <c r="G949" i="1"/>
  <c r="K948" i="1"/>
  <c r="L948" i="1" s="1"/>
  <c r="J948" i="1"/>
  <c r="G948" i="1"/>
  <c r="K947" i="1"/>
  <c r="J947" i="1"/>
  <c r="G947" i="1"/>
  <c r="K946" i="1"/>
  <c r="L946" i="1" s="1"/>
  <c r="J946" i="1"/>
  <c r="G946" i="1"/>
  <c r="K945" i="1"/>
  <c r="J945" i="1"/>
  <c r="G945" i="1"/>
  <c r="K944" i="1"/>
  <c r="L944" i="1" s="1"/>
  <c r="J944" i="1"/>
  <c r="G944" i="1"/>
  <c r="K943" i="1"/>
  <c r="J943" i="1"/>
  <c r="G943" i="1"/>
  <c r="K942" i="1"/>
  <c r="L942" i="1" s="1"/>
  <c r="J942" i="1"/>
  <c r="G942" i="1"/>
  <c r="K941" i="1"/>
  <c r="J941" i="1"/>
  <c r="G941" i="1"/>
  <c r="K940" i="1"/>
  <c r="L940" i="1" s="1"/>
  <c r="J940" i="1"/>
  <c r="G940" i="1"/>
  <c r="K939" i="1"/>
  <c r="J939" i="1"/>
  <c r="G939" i="1"/>
  <c r="K938" i="1"/>
  <c r="L938" i="1" s="1"/>
  <c r="J938" i="1"/>
  <c r="G938" i="1"/>
  <c r="K937" i="1"/>
  <c r="J937" i="1"/>
  <c r="G937" i="1"/>
  <c r="K936" i="1"/>
  <c r="L936" i="1" s="1"/>
  <c r="J936" i="1"/>
  <c r="G936" i="1"/>
  <c r="K935" i="1"/>
  <c r="J935" i="1"/>
  <c r="G935" i="1"/>
  <c r="K934" i="1"/>
  <c r="L934" i="1" s="1"/>
  <c r="J934" i="1"/>
  <c r="G934" i="1"/>
  <c r="K933" i="1"/>
  <c r="J933" i="1"/>
  <c r="G933" i="1"/>
  <c r="K932" i="1"/>
  <c r="L932" i="1" s="1"/>
  <c r="J932" i="1"/>
  <c r="G932" i="1"/>
  <c r="K931" i="1"/>
  <c r="J931" i="1"/>
  <c r="G931" i="1"/>
  <c r="K930" i="1"/>
  <c r="L930" i="1" s="1"/>
  <c r="J930" i="1"/>
  <c r="G930" i="1"/>
  <c r="K929" i="1"/>
  <c r="J929" i="1"/>
  <c r="G929" i="1"/>
  <c r="K928" i="1"/>
  <c r="L928" i="1" s="1"/>
  <c r="J928" i="1"/>
  <c r="G928" i="1"/>
  <c r="K927" i="1"/>
  <c r="J927" i="1"/>
  <c r="G927" i="1"/>
  <c r="K926" i="1"/>
  <c r="L926" i="1" s="1"/>
  <c r="J926" i="1"/>
  <c r="G926" i="1"/>
  <c r="K925" i="1"/>
  <c r="J925" i="1"/>
  <c r="G925" i="1"/>
  <c r="K924" i="1"/>
  <c r="L924" i="1" s="1"/>
  <c r="J924" i="1"/>
  <c r="G924" i="1"/>
  <c r="K923" i="1"/>
  <c r="J923" i="1"/>
  <c r="G923" i="1"/>
  <c r="K922" i="1"/>
  <c r="L922" i="1" s="1"/>
  <c r="J922" i="1"/>
  <c r="G922" i="1"/>
  <c r="K921" i="1"/>
  <c r="J921" i="1"/>
  <c r="G921" i="1"/>
  <c r="K920" i="1"/>
  <c r="L920" i="1" s="1"/>
  <c r="J920" i="1"/>
  <c r="G920" i="1"/>
  <c r="K919" i="1"/>
  <c r="J919" i="1"/>
  <c r="G919" i="1"/>
  <c r="K918" i="1"/>
  <c r="L918" i="1" s="1"/>
  <c r="J918" i="1"/>
  <c r="G918" i="1"/>
  <c r="K917" i="1"/>
  <c r="J917" i="1"/>
  <c r="G917" i="1"/>
  <c r="K916" i="1"/>
  <c r="L916" i="1" s="1"/>
  <c r="J916" i="1"/>
  <c r="G916" i="1"/>
  <c r="K915" i="1"/>
  <c r="J915" i="1"/>
  <c r="G915" i="1"/>
  <c r="K914" i="1"/>
  <c r="L914" i="1" s="1"/>
  <c r="J914" i="1"/>
  <c r="G914" i="1"/>
  <c r="K913" i="1"/>
  <c r="J913" i="1"/>
  <c r="G913" i="1"/>
  <c r="K912" i="1"/>
  <c r="L912" i="1" s="1"/>
  <c r="J912" i="1"/>
  <c r="G912" i="1"/>
  <c r="K911" i="1"/>
  <c r="J911" i="1"/>
  <c r="G911" i="1"/>
  <c r="K910" i="1"/>
  <c r="L910" i="1" s="1"/>
  <c r="J910" i="1"/>
  <c r="G910" i="1"/>
  <c r="K909" i="1"/>
  <c r="J909" i="1"/>
  <c r="G909" i="1"/>
  <c r="K908" i="1"/>
  <c r="L908" i="1" s="1"/>
  <c r="J908" i="1"/>
  <c r="G908" i="1"/>
  <c r="K907" i="1"/>
  <c r="J907" i="1"/>
  <c r="G907" i="1"/>
  <c r="K906" i="1"/>
  <c r="L906" i="1" s="1"/>
  <c r="J906" i="1"/>
  <c r="G906" i="1"/>
  <c r="K905" i="1"/>
  <c r="J905" i="1"/>
  <c r="G905" i="1"/>
  <c r="K904" i="1"/>
  <c r="L904" i="1" s="1"/>
  <c r="J904" i="1"/>
  <c r="G904" i="1"/>
  <c r="K903" i="1"/>
  <c r="J903" i="1"/>
  <c r="G903" i="1"/>
  <c r="K902" i="1"/>
  <c r="L902" i="1" s="1"/>
  <c r="J902" i="1"/>
  <c r="G902" i="1"/>
  <c r="K901" i="1"/>
  <c r="J901" i="1"/>
  <c r="G901" i="1"/>
  <c r="K900" i="1"/>
  <c r="L900" i="1" s="1"/>
  <c r="J900" i="1"/>
  <c r="G900" i="1"/>
  <c r="K899" i="1"/>
  <c r="J899" i="1"/>
  <c r="G899" i="1"/>
  <c r="K898" i="1"/>
  <c r="L898" i="1" s="1"/>
  <c r="J898" i="1"/>
  <c r="G898" i="1"/>
  <c r="K897" i="1"/>
  <c r="J897" i="1"/>
  <c r="G897" i="1"/>
  <c r="K896" i="1"/>
  <c r="L896" i="1" s="1"/>
  <c r="J896" i="1"/>
  <c r="G896" i="1"/>
  <c r="K895" i="1"/>
  <c r="J895" i="1"/>
  <c r="G895" i="1"/>
  <c r="K894" i="1"/>
  <c r="L894" i="1" s="1"/>
  <c r="J894" i="1"/>
  <c r="G894" i="1"/>
  <c r="K893" i="1"/>
  <c r="J893" i="1"/>
  <c r="G893" i="1"/>
  <c r="K892" i="1"/>
  <c r="L892" i="1" s="1"/>
  <c r="J892" i="1"/>
  <c r="G892" i="1"/>
  <c r="K891" i="1"/>
  <c r="J891" i="1"/>
  <c r="G891" i="1"/>
  <c r="K890" i="1"/>
  <c r="L890" i="1" s="1"/>
  <c r="J890" i="1"/>
  <c r="G890" i="1"/>
  <c r="K889" i="1"/>
  <c r="J889" i="1"/>
  <c r="G889" i="1"/>
  <c r="K888" i="1"/>
  <c r="L888" i="1" s="1"/>
  <c r="J888" i="1"/>
  <c r="G888" i="1"/>
  <c r="K887" i="1"/>
  <c r="J887" i="1"/>
  <c r="G887" i="1"/>
  <c r="K886" i="1"/>
  <c r="L886" i="1" s="1"/>
  <c r="J886" i="1"/>
  <c r="G886" i="1"/>
  <c r="K885" i="1"/>
  <c r="J885" i="1"/>
  <c r="G885" i="1"/>
  <c r="K884" i="1"/>
  <c r="L884" i="1" s="1"/>
  <c r="J884" i="1"/>
  <c r="G884" i="1"/>
  <c r="K883" i="1"/>
  <c r="J883" i="1"/>
  <c r="G883" i="1"/>
  <c r="K882" i="1"/>
  <c r="L882" i="1" s="1"/>
  <c r="J882" i="1"/>
  <c r="G882" i="1"/>
  <c r="K881" i="1"/>
  <c r="J881" i="1"/>
  <c r="G881" i="1"/>
  <c r="K880" i="1"/>
  <c r="L880" i="1" s="1"/>
  <c r="J880" i="1"/>
  <c r="G880" i="1"/>
  <c r="K879" i="1"/>
  <c r="J879" i="1"/>
  <c r="G879" i="1"/>
  <c r="K878" i="1"/>
  <c r="L878" i="1" s="1"/>
  <c r="J878" i="1"/>
  <c r="G878" i="1"/>
  <c r="K877" i="1"/>
  <c r="J877" i="1"/>
  <c r="G877" i="1"/>
  <c r="K876" i="1"/>
  <c r="L876" i="1" s="1"/>
  <c r="J876" i="1"/>
  <c r="G876" i="1"/>
  <c r="K875" i="1"/>
  <c r="J875" i="1"/>
  <c r="G875" i="1"/>
  <c r="K874" i="1"/>
  <c r="L874" i="1" s="1"/>
  <c r="J874" i="1"/>
  <c r="G874" i="1"/>
  <c r="K873" i="1"/>
  <c r="J873" i="1"/>
  <c r="G873" i="1"/>
  <c r="K872" i="1"/>
  <c r="L872" i="1" s="1"/>
  <c r="J872" i="1"/>
  <c r="G872" i="1"/>
  <c r="K871" i="1"/>
  <c r="J871" i="1"/>
  <c r="G871" i="1"/>
  <c r="K870" i="1"/>
  <c r="L870" i="1" s="1"/>
  <c r="J870" i="1"/>
  <c r="G870" i="1"/>
  <c r="K869" i="1"/>
  <c r="J869" i="1"/>
  <c r="G869" i="1"/>
  <c r="K868" i="1"/>
  <c r="L868" i="1" s="1"/>
  <c r="J868" i="1"/>
  <c r="G868" i="1"/>
  <c r="K867" i="1"/>
  <c r="J867" i="1"/>
  <c r="G867" i="1"/>
  <c r="K866" i="1"/>
  <c r="L866" i="1" s="1"/>
  <c r="J866" i="1"/>
  <c r="G866" i="1"/>
  <c r="K865" i="1"/>
  <c r="J865" i="1"/>
  <c r="G865" i="1"/>
  <c r="K864" i="1"/>
  <c r="L864" i="1" s="1"/>
  <c r="J864" i="1"/>
  <c r="G864" i="1"/>
  <c r="K863" i="1"/>
  <c r="J863" i="1"/>
  <c r="G863" i="1"/>
  <c r="K862" i="1"/>
  <c r="L862" i="1" s="1"/>
  <c r="J862" i="1"/>
  <c r="G862" i="1"/>
  <c r="K861" i="1"/>
  <c r="J861" i="1"/>
  <c r="G861" i="1"/>
  <c r="K860" i="1"/>
  <c r="L860" i="1" s="1"/>
  <c r="J860" i="1"/>
  <c r="G860" i="1"/>
  <c r="K859" i="1"/>
  <c r="J859" i="1"/>
  <c r="G859" i="1"/>
  <c r="K858" i="1"/>
  <c r="L858" i="1" s="1"/>
  <c r="J858" i="1"/>
  <c r="G858" i="1"/>
  <c r="K857" i="1"/>
  <c r="J857" i="1"/>
  <c r="G857" i="1"/>
  <c r="K856" i="1"/>
  <c r="L856" i="1" s="1"/>
  <c r="J856" i="1"/>
  <c r="G856" i="1"/>
  <c r="K855" i="1"/>
  <c r="J855" i="1"/>
  <c r="G855" i="1"/>
  <c r="K854" i="1"/>
  <c r="L854" i="1" s="1"/>
  <c r="J854" i="1"/>
  <c r="G854" i="1"/>
  <c r="K853" i="1"/>
  <c r="J853" i="1"/>
  <c r="G853" i="1"/>
  <c r="K852" i="1"/>
  <c r="L852" i="1" s="1"/>
  <c r="J852" i="1"/>
  <c r="G852" i="1"/>
  <c r="K851" i="1"/>
  <c r="J851" i="1"/>
  <c r="G851" i="1"/>
  <c r="K850" i="1"/>
  <c r="L850" i="1" s="1"/>
  <c r="J850" i="1"/>
  <c r="G850" i="1"/>
  <c r="K849" i="1"/>
  <c r="J849" i="1"/>
  <c r="G849" i="1"/>
  <c r="K848" i="1"/>
  <c r="L848" i="1" s="1"/>
  <c r="J848" i="1"/>
  <c r="G848" i="1"/>
  <c r="K847" i="1"/>
  <c r="J847" i="1"/>
  <c r="G847" i="1"/>
  <c r="K846" i="1"/>
  <c r="L846" i="1" s="1"/>
  <c r="J846" i="1"/>
  <c r="G846" i="1"/>
  <c r="K845" i="1"/>
  <c r="J845" i="1"/>
  <c r="G845" i="1"/>
  <c r="K844" i="1"/>
  <c r="L844" i="1" s="1"/>
  <c r="J844" i="1"/>
  <c r="G844" i="1"/>
  <c r="K843" i="1"/>
  <c r="J843" i="1"/>
  <c r="G843" i="1"/>
  <c r="K842" i="1"/>
  <c r="L842" i="1" s="1"/>
  <c r="J842" i="1"/>
  <c r="G842" i="1"/>
  <c r="K841" i="1"/>
  <c r="J841" i="1"/>
  <c r="G841" i="1"/>
  <c r="K840" i="1"/>
  <c r="L840" i="1" s="1"/>
  <c r="J840" i="1"/>
  <c r="G840" i="1"/>
  <c r="K839" i="1"/>
  <c r="J839" i="1"/>
  <c r="G839" i="1"/>
  <c r="K838" i="1"/>
  <c r="L838" i="1" s="1"/>
  <c r="J838" i="1"/>
  <c r="G838" i="1"/>
  <c r="K837" i="1"/>
  <c r="J837" i="1"/>
  <c r="G837" i="1"/>
  <c r="K836" i="1"/>
  <c r="L836" i="1" s="1"/>
  <c r="J836" i="1"/>
  <c r="G836" i="1"/>
  <c r="K835" i="1"/>
  <c r="J835" i="1"/>
  <c r="G835" i="1"/>
  <c r="K834" i="1"/>
  <c r="L834" i="1" s="1"/>
  <c r="J834" i="1"/>
  <c r="G834" i="1"/>
  <c r="K833" i="1"/>
  <c r="J833" i="1"/>
  <c r="G833" i="1"/>
  <c r="K832" i="1"/>
  <c r="L832" i="1" s="1"/>
  <c r="J832" i="1"/>
  <c r="G832" i="1"/>
  <c r="K831" i="1"/>
  <c r="J831" i="1"/>
  <c r="G831" i="1"/>
  <c r="K830" i="1"/>
  <c r="L830" i="1" s="1"/>
  <c r="J830" i="1"/>
  <c r="G830" i="1"/>
  <c r="K829" i="1"/>
  <c r="J829" i="1"/>
  <c r="G829" i="1"/>
  <c r="K828" i="1"/>
  <c r="L828" i="1" s="1"/>
  <c r="J828" i="1"/>
  <c r="G828" i="1"/>
  <c r="K827" i="1"/>
  <c r="J827" i="1"/>
  <c r="G827" i="1"/>
  <c r="K826" i="1"/>
  <c r="L826" i="1" s="1"/>
  <c r="J826" i="1"/>
  <c r="G826" i="1"/>
  <c r="K825" i="1"/>
  <c r="J825" i="1"/>
  <c r="G825" i="1"/>
  <c r="K824" i="1"/>
  <c r="L824" i="1" s="1"/>
  <c r="J824" i="1"/>
  <c r="G824" i="1"/>
  <c r="K823" i="1"/>
  <c r="J823" i="1"/>
  <c r="G823" i="1"/>
  <c r="K822" i="1"/>
  <c r="L822" i="1" s="1"/>
  <c r="J822" i="1"/>
  <c r="G822" i="1"/>
  <c r="K821" i="1"/>
  <c r="J821" i="1"/>
  <c r="G821" i="1"/>
  <c r="K820" i="1"/>
  <c r="L820" i="1" s="1"/>
  <c r="J820" i="1"/>
  <c r="G820" i="1"/>
  <c r="K819" i="1"/>
  <c r="J819" i="1"/>
  <c r="G819" i="1"/>
  <c r="K818" i="1"/>
  <c r="L818" i="1" s="1"/>
  <c r="J818" i="1"/>
  <c r="G818" i="1"/>
  <c r="K817" i="1"/>
  <c r="J817" i="1"/>
  <c r="G817" i="1"/>
  <c r="K816" i="1"/>
  <c r="L816" i="1" s="1"/>
  <c r="J816" i="1"/>
  <c r="G816" i="1"/>
  <c r="K815" i="1"/>
  <c r="J815" i="1"/>
  <c r="G815" i="1"/>
  <c r="K814" i="1"/>
  <c r="L814" i="1" s="1"/>
  <c r="J814" i="1"/>
  <c r="G814" i="1"/>
  <c r="K813" i="1"/>
  <c r="J813" i="1"/>
  <c r="G813" i="1"/>
  <c r="L812" i="1"/>
  <c r="K812" i="1"/>
  <c r="J812" i="1"/>
  <c r="G812" i="1"/>
  <c r="L811" i="1"/>
  <c r="K811" i="1"/>
  <c r="J811" i="1"/>
  <c r="G811" i="1"/>
  <c r="L810" i="1"/>
  <c r="K810" i="1"/>
  <c r="J810" i="1"/>
  <c r="G810" i="1"/>
  <c r="L809" i="1"/>
  <c r="K809" i="1"/>
  <c r="J809" i="1"/>
  <c r="G809" i="1"/>
  <c r="L808" i="1"/>
  <c r="K808" i="1"/>
  <c r="J808" i="1"/>
  <c r="G808" i="1"/>
  <c r="L807" i="1"/>
  <c r="K807" i="1"/>
  <c r="J807" i="1"/>
  <c r="G807" i="1"/>
  <c r="L806" i="1"/>
  <c r="K806" i="1"/>
  <c r="J806" i="1"/>
  <c r="G806" i="1"/>
  <c r="L805" i="1"/>
  <c r="K805" i="1"/>
  <c r="J805" i="1"/>
  <c r="G805" i="1"/>
  <c r="L804" i="1"/>
  <c r="K804" i="1"/>
  <c r="J804" i="1"/>
  <c r="G804" i="1"/>
  <c r="L803" i="1"/>
  <c r="K803" i="1"/>
  <c r="J803" i="1"/>
  <c r="G803" i="1"/>
  <c r="L802" i="1"/>
  <c r="K802" i="1"/>
  <c r="J802" i="1"/>
  <c r="G802" i="1"/>
  <c r="L801" i="1"/>
  <c r="K801" i="1"/>
  <c r="J801" i="1"/>
  <c r="G801" i="1"/>
  <c r="L800" i="1"/>
  <c r="K800" i="1"/>
  <c r="J800" i="1"/>
  <c r="G800" i="1"/>
  <c r="L799" i="1"/>
  <c r="K799" i="1"/>
  <c r="J799" i="1"/>
  <c r="G799" i="1"/>
  <c r="L798" i="1"/>
  <c r="K798" i="1"/>
  <c r="J798" i="1"/>
  <c r="G798" i="1"/>
  <c r="L797" i="1"/>
  <c r="K797" i="1"/>
  <c r="J797" i="1"/>
  <c r="G797" i="1"/>
  <c r="L796" i="1"/>
  <c r="K796" i="1"/>
  <c r="J796" i="1"/>
  <c r="G796" i="1"/>
  <c r="L795" i="1"/>
  <c r="K795" i="1"/>
  <c r="J795" i="1"/>
  <c r="G795" i="1"/>
  <c r="L794" i="1"/>
  <c r="K794" i="1"/>
  <c r="J794" i="1"/>
  <c r="G794" i="1"/>
  <c r="L793" i="1"/>
  <c r="K793" i="1"/>
  <c r="J793" i="1"/>
  <c r="G793" i="1"/>
  <c r="L792" i="1"/>
  <c r="K792" i="1"/>
  <c r="J792" i="1"/>
  <c r="G792" i="1"/>
  <c r="L791" i="1"/>
  <c r="K791" i="1"/>
  <c r="J791" i="1"/>
  <c r="G791" i="1"/>
  <c r="L790" i="1"/>
  <c r="K790" i="1"/>
  <c r="J790" i="1"/>
  <c r="G790" i="1"/>
  <c r="L789" i="1"/>
  <c r="K789" i="1"/>
  <c r="J789" i="1"/>
  <c r="G789" i="1"/>
  <c r="L788" i="1"/>
  <c r="K788" i="1"/>
  <c r="J788" i="1"/>
  <c r="G788" i="1"/>
  <c r="L787" i="1"/>
  <c r="K787" i="1"/>
  <c r="J787" i="1"/>
  <c r="G787" i="1"/>
  <c r="L786" i="1"/>
  <c r="K786" i="1"/>
  <c r="J786" i="1"/>
  <c r="G786" i="1"/>
  <c r="L785" i="1"/>
  <c r="K785" i="1"/>
  <c r="J785" i="1"/>
  <c r="G785" i="1"/>
  <c r="L784" i="1"/>
  <c r="K784" i="1"/>
  <c r="J784" i="1"/>
  <c r="G784" i="1"/>
  <c r="L783" i="1"/>
  <c r="K783" i="1"/>
  <c r="J783" i="1"/>
  <c r="G783" i="1"/>
  <c r="L782" i="1"/>
  <c r="K782" i="1"/>
  <c r="J782" i="1"/>
  <c r="G782" i="1"/>
  <c r="L781" i="1"/>
  <c r="K781" i="1"/>
  <c r="J781" i="1"/>
  <c r="G781" i="1"/>
  <c r="L780" i="1"/>
  <c r="K780" i="1"/>
  <c r="J780" i="1"/>
  <c r="G780" i="1"/>
  <c r="L779" i="1"/>
  <c r="K779" i="1"/>
  <c r="J779" i="1"/>
  <c r="G779" i="1"/>
  <c r="L778" i="1"/>
  <c r="K778" i="1"/>
  <c r="J778" i="1"/>
  <c r="G778" i="1"/>
  <c r="L777" i="1"/>
  <c r="K777" i="1"/>
  <c r="J777" i="1"/>
  <c r="G777" i="1"/>
  <c r="L776" i="1"/>
  <c r="K776" i="1"/>
  <c r="J776" i="1"/>
  <c r="G776" i="1"/>
  <c r="L775" i="1"/>
  <c r="K775" i="1"/>
  <c r="J775" i="1"/>
  <c r="G775" i="1"/>
  <c r="L774" i="1"/>
  <c r="K774" i="1"/>
  <c r="J774" i="1"/>
  <c r="G774" i="1"/>
  <c r="L773" i="1"/>
  <c r="K773" i="1"/>
  <c r="J773" i="1"/>
  <c r="G773" i="1"/>
  <c r="L772" i="1"/>
  <c r="K772" i="1"/>
  <c r="J772" i="1"/>
  <c r="G772" i="1"/>
  <c r="L771" i="1"/>
  <c r="K771" i="1"/>
  <c r="J771" i="1"/>
  <c r="G771" i="1"/>
  <c r="L770" i="1"/>
  <c r="K770" i="1"/>
  <c r="J770" i="1"/>
  <c r="G770" i="1"/>
  <c r="L769" i="1"/>
  <c r="K769" i="1"/>
  <c r="J769" i="1"/>
  <c r="G769" i="1"/>
  <c r="L768" i="1"/>
  <c r="K768" i="1"/>
  <c r="J768" i="1"/>
  <c r="G768" i="1"/>
  <c r="L767" i="1"/>
  <c r="K767" i="1"/>
  <c r="J767" i="1"/>
  <c r="G767" i="1"/>
  <c r="L766" i="1"/>
  <c r="K766" i="1"/>
  <c r="J766" i="1"/>
  <c r="G766" i="1"/>
  <c r="L765" i="1"/>
  <c r="K765" i="1"/>
  <c r="J765" i="1"/>
  <c r="G765" i="1"/>
  <c r="L764" i="1"/>
  <c r="K764" i="1"/>
  <c r="J764" i="1"/>
  <c r="G764" i="1"/>
  <c r="L763" i="1"/>
  <c r="K763" i="1"/>
  <c r="J763" i="1"/>
  <c r="G763" i="1"/>
  <c r="L762" i="1"/>
  <c r="K762" i="1"/>
  <c r="J762" i="1"/>
  <c r="G762" i="1"/>
  <c r="L761" i="1"/>
  <c r="K761" i="1"/>
  <c r="J761" i="1"/>
  <c r="G761" i="1"/>
  <c r="L760" i="1"/>
  <c r="K760" i="1"/>
  <c r="J760" i="1"/>
  <c r="G760" i="1"/>
  <c r="L759" i="1"/>
  <c r="K759" i="1"/>
  <c r="J759" i="1"/>
  <c r="G759" i="1"/>
  <c r="L758" i="1"/>
  <c r="K758" i="1"/>
  <c r="J758" i="1"/>
  <c r="G758" i="1"/>
  <c r="L757" i="1"/>
  <c r="K757" i="1"/>
  <c r="J757" i="1"/>
  <c r="G757" i="1"/>
  <c r="L756" i="1"/>
  <c r="K756" i="1"/>
  <c r="J756" i="1"/>
  <c r="G756" i="1"/>
  <c r="L755" i="1"/>
  <c r="K755" i="1"/>
  <c r="J755" i="1"/>
  <c r="G755" i="1"/>
  <c r="L754" i="1"/>
  <c r="K754" i="1"/>
  <c r="J754" i="1"/>
  <c r="G754" i="1"/>
  <c r="L753" i="1"/>
  <c r="K753" i="1"/>
  <c r="J753" i="1"/>
  <c r="G753" i="1"/>
  <c r="L752" i="1"/>
  <c r="K752" i="1"/>
  <c r="J752" i="1"/>
  <c r="G752" i="1"/>
  <c r="L751" i="1"/>
  <c r="K751" i="1"/>
  <c r="J751" i="1"/>
  <c r="G751" i="1"/>
  <c r="L750" i="1"/>
  <c r="K750" i="1"/>
  <c r="J750" i="1"/>
  <c r="G750" i="1"/>
  <c r="L749" i="1"/>
  <c r="K749" i="1"/>
  <c r="J749" i="1"/>
  <c r="G749" i="1"/>
  <c r="L748" i="1"/>
  <c r="K748" i="1"/>
  <c r="J748" i="1"/>
  <c r="G748" i="1"/>
  <c r="L747" i="1"/>
  <c r="K747" i="1"/>
  <c r="J747" i="1"/>
  <c r="G747" i="1"/>
  <c r="L746" i="1"/>
  <c r="K746" i="1"/>
  <c r="J746" i="1"/>
  <c r="G746" i="1"/>
  <c r="L745" i="1"/>
  <c r="K745" i="1"/>
  <c r="J745" i="1"/>
  <c r="G745" i="1"/>
  <c r="L744" i="1"/>
  <c r="K744" i="1"/>
  <c r="J744" i="1"/>
  <c r="G744" i="1"/>
  <c r="L743" i="1"/>
  <c r="K743" i="1"/>
  <c r="J743" i="1"/>
  <c r="G743" i="1"/>
  <c r="K742" i="1"/>
  <c r="J742" i="1"/>
  <c r="L742" i="1" s="1"/>
  <c r="L741" i="1"/>
  <c r="K741" i="1"/>
  <c r="J741" i="1"/>
  <c r="L740" i="1"/>
  <c r="K740" i="1"/>
  <c r="J740" i="1"/>
  <c r="K739" i="1"/>
  <c r="J739" i="1"/>
  <c r="L739" i="1" s="1"/>
  <c r="K738" i="1"/>
  <c r="J738" i="1"/>
  <c r="L738" i="1" s="1"/>
  <c r="K737" i="1"/>
  <c r="J737" i="1"/>
  <c r="L737" i="1" s="1"/>
  <c r="K736" i="1"/>
  <c r="J736" i="1"/>
  <c r="L736" i="1" s="1"/>
  <c r="K735" i="1"/>
  <c r="J735" i="1"/>
  <c r="L735" i="1" s="1"/>
  <c r="K734" i="1"/>
  <c r="J734" i="1"/>
  <c r="L734" i="1" s="1"/>
  <c r="K733" i="1"/>
  <c r="J733" i="1"/>
  <c r="L733" i="1" s="1"/>
  <c r="L732" i="1"/>
  <c r="K732" i="1"/>
  <c r="J732" i="1"/>
  <c r="K731" i="1"/>
  <c r="J731" i="1"/>
  <c r="L731" i="1" s="1"/>
  <c r="L730" i="1"/>
  <c r="K730" i="1"/>
  <c r="J730" i="1"/>
  <c r="L729" i="1"/>
  <c r="K729" i="1"/>
  <c r="J729" i="1"/>
  <c r="K728" i="1"/>
  <c r="J728" i="1"/>
  <c r="L728" i="1" s="1"/>
  <c r="K727" i="1"/>
  <c r="J727" i="1"/>
  <c r="L727" i="1" s="1"/>
  <c r="K726" i="1"/>
  <c r="J726" i="1"/>
  <c r="L726" i="1" s="1"/>
  <c r="K725" i="1"/>
  <c r="J725" i="1"/>
  <c r="L725" i="1" s="1"/>
  <c r="L724" i="1"/>
  <c r="K724" i="1"/>
  <c r="J724" i="1"/>
  <c r="K723" i="1"/>
  <c r="J723" i="1"/>
  <c r="L723" i="1" s="1"/>
  <c r="K722" i="1"/>
  <c r="J722" i="1"/>
  <c r="L722" i="1" s="1"/>
  <c r="K721" i="1"/>
  <c r="J721" i="1"/>
  <c r="L721" i="1" s="1"/>
  <c r="L720" i="1"/>
  <c r="K720" i="1"/>
  <c r="J720" i="1"/>
  <c r="L719" i="1"/>
  <c r="K719" i="1"/>
  <c r="J719" i="1"/>
  <c r="L718" i="1"/>
  <c r="K718" i="1"/>
  <c r="J718" i="1"/>
  <c r="L717" i="1"/>
  <c r="K717" i="1"/>
  <c r="J717" i="1"/>
  <c r="L716" i="1"/>
  <c r="K716" i="1"/>
  <c r="J716" i="1"/>
  <c r="L715" i="1"/>
  <c r="K715" i="1"/>
  <c r="J715" i="1"/>
  <c r="L714" i="1"/>
  <c r="K714" i="1"/>
  <c r="J714" i="1"/>
  <c r="L713" i="1"/>
  <c r="K713" i="1"/>
  <c r="J713" i="1"/>
  <c r="L712" i="1"/>
  <c r="K712" i="1"/>
  <c r="J712" i="1"/>
  <c r="L711" i="1"/>
  <c r="K711" i="1"/>
  <c r="J711" i="1"/>
  <c r="L710" i="1"/>
  <c r="K710" i="1"/>
  <c r="J710" i="1"/>
  <c r="L709" i="1"/>
  <c r="K709" i="1"/>
  <c r="J709" i="1"/>
  <c r="L708" i="1"/>
  <c r="K708" i="1"/>
  <c r="J708" i="1"/>
  <c r="L707" i="1"/>
  <c r="K707" i="1"/>
  <c r="J707" i="1"/>
  <c r="L706" i="1"/>
  <c r="K706" i="1"/>
  <c r="J706" i="1"/>
  <c r="L705" i="1"/>
  <c r="K705" i="1"/>
  <c r="J705" i="1"/>
  <c r="L704" i="1"/>
  <c r="K704" i="1"/>
  <c r="J704" i="1"/>
  <c r="L703" i="1"/>
  <c r="K703" i="1"/>
  <c r="J703" i="1"/>
  <c r="L702" i="1"/>
  <c r="K702" i="1"/>
  <c r="J702" i="1"/>
  <c r="L701" i="1"/>
  <c r="K701" i="1"/>
  <c r="J701" i="1"/>
  <c r="K700" i="1"/>
  <c r="J700" i="1"/>
  <c r="L700" i="1" s="1"/>
  <c r="L699" i="1"/>
  <c r="K699" i="1"/>
  <c r="J699" i="1"/>
  <c r="K698" i="1"/>
  <c r="J698" i="1"/>
  <c r="L698" i="1" s="1"/>
  <c r="L697" i="1"/>
  <c r="K697" i="1"/>
  <c r="J697" i="1"/>
  <c r="L696" i="1"/>
  <c r="K696" i="1"/>
  <c r="J696" i="1"/>
  <c r="L695" i="1"/>
  <c r="K695" i="1"/>
  <c r="J695" i="1"/>
  <c r="K694" i="1"/>
  <c r="J694" i="1"/>
  <c r="L694" i="1" s="1"/>
  <c r="L693" i="1"/>
  <c r="K693" i="1"/>
  <c r="J693" i="1"/>
  <c r="L692" i="1"/>
  <c r="K692" i="1"/>
  <c r="J692" i="1"/>
  <c r="K691" i="1"/>
  <c r="J691" i="1"/>
  <c r="L691" i="1" s="1"/>
  <c r="L690" i="1"/>
  <c r="K690" i="1"/>
  <c r="J690" i="1"/>
  <c r="L689" i="1"/>
  <c r="K689" i="1"/>
  <c r="J689" i="1"/>
  <c r="K688" i="1"/>
  <c r="J688" i="1"/>
  <c r="L688" i="1" s="1"/>
  <c r="L687" i="1"/>
  <c r="K687" i="1"/>
  <c r="J687" i="1"/>
  <c r="K686" i="1"/>
  <c r="L686" i="1" s="1"/>
  <c r="J686" i="1"/>
  <c r="L685" i="1"/>
  <c r="K685" i="1"/>
  <c r="L684" i="1"/>
  <c r="K684" i="1"/>
  <c r="J684" i="1"/>
  <c r="L683" i="1"/>
  <c r="K683" i="1"/>
  <c r="J683" i="1"/>
  <c r="L682" i="1"/>
  <c r="K682" i="1"/>
  <c r="J682" i="1"/>
  <c r="K681" i="1"/>
  <c r="J681" i="1"/>
  <c r="L681" i="1" s="1"/>
  <c r="K680" i="1"/>
  <c r="J680" i="1"/>
  <c r="L680" i="1" s="1"/>
  <c r="K679" i="1"/>
  <c r="J679" i="1"/>
  <c r="L679" i="1" s="1"/>
  <c r="K678" i="1"/>
  <c r="J678" i="1"/>
  <c r="L678" i="1" s="1"/>
  <c r="K677" i="1"/>
  <c r="J677" i="1"/>
  <c r="L677" i="1" s="1"/>
  <c r="K676" i="1"/>
  <c r="J676" i="1"/>
  <c r="L676" i="1" s="1"/>
  <c r="K675" i="1"/>
  <c r="J675" i="1"/>
  <c r="L675" i="1" s="1"/>
  <c r="K674" i="1"/>
  <c r="J674" i="1"/>
  <c r="L674" i="1" s="1"/>
  <c r="K673" i="1"/>
  <c r="J673" i="1"/>
  <c r="CF31" i="10" a="1"/>
  <c r="CF31" i="10" s="1"/>
  <c r="K672" i="1"/>
  <c r="J672" i="1"/>
  <c r="L672" i="1" s="1"/>
  <c r="K671" i="1"/>
  <c r="J671" i="1"/>
  <c r="L671" i="1" s="1"/>
  <c r="K670" i="1"/>
  <c r="J670" i="1"/>
  <c r="L670" i="1" s="1"/>
  <c r="K669" i="1"/>
  <c r="J669" i="1"/>
  <c r="L669" i="1" s="1"/>
  <c r="K668" i="1"/>
  <c r="J668" i="1"/>
  <c r="L668" i="1" s="1"/>
  <c r="K667" i="1"/>
  <c r="J667" i="1"/>
  <c r="L667" i="1" s="1"/>
  <c r="K666" i="1"/>
  <c r="J666" i="1"/>
  <c r="L666" i="1" s="1"/>
  <c r="K665" i="1"/>
  <c r="J665" i="1"/>
  <c r="L665" i="1" s="1"/>
  <c r="K664" i="1"/>
  <c r="J664" i="1"/>
  <c r="L664" i="1" s="1"/>
  <c r="K663" i="1"/>
  <c r="J663" i="1"/>
  <c r="L663" i="1" s="1"/>
  <c r="K662" i="1"/>
  <c r="J662" i="1"/>
  <c r="L662" i="1" s="1"/>
  <c r="L661" i="1"/>
  <c r="K661" i="1"/>
  <c r="J661" i="1"/>
  <c r="K660" i="1"/>
  <c r="J660" i="1"/>
  <c r="L660" i="1" s="1"/>
  <c r="K659" i="1"/>
  <c r="J659" i="1"/>
  <c r="L659" i="1" s="1"/>
  <c r="K658" i="1"/>
  <c r="J658" i="1"/>
  <c r="L658" i="1" s="1"/>
  <c r="K657" i="1"/>
  <c r="J657" i="1"/>
  <c r="L657" i="1" s="1"/>
  <c r="K656" i="1"/>
  <c r="J656" i="1"/>
  <c r="L656" i="1" s="1"/>
  <c r="K655" i="1"/>
  <c r="J655" i="1"/>
  <c r="L655" i="1" s="1"/>
  <c r="K654" i="1"/>
  <c r="J654" i="1"/>
  <c r="L654" i="1" s="1"/>
  <c r="K653" i="1"/>
  <c r="J653" i="1"/>
  <c r="L653" i="1" s="1"/>
  <c r="K652" i="1"/>
  <c r="J652" i="1"/>
  <c r="L652" i="1" s="1"/>
  <c r="K651" i="1"/>
  <c r="L651" i="1" s="1"/>
  <c r="J651" i="1"/>
  <c r="K650" i="1"/>
  <c r="J650" i="1"/>
  <c r="L650" i="1" s="1"/>
  <c r="K649" i="1"/>
  <c r="J649" i="1"/>
  <c r="L649" i="1" s="1"/>
  <c r="K648" i="1"/>
  <c r="J648" i="1"/>
  <c r="L648" i="1" s="1"/>
  <c r="K647" i="1"/>
  <c r="J647" i="1"/>
  <c r="L647" i="1" s="1"/>
  <c r="K646" i="1"/>
  <c r="J646" i="1"/>
  <c r="L646" i="1" s="1"/>
  <c r="K645" i="1"/>
  <c r="J645" i="1"/>
  <c r="L645" i="1" s="1"/>
  <c r="K644" i="1"/>
  <c r="J644" i="1"/>
  <c r="L644" i="1" s="1"/>
  <c r="K643" i="1"/>
  <c r="J643" i="1"/>
  <c r="L643" i="1" s="1"/>
  <c r="K642" i="1"/>
  <c r="J642" i="1"/>
  <c r="L642" i="1" s="1"/>
  <c r="K641" i="1"/>
  <c r="J641" i="1"/>
  <c r="L641" i="1" s="1"/>
  <c r="K640" i="1"/>
  <c r="J640" i="1"/>
  <c r="L640" i="1" s="1"/>
  <c r="K639" i="1"/>
  <c r="J639" i="1"/>
  <c r="L639" i="1" s="1"/>
  <c r="K638" i="1"/>
  <c r="J638" i="1"/>
  <c r="L638" i="1" s="1"/>
  <c r="K637" i="1"/>
  <c r="J637" i="1"/>
  <c r="L637" i="1" s="1"/>
  <c r="K636" i="1"/>
  <c r="J636" i="1"/>
  <c r="L636" i="1" s="1"/>
  <c r="K635" i="1"/>
  <c r="J635" i="1"/>
  <c r="L635" i="1" s="1"/>
  <c r="K634" i="1"/>
  <c r="J634" i="1"/>
  <c r="L634" i="1" s="1"/>
  <c r="K633" i="1"/>
  <c r="J633" i="1"/>
  <c r="L633" i="1" s="1"/>
  <c r="K632" i="1"/>
  <c r="J632" i="1"/>
  <c r="L632" i="1" s="1"/>
  <c r="K631" i="1"/>
  <c r="J631" i="1"/>
  <c r="L631" i="1" s="1"/>
  <c r="K630" i="1"/>
  <c r="J630" i="1"/>
  <c r="L630" i="1" s="1"/>
  <c r="K629" i="1"/>
  <c r="J629" i="1"/>
  <c r="L629" i="1" s="1"/>
  <c r="K628" i="1"/>
  <c r="J628" i="1"/>
  <c r="L628" i="1" s="1"/>
  <c r="K627" i="1"/>
  <c r="J627" i="1"/>
  <c r="L627" i="1" s="1"/>
  <c r="K626" i="1"/>
  <c r="J626" i="1"/>
  <c r="L626" i="1" s="1"/>
  <c r="K625" i="1"/>
  <c r="J625" i="1"/>
  <c r="L625" i="1" s="1"/>
  <c r="K624" i="1"/>
  <c r="J624" i="1"/>
  <c r="L624" i="1" s="1"/>
  <c r="K623" i="1"/>
  <c r="J623" i="1"/>
  <c r="L623" i="1" s="1"/>
  <c r="K622" i="1"/>
  <c r="J622" i="1"/>
  <c r="L622" i="1" s="1"/>
  <c r="K621" i="1"/>
  <c r="J621" i="1"/>
  <c r="L621" i="1" s="1"/>
  <c r="K620" i="1"/>
  <c r="J620" i="1"/>
  <c r="L620" i="1" s="1"/>
  <c r="K619" i="1"/>
  <c r="J619" i="1"/>
  <c r="L619" i="1" s="1"/>
  <c r="K618" i="1"/>
  <c r="J618" i="1"/>
  <c r="L618" i="1" s="1"/>
  <c r="K617" i="1"/>
  <c r="J617" i="1"/>
  <c r="L617" i="1" s="1"/>
  <c r="K616" i="1"/>
  <c r="J616" i="1"/>
  <c r="L616" i="1" s="1"/>
  <c r="K615" i="1"/>
  <c r="J615" i="1"/>
  <c r="L615" i="1" s="1"/>
  <c r="K614" i="1"/>
  <c r="J614" i="1"/>
  <c r="L614" i="1" s="1"/>
  <c r="K613" i="1"/>
  <c r="J613" i="1"/>
  <c r="L613" i="1" s="1"/>
  <c r="K612" i="1"/>
  <c r="J612" i="1"/>
  <c r="L612" i="1" s="1"/>
  <c r="K611" i="1"/>
  <c r="J611" i="1"/>
  <c r="L611" i="1" s="1"/>
  <c r="K610" i="1"/>
  <c r="J610" i="1"/>
  <c r="L610" i="1" s="1"/>
  <c r="K609" i="1"/>
  <c r="J609" i="1"/>
  <c r="L609" i="1" s="1"/>
  <c r="K608" i="1"/>
  <c r="J608" i="1"/>
  <c r="L608" i="1" s="1"/>
  <c r="K607" i="1"/>
  <c r="J607" i="1"/>
  <c r="L607" i="1" s="1"/>
  <c r="L606" i="1"/>
  <c r="K606" i="1"/>
  <c r="K605" i="1"/>
  <c r="J605" i="1"/>
  <c r="L605" i="1" s="1"/>
  <c r="K604" i="1"/>
  <c r="J604" i="1"/>
  <c r="L604" i="1" s="1"/>
  <c r="K603" i="1"/>
  <c r="J603" i="1"/>
  <c r="L603" i="1" s="1"/>
  <c r="K602" i="1"/>
  <c r="J602" i="1"/>
  <c r="L602" i="1" s="1"/>
  <c r="L601" i="1"/>
  <c r="K601" i="1"/>
  <c r="J601" i="1"/>
  <c r="K600" i="1"/>
  <c r="J600" i="1"/>
  <c r="L600" i="1" s="1"/>
  <c r="K599" i="1"/>
  <c r="J599" i="1"/>
  <c r="L599" i="1" s="1"/>
  <c r="K598" i="1"/>
  <c r="J598" i="1"/>
  <c r="L598" i="1" s="1"/>
  <c r="K597" i="1"/>
  <c r="J597" i="1"/>
  <c r="L597" i="1" s="1"/>
  <c r="K596" i="1"/>
  <c r="J596" i="1"/>
  <c r="L596" i="1" s="1"/>
  <c r="L595" i="1"/>
  <c r="K595" i="1"/>
  <c r="J595" i="1"/>
  <c r="K594" i="1"/>
  <c r="J594" i="1"/>
  <c r="L594" i="1" s="1"/>
  <c r="K593" i="1"/>
  <c r="J593" i="1"/>
  <c r="L593" i="1" s="1"/>
  <c r="K592" i="1"/>
  <c r="J592" i="1"/>
  <c r="L592" i="1" s="1"/>
  <c r="K591" i="1"/>
  <c r="J591" i="1"/>
  <c r="L591" i="1" s="1"/>
  <c r="K590" i="1"/>
  <c r="J590" i="1"/>
  <c r="L590" i="1" s="1"/>
  <c r="K589" i="1"/>
  <c r="J589" i="1"/>
  <c r="L589" i="1" s="1"/>
  <c r="J30" i="6"/>
  <c r="L588" i="1"/>
  <c r="K588" i="1"/>
  <c r="J588" i="1"/>
  <c r="L587" i="1"/>
  <c r="K587" i="1"/>
  <c r="J587" i="1"/>
  <c r="K586" i="1"/>
  <c r="L586" i="1" s="1"/>
  <c r="J586" i="1"/>
  <c r="K585" i="1"/>
  <c r="J585" i="1"/>
  <c r="L585" i="1" s="1"/>
  <c r="L584" i="1"/>
  <c r="K584" i="1"/>
  <c r="J584" i="1"/>
  <c r="L583" i="1"/>
  <c r="K583" i="1"/>
  <c r="J583" i="1"/>
  <c r="K582" i="1"/>
  <c r="L582" i="1" s="1"/>
  <c r="J582" i="1"/>
  <c r="K581" i="1"/>
  <c r="J581" i="1"/>
  <c r="L581" i="1" s="1"/>
  <c r="L580" i="1"/>
  <c r="K580" i="1"/>
  <c r="J580" i="1"/>
  <c r="L579" i="1"/>
  <c r="K579" i="1"/>
  <c r="J579" i="1"/>
  <c r="K578" i="1"/>
  <c r="L578" i="1" s="1"/>
  <c r="J578" i="1"/>
  <c r="K577" i="1"/>
  <c r="J577" i="1"/>
  <c r="L577" i="1" s="1"/>
  <c r="L576" i="1"/>
  <c r="K576" i="1"/>
  <c r="J576" i="1"/>
  <c r="L575" i="1"/>
  <c r="K575" i="1"/>
  <c r="J575" i="1"/>
  <c r="K574" i="1"/>
  <c r="L574" i="1" s="1"/>
  <c r="J574" i="1"/>
  <c r="K573" i="1"/>
  <c r="J573" i="1"/>
  <c r="L573" i="1" s="1"/>
  <c r="L572" i="1"/>
  <c r="K572" i="1"/>
  <c r="J572" i="1"/>
  <c r="L571" i="1"/>
  <c r="K571" i="1"/>
  <c r="J571" i="1"/>
  <c r="K570" i="1"/>
  <c r="L570" i="1" s="1"/>
  <c r="J570" i="1"/>
  <c r="K569" i="1"/>
  <c r="J569" i="1"/>
  <c r="L569" i="1" s="1"/>
  <c r="L568" i="1"/>
  <c r="K568" i="1"/>
  <c r="J568" i="1"/>
  <c r="L567" i="1"/>
  <c r="K567" i="1"/>
  <c r="J567" i="1"/>
  <c r="K566" i="1"/>
  <c r="L566" i="1" s="1"/>
  <c r="J566" i="1"/>
  <c r="K565" i="1"/>
  <c r="J565" i="1"/>
  <c r="L565" i="1" s="1"/>
  <c r="L564" i="1"/>
  <c r="K564" i="1"/>
  <c r="J564" i="1"/>
  <c r="L563" i="1"/>
  <c r="K563" i="1"/>
  <c r="J563" i="1"/>
  <c r="K562" i="1"/>
  <c r="L562" i="1" s="1"/>
  <c r="J562" i="1"/>
  <c r="K561" i="1"/>
  <c r="J561" i="1"/>
  <c r="L561" i="1" s="1"/>
  <c r="L560" i="1"/>
  <c r="K560" i="1"/>
  <c r="J560" i="1"/>
  <c r="L559" i="1"/>
  <c r="K559" i="1"/>
  <c r="J559" i="1"/>
  <c r="K558" i="1"/>
  <c r="L558" i="1" s="1"/>
  <c r="J558" i="1"/>
  <c r="K557" i="1"/>
  <c r="J557" i="1"/>
  <c r="L557" i="1" s="1"/>
  <c r="L556" i="1"/>
  <c r="K556" i="1"/>
  <c r="J556" i="1"/>
  <c r="L555" i="1"/>
  <c r="K555" i="1"/>
  <c r="J555" i="1"/>
  <c r="K554" i="1"/>
  <c r="L554" i="1" s="1"/>
  <c r="J554" i="1"/>
  <c r="K553" i="1"/>
  <c r="J553" i="1"/>
  <c r="L553" i="1" s="1"/>
  <c r="L552" i="1"/>
  <c r="K552" i="1"/>
  <c r="J552" i="1"/>
  <c r="L551" i="1"/>
  <c r="K551" i="1"/>
  <c r="J551" i="1"/>
  <c r="K550" i="1"/>
  <c r="L550" i="1" s="1"/>
  <c r="J550" i="1"/>
  <c r="K549" i="1"/>
  <c r="J549" i="1"/>
  <c r="L549" i="1" s="1"/>
  <c r="L548" i="1"/>
  <c r="K548" i="1"/>
  <c r="J548" i="1"/>
  <c r="L547" i="1"/>
  <c r="K547" i="1"/>
  <c r="J547" i="1"/>
  <c r="K546" i="1"/>
  <c r="L546" i="1" s="1"/>
  <c r="J546" i="1"/>
  <c r="K545" i="1"/>
  <c r="J545" i="1"/>
  <c r="L545" i="1" s="1"/>
  <c r="L544" i="1"/>
  <c r="K544" i="1"/>
  <c r="J544" i="1"/>
  <c r="L543" i="1"/>
  <c r="K543" i="1"/>
  <c r="J543" i="1"/>
  <c r="K542" i="1"/>
  <c r="L542" i="1" s="1"/>
  <c r="J542" i="1"/>
  <c r="K541" i="1"/>
  <c r="J541" i="1"/>
  <c r="L541" i="1" s="1"/>
  <c r="L540" i="1"/>
  <c r="K540" i="1"/>
  <c r="J540" i="1"/>
  <c r="L539" i="1"/>
  <c r="K539" i="1"/>
  <c r="J539" i="1"/>
  <c r="K538" i="1"/>
  <c r="L538" i="1" s="1"/>
  <c r="J538" i="1"/>
  <c r="K537" i="1"/>
  <c r="J537" i="1"/>
  <c r="L537" i="1" s="1"/>
  <c r="L536" i="1"/>
  <c r="K536" i="1"/>
  <c r="J536" i="1"/>
  <c r="L535" i="1"/>
  <c r="K535" i="1"/>
  <c r="J535" i="1"/>
  <c r="K534" i="1"/>
  <c r="L534" i="1" s="1"/>
  <c r="J534" i="1"/>
  <c r="K533" i="1"/>
  <c r="J533" i="1"/>
  <c r="L533" i="1" s="1"/>
  <c r="L532" i="1"/>
  <c r="K532" i="1"/>
  <c r="J532" i="1"/>
  <c r="L531" i="1"/>
  <c r="K531" i="1"/>
  <c r="J531" i="1"/>
  <c r="K530" i="1"/>
  <c r="L530" i="1" s="1"/>
  <c r="J530" i="1"/>
  <c r="K529" i="1"/>
  <c r="J529" i="1"/>
  <c r="L529" i="1" s="1"/>
  <c r="L528" i="1"/>
  <c r="K528" i="1"/>
  <c r="J528" i="1"/>
  <c r="L527" i="1"/>
  <c r="K527" i="1"/>
  <c r="J527" i="1"/>
  <c r="K526" i="1"/>
  <c r="L526" i="1" s="1"/>
  <c r="J526" i="1"/>
  <c r="K525" i="1"/>
  <c r="J525" i="1"/>
  <c r="L525" i="1" s="1"/>
  <c r="L524" i="1"/>
  <c r="K524" i="1"/>
  <c r="J524" i="1"/>
  <c r="L523" i="1"/>
  <c r="K523" i="1"/>
  <c r="J523" i="1"/>
  <c r="K522" i="1"/>
  <c r="L522" i="1" s="1"/>
  <c r="J522" i="1"/>
  <c r="K521" i="1"/>
  <c r="J521" i="1"/>
  <c r="L521" i="1" s="1"/>
  <c r="L520" i="1"/>
  <c r="K520" i="1"/>
  <c r="J520" i="1"/>
  <c r="L519" i="1"/>
  <c r="K519" i="1"/>
  <c r="J519" i="1"/>
  <c r="K518" i="1"/>
  <c r="L518" i="1" s="1"/>
  <c r="J518" i="1"/>
  <c r="K517" i="1"/>
  <c r="J517" i="1"/>
  <c r="L517" i="1" s="1"/>
  <c r="L516" i="1"/>
  <c r="K516" i="1"/>
  <c r="J516" i="1"/>
  <c r="L515" i="1"/>
  <c r="K515" i="1"/>
  <c r="J515" i="1"/>
  <c r="K514" i="1"/>
  <c r="L514" i="1" s="1"/>
  <c r="J514" i="1"/>
  <c r="K513" i="1"/>
  <c r="J513" i="1"/>
  <c r="L513" i="1" s="1"/>
  <c r="L512" i="1"/>
  <c r="K512" i="1"/>
  <c r="J512" i="1"/>
  <c r="L511" i="1"/>
  <c r="K511" i="1"/>
  <c r="J511" i="1"/>
  <c r="K510" i="1"/>
  <c r="L510" i="1" s="1"/>
  <c r="J510" i="1"/>
  <c r="K509" i="1"/>
  <c r="J509" i="1"/>
  <c r="L509" i="1" s="1"/>
  <c r="L508" i="1"/>
  <c r="K508" i="1"/>
  <c r="J508" i="1"/>
  <c r="L507" i="1"/>
  <c r="K507" i="1"/>
  <c r="J507" i="1"/>
  <c r="K506" i="1"/>
  <c r="L506" i="1" s="1"/>
  <c r="J506" i="1"/>
  <c r="K505" i="1"/>
  <c r="J505" i="1"/>
  <c r="L505" i="1" s="1"/>
  <c r="L504" i="1"/>
  <c r="K504" i="1"/>
  <c r="J504" i="1"/>
  <c r="L503" i="1"/>
  <c r="K503" i="1"/>
  <c r="J503" i="1"/>
  <c r="K502" i="1"/>
  <c r="L502" i="1" s="1"/>
  <c r="J502" i="1"/>
  <c r="K501" i="1"/>
  <c r="J501" i="1"/>
  <c r="L501" i="1" s="1"/>
  <c r="L500" i="1"/>
  <c r="K500" i="1"/>
  <c r="J500" i="1"/>
  <c r="L499" i="1"/>
  <c r="K499" i="1"/>
  <c r="J499" i="1"/>
  <c r="K498" i="1"/>
  <c r="L498" i="1" s="1"/>
  <c r="J498" i="1"/>
  <c r="K497" i="1"/>
  <c r="J497" i="1"/>
  <c r="L497" i="1" s="1"/>
  <c r="L496" i="1"/>
  <c r="K496" i="1"/>
  <c r="J496" i="1"/>
  <c r="L495" i="1"/>
  <c r="K495" i="1"/>
  <c r="J495" i="1"/>
  <c r="K494" i="1"/>
  <c r="L494" i="1" s="1"/>
  <c r="J494" i="1"/>
  <c r="K493" i="1"/>
  <c r="J493" i="1"/>
  <c r="L493" i="1" s="1"/>
  <c r="L492" i="1"/>
  <c r="K492" i="1"/>
  <c r="J492" i="1"/>
  <c r="L491" i="1"/>
  <c r="K491" i="1"/>
  <c r="J491" i="1"/>
  <c r="K490" i="1"/>
  <c r="L490" i="1" s="1"/>
  <c r="J490" i="1"/>
  <c r="K489" i="1"/>
  <c r="J489" i="1"/>
  <c r="L489" i="1" s="1"/>
  <c r="L488" i="1"/>
  <c r="K488" i="1"/>
  <c r="J488" i="1"/>
  <c r="L487" i="1"/>
  <c r="K487" i="1"/>
  <c r="J487" i="1"/>
  <c r="K486" i="1"/>
  <c r="L486" i="1" s="1"/>
  <c r="J486" i="1"/>
  <c r="K485" i="1"/>
  <c r="J485" i="1"/>
  <c r="L485" i="1" s="1"/>
  <c r="L484" i="1"/>
  <c r="K484" i="1"/>
  <c r="J484" i="1"/>
  <c r="L483" i="1"/>
  <c r="K483" i="1"/>
  <c r="J483" i="1"/>
  <c r="K482" i="1"/>
  <c r="L482" i="1" s="1"/>
  <c r="J482" i="1"/>
  <c r="K481" i="1"/>
  <c r="J481" i="1"/>
  <c r="L481" i="1" s="1"/>
  <c r="L480" i="1"/>
  <c r="K480" i="1"/>
  <c r="J480" i="1"/>
  <c r="L479" i="1"/>
  <c r="K479" i="1"/>
  <c r="J479" i="1"/>
  <c r="K478" i="1"/>
  <c r="L478" i="1" s="1"/>
  <c r="J478" i="1"/>
  <c r="K477" i="1"/>
  <c r="J477" i="1"/>
  <c r="L477" i="1" s="1"/>
  <c r="L476" i="1"/>
  <c r="K476" i="1"/>
  <c r="J476" i="1"/>
  <c r="L475" i="1"/>
  <c r="K475" i="1"/>
  <c r="J475" i="1"/>
  <c r="K474" i="1"/>
  <c r="L474" i="1" s="1"/>
  <c r="J474" i="1"/>
  <c r="K473" i="1"/>
  <c r="J473" i="1"/>
  <c r="L473" i="1" s="1"/>
  <c r="L472" i="1"/>
  <c r="K472" i="1"/>
  <c r="J472" i="1"/>
  <c r="L471" i="1"/>
  <c r="K471" i="1"/>
  <c r="J471" i="1"/>
  <c r="K470" i="1"/>
  <c r="L470" i="1" s="1"/>
  <c r="J470" i="1"/>
  <c r="K469" i="1"/>
  <c r="J469" i="1"/>
  <c r="L469" i="1" s="1"/>
  <c r="L468" i="1"/>
  <c r="K468" i="1"/>
  <c r="J468" i="1"/>
  <c r="L467" i="1"/>
  <c r="K467" i="1"/>
  <c r="J467" i="1"/>
  <c r="K466" i="1"/>
  <c r="L466" i="1" s="1"/>
  <c r="J466" i="1"/>
  <c r="K465" i="1"/>
  <c r="J465" i="1"/>
  <c r="L465" i="1" s="1"/>
  <c r="L464" i="1"/>
  <c r="K464" i="1"/>
  <c r="J464" i="1"/>
  <c r="L463" i="1"/>
  <c r="K463" i="1"/>
  <c r="J463" i="1"/>
  <c r="K462" i="1"/>
  <c r="L462" i="1" s="1"/>
  <c r="J462" i="1"/>
  <c r="L461" i="1"/>
  <c r="J461" i="1"/>
  <c r="L460" i="1"/>
  <c r="K460" i="1"/>
  <c r="J460" i="1"/>
  <c r="K459" i="1"/>
  <c r="L459" i="1" s="1"/>
  <c r="J459" i="1"/>
  <c r="K458" i="1"/>
  <c r="J458" i="1"/>
  <c r="L458" i="1" s="1"/>
  <c r="L457" i="1"/>
  <c r="K457" i="1"/>
  <c r="J457" i="1"/>
  <c r="L456" i="1"/>
  <c r="K456" i="1"/>
  <c r="J456" i="1"/>
  <c r="K455" i="1"/>
  <c r="L455" i="1" s="1"/>
  <c r="J455" i="1"/>
  <c r="K454" i="1"/>
  <c r="J454" i="1"/>
  <c r="L454" i="1" s="1"/>
  <c r="L453" i="1"/>
  <c r="K453" i="1"/>
  <c r="J453" i="1"/>
  <c r="L452" i="1"/>
  <c r="K452" i="1"/>
  <c r="J452" i="1"/>
  <c r="K451" i="1"/>
  <c r="L451" i="1" s="1"/>
  <c r="J451" i="1"/>
  <c r="K450" i="1"/>
  <c r="J450" i="1"/>
  <c r="L450" i="1" s="1"/>
  <c r="L449" i="1"/>
  <c r="K449" i="1"/>
  <c r="J449" i="1"/>
  <c r="L448" i="1"/>
  <c r="K448" i="1"/>
  <c r="J448" i="1"/>
  <c r="K447" i="1"/>
  <c r="L447" i="1" s="1"/>
  <c r="J447" i="1"/>
  <c r="K446" i="1"/>
  <c r="J446" i="1"/>
  <c r="L446" i="1" s="1"/>
  <c r="L445" i="1"/>
  <c r="K445" i="1"/>
  <c r="J445" i="1"/>
  <c r="L444" i="1"/>
  <c r="K444" i="1"/>
  <c r="J444" i="1"/>
  <c r="K443" i="1"/>
  <c r="L443" i="1" s="1"/>
  <c r="J443" i="1"/>
  <c r="K442" i="1"/>
  <c r="J442" i="1"/>
  <c r="L442" i="1" s="1"/>
  <c r="L441" i="1"/>
  <c r="K441" i="1"/>
  <c r="J441" i="1"/>
  <c r="L440" i="1"/>
  <c r="K440" i="1"/>
  <c r="J440" i="1"/>
  <c r="K439" i="1"/>
  <c r="L439" i="1" s="1"/>
  <c r="J439" i="1"/>
  <c r="K438" i="1"/>
  <c r="J438" i="1"/>
  <c r="L438" i="1" s="1"/>
  <c r="L437" i="1"/>
  <c r="K437" i="1"/>
  <c r="J437" i="1"/>
  <c r="L436" i="1"/>
  <c r="K436" i="1"/>
  <c r="J436" i="1"/>
  <c r="K435" i="1"/>
  <c r="L435" i="1" s="1"/>
  <c r="J435" i="1"/>
  <c r="K434" i="1"/>
  <c r="J434" i="1"/>
  <c r="L434" i="1" s="1"/>
  <c r="L433" i="1"/>
  <c r="K433" i="1"/>
  <c r="J433" i="1"/>
  <c r="L432" i="1"/>
  <c r="K432" i="1"/>
  <c r="J432" i="1"/>
  <c r="K431" i="1"/>
  <c r="L431" i="1" s="1"/>
  <c r="J431" i="1"/>
  <c r="K430" i="1"/>
  <c r="J430" i="1"/>
  <c r="L430" i="1" s="1"/>
  <c r="L429" i="1"/>
  <c r="K429" i="1"/>
  <c r="J429" i="1"/>
  <c r="L428" i="1"/>
  <c r="K428" i="1"/>
  <c r="J428" i="1"/>
  <c r="K427" i="1"/>
  <c r="L427" i="1" s="1"/>
  <c r="J427" i="1"/>
  <c r="K426" i="1"/>
  <c r="J426" i="1"/>
  <c r="L426" i="1" s="1"/>
  <c r="L425" i="1"/>
  <c r="K425" i="1"/>
  <c r="J425" i="1"/>
  <c r="L424" i="1"/>
  <c r="K424" i="1"/>
  <c r="J424" i="1"/>
  <c r="K423" i="1"/>
  <c r="L423" i="1" s="1"/>
  <c r="J423" i="1"/>
  <c r="K422" i="1"/>
  <c r="J422" i="1"/>
  <c r="L422" i="1" s="1"/>
  <c r="L421" i="1"/>
  <c r="K421" i="1"/>
  <c r="J421" i="1"/>
  <c r="L420" i="1"/>
  <c r="K420" i="1"/>
  <c r="J420" i="1"/>
  <c r="K419" i="1"/>
  <c r="L419" i="1" s="1"/>
  <c r="J419" i="1"/>
  <c r="K418" i="1"/>
  <c r="J418" i="1"/>
  <c r="L418" i="1" s="1"/>
  <c r="L417" i="1"/>
  <c r="K417" i="1"/>
  <c r="J417" i="1"/>
  <c r="L416" i="1"/>
  <c r="K416" i="1"/>
  <c r="J416" i="1"/>
  <c r="K415" i="1"/>
  <c r="L415" i="1" s="1"/>
  <c r="J415" i="1"/>
  <c r="K414" i="1"/>
  <c r="J414" i="1"/>
  <c r="L414" i="1" s="1"/>
  <c r="L413" i="1"/>
  <c r="K413" i="1"/>
  <c r="J413" i="1"/>
  <c r="L412" i="1"/>
  <c r="K412" i="1"/>
  <c r="J412" i="1"/>
  <c r="K411" i="1"/>
  <c r="L411" i="1" s="1"/>
  <c r="J411" i="1"/>
  <c r="K410" i="1"/>
  <c r="J410" i="1"/>
  <c r="L410" i="1" s="1"/>
  <c r="L409" i="1"/>
  <c r="K409" i="1"/>
  <c r="J409" i="1"/>
  <c r="L408" i="1"/>
  <c r="K408" i="1"/>
  <c r="J408" i="1"/>
  <c r="K407" i="1"/>
  <c r="L407" i="1" s="1"/>
  <c r="J407" i="1"/>
  <c r="K406" i="1"/>
  <c r="J406" i="1"/>
  <c r="L406" i="1" s="1"/>
  <c r="L405" i="1"/>
  <c r="K405" i="1"/>
  <c r="J405" i="1"/>
  <c r="L404" i="1"/>
  <c r="K404" i="1"/>
  <c r="J404" i="1"/>
  <c r="K403" i="1"/>
  <c r="L403" i="1" s="1"/>
  <c r="J403" i="1"/>
  <c r="K402" i="1"/>
  <c r="J402" i="1"/>
  <c r="L402" i="1" s="1"/>
  <c r="K401" i="1"/>
  <c r="J401" i="1"/>
  <c r="K400" i="1"/>
  <c r="L400" i="1" s="1"/>
  <c r="J400" i="1"/>
  <c r="K399" i="1"/>
  <c r="J399" i="1"/>
  <c r="L399" i="1" s="1"/>
  <c r="L398" i="1"/>
  <c r="K398" i="1"/>
  <c r="J398" i="1"/>
  <c r="L397" i="1"/>
  <c r="K397" i="1"/>
  <c r="J397" i="1"/>
  <c r="K396" i="1"/>
  <c r="L396" i="1" s="1"/>
  <c r="J396" i="1"/>
  <c r="K395" i="1"/>
  <c r="J395" i="1"/>
  <c r="L395" i="1" s="1"/>
  <c r="L394" i="1"/>
  <c r="K394" i="1"/>
  <c r="J394" i="1"/>
  <c r="L393" i="1"/>
  <c r="K393" i="1"/>
  <c r="J393" i="1"/>
  <c r="K392" i="1"/>
  <c r="L392" i="1" s="1"/>
  <c r="J392" i="1"/>
  <c r="K391" i="1"/>
  <c r="J391" i="1"/>
  <c r="L391" i="1" s="1"/>
  <c r="L390" i="1"/>
  <c r="K390" i="1"/>
  <c r="J390" i="1"/>
  <c r="L389" i="1"/>
  <c r="K389" i="1"/>
  <c r="J389" i="1"/>
  <c r="K388" i="1"/>
  <c r="L388" i="1" s="1"/>
  <c r="J388" i="1"/>
  <c r="K387" i="1"/>
  <c r="J387" i="1"/>
  <c r="L387" i="1" s="1"/>
  <c r="L386" i="1"/>
  <c r="K386" i="1"/>
  <c r="J386" i="1"/>
  <c r="L385" i="1"/>
  <c r="K385" i="1"/>
  <c r="J385" i="1"/>
  <c r="K384" i="1"/>
  <c r="L384" i="1" s="1"/>
  <c r="J384" i="1"/>
  <c r="K383" i="1"/>
  <c r="J383" i="1"/>
  <c r="L383" i="1" s="1"/>
  <c r="L382" i="1"/>
  <c r="K382" i="1"/>
  <c r="J382" i="1"/>
  <c r="L381" i="1"/>
  <c r="K381" i="1"/>
  <c r="J381" i="1"/>
  <c r="K380" i="1"/>
  <c r="L380" i="1" s="1"/>
  <c r="J380" i="1"/>
  <c r="K379" i="1"/>
  <c r="J379" i="1"/>
  <c r="L379" i="1" s="1"/>
  <c r="L378" i="1"/>
  <c r="K378" i="1"/>
  <c r="J378" i="1"/>
  <c r="L377" i="1"/>
  <c r="K377" i="1"/>
  <c r="J377" i="1"/>
  <c r="K376" i="1"/>
  <c r="L376" i="1" s="1"/>
  <c r="J376" i="1"/>
  <c r="K375" i="1"/>
  <c r="J375" i="1"/>
  <c r="L375" i="1" s="1"/>
  <c r="L374" i="1"/>
  <c r="K374" i="1"/>
  <c r="J374" i="1"/>
  <c r="L373" i="1"/>
  <c r="K373" i="1"/>
  <c r="J373" i="1"/>
  <c r="K372" i="1"/>
  <c r="L372" i="1" s="1"/>
  <c r="J372" i="1"/>
  <c r="K371" i="1"/>
  <c r="J371" i="1"/>
  <c r="L371" i="1" s="1"/>
  <c r="L370" i="1"/>
  <c r="K370" i="1"/>
  <c r="J370" i="1"/>
  <c r="L369" i="1"/>
  <c r="K369" i="1"/>
  <c r="J369" i="1"/>
  <c r="K368" i="1"/>
  <c r="L368" i="1" s="1"/>
  <c r="J368" i="1"/>
  <c r="K367" i="1"/>
  <c r="J367" i="1"/>
  <c r="L367" i="1" s="1"/>
  <c r="L366" i="1"/>
  <c r="K366" i="1"/>
  <c r="J366" i="1"/>
  <c r="L365" i="1"/>
  <c r="K365" i="1"/>
  <c r="J365" i="1"/>
  <c r="K364" i="1"/>
  <c r="L364" i="1" s="1"/>
  <c r="J364" i="1"/>
  <c r="K363" i="1"/>
  <c r="J363" i="1"/>
  <c r="L363" i="1" s="1"/>
  <c r="L362" i="1"/>
  <c r="K362" i="1"/>
  <c r="J362" i="1"/>
  <c r="L361" i="1"/>
  <c r="K361" i="1"/>
  <c r="J361" i="1"/>
  <c r="K360" i="1"/>
  <c r="L360" i="1" s="1"/>
  <c r="J360" i="1"/>
  <c r="K359" i="1"/>
  <c r="J359" i="1"/>
  <c r="L359" i="1" s="1"/>
  <c r="L358" i="1"/>
  <c r="K358" i="1"/>
  <c r="J358" i="1"/>
  <c r="L357" i="1"/>
  <c r="K357" i="1"/>
  <c r="J357" i="1"/>
  <c r="K356" i="1"/>
  <c r="L356" i="1" s="1"/>
  <c r="J356" i="1"/>
  <c r="K355" i="1"/>
  <c r="J355" i="1"/>
  <c r="L355" i="1" s="1"/>
  <c r="L354" i="1"/>
  <c r="K354" i="1"/>
  <c r="J354" i="1"/>
  <c r="L353" i="1"/>
  <c r="K353" i="1"/>
  <c r="J353" i="1"/>
  <c r="K352" i="1"/>
  <c r="L352" i="1" s="1"/>
  <c r="J352" i="1"/>
  <c r="K351" i="1"/>
  <c r="J351" i="1"/>
  <c r="L351" i="1" s="1"/>
  <c r="L350" i="1"/>
  <c r="K350" i="1"/>
  <c r="J350" i="1"/>
  <c r="L349" i="1"/>
  <c r="K349" i="1"/>
  <c r="J349" i="1"/>
  <c r="K348" i="1"/>
  <c r="L348" i="1" s="1"/>
  <c r="J348" i="1"/>
  <c r="K347" i="1"/>
  <c r="J347" i="1"/>
  <c r="L347" i="1" s="1"/>
  <c r="L346" i="1"/>
  <c r="K346" i="1"/>
  <c r="J346" i="1"/>
  <c r="L345" i="1"/>
  <c r="K345" i="1"/>
  <c r="J345" i="1"/>
  <c r="K344" i="1"/>
  <c r="L344" i="1" s="1"/>
  <c r="J344" i="1"/>
  <c r="K343" i="1"/>
  <c r="J343" i="1"/>
  <c r="L343" i="1" s="1"/>
  <c r="L342" i="1"/>
  <c r="K342" i="1"/>
  <c r="J342" i="1"/>
  <c r="L341" i="1"/>
  <c r="K341" i="1"/>
  <c r="J341" i="1"/>
  <c r="K340" i="1"/>
  <c r="L340" i="1" s="1"/>
  <c r="J340" i="1"/>
  <c r="K339" i="1"/>
  <c r="J339" i="1"/>
  <c r="L339" i="1" s="1"/>
  <c r="L338" i="1"/>
  <c r="K338" i="1"/>
  <c r="J338" i="1"/>
  <c r="L337" i="1"/>
  <c r="K337" i="1"/>
  <c r="J337" i="1"/>
  <c r="K336" i="1"/>
  <c r="L336" i="1" s="1"/>
  <c r="J336" i="1"/>
  <c r="K335" i="1"/>
  <c r="J335" i="1"/>
  <c r="L335" i="1" s="1"/>
  <c r="L334" i="1"/>
  <c r="K334" i="1"/>
  <c r="J334" i="1"/>
  <c r="L333" i="1"/>
  <c r="K333" i="1"/>
  <c r="J333" i="1"/>
  <c r="K332" i="1"/>
  <c r="L332" i="1" s="1"/>
  <c r="J332" i="1"/>
  <c r="K331" i="1"/>
  <c r="J331" i="1"/>
  <c r="L331" i="1" s="1"/>
  <c r="L330" i="1"/>
  <c r="K330" i="1"/>
  <c r="J330" i="1"/>
  <c r="L329" i="1"/>
  <c r="K329" i="1"/>
  <c r="J329" i="1"/>
  <c r="K328" i="1"/>
  <c r="L328" i="1" s="1"/>
  <c r="J328" i="1"/>
  <c r="K327" i="1"/>
  <c r="J327" i="1"/>
  <c r="L327" i="1" s="1"/>
  <c r="L326" i="1"/>
  <c r="K326" i="1"/>
  <c r="J326" i="1"/>
  <c r="L325" i="1"/>
  <c r="K325" i="1"/>
  <c r="J325" i="1"/>
  <c r="K324" i="1"/>
  <c r="L324" i="1" s="1"/>
  <c r="J324" i="1"/>
  <c r="K323" i="1"/>
  <c r="J323" i="1"/>
  <c r="L323" i="1" s="1"/>
  <c r="L322" i="1"/>
  <c r="K322" i="1"/>
  <c r="J322" i="1"/>
  <c r="L321" i="1"/>
  <c r="K321" i="1"/>
  <c r="J321" i="1"/>
  <c r="K320" i="1"/>
  <c r="L320" i="1" s="1"/>
  <c r="J320" i="1"/>
  <c r="K319" i="1"/>
  <c r="J319" i="1"/>
  <c r="L319" i="1" s="1"/>
  <c r="L318" i="1"/>
  <c r="K318" i="1"/>
  <c r="J318" i="1"/>
  <c r="L317" i="1"/>
  <c r="K317" i="1"/>
  <c r="J317" i="1"/>
  <c r="K316" i="1"/>
  <c r="L316" i="1" s="1"/>
  <c r="J316" i="1"/>
  <c r="K315" i="1"/>
  <c r="J315" i="1"/>
  <c r="L315" i="1" s="1"/>
  <c r="L314" i="1"/>
  <c r="K314" i="1"/>
  <c r="J314" i="1"/>
  <c r="L313" i="1"/>
  <c r="K313" i="1"/>
  <c r="J313" i="1"/>
  <c r="K312" i="1"/>
  <c r="L312" i="1" s="1"/>
  <c r="J312" i="1"/>
  <c r="K311" i="1"/>
  <c r="J311" i="1"/>
  <c r="L311" i="1" s="1"/>
  <c r="L310" i="1"/>
  <c r="K310" i="1"/>
  <c r="J310" i="1"/>
  <c r="L309" i="1"/>
  <c r="K309" i="1"/>
  <c r="J309" i="1"/>
  <c r="K308" i="1"/>
  <c r="L308" i="1" s="1"/>
  <c r="J308" i="1"/>
  <c r="K307" i="1"/>
  <c r="J307" i="1"/>
  <c r="L307" i="1" s="1"/>
  <c r="L306" i="1"/>
  <c r="K306" i="1"/>
  <c r="J306" i="1"/>
  <c r="L305" i="1"/>
  <c r="K305" i="1"/>
  <c r="J305" i="1"/>
  <c r="K304" i="1"/>
  <c r="L304" i="1" s="1"/>
  <c r="J304" i="1"/>
  <c r="K303" i="1"/>
  <c r="J303" i="1"/>
  <c r="L303" i="1" s="1"/>
  <c r="L302" i="1"/>
  <c r="K302" i="1"/>
  <c r="J302" i="1"/>
  <c r="L301" i="1"/>
  <c r="K301" i="1"/>
  <c r="J301" i="1"/>
  <c r="K300" i="1"/>
  <c r="L300" i="1" s="1"/>
  <c r="J300" i="1"/>
  <c r="K299" i="1"/>
  <c r="J299" i="1"/>
  <c r="L299" i="1" s="1"/>
  <c r="L298" i="1"/>
  <c r="K298" i="1"/>
  <c r="J298" i="1"/>
  <c r="L297" i="1"/>
  <c r="K297" i="1"/>
  <c r="J297" i="1"/>
  <c r="K296" i="1"/>
  <c r="L296" i="1" s="1"/>
  <c r="J296" i="1"/>
  <c r="K295" i="1"/>
  <c r="J295" i="1"/>
  <c r="L295" i="1" s="1"/>
  <c r="L294" i="1"/>
  <c r="K294" i="1"/>
  <c r="J294" i="1"/>
  <c r="K293" i="1"/>
  <c r="L293" i="1" s="1"/>
  <c r="J293" i="1"/>
  <c r="K292" i="1"/>
  <c r="L292" i="1" s="1"/>
  <c r="J292" i="1"/>
  <c r="K291" i="1"/>
  <c r="J291" i="1"/>
  <c r="L291" i="1" s="1"/>
  <c r="L290" i="1"/>
  <c r="K290" i="1"/>
  <c r="J290" i="1"/>
  <c r="K289" i="1"/>
  <c r="L289" i="1" s="1"/>
  <c r="J289" i="1"/>
  <c r="K288" i="1"/>
  <c r="L288" i="1" s="1"/>
  <c r="J288" i="1"/>
  <c r="K287" i="1"/>
  <c r="J287" i="1"/>
  <c r="L287" i="1" s="1"/>
  <c r="L286" i="1"/>
  <c r="K286" i="1"/>
  <c r="J286" i="1"/>
  <c r="K285" i="1"/>
  <c r="L285" i="1" s="1"/>
  <c r="J285" i="1"/>
  <c r="K284" i="1"/>
  <c r="L284" i="1" s="1"/>
  <c r="J284" i="1"/>
  <c r="K283" i="1"/>
  <c r="J283" i="1"/>
  <c r="L283" i="1" s="1"/>
  <c r="L282" i="1"/>
  <c r="K282" i="1"/>
  <c r="J282" i="1"/>
  <c r="K281" i="1"/>
  <c r="L281" i="1" s="1"/>
  <c r="J281" i="1"/>
  <c r="K280" i="1"/>
  <c r="L280" i="1" s="1"/>
  <c r="J280" i="1"/>
  <c r="K279" i="1"/>
  <c r="J279" i="1"/>
  <c r="L279" i="1" s="1"/>
  <c r="L278" i="1"/>
  <c r="K278" i="1"/>
  <c r="J278" i="1"/>
  <c r="K277" i="1"/>
  <c r="L277" i="1" s="1"/>
  <c r="J277" i="1"/>
  <c r="K276" i="1"/>
  <c r="L276" i="1" s="1"/>
  <c r="J276" i="1"/>
  <c r="K275" i="1"/>
  <c r="J275" i="1"/>
  <c r="L275" i="1" s="1"/>
  <c r="L274" i="1"/>
  <c r="K274" i="1"/>
  <c r="J274" i="1"/>
  <c r="K273" i="1"/>
  <c r="L273" i="1" s="1"/>
  <c r="J273" i="1"/>
  <c r="K272" i="1"/>
  <c r="L272" i="1" s="1"/>
  <c r="J272" i="1"/>
  <c r="K271" i="1"/>
  <c r="J271" i="1"/>
  <c r="L271" i="1" s="1"/>
  <c r="L270" i="1"/>
  <c r="K270" i="1"/>
  <c r="J270" i="1"/>
  <c r="K269" i="1"/>
  <c r="L269" i="1" s="1"/>
  <c r="J269" i="1"/>
  <c r="K268" i="1"/>
  <c r="L268" i="1" s="1"/>
  <c r="J268" i="1"/>
  <c r="K267" i="1"/>
  <c r="J267" i="1"/>
  <c r="L267" i="1" s="1"/>
  <c r="L266" i="1"/>
  <c r="K266" i="1"/>
  <c r="J266" i="1"/>
  <c r="K265" i="1"/>
  <c r="L265" i="1" s="1"/>
  <c r="J265" i="1"/>
  <c r="K264" i="1"/>
  <c r="L264" i="1" s="1"/>
  <c r="J264" i="1"/>
  <c r="K263" i="1"/>
  <c r="J263" i="1"/>
  <c r="L263" i="1" s="1"/>
  <c r="L262" i="1"/>
  <c r="K262" i="1"/>
  <c r="J262" i="1"/>
  <c r="K261" i="1"/>
  <c r="L261" i="1" s="1"/>
  <c r="J261" i="1"/>
  <c r="K260" i="1"/>
  <c r="L260" i="1" s="1"/>
  <c r="J260" i="1"/>
  <c r="K259" i="1"/>
  <c r="J259" i="1"/>
  <c r="L259" i="1" s="1"/>
  <c r="L258" i="1"/>
  <c r="K258" i="1"/>
  <c r="J258" i="1"/>
  <c r="K257" i="1"/>
  <c r="L257" i="1" s="1"/>
  <c r="J257" i="1"/>
  <c r="K256" i="1"/>
  <c r="L256" i="1" s="1"/>
  <c r="J256" i="1"/>
  <c r="K255" i="1"/>
  <c r="J255" i="1"/>
  <c r="L255" i="1" s="1"/>
  <c r="L254" i="1"/>
  <c r="K254" i="1"/>
  <c r="J254" i="1"/>
  <c r="K253" i="1"/>
  <c r="L253" i="1" s="1"/>
  <c r="J253" i="1"/>
  <c r="K252" i="1"/>
  <c r="L252" i="1" s="1"/>
  <c r="J252" i="1"/>
  <c r="K251" i="1"/>
  <c r="J251" i="1"/>
  <c r="L251" i="1" s="1"/>
  <c r="L250" i="1"/>
  <c r="K250" i="1"/>
  <c r="J250" i="1"/>
  <c r="K249" i="1"/>
  <c r="L249" i="1" s="1"/>
  <c r="J249" i="1"/>
  <c r="K248" i="1"/>
  <c r="L248" i="1" s="1"/>
  <c r="J248" i="1"/>
  <c r="K247" i="1"/>
  <c r="J247" i="1"/>
  <c r="L247" i="1" s="1"/>
  <c r="L246" i="1"/>
  <c r="K246" i="1"/>
  <c r="J246" i="1"/>
  <c r="K245" i="1"/>
  <c r="L245" i="1" s="1"/>
  <c r="J245" i="1"/>
  <c r="K244" i="1"/>
  <c r="L244" i="1" s="1"/>
  <c r="J244" i="1"/>
  <c r="K243" i="1"/>
  <c r="J243" i="1"/>
  <c r="L243" i="1" s="1"/>
  <c r="L242" i="1"/>
  <c r="K242" i="1"/>
  <c r="J242" i="1"/>
  <c r="K241" i="1"/>
  <c r="L241" i="1" s="1"/>
  <c r="J241" i="1"/>
  <c r="K240" i="1"/>
  <c r="L240" i="1" s="1"/>
  <c r="J240" i="1"/>
  <c r="K239" i="1"/>
  <c r="J239" i="1"/>
  <c r="L239" i="1" s="1"/>
  <c r="L238" i="1"/>
  <c r="K238" i="1"/>
  <c r="J238" i="1"/>
  <c r="K237" i="1"/>
  <c r="L237" i="1" s="1"/>
  <c r="J237" i="1"/>
  <c r="K236" i="1"/>
  <c r="L236" i="1" s="1"/>
  <c r="J236" i="1"/>
  <c r="K235" i="1"/>
  <c r="J235" i="1"/>
  <c r="L235" i="1" s="1"/>
  <c r="L234" i="1"/>
  <c r="K234" i="1"/>
  <c r="J234" i="1"/>
  <c r="K233" i="1"/>
  <c r="L233" i="1" s="1"/>
  <c r="J233" i="1"/>
  <c r="K232" i="1"/>
  <c r="L232" i="1" s="1"/>
  <c r="J232" i="1"/>
  <c r="K231" i="1"/>
  <c r="J231" i="1"/>
  <c r="L231" i="1" s="1"/>
  <c r="L230" i="1"/>
  <c r="K230" i="1"/>
  <c r="J230" i="1"/>
  <c r="K229" i="1"/>
  <c r="L229" i="1" s="1"/>
  <c r="J229" i="1"/>
  <c r="K228" i="1"/>
  <c r="J228" i="1"/>
  <c r="K227" i="1"/>
  <c r="J227" i="1"/>
  <c r="L227" i="1" s="1"/>
  <c r="L226" i="1"/>
  <c r="K226" i="1"/>
  <c r="J226" i="1"/>
  <c r="K225" i="1"/>
  <c r="L225" i="1" s="1"/>
  <c r="J225" i="1"/>
  <c r="K224" i="1"/>
  <c r="L224" i="1" s="1"/>
  <c r="J224" i="1"/>
  <c r="K223" i="1"/>
  <c r="J223" i="1"/>
  <c r="L223" i="1" s="1"/>
  <c r="L222" i="1"/>
  <c r="K222" i="1"/>
  <c r="J222" i="1"/>
  <c r="K221" i="1"/>
  <c r="L221" i="1" s="1"/>
  <c r="J221" i="1"/>
  <c r="K220" i="1"/>
  <c r="L220" i="1" s="1"/>
  <c r="J220" i="1"/>
  <c r="K219" i="1"/>
  <c r="J219" i="1"/>
  <c r="L219" i="1" s="1"/>
  <c r="L218" i="1"/>
  <c r="K218" i="1"/>
  <c r="J218" i="1"/>
  <c r="K217" i="1"/>
  <c r="L217" i="1" s="1"/>
  <c r="J217" i="1"/>
  <c r="K216" i="1"/>
  <c r="L216" i="1" s="1"/>
  <c r="J216" i="1"/>
  <c r="K215" i="1"/>
  <c r="J215" i="1"/>
  <c r="L215" i="1" s="1"/>
  <c r="L214" i="1"/>
  <c r="K214" i="1"/>
  <c r="J214" i="1"/>
  <c r="K213" i="1"/>
  <c r="L213" i="1" s="1"/>
  <c r="J213" i="1"/>
  <c r="K212" i="1"/>
  <c r="J212" i="1"/>
  <c r="K211" i="1"/>
  <c r="J211" i="1"/>
  <c r="L211" i="1" s="1"/>
  <c r="L210" i="1"/>
  <c r="K210" i="1"/>
  <c r="J210" i="1"/>
  <c r="K209" i="1"/>
  <c r="J209" i="1"/>
  <c r="K208" i="1"/>
  <c r="J208" i="1"/>
  <c r="L208" i="1" s="1"/>
  <c r="L207" i="1"/>
  <c r="K207" i="1"/>
  <c r="J207" i="1"/>
  <c r="K206" i="1"/>
  <c r="L206" i="1" s="1"/>
  <c r="J206" i="1"/>
  <c r="K205" i="1"/>
  <c r="J205" i="1"/>
  <c r="K204" i="1"/>
  <c r="J204" i="1"/>
  <c r="L204" i="1" s="1"/>
  <c r="L203" i="1"/>
  <c r="K203" i="1"/>
  <c r="J203" i="1"/>
  <c r="K202" i="1"/>
  <c r="L202" i="1" s="1"/>
  <c r="J202" i="1"/>
  <c r="K201" i="1"/>
  <c r="J201" i="1"/>
  <c r="K200" i="1"/>
  <c r="J200" i="1"/>
  <c r="L200" i="1" s="1"/>
  <c r="L199" i="1"/>
  <c r="K199" i="1"/>
  <c r="J199" i="1"/>
  <c r="K198" i="1"/>
  <c r="L198" i="1" s="1"/>
  <c r="J198" i="1"/>
  <c r="K197" i="1"/>
  <c r="L197" i="1" s="1"/>
  <c r="J197" i="1"/>
  <c r="K196" i="1"/>
  <c r="J196" i="1"/>
  <c r="L196" i="1" s="1"/>
  <c r="L195" i="1"/>
  <c r="K195" i="1"/>
  <c r="J195" i="1"/>
  <c r="K194" i="1"/>
  <c r="L194" i="1" s="1"/>
  <c r="J194" i="1"/>
  <c r="K193" i="1"/>
  <c r="L193" i="1" s="1"/>
  <c r="J193" i="1"/>
  <c r="K192" i="1"/>
  <c r="J192" i="1"/>
  <c r="L192" i="1" s="1"/>
  <c r="L191" i="1"/>
  <c r="K191" i="1"/>
  <c r="J191" i="1"/>
  <c r="K190" i="1"/>
  <c r="L190" i="1" s="1"/>
  <c r="J190" i="1"/>
  <c r="K189" i="1"/>
  <c r="J189" i="1"/>
  <c r="K188" i="1"/>
  <c r="J188" i="1"/>
  <c r="L188" i="1" s="1"/>
  <c r="L187" i="1"/>
  <c r="K187" i="1"/>
  <c r="J187" i="1"/>
  <c r="K186" i="1"/>
  <c r="L186" i="1" s="1"/>
  <c r="J186" i="1"/>
  <c r="K185" i="1"/>
  <c r="J185" i="1"/>
  <c r="K184" i="1"/>
  <c r="J184" i="1"/>
  <c r="L184" i="1" s="1"/>
  <c r="L183" i="1"/>
  <c r="K183" i="1"/>
  <c r="J183" i="1"/>
  <c r="K182" i="1"/>
  <c r="L182" i="1" s="1"/>
  <c r="J182" i="1"/>
  <c r="K181" i="1"/>
  <c r="L181" i="1" s="1"/>
  <c r="J181" i="1"/>
  <c r="K180" i="1"/>
  <c r="J180" i="1"/>
  <c r="L180" i="1" s="1"/>
  <c r="L179" i="1"/>
  <c r="K179" i="1"/>
  <c r="J179" i="1"/>
  <c r="K178" i="1"/>
  <c r="L178" i="1" s="1"/>
  <c r="J178" i="1"/>
  <c r="K177" i="1"/>
  <c r="L177" i="1" s="1"/>
  <c r="J177" i="1"/>
  <c r="K176" i="1"/>
  <c r="J176" i="1"/>
  <c r="L176" i="1" s="1"/>
  <c r="L175" i="1"/>
  <c r="K175" i="1"/>
  <c r="J175" i="1"/>
  <c r="K174" i="1"/>
  <c r="L174" i="1" s="1"/>
  <c r="J174" i="1"/>
  <c r="K173" i="1"/>
  <c r="J173" i="1"/>
  <c r="K172" i="1"/>
  <c r="J172" i="1"/>
  <c r="L172" i="1" s="1"/>
  <c r="L171" i="1"/>
  <c r="K171" i="1"/>
  <c r="J171" i="1"/>
  <c r="K170" i="1"/>
  <c r="L170" i="1" s="1"/>
  <c r="J170" i="1"/>
  <c r="K169" i="1"/>
  <c r="J169" i="1"/>
  <c r="K168" i="1"/>
  <c r="J168" i="1"/>
  <c r="L168" i="1" s="1"/>
  <c r="L167" i="1"/>
  <c r="K167" i="1"/>
  <c r="J167" i="1"/>
  <c r="K166" i="1"/>
  <c r="L166" i="1" s="1"/>
  <c r="J166" i="1"/>
  <c r="K165" i="1"/>
  <c r="L165" i="1" s="1"/>
  <c r="J165" i="1"/>
  <c r="K164" i="1"/>
  <c r="J164" i="1"/>
  <c r="L164" i="1" s="1"/>
  <c r="L163" i="1"/>
  <c r="K163" i="1"/>
  <c r="J163" i="1"/>
  <c r="K162" i="1"/>
  <c r="L162" i="1" s="1"/>
  <c r="J162" i="1"/>
  <c r="K161" i="1"/>
  <c r="L161" i="1" s="1"/>
  <c r="J161" i="1"/>
  <c r="K160" i="1"/>
  <c r="J160" i="1"/>
  <c r="L160" i="1" s="1"/>
  <c r="L159" i="1"/>
  <c r="K159" i="1"/>
  <c r="J159" i="1"/>
  <c r="K158" i="1"/>
  <c r="L158" i="1" s="1"/>
  <c r="J158" i="1"/>
  <c r="K157" i="1"/>
  <c r="J157" i="1"/>
  <c r="K156" i="1"/>
  <c r="J156" i="1"/>
  <c r="L156" i="1" s="1"/>
  <c r="L155" i="1"/>
  <c r="K155" i="1"/>
  <c r="J155" i="1"/>
  <c r="K154" i="1"/>
  <c r="L154" i="1" s="1"/>
  <c r="J154" i="1"/>
  <c r="K153" i="1"/>
  <c r="J153" i="1"/>
  <c r="K152" i="1"/>
  <c r="J152" i="1"/>
  <c r="L152" i="1" s="1"/>
  <c r="L151" i="1"/>
  <c r="K151" i="1"/>
  <c r="J151" i="1"/>
  <c r="K150" i="1"/>
  <c r="L150" i="1" s="1"/>
  <c r="J150" i="1"/>
  <c r="K149" i="1"/>
  <c r="L149" i="1" s="1"/>
  <c r="J149" i="1"/>
  <c r="K148" i="1"/>
  <c r="J148" i="1"/>
  <c r="L148" i="1" s="1"/>
  <c r="L147" i="1"/>
  <c r="K147" i="1"/>
  <c r="J147" i="1"/>
  <c r="K146" i="1"/>
  <c r="L146" i="1" s="1"/>
  <c r="J146" i="1"/>
  <c r="K145" i="1"/>
  <c r="L145" i="1" s="1"/>
  <c r="J145" i="1"/>
  <c r="K144" i="1"/>
  <c r="J144" i="1"/>
  <c r="L144" i="1" s="1"/>
  <c r="L143" i="1"/>
  <c r="K143" i="1"/>
  <c r="J143" i="1"/>
  <c r="K142" i="1"/>
  <c r="L142" i="1" s="1"/>
  <c r="J142" i="1"/>
  <c r="K141" i="1"/>
  <c r="J141" i="1"/>
  <c r="K140" i="1"/>
  <c r="J140" i="1"/>
  <c r="K139" i="1"/>
  <c r="J139" i="1"/>
  <c r="K138" i="1"/>
  <c r="J138" i="1"/>
  <c r="L138" i="1" s="1"/>
  <c r="L137" i="1"/>
  <c r="K137" i="1"/>
  <c r="J137" i="1"/>
  <c r="K136" i="1"/>
  <c r="L136" i="1" s="1"/>
  <c r="J136" i="1"/>
  <c r="K135" i="1"/>
  <c r="J135" i="1"/>
  <c r="K134" i="1"/>
  <c r="J134" i="1"/>
  <c r="L134" i="1" s="1"/>
  <c r="L133" i="1"/>
  <c r="K133" i="1"/>
  <c r="J133" i="1"/>
  <c r="K132" i="1"/>
  <c r="L132" i="1" s="1"/>
  <c r="J132" i="1"/>
  <c r="K131" i="1"/>
  <c r="L131" i="1" s="1"/>
  <c r="J131" i="1"/>
  <c r="K130" i="1"/>
  <c r="J130" i="1"/>
  <c r="L130" i="1" s="1"/>
  <c r="L129" i="1"/>
  <c r="K129" i="1"/>
  <c r="J129" i="1"/>
  <c r="K128" i="1"/>
  <c r="L128" i="1" s="1"/>
  <c r="J128" i="1"/>
  <c r="K127" i="1"/>
  <c r="L127" i="1" s="1"/>
  <c r="J127" i="1"/>
  <c r="K126" i="1"/>
  <c r="J126" i="1"/>
  <c r="L126" i="1" s="1"/>
  <c r="L125" i="1"/>
  <c r="K125" i="1"/>
  <c r="J125" i="1"/>
  <c r="K124" i="1"/>
  <c r="L124" i="1" s="1"/>
  <c r="J124" i="1"/>
  <c r="K123" i="1"/>
  <c r="J123" i="1"/>
  <c r="K122" i="1"/>
  <c r="J122" i="1"/>
  <c r="K121" i="1"/>
  <c r="L121" i="1" s="1"/>
  <c r="J121" i="1"/>
  <c r="K120" i="1"/>
  <c r="L120" i="1" s="1"/>
  <c r="J120" i="1"/>
  <c r="K119" i="1"/>
  <c r="J119" i="1"/>
  <c r="L119" i="1" s="1"/>
  <c r="L118" i="1"/>
  <c r="K118" i="1"/>
  <c r="J118" i="1"/>
  <c r="K117" i="1"/>
  <c r="L117" i="1" s="1"/>
  <c r="J117" i="1"/>
  <c r="K116" i="1"/>
  <c r="L116" i="1" s="1"/>
  <c r="J116" i="1"/>
  <c r="K115" i="1"/>
  <c r="J115" i="1"/>
  <c r="L115" i="1" s="1"/>
  <c r="L114" i="1"/>
  <c r="K114" i="1"/>
  <c r="J114" i="1"/>
  <c r="K113" i="1"/>
  <c r="L113" i="1" s="1"/>
  <c r="J113" i="1"/>
  <c r="K112" i="1"/>
  <c r="J112" i="1"/>
  <c r="K111" i="1"/>
  <c r="J111" i="1"/>
  <c r="L111" i="1" s="1"/>
  <c r="L110" i="1"/>
  <c r="K110" i="1"/>
  <c r="J110" i="1"/>
  <c r="K109" i="1"/>
  <c r="L109" i="1" s="1"/>
  <c r="J109" i="1"/>
  <c r="K108" i="1"/>
  <c r="J108" i="1"/>
  <c r="K107" i="1"/>
  <c r="J107" i="1"/>
  <c r="L107" i="1" s="1"/>
  <c r="L106" i="1"/>
  <c r="K106" i="1"/>
  <c r="J106" i="1"/>
  <c r="K105" i="1"/>
  <c r="L105" i="1" s="1"/>
  <c r="J105" i="1"/>
  <c r="K104" i="1"/>
  <c r="L104" i="1" s="1"/>
  <c r="J104" i="1"/>
  <c r="K103" i="1"/>
  <c r="J103" i="1"/>
  <c r="L103" i="1" s="1"/>
  <c r="L102" i="1"/>
  <c r="K102" i="1"/>
  <c r="J102" i="1"/>
  <c r="K101" i="1"/>
  <c r="L101" i="1" s="1"/>
  <c r="J101" i="1"/>
  <c r="K100" i="1"/>
  <c r="L100" i="1" s="1"/>
  <c r="J100" i="1"/>
  <c r="K99" i="1"/>
  <c r="J99" i="1"/>
  <c r="L99" i="1" s="1"/>
  <c r="L98" i="1"/>
  <c r="K98" i="1"/>
  <c r="J98" i="1"/>
  <c r="K97" i="1"/>
  <c r="L97" i="1" s="1"/>
  <c r="J97" i="1"/>
  <c r="K96" i="1"/>
  <c r="J96" i="1"/>
  <c r="K95" i="1"/>
  <c r="L95" i="1" s="1"/>
  <c r="J95" i="1"/>
  <c r="L94" i="1"/>
  <c r="K94" i="1"/>
  <c r="J94" i="1"/>
  <c r="K93" i="1"/>
  <c r="L93" i="1" s="1"/>
  <c r="J93" i="1"/>
  <c r="K92" i="1"/>
  <c r="J92" i="1"/>
  <c r="K91" i="1"/>
  <c r="L91" i="1" s="1"/>
  <c r="J91" i="1"/>
  <c r="L90" i="1"/>
  <c r="K90" i="1"/>
  <c r="J90" i="1"/>
  <c r="K89" i="1"/>
  <c r="L89" i="1" s="1"/>
  <c r="J89" i="1"/>
  <c r="K88" i="1"/>
  <c r="L88" i="1" s="1"/>
  <c r="J88" i="1"/>
  <c r="K87" i="1"/>
  <c r="L87" i="1" s="1"/>
  <c r="J87" i="1"/>
  <c r="L86" i="1"/>
  <c r="K86" i="1"/>
  <c r="J86" i="1"/>
  <c r="K85" i="1"/>
  <c r="L85" i="1" s="1"/>
  <c r="J85" i="1"/>
  <c r="K84" i="1"/>
  <c r="L84" i="1" s="1"/>
  <c r="J84" i="1"/>
  <c r="K83" i="1"/>
  <c r="L83" i="1" s="1"/>
  <c r="J83" i="1"/>
  <c r="L82" i="1"/>
  <c r="K82" i="1"/>
  <c r="J82" i="1"/>
  <c r="K81" i="1"/>
  <c r="L81" i="1" s="1"/>
  <c r="J81" i="1"/>
  <c r="K80" i="1"/>
  <c r="J80" i="1"/>
  <c r="K79" i="1"/>
  <c r="L79" i="1" s="1"/>
  <c r="J79" i="1"/>
  <c r="L78" i="1"/>
  <c r="K78" i="1"/>
  <c r="J78" i="1"/>
  <c r="K77" i="1"/>
  <c r="L77" i="1" s="1"/>
  <c r="J77" i="1"/>
  <c r="K76" i="1"/>
  <c r="J76" i="1"/>
  <c r="K75" i="1"/>
  <c r="L75" i="1" s="1"/>
  <c r="J75" i="1"/>
  <c r="L74" i="1"/>
  <c r="K74" i="1"/>
  <c r="J74" i="1"/>
  <c r="K73" i="1"/>
  <c r="L73" i="1" s="1"/>
  <c r="J73" i="1"/>
  <c r="K72" i="1"/>
  <c r="L72" i="1" s="1"/>
  <c r="J72" i="1"/>
  <c r="K71" i="1"/>
  <c r="L71" i="1" s="1"/>
  <c r="J71" i="1"/>
  <c r="L70" i="1"/>
  <c r="K70" i="1"/>
  <c r="J70" i="1"/>
  <c r="K69" i="1"/>
  <c r="L69" i="1" s="1"/>
  <c r="J69" i="1"/>
  <c r="K68" i="1"/>
  <c r="L68" i="1" s="1"/>
  <c r="J68" i="1"/>
  <c r="K67" i="1"/>
  <c r="L67" i="1" s="1"/>
  <c r="J67" i="1"/>
  <c r="L66" i="1"/>
  <c r="K66" i="1"/>
  <c r="J66" i="1"/>
  <c r="K65" i="1"/>
  <c r="J65" i="1"/>
  <c r="K64" i="1"/>
  <c r="L64" i="1" s="1"/>
  <c r="J64" i="1"/>
  <c r="L63" i="1"/>
  <c r="K63" i="1"/>
  <c r="J63" i="1"/>
  <c r="K62" i="1"/>
  <c r="L62" i="1" s="1"/>
  <c r="J62" i="1"/>
  <c r="K61" i="1"/>
  <c r="L61" i="1" s="1"/>
  <c r="J61" i="1"/>
  <c r="K60" i="1"/>
  <c r="L60" i="1" s="1"/>
  <c r="J60" i="1"/>
  <c r="L59" i="1"/>
  <c r="K59" i="1"/>
  <c r="J59" i="1"/>
  <c r="K58" i="1"/>
  <c r="L58" i="1" s="1"/>
  <c r="J58" i="1"/>
  <c r="K57" i="1"/>
  <c r="J57" i="1"/>
  <c r="K56" i="1"/>
  <c r="L56" i="1" s="1"/>
  <c r="J56" i="1"/>
  <c r="L55" i="1"/>
  <c r="K55" i="1"/>
  <c r="J55" i="1"/>
  <c r="L54" i="1"/>
  <c r="K54" i="1"/>
  <c r="J54" i="1"/>
  <c r="K53" i="1"/>
  <c r="L53" i="1" s="1"/>
  <c r="J53" i="1"/>
  <c r="K52" i="1"/>
  <c r="J52" i="1"/>
  <c r="L51" i="1"/>
  <c r="K51" i="1"/>
  <c r="J51" i="1"/>
  <c r="K50" i="1"/>
  <c r="L50" i="1" s="1"/>
  <c r="J50" i="1"/>
  <c r="K49" i="1"/>
  <c r="J49" i="1"/>
  <c r="K48" i="1"/>
  <c r="L48" i="1" s="1"/>
  <c r="J48" i="1"/>
  <c r="L47" i="1"/>
  <c r="K47" i="1"/>
  <c r="J47" i="1"/>
  <c r="L46" i="1"/>
  <c r="K46" i="1"/>
  <c r="J46" i="1"/>
  <c r="K45" i="1"/>
  <c r="L45" i="1" s="1"/>
  <c r="J45" i="1"/>
  <c r="K44" i="1"/>
  <c r="J44" i="1"/>
  <c r="L43" i="1"/>
  <c r="K43" i="1"/>
  <c r="J43" i="1"/>
  <c r="K42" i="1"/>
  <c r="L42" i="1" s="1"/>
  <c r="J42" i="1"/>
  <c r="K41" i="1"/>
  <c r="J41" i="1"/>
  <c r="K40" i="1"/>
  <c r="L40" i="1" s="1"/>
  <c r="J40" i="1"/>
  <c r="L39" i="1"/>
  <c r="K39" i="1"/>
  <c r="J39" i="1"/>
  <c r="K38" i="1"/>
  <c r="L38" i="1" s="1"/>
  <c r="J38" i="1"/>
  <c r="K37" i="1"/>
  <c r="L37" i="1" s="1"/>
  <c r="J37" i="1"/>
  <c r="K36" i="1"/>
  <c r="J36" i="1"/>
  <c r="L35" i="1"/>
  <c r="K35" i="1"/>
  <c r="J35" i="1"/>
  <c r="K34" i="1"/>
  <c r="L34" i="1" s="1"/>
  <c r="J34" i="1"/>
  <c r="K33" i="1"/>
  <c r="J33" i="1"/>
  <c r="K32" i="1"/>
  <c r="L32" i="1" s="1"/>
  <c r="J32" i="1"/>
  <c r="L31" i="1"/>
  <c r="K31" i="1"/>
  <c r="J31" i="1"/>
  <c r="K30" i="1"/>
  <c r="L30" i="1" s="1"/>
  <c r="J30" i="1"/>
  <c r="K29" i="1"/>
  <c r="L29" i="1" s="1"/>
  <c r="J29" i="1"/>
  <c r="K28" i="1"/>
  <c r="J28" i="1"/>
  <c r="L27" i="1"/>
  <c r="K27" i="1"/>
  <c r="J27" i="1"/>
  <c r="K26" i="1"/>
  <c r="L26" i="1" s="1"/>
  <c r="J26" i="1"/>
  <c r="K25" i="1"/>
  <c r="J25" i="1"/>
  <c r="K24" i="1"/>
  <c r="L24" i="1" s="1"/>
  <c r="J24" i="1"/>
  <c r="L23" i="1"/>
  <c r="K23" i="1"/>
  <c r="J23" i="1"/>
  <c r="K22" i="1"/>
  <c r="L22" i="1" s="1"/>
  <c r="J22" i="1"/>
  <c r="K21" i="1"/>
  <c r="L21" i="1" s="1"/>
  <c r="J21" i="1"/>
  <c r="K20" i="1"/>
  <c r="J20" i="1"/>
  <c r="L19" i="1"/>
  <c r="K19" i="1"/>
  <c r="J19" i="1"/>
  <c r="K18" i="1"/>
  <c r="L18" i="1" s="1"/>
  <c r="J18" i="1"/>
  <c r="K17" i="1"/>
  <c r="J17" i="1"/>
  <c r="K16" i="1"/>
  <c r="L16" i="1" s="1"/>
  <c r="J16" i="1"/>
  <c r="L15" i="1"/>
  <c r="K15" i="1"/>
  <c r="J15" i="1"/>
  <c r="K14" i="1"/>
  <c r="L14" i="1" s="1"/>
  <c r="J14" i="1"/>
  <c r="K13" i="1"/>
  <c r="L13" i="1" s="1"/>
  <c r="J13" i="1"/>
  <c r="K12" i="1"/>
  <c r="J12" i="1"/>
  <c r="L11" i="1"/>
  <c r="K11" i="1"/>
  <c r="J11" i="1"/>
  <c r="K10" i="1"/>
  <c r="L10" i="1" s="1"/>
  <c r="J10" i="1"/>
  <c r="K9" i="1"/>
  <c r="J9" i="1"/>
  <c r="K8" i="1"/>
  <c r="L8" i="1" s="1"/>
  <c r="J8" i="1"/>
  <c r="L7" i="1"/>
  <c r="K7" i="1"/>
  <c r="J7" i="1"/>
  <c r="K6" i="1"/>
  <c r="L6" i="1" s="1"/>
  <c r="J6" i="1"/>
  <c r="K5" i="1"/>
  <c r="L5" i="1" s="1"/>
  <c r="J5" i="1"/>
  <c r="W4" i="1" a="1"/>
  <c r="W4" i="1" s="1"/>
  <c r="K4" i="1"/>
  <c r="L4" i="1" s="1"/>
  <c r="J4" i="1"/>
  <c r="D73" i="3" l="1"/>
  <c r="CT11" i="8"/>
  <c r="CU11" i="8" s="1"/>
  <c r="CV11" i="8" s="1"/>
  <c r="CW11" i="8" s="1"/>
  <c r="CX11" i="8" s="1"/>
  <c r="CY11" i="8" s="1"/>
  <c r="CZ11" i="8" s="1"/>
  <c r="DA11" i="8" s="1"/>
  <c r="DB11" i="8" s="1"/>
  <c r="DC11" i="8" s="1"/>
  <c r="DD11" i="8" s="1"/>
  <c r="DE11" i="8" s="1"/>
  <c r="DF11" i="8" s="1"/>
  <c r="DG11" i="8" s="1"/>
  <c r="DH11" i="8" s="1"/>
  <c r="DI11" i="8" s="1"/>
  <c r="DJ11" i="8" s="1"/>
  <c r="DK11" i="8" s="1"/>
  <c r="DL11" i="8" s="1"/>
  <c r="DM11" i="8" s="1"/>
  <c r="DN11" i="8" s="1"/>
  <c r="DO11" i="8" s="1"/>
  <c r="DP11" i="8" s="1"/>
  <c r="DQ11" i="8" s="1"/>
  <c r="DR11" i="8" s="1"/>
  <c r="DS11" i="8" s="1"/>
  <c r="DT11" i="8" s="1"/>
  <c r="DU11" i="8" s="1"/>
  <c r="DV11" i="8" s="1"/>
  <c r="DW11" i="8" s="1"/>
  <c r="DX11" i="8" s="1"/>
  <c r="DY11" i="8" s="1"/>
  <c r="DZ11" i="8" s="1"/>
  <c r="EA11" i="8" s="1"/>
  <c r="EB11" i="8" s="1"/>
  <c r="EC11" i="8" s="1"/>
  <c r="ED11" i="8" s="1"/>
  <c r="EE11" i="8" s="1"/>
  <c r="EF11" i="8" s="1"/>
  <c r="EG11" i="8" s="1"/>
  <c r="EH11" i="8" s="1"/>
  <c r="EI11" i="8" s="1"/>
  <c r="EJ11" i="8" s="1"/>
  <c r="EK11" i="8" s="1"/>
  <c r="EL11" i="8" s="1"/>
  <c r="EM11" i="8" s="1"/>
  <c r="EN11" i="8" s="1"/>
  <c r="EO11" i="8" s="1"/>
  <c r="EP11" i="8" s="1"/>
  <c r="EQ11" i="8" s="1"/>
  <c r="ER11" i="8" s="1"/>
  <c r="ES11" i="8" s="1"/>
  <c r="ET11" i="8" s="1"/>
  <c r="EU11" i="8" s="1"/>
  <c r="EV11" i="8" s="1"/>
  <c r="EW11" i="8" s="1"/>
  <c r="EX11" i="8" s="1"/>
  <c r="EY11" i="8" s="1"/>
  <c r="EZ11" i="8" s="1"/>
  <c r="FA11" i="8" s="1"/>
  <c r="FB11" i="8" s="1"/>
  <c r="FC11" i="8" s="1"/>
  <c r="FD11" i="8" s="1"/>
  <c r="FE11" i="8" s="1"/>
  <c r="FF11" i="8" s="1"/>
  <c r="FG11" i="8" s="1"/>
  <c r="FH11" i="8" s="1"/>
  <c r="FI11" i="8" s="1"/>
  <c r="FJ11" i="8" s="1"/>
  <c r="FK11" i="8" s="1"/>
  <c r="FL11" i="8" s="1"/>
  <c r="FM11" i="8" s="1"/>
  <c r="FN11" i="8" s="1"/>
  <c r="FO11" i="8" s="1"/>
  <c r="FP11" i="8" s="1"/>
  <c r="FQ11" i="8" s="1"/>
  <c r="FR11" i="8" s="1"/>
  <c r="FS11" i="8" s="1"/>
  <c r="FT11" i="8" s="1"/>
  <c r="FU11" i="8" s="1"/>
  <c r="FV11" i="8" s="1"/>
  <c r="FW11" i="8" s="1"/>
  <c r="FX11" i="8" s="1"/>
  <c r="FY11" i="8" s="1"/>
  <c r="FZ11" i="8" s="1"/>
  <c r="GA11" i="8" s="1"/>
  <c r="GB11" i="8" s="1"/>
  <c r="GC11" i="8" s="1"/>
  <c r="GD11" i="8" s="1"/>
  <c r="GE11" i="8" s="1"/>
  <c r="GF11" i="8" s="1"/>
  <c r="GG11" i="8" s="1"/>
  <c r="GH11" i="8" s="1"/>
  <c r="GI11" i="8" s="1"/>
  <c r="GJ11" i="8" s="1"/>
  <c r="GK11" i="8" s="1"/>
  <c r="GL11" i="8" s="1"/>
  <c r="GM11" i="8" s="1"/>
  <c r="GN11" i="8" s="1"/>
  <c r="GO11" i="8" s="1"/>
  <c r="GP11" i="8" s="1"/>
  <c r="GQ11" i="8" s="1"/>
  <c r="GR11" i="8" s="1"/>
  <c r="GS11" i="8" s="1"/>
  <c r="GT11" i="8" s="1"/>
  <c r="GU11" i="8" s="1"/>
  <c r="GV11" i="8" s="1"/>
  <c r="GW11" i="8" s="1"/>
  <c r="GX11" i="8" s="1"/>
  <c r="GY11" i="8" s="1"/>
  <c r="GZ11" i="8" s="1"/>
  <c r="HA11" i="8" s="1"/>
  <c r="HB11" i="8" s="1"/>
  <c r="HC11" i="8" s="1"/>
  <c r="HD11" i="8" s="1"/>
  <c r="HE11" i="8" s="1"/>
  <c r="HF11" i="8" s="1"/>
  <c r="HG11" i="8" s="1"/>
  <c r="HH11" i="8" s="1"/>
  <c r="HI11" i="8" s="1"/>
  <c r="HJ11" i="8" s="1"/>
  <c r="HK11" i="8" s="1"/>
  <c r="HL11" i="8" s="1"/>
  <c r="HM11" i="8" s="1"/>
  <c r="HN11" i="8" s="1"/>
  <c r="HO11" i="8" s="1"/>
  <c r="HP11" i="8" s="1"/>
  <c r="HQ11" i="8" s="1"/>
  <c r="HR11" i="8" s="1"/>
  <c r="HS11" i="8" s="1"/>
  <c r="HT11" i="8" s="1"/>
  <c r="HU11" i="8" s="1"/>
  <c r="HV11" i="8" s="1"/>
  <c r="HW11" i="8" s="1"/>
  <c r="HX11" i="8" s="1"/>
  <c r="HY11" i="8" s="1"/>
  <c r="HZ11" i="8" s="1"/>
  <c r="IA11" i="8" s="1"/>
  <c r="IB11" i="8" s="1"/>
  <c r="IC11" i="8" s="1"/>
  <c r="ID11" i="8" s="1"/>
  <c r="IE11" i="8" s="1"/>
  <c r="IF11" i="8" s="1"/>
  <c r="IG11" i="8" s="1"/>
  <c r="IH11" i="8" s="1"/>
  <c r="II11" i="8" s="1"/>
  <c r="IJ11" i="8" s="1"/>
  <c r="IK11" i="8" s="1"/>
  <c r="IL11" i="8" s="1"/>
  <c r="D61" i="7"/>
  <c r="F73" i="7"/>
  <c r="F66" i="7"/>
  <c r="D12" i="7"/>
  <c r="F34" i="7"/>
  <c r="CU11" i="10"/>
  <c r="CV11" i="10" s="1"/>
  <c r="CW11" i="10" s="1"/>
  <c r="CX11" i="10" s="1"/>
  <c r="CY11" i="10" s="1"/>
  <c r="CZ11" i="10" s="1"/>
  <c r="DA11" i="10" s="1"/>
  <c r="DB11" i="10" s="1"/>
  <c r="DC11" i="10" s="1"/>
  <c r="DD11" i="10" s="1"/>
  <c r="DE11" i="10" s="1"/>
  <c r="DF11" i="10" s="1"/>
  <c r="DG11" i="10" s="1"/>
  <c r="DH11" i="10" s="1"/>
  <c r="DI11" i="10" s="1"/>
  <c r="DJ11" i="10" s="1"/>
  <c r="DK11" i="10" s="1"/>
  <c r="DL11" i="10" s="1"/>
  <c r="DM11" i="10" s="1"/>
  <c r="DN11" i="10" s="1"/>
  <c r="DO11" i="10" s="1"/>
  <c r="DP11" i="10" s="1"/>
  <c r="DQ11" i="10" s="1"/>
  <c r="DR11" i="10" s="1"/>
  <c r="DS11" i="10" s="1"/>
  <c r="DT11" i="10" s="1"/>
  <c r="DU11" i="10" s="1"/>
  <c r="DV11" i="10" s="1"/>
  <c r="DW11" i="10" s="1"/>
  <c r="DX11" i="10" s="1"/>
  <c r="DY11" i="10" s="1"/>
  <c r="DZ11" i="10" s="1"/>
  <c r="EA11" i="10" s="1"/>
  <c r="EB11" i="10" s="1"/>
  <c r="EC11" i="10" s="1"/>
  <c r="ED11" i="10" s="1"/>
  <c r="EE11" i="10" s="1"/>
  <c r="EF11" i="10" s="1"/>
  <c r="EG11" i="10" s="1"/>
  <c r="EH11" i="10" s="1"/>
  <c r="EI11" i="10" s="1"/>
  <c r="EJ11" i="10" s="1"/>
  <c r="EK11" i="10" s="1"/>
  <c r="EL11" i="10" s="1"/>
  <c r="EM11" i="10" s="1"/>
  <c r="EN11" i="10" s="1"/>
  <c r="EO11" i="10" s="1"/>
  <c r="EP11" i="10" s="1"/>
  <c r="EQ11" i="10" s="1"/>
  <c r="ER11" i="10" s="1"/>
  <c r="ES11" i="10" s="1"/>
  <c r="ET11" i="10" s="1"/>
  <c r="EU11" i="10" s="1"/>
  <c r="EV11" i="10" s="1"/>
  <c r="EW11" i="10" s="1"/>
  <c r="EX11" i="10" s="1"/>
  <c r="EY11" i="10" s="1"/>
  <c r="EZ11" i="10" s="1"/>
  <c r="FA11" i="10" s="1"/>
  <c r="FB11" i="10" s="1"/>
  <c r="FC11" i="10" s="1"/>
  <c r="FD11" i="10" s="1"/>
  <c r="FE11" i="10" s="1"/>
  <c r="FF11" i="10" s="1"/>
  <c r="FG11" i="10" s="1"/>
  <c r="FH11" i="10" s="1"/>
  <c r="FI11" i="10" s="1"/>
  <c r="FJ11" i="10" s="1"/>
  <c r="FK11" i="10" s="1"/>
  <c r="FL11" i="10" s="1"/>
  <c r="FM11" i="10" s="1"/>
  <c r="FN11" i="10" s="1"/>
  <c r="FO11" i="10" s="1"/>
  <c r="FP11" i="10" s="1"/>
  <c r="FQ11" i="10" s="1"/>
  <c r="FR11" i="10" s="1"/>
  <c r="FS11" i="10" s="1"/>
  <c r="FT11" i="10" s="1"/>
  <c r="FU11" i="10" s="1"/>
  <c r="FV11" i="10" s="1"/>
  <c r="FW11" i="10" s="1"/>
  <c r="FX11" i="10" s="1"/>
  <c r="FY11" i="10" s="1"/>
  <c r="FZ11" i="10" s="1"/>
  <c r="GA11" i="10" s="1"/>
  <c r="GB11" i="10" s="1"/>
  <c r="GC11" i="10" s="1"/>
  <c r="GD11" i="10" s="1"/>
  <c r="GE11" i="10" s="1"/>
  <c r="GF11" i="10" s="1"/>
  <c r="GG11" i="10" s="1"/>
  <c r="GH11" i="10" s="1"/>
  <c r="GI11" i="10" s="1"/>
  <c r="GJ11" i="10" s="1"/>
  <c r="GK11" i="10" s="1"/>
  <c r="GL11" i="10" s="1"/>
  <c r="GM11" i="10" s="1"/>
  <c r="GN11" i="10" s="1"/>
  <c r="GO11" i="10" s="1"/>
  <c r="GP11" i="10" s="1"/>
  <c r="GQ11" i="10" s="1"/>
  <c r="GR11" i="10" s="1"/>
  <c r="GS11" i="10" s="1"/>
  <c r="GT11" i="10" s="1"/>
  <c r="GU11" i="10" s="1"/>
  <c r="GV11" i="10" s="1"/>
  <c r="GW11" i="10" s="1"/>
  <c r="GX11" i="10" s="1"/>
  <c r="GY11" i="10" s="1"/>
  <c r="GZ11" i="10" s="1"/>
  <c r="HA11" i="10" s="1"/>
  <c r="HB11" i="10" s="1"/>
  <c r="HC11" i="10" s="1"/>
  <c r="HD11" i="10" s="1"/>
  <c r="HE11" i="10" s="1"/>
  <c r="HF11" i="10" s="1"/>
  <c r="HG11" i="10" s="1"/>
  <c r="HH11" i="10" s="1"/>
  <c r="HI11" i="10" s="1"/>
  <c r="HJ11" i="10" s="1"/>
  <c r="HK11" i="10" s="1"/>
  <c r="HL11" i="10" s="1"/>
  <c r="HM11" i="10" s="1"/>
  <c r="HN11" i="10" s="1"/>
  <c r="HO11" i="10" s="1"/>
  <c r="HP11" i="10" s="1"/>
  <c r="HQ11" i="10" s="1"/>
  <c r="HR11" i="10" s="1"/>
  <c r="HS11" i="10" s="1"/>
  <c r="HT11" i="10" s="1"/>
  <c r="HU11" i="10" s="1"/>
  <c r="HV11" i="10" s="1"/>
  <c r="HW11" i="10" s="1"/>
  <c r="HX11" i="10" s="1"/>
  <c r="HY11" i="10" s="1"/>
  <c r="HZ11" i="10" s="1"/>
  <c r="IA11" i="10" s="1"/>
  <c r="IB11" i="10" s="1"/>
  <c r="IC11" i="10" s="1"/>
  <c r="ID11" i="10" s="1"/>
  <c r="IE11" i="10" s="1"/>
  <c r="IF11" i="10" s="1"/>
  <c r="IG11" i="10" s="1"/>
  <c r="IH11" i="10" s="1"/>
  <c r="II11" i="10" s="1"/>
  <c r="IJ11" i="10" s="1"/>
  <c r="IK11" i="10" s="1"/>
  <c r="IL11" i="10" s="1"/>
  <c r="D73" i="9"/>
  <c r="D50" i="9"/>
  <c r="D59" i="3"/>
  <c r="D48" i="3"/>
  <c r="D66" i="9"/>
  <c r="D61" i="3"/>
  <c r="D68" i="3"/>
  <c r="D62" i="3"/>
  <c r="D40" i="3"/>
  <c r="F50" i="9"/>
  <c r="CZ11" i="12"/>
  <c r="DA11" i="12" s="1"/>
  <c r="DB11" i="12" s="1"/>
  <c r="DC11" i="12" s="1"/>
  <c r="DD11" i="12" s="1"/>
  <c r="DE11" i="12" s="1"/>
  <c r="DF11" i="12" s="1"/>
  <c r="DG11" i="12" s="1"/>
  <c r="DH11" i="12" s="1"/>
  <c r="DI11" i="12" s="1"/>
  <c r="DJ11" i="12" s="1"/>
  <c r="DK11" i="12" s="1"/>
  <c r="DL11" i="12" s="1"/>
  <c r="DM11" i="12" s="1"/>
  <c r="DN11" i="12" s="1"/>
  <c r="DO11" i="12" s="1"/>
  <c r="DP11" i="12" s="1"/>
  <c r="DQ11" i="12" s="1"/>
  <c r="DR11" i="12" s="1"/>
  <c r="DS11" i="12" s="1"/>
  <c r="DT11" i="12" s="1"/>
  <c r="DU11" i="12" s="1"/>
  <c r="DV11" i="12" s="1"/>
  <c r="DW11" i="12" s="1"/>
  <c r="DX11" i="12" s="1"/>
  <c r="DY11" i="12" s="1"/>
  <c r="DZ11" i="12" s="1"/>
  <c r="EA11" i="12" s="1"/>
  <c r="EB11" i="12" s="1"/>
  <c r="EC11" i="12" s="1"/>
  <c r="ED11" i="12" s="1"/>
  <c r="EE11" i="12" s="1"/>
  <c r="EF11" i="12" s="1"/>
  <c r="EG11" i="12" s="1"/>
  <c r="EH11" i="12" s="1"/>
  <c r="EI11" i="12" s="1"/>
  <c r="EJ11" i="12" s="1"/>
  <c r="EK11" i="12" s="1"/>
  <c r="EL11" i="12" s="1"/>
  <c r="EM11" i="12" s="1"/>
  <c r="EN11" i="12" s="1"/>
  <c r="EO11" i="12" s="1"/>
  <c r="EP11" i="12" s="1"/>
  <c r="EQ11" i="12" s="1"/>
  <c r="ER11" i="12" s="1"/>
  <c r="ES11" i="12" s="1"/>
  <c r="ET11" i="12" s="1"/>
  <c r="EU11" i="12" s="1"/>
  <c r="EV11" i="12" s="1"/>
  <c r="EW11" i="12" s="1"/>
  <c r="EX11" i="12" s="1"/>
  <c r="EY11" i="12" s="1"/>
  <c r="EZ11" i="12" s="1"/>
  <c r="FA11" i="12" s="1"/>
  <c r="FB11" i="12" s="1"/>
  <c r="FC11" i="12" s="1"/>
  <c r="FD11" i="12" s="1"/>
  <c r="FE11" i="12" s="1"/>
  <c r="FF11" i="12" s="1"/>
  <c r="FG11" i="12" s="1"/>
  <c r="FH11" i="12" s="1"/>
  <c r="FI11" i="12" s="1"/>
  <c r="FJ11" i="12" s="1"/>
  <c r="FK11" i="12" s="1"/>
  <c r="FL11" i="12" s="1"/>
  <c r="FM11" i="12" s="1"/>
  <c r="FN11" i="12" s="1"/>
  <c r="FO11" i="12" s="1"/>
  <c r="FP11" i="12" s="1"/>
  <c r="FQ11" i="12" s="1"/>
  <c r="FR11" i="12" s="1"/>
  <c r="FS11" i="12" s="1"/>
  <c r="FT11" i="12" s="1"/>
  <c r="FU11" i="12" s="1"/>
  <c r="FV11" i="12" s="1"/>
  <c r="FW11" i="12" s="1"/>
  <c r="FX11" i="12" s="1"/>
  <c r="FY11" i="12" s="1"/>
  <c r="FZ11" i="12" s="1"/>
  <c r="GA11" i="12" s="1"/>
  <c r="GB11" i="12" s="1"/>
  <c r="GC11" i="12" s="1"/>
  <c r="GD11" i="12" s="1"/>
  <c r="GE11" i="12" s="1"/>
  <c r="GF11" i="12" s="1"/>
  <c r="GG11" i="12" s="1"/>
  <c r="GH11" i="12" s="1"/>
  <c r="GI11" i="12" s="1"/>
  <c r="GJ11" i="12" s="1"/>
  <c r="GK11" i="12" s="1"/>
  <c r="GL11" i="12" s="1"/>
  <c r="GM11" i="12" s="1"/>
  <c r="GN11" i="12" s="1"/>
  <c r="GO11" i="12" s="1"/>
  <c r="GP11" i="12" s="1"/>
  <c r="GQ11" i="12" s="1"/>
  <c r="GR11" i="12" s="1"/>
  <c r="GS11" i="12" s="1"/>
  <c r="GT11" i="12" s="1"/>
  <c r="GU11" i="12" s="1"/>
  <c r="GV11" i="12" s="1"/>
  <c r="GW11" i="12" s="1"/>
  <c r="GX11" i="12" s="1"/>
  <c r="GY11" i="12" s="1"/>
  <c r="GZ11" i="12" s="1"/>
  <c r="HA11" i="12" s="1"/>
  <c r="HB11" i="12" s="1"/>
  <c r="HC11" i="12" s="1"/>
  <c r="HD11" i="12" s="1"/>
  <c r="HE11" i="12" s="1"/>
  <c r="HF11" i="12" s="1"/>
  <c r="HG11" i="12" s="1"/>
  <c r="HH11" i="12" s="1"/>
  <c r="HI11" i="12" s="1"/>
  <c r="HJ11" i="12" s="1"/>
  <c r="HK11" i="12" s="1"/>
  <c r="HL11" i="12" s="1"/>
  <c r="HM11" i="12" s="1"/>
  <c r="HN11" i="12" s="1"/>
  <c r="HO11" i="12" s="1"/>
  <c r="HP11" i="12" s="1"/>
  <c r="HQ11" i="12" s="1"/>
  <c r="HR11" i="12" s="1"/>
  <c r="HS11" i="12" s="1"/>
  <c r="HT11" i="12" s="1"/>
  <c r="HU11" i="12" s="1"/>
  <c r="HV11" i="12" s="1"/>
  <c r="HW11" i="12" s="1"/>
  <c r="HX11" i="12" s="1"/>
  <c r="HY11" i="12" s="1"/>
  <c r="HZ11" i="12" s="1"/>
  <c r="IA11" i="12" s="1"/>
  <c r="IB11" i="12" s="1"/>
  <c r="IC11" i="12" s="1"/>
  <c r="ID11" i="12" s="1"/>
  <c r="IE11" i="12" s="1"/>
  <c r="IF11" i="12" s="1"/>
  <c r="IG11" i="12" s="1"/>
  <c r="IH11" i="12" s="1"/>
  <c r="II11" i="12" s="1"/>
  <c r="IJ11" i="12" s="1"/>
  <c r="IK11" i="12" s="1"/>
  <c r="IL11" i="12" s="1"/>
  <c r="E30" i="11"/>
  <c r="D4" i="11"/>
  <c r="E52" i="11"/>
  <c r="D39" i="11"/>
  <c r="D30" i="11"/>
  <c r="D27" i="11" s="1"/>
  <c r="D15" i="3"/>
  <c r="CT11" i="14"/>
  <c r="CU11" i="14" s="1"/>
  <c r="CV11" i="14" s="1"/>
  <c r="CW11" i="14" s="1"/>
  <c r="CX11" i="14" s="1"/>
  <c r="CY11" i="14" s="1"/>
  <c r="CZ11" i="14" s="1"/>
  <c r="DA11" i="14" s="1"/>
  <c r="DB11" i="14" s="1"/>
  <c r="DC11" i="14" s="1"/>
  <c r="DD11" i="14" s="1"/>
  <c r="DE11" i="14" s="1"/>
  <c r="DF11" i="14" s="1"/>
  <c r="DG11" i="14" s="1"/>
  <c r="DH11" i="14" s="1"/>
  <c r="DI11" i="14" s="1"/>
  <c r="DJ11" i="14" s="1"/>
  <c r="DK11" i="14" s="1"/>
  <c r="DL11" i="14" s="1"/>
  <c r="DM11" i="14" s="1"/>
  <c r="DN11" i="14" s="1"/>
  <c r="DO11" i="14" s="1"/>
  <c r="DP11" i="14" s="1"/>
  <c r="DQ11" i="14" s="1"/>
  <c r="DR11" i="14" s="1"/>
  <c r="DS11" i="14" s="1"/>
  <c r="DT11" i="14" s="1"/>
  <c r="DU11" i="14" s="1"/>
  <c r="DV11" i="14" s="1"/>
  <c r="DW11" i="14" s="1"/>
  <c r="DX11" i="14" s="1"/>
  <c r="DY11" i="14" s="1"/>
  <c r="DZ11" i="14" s="1"/>
  <c r="EA11" i="14" s="1"/>
  <c r="EB11" i="14" s="1"/>
  <c r="EC11" i="14" s="1"/>
  <c r="ED11" i="14" s="1"/>
  <c r="EE11" i="14" s="1"/>
  <c r="EF11" i="14" s="1"/>
  <c r="EG11" i="14" s="1"/>
  <c r="EH11" i="14" s="1"/>
  <c r="EI11" i="14" s="1"/>
  <c r="EJ11" i="14" s="1"/>
  <c r="EK11" i="14" s="1"/>
  <c r="EL11" i="14" s="1"/>
  <c r="EM11" i="14" s="1"/>
  <c r="EN11" i="14" s="1"/>
  <c r="EO11" i="14" s="1"/>
  <c r="EP11" i="14" s="1"/>
  <c r="EQ11" i="14" s="1"/>
  <c r="ER11" i="14" s="1"/>
  <c r="ES11" i="14" s="1"/>
  <c r="ET11" i="14" s="1"/>
  <c r="EU11" i="14" s="1"/>
  <c r="EV11" i="14" s="1"/>
  <c r="EW11" i="14" s="1"/>
  <c r="EX11" i="14" s="1"/>
  <c r="EY11" i="14" s="1"/>
  <c r="EZ11" i="14" s="1"/>
  <c r="FA11" i="14" s="1"/>
  <c r="FB11" i="14" s="1"/>
  <c r="FC11" i="14" s="1"/>
  <c r="FD11" i="14" s="1"/>
  <c r="FE11" i="14" s="1"/>
  <c r="FF11" i="14" s="1"/>
  <c r="FG11" i="14" s="1"/>
  <c r="FH11" i="14" s="1"/>
  <c r="FI11" i="14" s="1"/>
  <c r="FJ11" i="14" s="1"/>
  <c r="FK11" i="14" s="1"/>
  <c r="FL11" i="14" s="1"/>
  <c r="FM11" i="14" s="1"/>
  <c r="FN11" i="14" s="1"/>
  <c r="FO11" i="14" s="1"/>
  <c r="FP11" i="14" s="1"/>
  <c r="FQ11" i="14" s="1"/>
  <c r="FR11" i="14" s="1"/>
  <c r="FS11" i="14" s="1"/>
  <c r="FT11" i="14" s="1"/>
  <c r="FU11" i="14" s="1"/>
  <c r="FV11" i="14" s="1"/>
  <c r="FW11" i="14" s="1"/>
  <c r="FX11" i="14" s="1"/>
  <c r="FY11" i="14" s="1"/>
  <c r="FZ11" i="14" s="1"/>
  <c r="GA11" i="14" s="1"/>
  <c r="GB11" i="14" s="1"/>
  <c r="GC11" i="14" s="1"/>
  <c r="GD11" i="14" s="1"/>
  <c r="GE11" i="14" s="1"/>
  <c r="GF11" i="14" s="1"/>
  <c r="GG11" i="14" s="1"/>
  <c r="GH11" i="14" s="1"/>
  <c r="GI11" i="14" s="1"/>
  <c r="GJ11" i="14" s="1"/>
  <c r="GK11" i="14" s="1"/>
  <c r="GL11" i="14" s="1"/>
  <c r="GM11" i="14" s="1"/>
  <c r="GN11" i="14" s="1"/>
  <c r="GO11" i="14" s="1"/>
  <c r="GP11" i="14" s="1"/>
  <c r="GQ11" i="14" s="1"/>
  <c r="GR11" i="14" s="1"/>
  <c r="GS11" i="14" s="1"/>
  <c r="GT11" i="14" s="1"/>
  <c r="GU11" i="14" s="1"/>
  <c r="GV11" i="14" s="1"/>
  <c r="GW11" i="14" s="1"/>
  <c r="GX11" i="14" s="1"/>
  <c r="GY11" i="14" s="1"/>
  <c r="GZ11" i="14" s="1"/>
  <c r="HA11" i="14" s="1"/>
  <c r="HB11" i="14" s="1"/>
  <c r="HC11" i="14" s="1"/>
  <c r="HD11" i="14" s="1"/>
  <c r="HE11" i="14" s="1"/>
  <c r="HF11" i="14" s="1"/>
  <c r="HG11" i="14" s="1"/>
  <c r="HH11" i="14" s="1"/>
  <c r="HI11" i="14" s="1"/>
  <c r="HJ11" i="14" s="1"/>
  <c r="HK11" i="14" s="1"/>
  <c r="HL11" i="14" s="1"/>
  <c r="HM11" i="14" s="1"/>
  <c r="HN11" i="14" s="1"/>
  <c r="HO11" i="14" s="1"/>
  <c r="HP11" i="14" s="1"/>
  <c r="HQ11" i="14" s="1"/>
  <c r="HR11" i="14" s="1"/>
  <c r="HS11" i="14" s="1"/>
  <c r="HT11" i="14" s="1"/>
  <c r="HU11" i="14" s="1"/>
  <c r="HV11" i="14" s="1"/>
  <c r="HW11" i="14" s="1"/>
  <c r="HX11" i="14" s="1"/>
  <c r="HY11" i="14" s="1"/>
  <c r="HZ11" i="14" s="1"/>
  <c r="IA11" i="14" s="1"/>
  <c r="IB11" i="14" s="1"/>
  <c r="IC11" i="14" s="1"/>
  <c r="ID11" i="14" s="1"/>
  <c r="IE11" i="14" s="1"/>
  <c r="IF11" i="14" s="1"/>
  <c r="IG11" i="14" s="1"/>
  <c r="IH11" i="14" s="1"/>
  <c r="II11" i="14" s="1"/>
  <c r="IJ11" i="14" s="1"/>
  <c r="IK11" i="14" s="1"/>
  <c r="IL11" i="14" s="1"/>
  <c r="FC12" i="14"/>
  <c r="D22" i="3"/>
  <c r="F61" i="13"/>
  <c r="D66" i="13"/>
  <c r="D54" i="3"/>
  <c r="F50" i="13"/>
  <c r="D42" i="3"/>
  <c r="D60" i="3"/>
  <c r="D52" i="3"/>
  <c r="D45" i="3"/>
  <c r="D20" i="3"/>
  <c r="E70" i="7"/>
  <c r="E71" i="7" s="1"/>
  <c r="F50" i="7"/>
  <c r="E70" i="9"/>
  <c r="E71" i="9" s="1"/>
  <c r="D12" i="9"/>
  <c r="D67" i="3"/>
  <c r="D69" i="3"/>
  <c r="D72" i="3"/>
  <c r="D71" i="3" s="1"/>
  <c r="D66" i="7"/>
  <c r="G35" i="3"/>
  <c r="G36" i="3" s="1"/>
  <c r="E75" i="3"/>
  <c r="E76" i="3" s="1"/>
  <c r="D11" i="3"/>
  <c r="G38" i="3"/>
  <c r="D19" i="3"/>
  <c r="E30" i="5"/>
  <c r="E31" i="5" s="1"/>
  <c r="D43" i="3"/>
  <c r="D51" i="3"/>
  <c r="D53" i="3"/>
  <c r="D63" i="3"/>
  <c r="D81" i="3"/>
  <c r="G30" i="7"/>
  <c r="G31" i="7" s="1"/>
  <c r="F12" i="7"/>
  <c r="D34" i="7"/>
  <c r="D33" i="7" s="1"/>
  <c r="G70" i="7"/>
  <c r="G71" i="7" s="1"/>
  <c r="G70" i="9"/>
  <c r="G71" i="9" s="1"/>
  <c r="D61" i="9"/>
  <c r="F66" i="9"/>
  <c r="E4" i="11"/>
  <c r="E39" i="11"/>
  <c r="E57" i="11"/>
  <c r="E64" i="11"/>
  <c r="E70" i="13"/>
  <c r="E71" i="13" s="1"/>
  <c r="D61" i="13"/>
  <c r="H30" i="5"/>
  <c r="H31" i="5" s="1"/>
  <c r="G61" i="5"/>
  <c r="D34" i="9"/>
  <c r="D41" i="9"/>
  <c r="F61" i="9"/>
  <c r="D52" i="11"/>
  <c r="D64" i="11"/>
  <c r="G70" i="13"/>
  <c r="G71" i="13" s="1"/>
  <c r="D50" i="13"/>
  <c r="D61" i="5"/>
  <c r="C61" i="5" s="1"/>
  <c r="D10" i="3"/>
  <c r="G34" i="5"/>
  <c r="D12" i="5"/>
  <c r="D13" i="11"/>
  <c r="D24" i="11" s="1"/>
  <c r="D25" i="11" s="1"/>
  <c r="E13" i="11"/>
  <c r="E24" i="11" s="1"/>
  <c r="E25" i="11" s="1"/>
  <c r="D12" i="13"/>
  <c r="D56" i="3"/>
  <c r="F12" i="9"/>
  <c r="G41" i="5"/>
  <c r="CG40" i="6"/>
  <c r="D34" i="13"/>
  <c r="D41" i="13"/>
  <c r="D50" i="3"/>
  <c r="F41" i="9"/>
  <c r="D44" i="3"/>
  <c r="CJ40" i="6"/>
  <c r="L673" i="1"/>
  <c r="BZ6" i="6"/>
  <c r="CA6" i="6" s="1"/>
  <c r="CB6" i="6" s="1"/>
  <c r="CC6" i="6" s="1"/>
  <c r="BZ6" i="10"/>
  <c r="CA6" i="10" s="1"/>
  <c r="CB6" i="10" s="1"/>
  <c r="CC6" i="10" s="1"/>
  <c r="CD6" i="10" s="1"/>
  <c r="CE6" i="10" s="1"/>
  <c r="CF6" i="10" s="1"/>
  <c r="CG6" i="10" s="1"/>
  <c r="CH6" i="10" s="1"/>
  <c r="CI6" i="10" s="1"/>
  <c r="CJ6" i="10" s="1"/>
  <c r="CK6" i="10" s="1"/>
  <c r="CL6" i="10" s="1"/>
  <c r="CM6" i="10" s="1"/>
  <c r="CN6" i="10" s="1"/>
  <c r="CO6" i="10" s="1"/>
  <c r="CP6" i="10" s="1"/>
  <c r="CQ6" i="10" s="1"/>
  <c r="F34" i="9"/>
  <c r="G50" i="5"/>
  <c r="F41" i="7"/>
  <c r="D49" i="3"/>
  <c r="D4" i="9"/>
  <c r="F4" i="9"/>
  <c r="CD6" i="6"/>
  <c r="CE6" i="6" s="1"/>
  <c r="CF6" i="6" s="1"/>
  <c r="CG6" i="6" s="1"/>
  <c r="CH6" i="6" s="1"/>
  <c r="CI6" i="6" s="1"/>
  <c r="CJ6" i="6" s="1"/>
  <c r="CK6" i="6" s="1"/>
  <c r="CL6" i="6" s="1"/>
  <c r="CM6" i="6" s="1"/>
  <c r="D79" i="3"/>
  <c r="D73" i="7"/>
  <c r="BX6" i="8"/>
  <c r="BY6" i="8" s="1"/>
  <c r="BZ6" i="8" s="1"/>
  <c r="CA6" i="8" s="1"/>
  <c r="CB6" i="8" s="1"/>
  <c r="CC6" i="8" s="1"/>
  <c r="CD6" i="8" s="1"/>
  <c r="CE6" i="8" s="1"/>
  <c r="CF6" i="8" s="1"/>
  <c r="CG6" i="8" s="1"/>
  <c r="CH6" i="8" s="1"/>
  <c r="CI6" i="8" s="1"/>
  <c r="CJ6" i="8" s="1"/>
  <c r="CK6" i="8" s="1"/>
  <c r="CL6" i="8" s="1"/>
  <c r="CM6" i="8" s="1"/>
  <c r="CN6" i="8" s="1"/>
  <c r="CO6" i="8" s="1"/>
  <c r="CP6" i="8" s="1"/>
  <c r="CQ6" i="8" s="1"/>
  <c r="D73" i="13"/>
  <c r="F73" i="13"/>
  <c r="D9" i="3"/>
  <c r="BT6" i="14"/>
  <c r="BU6" i="14" s="1"/>
  <c r="BV6" i="14" s="1"/>
  <c r="BW6" i="14" s="1"/>
  <c r="BX6" i="14" s="1"/>
  <c r="BY6" i="14" s="1"/>
  <c r="BZ6" i="14" s="1"/>
  <c r="CA6" i="14" s="1"/>
  <c r="CB6" i="14" s="1"/>
  <c r="CC6" i="14" s="1"/>
  <c r="CD6" i="14" s="1"/>
  <c r="CE6" i="14" s="1"/>
  <c r="CF6" i="14" s="1"/>
  <c r="CG6" i="14" s="1"/>
  <c r="CH6" i="14" s="1"/>
  <c r="CI6" i="14" s="1"/>
  <c r="CJ6" i="14" s="1"/>
  <c r="CK6" i="14" s="1"/>
  <c r="CL6" i="14" s="1"/>
  <c r="CM6" i="14" s="1"/>
  <c r="CN6" i="14" s="1"/>
  <c r="CO6" i="14" s="1"/>
  <c r="CP6" i="14" s="1"/>
  <c r="CQ6" i="14" s="1"/>
  <c r="D8" i="3"/>
  <c r="E27" i="11"/>
  <c r="BZ11" i="12"/>
  <c r="CA11" i="12" s="1"/>
  <c r="CB11" i="12" s="1"/>
  <c r="CC11" i="12" s="1"/>
  <c r="CD11" i="12" s="1"/>
  <c r="CE11" i="12" s="1"/>
  <c r="CF11" i="12" s="1"/>
  <c r="CG11" i="12" s="1"/>
  <c r="CH11" i="12" s="1"/>
  <c r="CI11" i="12" s="1"/>
  <c r="CJ11" i="12" s="1"/>
  <c r="CK11" i="12" s="1"/>
  <c r="CL11" i="12" s="1"/>
  <c r="CM11" i="12" s="1"/>
  <c r="CN11" i="12" s="1"/>
  <c r="CO11" i="12" s="1"/>
  <c r="CP11" i="12" s="1"/>
  <c r="CQ11" i="12" s="1"/>
  <c r="D5" i="3"/>
  <c r="G12" i="5"/>
  <c r="D50" i="5"/>
  <c r="D66" i="5"/>
  <c r="D73" i="5"/>
  <c r="G73" i="5"/>
  <c r="D50" i="7"/>
  <c r="D41" i="7"/>
  <c r="D41" i="5"/>
  <c r="D47" i="3"/>
  <c r="D34" i="5"/>
  <c r="D21" i="3"/>
  <c r="F12" i="13"/>
  <c r="D6" i="3"/>
  <c r="D4" i="13"/>
  <c r="D4" i="7"/>
  <c r="C62" i="7" s="1"/>
  <c r="F4" i="7"/>
  <c r="F61" i="7"/>
  <c r="C4" i="5"/>
  <c r="D4" i="5"/>
  <c r="G4" i="5"/>
  <c r="L76" i="1"/>
  <c r="L135" i="1"/>
  <c r="L153" i="1"/>
  <c r="L169" i="1"/>
  <c r="L185" i="1"/>
  <c r="L17" i="1"/>
  <c r="L20" i="1"/>
  <c r="L25" i="1"/>
  <c r="L28" i="1"/>
  <c r="I32" i="4"/>
  <c r="U31" i="4"/>
  <c r="F32" i="4"/>
  <c r="F33" i="4"/>
  <c r="F58" i="4"/>
  <c r="V32" i="4"/>
  <c r="V58" i="4"/>
  <c r="G31" i="4"/>
  <c r="K31" i="4"/>
  <c r="O58" i="4"/>
  <c r="O32" i="4"/>
  <c r="S31" i="4"/>
  <c r="M31" i="4"/>
  <c r="Q31" i="4"/>
  <c r="L92" i="1"/>
  <c r="L108" i="1"/>
  <c r="L201" i="1"/>
  <c r="L9" i="1"/>
  <c r="L12" i="1"/>
  <c r="L33" i="1"/>
  <c r="L36" i="1"/>
  <c r="L41" i="1"/>
  <c r="L44" i="1"/>
  <c r="L49" i="1"/>
  <c r="L52" i="1"/>
  <c r="L57" i="1"/>
  <c r="L80" i="1"/>
  <c r="L96" i="1"/>
  <c r="L112" i="1"/>
  <c r="L123" i="1"/>
  <c r="L139" i="1"/>
  <c r="L157" i="1"/>
  <c r="L173" i="1"/>
  <c r="L189" i="1"/>
  <c r="L205" i="1"/>
  <c r="L212" i="1"/>
  <c r="L228" i="1"/>
  <c r="S58" i="4"/>
  <c r="I75" i="4"/>
  <c r="I59" i="4"/>
  <c r="L815" i="1"/>
  <c r="L819" i="1"/>
  <c r="L823" i="1"/>
  <c r="L827" i="1"/>
  <c r="L831" i="1"/>
  <c r="L835" i="1"/>
  <c r="L839" i="1"/>
  <c r="L843" i="1"/>
  <c r="L847" i="1"/>
  <c r="L851" i="1"/>
  <c r="L855" i="1"/>
  <c r="L859" i="1"/>
  <c r="L863" i="1"/>
  <c r="L867" i="1"/>
  <c r="L871" i="1"/>
  <c r="L875" i="1"/>
  <c r="L879" i="1"/>
  <c r="L883" i="1"/>
  <c r="L887" i="1"/>
  <c r="L891" i="1"/>
  <c r="L895" i="1"/>
  <c r="L899" i="1"/>
  <c r="L903" i="1"/>
  <c r="L907" i="1"/>
  <c r="L911" i="1"/>
  <c r="L915" i="1"/>
  <c r="L919" i="1"/>
  <c r="L923" i="1"/>
  <c r="L927" i="1"/>
  <c r="L931" i="1"/>
  <c r="L935" i="1"/>
  <c r="L939" i="1"/>
  <c r="L943" i="1"/>
  <c r="L947" i="1"/>
  <c r="L951" i="1"/>
  <c r="L955" i="1"/>
  <c r="L959" i="1"/>
  <c r="L963" i="1"/>
  <c r="L967" i="1"/>
  <c r="L971" i="1"/>
  <c r="L975" i="1"/>
  <c r="L979" i="1"/>
  <c r="L983" i="1"/>
  <c r="L987" i="1"/>
  <c r="L991" i="1"/>
  <c r="G75" i="3"/>
  <c r="G76" i="3" s="1"/>
  <c r="M58" i="4"/>
  <c r="M75" i="4" s="1"/>
  <c r="F75" i="4"/>
  <c r="H70" i="5"/>
  <c r="H71" i="5" s="1"/>
  <c r="CJ38" i="14"/>
  <c r="CB38" i="14"/>
  <c r="BV38" i="14"/>
  <c r="BR38" i="14"/>
  <c r="BH38" i="14"/>
  <c r="BD38" i="14"/>
  <c r="AZ38" i="14"/>
  <c r="AU38" i="14"/>
  <c r="AN38" i="14"/>
  <c r="AJ38" i="14"/>
  <c r="AD38" i="14"/>
  <c r="Y38" i="14"/>
  <c r="U38" i="14"/>
  <c r="Q38" i="14"/>
  <c r="M38" i="14"/>
  <c r="I38" i="14"/>
  <c r="E38" i="14"/>
  <c r="CO37" i="14"/>
  <c r="CK37" i="14"/>
  <c r="CG37" i="14"/>
  <c r="CC37" i="14"/>
  <c r="BY37" i="14"/>
  <c r="BU37" i="14"/>
  <c r="BP37" i="14"/>
  <c r="BL37" i="14"/>
  <c r="BH37" i="14"/>
  <c r="BD37" i="14"/>
  <c r="AZ37" i="14"/>
  <c r="AV37" i="14"/>
  <c r="AR37" i="14"/>
  <c r="AN37" i="14"/>
  <c r="AJ37" i="14"/>
  <c r="AF37" i="14"/>
  <c r="AB37" i="14"/>
  <c r="V37" i="14"/>
  <c r="R37" i="14"/>
  <c r="N37" i="14"/>
  <c r="J37" i="14"/>
  <c r="F37" i="14"/>
  <c r="CP36" i="14"/>
  <c r="CL36" i="14"/>
  <c r="CH36" i="14"/>
  <c r="CD36" i="14"/>
  <c r="BZ36" i="14"/>
  <c r="BU36" i="14"/>
  <c r="BQ36" i="14"/>
  <c r="BL36" i="14"/>
  <c r="BG36" i="14"/>
  <c r="BC36" i="14"/>
  <c r="AX36" i="14"/>
  <c r="AS36" i="14"/>
  <c r="AO36" i="14"/>
  <c r="AJ36" i="14"/>
  <c r="AE36" i="14"/>
  <c r="AA36" i="14"/>
  <c r="V36" i="14"/>
  <c r="R36" i="14"/>
  <c r="N36" i="14"/>
  <c r="J36" i="14"/>
  <c r="F36" i="14"/>
  <c r="CP35" i="14"/>
  <c r="CL35" i="14"/>
  <c r="CH35" i="14"/>
  <c r="CD35" i="14"/>
  <c r="BZ35" i="14"/>
  <c r="BV35" i="14"/>
  <c r="BR35" i="14"/>
  <c r="BN35" i="14"/>
  <c r="BJ35" i="14"/>
  <c r="BF35" i="14"/>
  <c r="BB35" i="14"/>
  <c r="AX35" i="14"/>
  <c r="AT35" i="14"/>
  <c r="AP35" i="14"/>
  <c r="AL35" i="14"/>
  <c r="AH35" i="14"/>
  <c r="CQ38" i="14"/>
  <c r="CM38" i="14"/>
  <c r="CI38" i="14"/>
  <c r="CE38" i="14"/>
  <c r="CA38" i="14"/>
  <c r="BU38" i="14"/>
  <c r="BM38" i="14"/>
  <c r="BG38" i="14"/>
  <c r="BC38" i="14"/>
  <c r="AY38" i="14"/>
  <c r="AS38" i="14"/>
  <c r="AM38" i="14"/>
  <c r="AI38" i="14"/>
  <c r="AC38" i="14"/>
  <c r="X38" i="14"/>
  <c r="T38" i="14"/>
  <c r="P38" i="14"/>
  <c r="L38" i="14"/>
  <c r="H38" i="14"/>
  <c r="D38" i="14"/>
  <c r="CJ37" i="14"/>
  <c r="CF37" i="14"/>
  <c r="CB37" i="14"/>
  <c r="BX37" i="14"/>
  <c r="BT37" i="14"/>
  <c r="BO37" i="14"/>
  <c r="BK37" i="14"/>
  <c r="BG37" i="14"/>
  <c r="BC37" i="14"/>
  <c r="AY37" i="14"/>
  <c r="AU37" i="14"/>
  <c r="AQ37" i="14"/>
  <c r="AM37" i="14"/>
  <c r="AI37" i="14"/>
  <c r="AE37" i="14"/>
  <c r="Z37" i="14"/>
  <c r="U37" i="14"/>
  <c r="Q37" i="14"/>
  <c r="M37" i="14"/>
  <c r="I37" i="14"/>
  <c r="E37" i="14"/>
  <c r="CO36" i="14"/>
  <c r="CK36" i="14"/>
  <c r="CG36" i="14"/>
  <c r="BY36" i="14"/>
  <c r="BT36" i="14"/>
  <c r="BP36" i="14"/>
  <c r="BK36" i="14"/>
  <c r="BF36" i="14"/>
  <c r="BB36" i="14"/>
  <c r="AW36" i="14"/>
  <c r="AR36" i="14"/>
  <c r="AN36" i="14"/>
  <c r="AI36" i="14"/>
  <c r="AD36" i="14"/>
  <c r="Z36" i="14"/>
  <c r="U36" i="14"/>
  <c r="Q36" i="14"/>
  <c r="M36" i="14"/>
  <c r="I36" i="14"/>
  <c r="E36" i="14"/>
  <c r="CO35" i="14"/>
  <c r="CK35" i="14"/>
  <c r="CG35" i="14"/>
  <c r="CC35" i="14"/>
  <c r="BY35" i="14"/>
  <c r="BU35" i="14"/>
  <c r="BQ35" i="14"/>
  <c r="BM35" i="14"/>
  <c r="BI35" i="14"/>
  <c r="BE35" i="14"/>
  <c r="BA35" i="14"/>
  <c r="AW35" i="14"/>
  <c r="AS35" i="14"/>
  <c r="AO35" i="14"/>
  <c r="AK35" i="14"/>
  <c r="AG35" i="14"/>
  <c r="AC35" i="14"/>
  <c r="Y35" i="14"/>
  <c r="U35" i="14"/>
  <c r="CP38" i="14"/>
  <c r="CL38" i="14"/>
  <c r="CH38" i="14"/>
  <c r="CD38" i="14"/>
  <c r="BZ38" i="14"/>
  <c r="BT38" i="14"/>
  <c r="BL38" i="14"/>
  <c r="BF38" i="14"/>
  <c r="BB38" i="14"/>
  <c r="AX38" i="14"/>
  <c r="AR38" i="14"/>
  <c r="AL38" i="14"/>
  <c r="AG38" i="14"/>
  <c r="AB38" i="14"/>
  <c r="W38" i="14"/>
  <c r="S38" i="14"/>
  <c r="O38" i="14"/>
  <c r="K38" i="14"/>
  <c r="G38" i="14"/>
  <c r="CQ37" i="14"/>
  <c r="CM37" i="14"/>
  <c r="CI37" i="14"/>
  <c r="CE37" i="14"/>
  <c r="CA37" i="14"/>
  <c r="BW37" i="14"/>
  <c r="BS37" i="14"/>
  <c r="BN37" i="14"/>
  <c r="BJ37" i="14"/>
  <c r="BF37" i="14"/>
  <c r="BB37" i="14"/>
  <c r="AX37" i="14"/>
  <c r="AT37" i="14"/>
  <c r="AP37" i="14"/>
  <c r="AL37" i="14"/>
  <c r="AH37" i="14"/>
  <c r="AD37" i="14"/>
  <c r="X37" i="14"/>
  <c r="T37" i="14"/>
  <c r="P37" i="14"/>
  <c r="L37" i="14"/>
  <c r="H37" i="14"/>
  <c r="D37" i="14"/>
  <c r="CF36" i="14"/>
  <c r="CB36" i="14"/>
  <c r="BX36" i="14"/>
  <c r="BS36" i="14"/>
  <c r="BN36" i="14"/>
  <c r="BJ36" i="14"/>
  <c r="BE36" i="14"/>
  <c r="AZ36" i="14"/>
  <c r="AV36" i="14"/>
  <c r="AQ36" i="14"/>
  <c r="AL36" i="14"/>
  <c r="AH36" i="14"/>
  <c r="AC36" i="14"/>
  <c r="X36" i="14"/>
  <c r="T36" i="14"/>
  <c r="P36" i="14"/>
  <c r="L36" i="14"/>
  <c r="H36" i="14"/>
  <c r="D36" i="14"/>
  <c r="CJ35" i="14"/>
  <c r="CF35" i="14"/>
  <c r="CB35" i="14"/>
  <c r="BX35" i="14"/>
  <c r="BT35" i="14"/>
  <c r="BP35" i="14"/>
  <c r="BL35" i="14"/>
  <c r="BH35" i="14"/>
  <c r="BD35" i="14"/>
  <c r="AZ35" i="14"/>
  <c r="AV35" i="14"/>
  <c r="AR35" i="14"/>
  <c r="AN35" i="14"/>
  <c r="AJ35" i="14"/>
  <c r="AF35" i="14"/>
  <c r="CO38" i="14"/>
  <c r="CK38" i="14"/>
  <c r="CC38" i="14"/>
  <c r="BY38" i="14"/>
  <c r="BS38" i="14"/>
  <c r="BK38" i="14"/>
  <c r="BE38" i="14"/>
  <c r="BA38" i="14"/>
  <c r="AW38" i="14"/>
  <c r="AO38" i="14"/>
  <c r="AK38" i="14"/>
  <c r="AE38" i="14"/>
  <c r="Z38" i="14"/>
  <c r="V38" i="14"/>
  <c r="R38" i="14"/>
  <c r="N38" i="14"/>
  <c r="J38" i="14"/>
  <c r="F38" i="14"/>
  <c r="CP37" i="14"/>
  <c r="CL37" i="14"/>
  <c r="CH37" i="14"/>
  <c r="CD37" i="14"/>
  <c r="BZ37" i="14"/>
  <c r="BV37" i="14"/>
  <c r="BQ37" i="14"/>
  <c r="BM37" i="14"/>
  <c r="BI37" i="14"/>
  <c r="BE37" i="14"/>
  <c r="BA37" i="14"/>
  <c r="AW37" i="14"/>
  <c r="AS37" i="14"/>
  <c r="AO37" i="14"/>
  <c r="AK37" i="14"/>
  <c r="AG37" i="14"/>
  <c r="AC37" i="14"/>
  <c r="W37" i="14"/>
  <c r="S37" i="14"/>
  <c r="O37" i="14"/>
  <c r="K37" i="14"/>
  <c r="G37" i="14"/>
  <c r="CQ36" i="14"/>
  <c r="CM36" i="14"/>
  <c r="CI36" i="14"/>
  <c r="CE36" i="14"/>
  <c r="CA36" i="14"/>
  <c r="BW36" i="14"/>
  <c r="BR36" i="14"/>
  <c r="BM36" i="14"/>
  <c r="BI36" i="14"/>
  <c r="BD36" i="14"/>
  <c r="AY36" i="14"/>
  <c r="AU36" i="14"/>
  <c r="AP36" i="14"/>
  <c r="AK36" i="14"/>
  <c r="AG36" i="14"/>
  <c r="AB36" i="14"/>
  <c r="W36" i="14"/>
  <c r="S36" i="14"/>
  <c r="O36" i="14"/>
  <c r="K36" i="14"/>
  <c r="G36" i="14"/>
  <c r="CQ35" i="14"/>
  <c r="CM35" i="14"/>
  <c r="CI35" i="14"/>
  <c r="CE35" i="14"/>
  <c r="CA35" i="14"/>
  <c r="BW35" i="14"/>
  <c r="BS35" i="14"/>
  <c r="BO35" i="14"/>
  <c r="BK35" i="14"/>
  <c r="BG35" i="14"/>
  <c r="BC35" i="14"/>
  <c r="AY35" i="14"/>
  <c r="AU35" i="14"/>
  <c r="AQ35" i="14"/>
  <c r="AM35" i="14"/>
  <c r="AI35" i="14"/>
  <c r="AE35" i="14"/>
  <c r="AA35" i="14"/>
  <c r="W35" i="14"/>
  <c r="S35" i="14"/>
  <c r="O35" i="14"/>
  <c r="K35" i="14"/>
  <c r="G35" i="14"/>
  <c r="X35" i="14"/>
  <c r="Q35" i="14"/>
  <c r="L35" i="14"/>
  <c r="F35" i="14"/>
  <c r="CP34" i="14"/>
  <c r="CL34" i="14"/>
  <c r="CH34" i="14"/>
  <c r="CD34" i="14"/>
  <c r="BZ34" i="14"/>
  <c r="BV34" i="14"/>
  <c r="BR34" i="14"/>
  <c r="BN34" i="14"/>
  <c r="BJ34" i="14"/>
  <c r="BF34" i="14"/>
  <c r="BB34" i="14"/>
  <c r="AX34" i="14"/>
  <c r="AT34" i="14"/>
  <c r="AP34" i="14"/>
  <c r="AL34" i="14"/>
  <c r="AH34" i="14"/>
  <c r="AD34" i="14"/>
  <c r="Z34" i="14"/>
  <c r="V34" i="14"/>
  <c r="R34" i="14"/>
  <c r="N34" i="14"/>
  <c r="J34" i="14"/>
  <c r="F34" i="14"/>
  <c r="CP33" i="14"/>
  <c r="CH33" i="14"/>
  <c r="CD33" i="14"/>
  <c r="BZ33" i="14"/>
  <c r="BV33" i="14"/>
  <c r="BR33" i="14"/>
  <c r="BN33" i="14"/>
  <c r="BJ33" i="14"/>
  <c r="BF33" i="14"/>
  <c r="BB33" i="14"/>
  <c r="AX33" i="14"/>
  <c r="AS33" i="14"/>
  <c r="AO33" i="14"/>
  <c r="AK33" i="14"/>
  <c r="AF33" i="14"/>
  <c r="AB33" i="14"/>
  <c r="X33" i="14"/>
  <c r="T33" i="14"/>
  <c r="P33" i="14"/>
  <c r="L33" i="14"/>
  <c r="H33" i="14"/>
  <c r="D33" i="14"/>
  <c r="CJ32" i="14"/>
  <c r="CF32" i="14"/>
  <c r="CB32" i="14"/>
  <c r="BX32" i="14"/>
  <c r="BP32" i="14"/>
  <c r="BJ32" i="14"/>
  <c r="BF32" i="14"/>
  <c r="AY32" i="14"/>
  <c r="AU32" i="14"/>
  <c r="AQ32" i="14"/>
  <c r="AL32" i="14"/>
  <c r="AF32" i="14"/>
  <c r="AB32" i="14"/>
  <c r="W32" i="14"/>
  <c r="S32" i="14"/>
  <c r="O32" i="14"/>
  <c r="K32" i="14"/>
  <c r="G32" i="14"/>
  <c r="CQ31" i="14"/>
  <c r="CM31" i="14"/>
  <c r="CI31" i="14"/>
  <c r="CE31" i="14"/>
  <c r="CA31" i="14"/>
  <c r="BU31" i="14"/>
  <c r="BQ31" i="14"/>
  <c r="BL31" i="14"/>
  <c r="BF31" i="14"/>
  <c r="AZ31" i="14"/>
  <c r="AV31" i="14"/>
  <c r="AQ31" i="14"/>
  <c r="AL31" i="14"/>
  <c r="AG31" i="14"/>
  <c r="AD35" i="14"/>
  <c r="V35" i="14"/>
  <c r="P35" i="14"/>
  <c r="J35" i="14"/>
  <c r="E35" i="14"/>
  <c r="CO34" i="14"/>
  <c r="CK34" i="14"/>
  <c r="CG34" i="14"/>
  <c r="CC34" i="14"/>
  <c r="BY34" i="14"/>
  <c r="BU34" i="14"/>
  <c r="BQ34" i="14"/>
  <c r="BM34" i="14"/>
  <c r="BI34" i="14"/>
  <c r="BE34" i="14"/>
  <c r="BA34" i="14"/>
  <c r="AW34" i="14"/>
  <c r="AS34" i="14"/>
  <c r="AO34" i="14"/>
  <c r="AK34" i="14"/>
  <c r="AG34" i="14"/>
  <c r="AC34" i="14"/>
  <c r="Y34" i="14"/>
  <c r="U34" i="14"/>
  <c r="Q34" i="14"/>
  <c r="M34" i="14"/>
  <c r="I34" i="14"/>
  <c r="E34" i="14"/>
  <c r="CO33" i="14"/>
  <c r="CK33" i="14"/>
  <c r="CG33" i="14"/>
  <c r="BY33" i="14"/>
  <c r="BU33" i="14"/>
  <c r="BQ33" i="14"/>
  <c r="BM33" i="14"/>
  <c r="BI33" i="14"/>
  <c r="BE33" i="14"/>
  <c r="BA33" i="14"/>
  <c r="AV33" i="14"/>
  <c r="AR33" i="14"/>
  <c r="AN33" i="14"/>
  <c r="AJ33" i="14"/>
  <c r="AE33" i="14"/>
  <c r="AA33" i="14"/>
  <c r="W33" i="14"/>
  <c r="S33" i="14"/>
  <c r="O33" i="14"/>
  <c r="K33" i="14"/>
  <c r="G33" i="14"/>
  <c r="CQ32" i="14"/>
  <c r="CM32" i="14"/>
  <c r="CI32" i="14"/>
  <c r="CE32" i="14"/>
  <c r="CA32" i="14"/>
  <c r="BW32" i="14"/>
  <c r="BO32" i="14"/>
  <c r="BI32" i="14"/>
  <c r="BD32" i="14"/>
  <c r="AX32" i="14"/>
  <c r="AT32" i="14"/>
  <c r="AP32" i="14"/>
  <c r="AK32" i="14"/>
  <c r="AE32" i="14"/>
  <c r="AA32" i="14"/>
  <c r="V32" i="14"/>
  <c r="R32" i="14"/>
  <c r="N32" i="14"/>
  <c r="J32" i="14"/>
  <c r="F32" i="14"/>
  <c r="CP31" i="14"/>
  <c r="CL31" i="14"/>
  <c r="CH31" i="14"/>
  <c r="CD31" i="14"/>
  <c r="BZ31" i="14"/>
  <c r="BT31" i="14"/>
  <c r="BP31" i="14"/>
  <c r="BJ31" i="14"/>
  <c r="BJ29" i="14" s="1"/>
  <c r="BJ12" i="14" s="1"/>
  <c r="BE31" i="14"/>
  <c r="AY31" i="14"/>
  <c r="AB35" i="14"/>
  <c r="T35" i="14"/>
  <c r="N35" i="14"/>
  <c r="I35" i="14"/>
  <c r="D35" i="14"/>
  <c r="CJ34" i="14"/>
  <c r="CF34" i="14"/>
  <c r="CB34" i="14"/>
  <c r="BX34" i="14"/>
  <c r="BT34" i="14"/>
  <c r="BP34" i="14"/>
  <c r="BL34" i="14"/>
  <c r="BH34" i="14"/>
  <c r="BD34" i="14"/>
  <c r="AZ34" i="14"/>
  <c r="AV34" i="14"/>
  <c r="AR34" i="14"/>
  <c r="AN34" i="14"/>
  <c r="AJ34" i="14"/>
  <c r="AF34" i="14"/>
  <c r="AB34" i="14"/>
  <c r="X34" i="14"/>
  <c r="T34" i="14"/>
  <c r="P34" i="14"/>
  <c r="L34" i="14"/>
  <c r="H34" i="14"/>
  <c r="D34" i="14"/>
  <c r="CJ33" i="14"/>
  <c r="CF33" i="14"/>
  <c r="CB33" i="14"/>
  <c r="BX33" i="14"/>
  <c r="BT33" i="14"/>
  <c r="BP33" i="14"/>
  <c r="BL33" i="14"/>
  <c r="BH33" i="14"/>
  <c r="BD33" i="14"/>
  <c r="AZ33" i="14"/>
  <c r="AU33" i="14"/>
  <c r="AQ33" i="14"/>
  <c r="AM33" i="14"/>
  <c r="AI33" i="14"/>
  <c r="AD33" i="14"/>
  <c r="Z33" i="14"/>
  <c r="V33" i="14"/>
  <c r="R33" i="14"/>
  <c r="N33" i="14"/>
  <c r="J33" i="14"/>
  <c r="F33" i="14"/>
  <c r="CP32" i="14"/>
  <c r="CL32" i="14"/>
  <c r="CH32" i="14"/>
  <c r="CD32" i="14"/>
  <c r="BZ32" i="14"/>
  <c r="BU32" i="14"/>
  <c r="BN32" i="14"/>
  <c r="BH32" i="14"/>
  <c r="BC32" i="14"/>
  <c r="AW32" i="14"/>
  <c r="AS32" i="14"/>
  <c r="AN32" i="14"/>
  <c r="AH32" i="14"/>
  <c r="AD32" i="14"/>
  <c r="Y32" i="14"/>
  <c r="U32" i="14"/>
  <c r="Q32" i="14"/>
  <c r="M32" i="14"/>
  <c r="I32" i="14"/>
  <c r="E32" i="14"/>
  <c r="CO31" i="14"/>
  <c r="CK31" i="14"/>
  <c r="CG31" i="14"/>
  <c r="BX31" i="14"/>
  <c r="BS31" i="14"/>
  <c r="BN31" i="14"/>
  <c r="BH31" i="14"/>
  <c r="BC31" i="14"/>
  <c r="AX31" i="14"/>
  <c r="AS31" i="14"/>
  <c r="AN31" i="14"/>
  <c r="AJ31" i="14"/>
  <c r="AE31" i="14"/>
  <c r="AA31" i="14"/>
  <c r="Z35" i="14"/>
  <c r="R35" i="14"/>
  <c r="M35" i="14"/>
  <c r="H35" i="14"/>
  <c r="CQ34" i="14"/>
  <c r="CM34" i="14"/>
  <c r="CI34" i="14"/>
  <c r="CE34" i="14"/>
  <c r="CA34" i="14"/>
  <c r="BW34" i="14"/>
  <c r="BS34" i="14"/>
  <c r="BO34" i="14"/>
  <c r="BK34" i="14"/>
  <c r="BG34" i="14"/>
  <c r="BC34" i="14"/>
  <c r="AY34" i="14"/>
  <c r="AU34" i="14"/>
  <c r="AQ34" i="14"/>
  <c r="AM34" i="14"/>
  <c r="AI34" i="14"/>
  <c r="AE34" i="14"/>
  <c r="AA34" i="14"/>
  <c r="W34" i="14"/>
  <c r="S34" i="14"/>
  <c r="O34" i="14"/>
  <c r="K34" i="14"/>
  <c r="G34" i="14"/>
  <c r="CQ33" i="14"/>
  <c r="CM33" i="14"/>
  <c r="CI33" i="14"/>
  <c r="CE33" i="14"/>
  <c r="CA33" i="14"/>
  <c r="BW33" i="14"/>
  <c r="BS33" i="14"/>
  <c r="BO33" i="14"/>
  <c r="BK33" i="14"/>
  <c r="BG33" i="14"/>
  <c r="BC33" i="14"/>
  <c r="AY33" i="14"/>
  <c r="AT33" i="14"/>
  <c r="AP33" i="14"/>
  <c r="AL33" i="14"/>
  <c r="AG33" i="14"/>
  <c r="AC33" i="14"/>
  <c r="Y33" i="14"/>
  <c r="U33" i="14"/>
  <c r="Q33" i="14"/>
  <c r="M33" i="14"/>
  <c r="I33" i="14"/>
  <c r="E33" i="14"/>
  <c r="CO32" i="14"/>
  <c r="CK32" i="14"/>
  <c r="CG32" i="14"/>
  <c r="CC32" i="14"/>
  <c r="BY32" i="14"/>
  <c r="BY29" i="14" s="1"/>
  <c r="BT32" i="14"/>
  <c r="BM32" i="14"/>
  <c r="BG32" i="14"/>
  <c r="AZ32" i="14"/>
  <c r="AV32" i="14"/>
  <c r="AR32" i="14"/>
  <c r="AM32" i="14"/>
  <c r="AG32" i="14"/>
  <c r="AC32" i="14"/>
  <c r="X32" i="14"/>
  <c r="T32" i="14"/>
  <c r="P32" i="14"/>
  <c r="L32" i="14"/>
  <c r="H32" i="14"/>
  <c r="D32" i="14"/>
  <c r="CJ31" i="14"/>
  <c r="CF31" i="14"/>
  <c r="CB31" i="14"/>
  <c r="BV31" i="14"/>
  <c r="BR31" i="14"/>
  <c r="BM31" i="14"/>
  <c r="BG31" i="14"/>
  <c r="BA31" i="14"/>
  <c r="AW31" i="14"/>
  <c r="AR31" i="14"/>
  <c r="AM31" i="14"/>
  <c r="AI31" i="14"/>
  <c r="AD31" i="14"/>
  <c r="AF31" i="14"/>
  <c r="X31" i="14"/>
  <c r="T31" i="14"/>
  <c r="P31" i="14"/>
  <c r="L31" i="14"/>
  <c r="H31" i="14"/>
  <c r="D31" i="14"/>
  <c r="CJ30" i="14"/>
  <c r="CF30" i="14"/>
  <c r="BU30" i="14"/>
  <c r="BU29" i="14" s="1"/>
  <c r="BU12" i="14" s="1"/>
  <c r="BN30" i="14"/>
  <c r="BG30" i="14"/>
  <c r="BB30" i="14"/>
  <c r="BB29" i="14" s="1"/>
  <c r="BB12" i="14" s="1"/>
  <c r="AX30" i="14"/>
  <c r="AX29" i="14" s="1"/>
  <c r="AS30" i="14"/>
  <c r="AS29" i="14" s="1"/>
  <c r="AO30" i="14"/>
  <c r="AO29" i="14" s="1"/>
  <c r="AO12" i="14" s="1"/>
  <c r="AK30" i="14"/>
  <c r="AG30" i="14"/>
  <c r="AA30" i="14"/>
  <c r="AA29" i="14" s="1"/>
  <c r="AA12" i="14" s="1"/>
  <c r="V30" i="14"/>
  <c r="AU31" i="14"/>
  <c r="AU29" i="14" s="1"/>
  <c r="AU12" i="14" s="1"/>
  <c r="AC31" i="14"/>
  <c r="W31" i="14"/>
  <c r="S31" i="14"/>
  <c r="O31" i="14"/>
  <c r="K31" i="14"/>
  <c r="G31" i="14"/>
  <c r="CQ30" i="14"/>
  <c r="CQ29" i="14" s="1"/>
  <c r="CQ12" i="14" s="1"/>
  <c r="CM30" i="14"/>
  <c r="CM29" i="14" s="1"/>
  <c r="CM12" i="14" s="1"/>
  <c r="CI30" i="14"/>
  <c r="CE30" i="14"/>
  <c r="CE29" i="14" s="1"/>
  <c r="CE12" i="14" s="1"/>
  <c r="CA30" i="14"/>
  <c r="CA29" i="14" s="1"/>
  <c r="CA12" i="14" s="1"/>
  <c r="BT30" i="14"/>
  <c r="BM30" i="14"/>
  <c r="BE30" i="14"/>
  <c r="BE29" i="14" s="1"/>
  <c r="BA30" i="14"/>
  <c r="AW30" i="14"/>
  <c r="AR30" i="14"/>
  <c r="AN30" i="14"/>
  <c r="AN29" i="14" s="1"/>
  <c r="AJ30" i="14"/>
  <c r="AJ29" i="14" s="1"/>
  <c r="AF30" i="14"/>
  <c r="Y30" i="14"/>
  <c r="Y29" i="14" s="1"/>
  <c r="Y12" i="14" s="1"/>
  <c r="U30" i="14"/>
  <c r="AP31" i="14"/>
  <c r="AB31" i="14"/>
  <c r="AB29" i="14" s="1"/>
  <c r="V31" i="14"/>
  <c r="R31" i="14"/>
  <c r="N31" i="14"/>
  <c r="J31" i="14"/>
  <c r="F31" i="14"/>
  <c r="CP30" i="14"/>
  <c r="CP29" i="14" s="1"/>
  <c r="CP12" i="14" s="1"/>
  <c r="CL30" i="14"/>
  <c r="CL29" i="14" s="1"/>
  <c r="CL12" i="14" s="1"/>
  <c r="CH30" i="14"/>
  <c r="CH29" i="14" s="1"/>
  <c r="CH12" i="14" s="1"/>
  <c r="CD30" i="14"/>
  <c r="CD29" i="14" s="1"/>
  <c r="BZ30" i="14"/>
  <c r="BZ29" i="14" s="1"/>
  <c r="BZ12" i="14" s="1"/>
  <c r="BS30" i="14"/>
  <c r="BS29" i="14" s="1"/>
  <c r="BS12" i="14" s="1"/>
  <c r="BL30" i="14"/>
  <c r="BL29" i="14" s="1"/>
  <c r="BD30" i="14"/>
  <c r="BD29" i="14" s="1"/>
  <c r="AZ30" i="14"/>
  <c r="AZ29" i="14" s="1"/>
  <c r="AV30" i="14"/>
  <c r="AV29" i="14" s="1"/>
  <c r="AQ30" i="14"/>
  <c r="AQ29" i="14" s="1"/>
  <c r="AQ12" i="14" s="1"/>
  <c r="AM30" i="14"/>
  <c r="AI30" i="14"/>
  <c r="AE30" i="14"/>
  <c r="AE29" i="14" s="1"/>
  <c r="AE12" i="14" s="1"/>
  <c r="X30" i="14"/>
  <c r="X29" i="14" s="1"/>
  <c r="T30" i="14"/>
  <c r="P30" i="14"/>
  <c r="P29" i="14" s="1"/>
  <c r="AK31" i="14"/>
  <c r="Z31" i="14"/>
  <c r="Z29" i="14" s="1"/>
  <c r="Z12" i="14" s="1"/>
  <c r="U31" i="14"/>
  <c r="Q31" i="14"/>
  <c r="M31" i="14"/>
  <c r="I31" i="14"/>
  <c r="E31" i="14"/>
  <c r="CO30" i="14"/>
  <c r="CO29" i="14" s="1"/>
  <c r="CK30" i="14"/>
  <c r="CK29" i="14" s="1"/>
  <c r="CK12" i="14" s="1"/>
  <c r="CG29" i="14"/>
  <c r="CG12" i="14" s="1"/>
  <c r="CC30" i="14"/>
  <c r="CC29" i="14" s="1"/>
  <c r="CC12" i="14" s="1"/>
  <c r="BV30" i="14"/>
  <c r="BV29" i="14" s="1"/>
  <c r="BV12" i="14" s="1"/>
  <c r="BR30" i="14"/>
  <c r="BR29" i="14" s="1"/>
  <c r="BR12" i="14" s="1"/>
  <c r="BK30" i="14"/>
  <c r="BK29" i="14" s="1"/>
  <c r="BK12" i="14" s="1"/>
  <c r="BC30" i="14"/>
  <c r="BC29" i="14" s="1"/>
  <c r="BC12" i="14" s="1"/>
  <c r="AY30" i="14"/>
  <c r="AY29" i="14" s="1"/>
  <c r="AY12" i="14" s="1"/>
  <c r="AT30" i="14"/>
  <c r="AT29" i="14" s="1"/>
  <c r="AT12" i="14" s="1"/>
  <c r="AP30" i="14"/>
  <c r="AL30" i="14"/>
  <c r="AL29" i="14" s="1"/>
  <c r="AL12" i="14" s="1"/>
  <c r="AH30" i="14"/>
  <c r="AH29" i="14" s="1"/>
  <c r="AD30" i="14"/>
  <c r="AD29" i="14" s="1"/>
  <c r="AD12" i="14" s="1"/>
  <c r="W30" i="14"/>
  <c r="S30" i="14"/>
  <c r="S29" i="14" s="1"/>
  <c r="S12" i="14" s="1"/>
  <c r="O30" i="14"/>
  <c r="K30" i="14"/>
  <c r="K29" i="14" s="1"/>
  <c r="K12" i="14" s="1"/>
  <c r="G30" i="14"/>
  <c r="M30" i="14"/>
  <c r="H30" i="14"/>
  <c r="H29" i="14" s="1"/>
  <c r="R30" i="14"/>
  <c r="L30" i="14"/>
  <c r="L29" i="14" s="1"/>
  <c r="F30" i="14"/>
  <c r="F29" i="14" s="1"/>
  <c r="Q30" i="14"/>
  <c r="Q29" i="14" s="1"/>
  <c r="Q12" i="14" s="1"/>
  <c r="J30" i="14"/>
  <c r="E30" i="14"/>
  <c r="N30" i="14"/>
  <c r="I30" i="14"/>
  <c r="CO38" i="10"/>
  <c r="D30" i="14"/>
  <c r="D29" i="14" s="1"/>
  <c r="CQ38" i="10"/>
  <c r="CP38" i="10"/>
  <c r="CN38" i="10"/>
  <c r="CB38" i="10"/>
  <c r="BX38" i="10"/>
  <c r="BS38" i="10"/>
  <c r="BK38" i="10"/>
  <c r="BG38" i="10"/>
  <c r="BA38" i="10"/>
  <c r="AW38" i="10"/>
  <c r="AQ38" i="10"/>
  <c r="AK38" i="10"/>
  <c r="AC38" i="10"/>
  <c r="X38" i="10"/>
  <c r="T38" i="10"/>
  <c r="P38" i="10"/>
  <c r="L38" i="10"/>
  <c r="H38" i="10"/>
  <c r="D38" i="10"/>
  <c r="CN37" i="10"/>
  <c r="CJ37" i="10"/>
  <c r="CF37" i="10"/>
  <c r="CB37" i="10"/>
  <c r="BX37" i="10"/>
  <c r="BT37" i="10"/>
  <c r="BO37" i="10"/>
  <c r="BK37" i="10"/>
  <c r="BG37" i="10"/>
  <c r="BC37" i="10"/>
  <c r="AY37" i="10"/>
  <c r="AU37" i="10"/>
  <c r="AQ37" i="10"/>
  <c r="AM37" i="10"/>
  <c r="AI37" i="10"/>
  <c r="AE37" i="10"/>
  <c r="AA37" i="10"/>
  <c r="W37" i="10"/>
  <c r="S37" i="10"/>
  <c r="O37" i="10"/>
  <c r="K37" i="10"/>
  <c r="G37" i="10"/>
  <c r="CQ36" i="10"/>
  <c r="CM36" i="10"/>
  <c r="CI36" i="10"/>
  <c r="CE36" i="10"/>
  <c r="CA36" i="10"/>
  <c r="BW36" i="10"/>
  <c r="BR36" i="10"/>
  <c r="BN36" i="10"/>
  <c r="BJ36" i="10"/>
  <c r="BE36" i="10"/>
  <c r="AZ36" i="10"/>
  <c r="AV36" i="10"/>
  <c r="AR36" i="10"/>
  <c r="AN36" i="10"/>
  <c r="AI36" i="10"/>
  <c r="AD36" i="10"/>
  <c r="X36" i="10"/>
  <c r="T36" i="10"/>
  <c r="P36" i="10"/>
  <c r="L36" i="10"/>
  <c r="H36" i="10"/>
  <c r="D36" i="10"/>
  <c r="CN35" i="10"/>
  <c r="CJ35" i="10"/>
  <c r="CF35" i="10"/>
  <c r="CB35" i="10"/>
  <c r="BX35" i="10"/>
  <c r="BT35" i="10"/>
  <c r="BP35" i="10"/>
  <c r="BL35" i="10"/>
  <c r="BH35" i="10"/>
  <c r="BD35" i="10"/>
  <c r="AZ35" i="10"/>
  <c r="AV35" i="10"/>
  <c r="AR35" i="10"/>
  <c r="AN35" i="10"/>
  <c r="AJ35" i="10"/>
  <c r="AF35" i="10"/>
  <c r="AB35" i="10"/>
  <c r="X35" i="10"/>
  <c r="T35" i="10"/>
  <c r="P35" i="10"/>
  <c r="L35" i="10"/>
  <c r="H35" i="10"/>
  <c r="D35" i="10"/>
  <c r="CN34" i="10"/>
  <c r="CJ34" i="10"/>
  <c r="CF34" i="10"/>
  <c r="CB34" i="10"/>
  <c r="BX34" i="10"/>
  <c r="BT34" i="10"/>
  <c r="BP34" i="10"/>
  <c r="BL34" i="10"/>
  <c r="BH34" i="10"/>
  <c r="BD34" i="10"/>
  <c r="AZ34" i="10"/>
  <c r="AV34" i="10"/>
  <c r="AR34" i="10"/>
  <c r="AN34" i="10"/>
  <c r="AJ34" i="10"/>
  <c r="AF34" i="10"/>
  <c r="AB34" i="10"/>
  <c r="X34" i="10"/>
  <c r="T34" i="10"/>
  <c r="P34" i="10"/>
  <c r="L34" i="10"/>
  <c r="H34" i="10"/>
  <c r="D34" i="10"/>
  <c r="CJ33" i="10"/>
  <c r="CF33" i="10"/>
  <c r="CB33" i="10"/>
  <c r="BX33" i="10"/>
  <c r="BT33" i="10"/>
  <c r="BP33" i="10"/>
  <c r="BL33" i="10"/>
  <c r="BH33" i="10"/>
  <c r="BC33" i="10"/>
  <c r="AX33" i="10"/>
  <c r="AT33" i="10"/>
  <c r="AP33" i="10"/>
  <c r="AK33" i="10"/>
  <c r="AG33" i="10"/>
  <c r="AC33" i="10"/>
  <c r="Y33" i="10"/>
  <c r="U33" i="10"/>
  <c r="Q33" i="10"/>
  <c r="M33" i="10"/>
  <c r="I33" i="10"/>
  <c r="E33" i="10"/>
  <c r="CO32" i="10"/>
  <c r="CK32" i="10"/>
  <c r="CC32" i="10"/>
  <c r="BY32" i="10"/>
  <c r="BT32" i="10"/>
  <c r="BN32" i="10"/>
  <c r="BH32" i="10"/>
  <c r="BB32" i="10"/>
  <c r="AX32" i="10"/>
  <c r="AS32" i="10"/>
  <c r="AM32" i="10"/>
  <c r="AI32" i="10"/>
  <c r="AE32" i="10"/>
  <c r="W32" i="10"/>
  <c r="S32" i="10"/>
  <c r="O32" i="10"/>
  <c r="K32" i="10"/>
  <c r="G32" i="10"/>
  <c r="CQ31" i="10"/>
  <c r="CM31" i="10"/>
  <c r="CI31" i="10"/>
  <c r="CE31" i="10"/>
  <c r="CA31" i="10"/>
  <c r="BV31" i="10"/>
  <c r="BR31" i="10"/>
  <c r="BM31" i="10"/>
  <c r="BH31" i="10"/>
  <c r="BD31" i="10"/>
  <c r="AZ31" i="10"/>
  <c r="AV31" i="10"/>
  <c r="CM38" i="10"/>
  <c r="CI38" i="10"/>
  <c r="CA38" i="10"/>
  <c r="BV38" i="10"/>
  <c r="BR38" i="10"/>
  <c r="BJ38" i="10"/>
  <c r="BF38" i="10"/>
  <c r="AZ38" i="10"/>
  <c r="AV38" i="10"/>
  <c r="AO38" i="10"/>
  <c r="AJ38" i="10"/>
  <c r="AB38" i="10"/>
  <c r="W38" i="10"/>
  <c r="S38" i="10"/>
  <c r="O38" i="10"/>
  <c r="K38" i="10"/>
  <c r="G38" i="10"/>
  <c r="CQ37" i="10"/>
  <c r="CM37" i="10"/>
  <c r="CI37" i="10"/>
  <c r="CE37" i="10"/>
  <c r="CA37" i="10"/>
  <c r="BW37" i="10"/>
  <c r="BS37" i="10"/>
  <c r="BN37" i="10"/>
  <c r="BJ37" i="10"/>
  <c r="BF37" i="10"/>
  <c r="BB37" i="10"/>
  <c r="AX37" i="10"/>
  <c r="AT37" i="10"/>
  <c r="AP37" i="10"/>
  <c r="AL37" i="10"/>
  <c r="AH37" i="10"/>
  <c r="AD37" i="10"/>
  <c r="Z37" i="10"/>
  <c r="V37" i="10"/>
  <c r="R37" i="10"/>
  <c r="N37" i="10"/>
  <c r="J37" i="10"/>
  <c r="F37" i="10"/>
  <c r="CP36" i="10"/>
  <c r="CL36" i="10"/>
  <c r="CH36" i="10"/>
  <c r="CD36" i="10"/>
  <c r="BZ36" i="10"/>
  <c r="BU36" i="10"/>
  <c r="BQ36" i="10"/>
  <c r="BM36" i="10"/>
  <c r="BI36" i="10"/>
  <c r="BD36" i="10"/>
  <c r="AY36" i="10"/>
  <c r="AU36" i="10"/>
  <c r="AQ36" i="10"/>
  <c r="AL36" i="10"/>
  <c r="AH36" i="10"/>
  <c r="AC36" i="10"/>
  <c r="W36" i="10"/>
  <c r="S36" i="10"/>
  <c r="O36" i="10"/>
  <c r="K36" i="10"/>
  <c r="G36" i="10"/>
  <c r="CQ35" i="10"/>
  <c r="CM35" i="10"/>
  <c r="CI35" i="10"/>
  <c r="CA35" i="10"/>
  <c r="BW35" i="10"/>
  <c r="BS35" i="10"/>
  <c r="BO35" i="10"/>
  <c r="BK35" i="10"/>
  <c r="BG35" i="10"/>
  <c r="BC35" i="10"/>
  <c r="AY35" i="10"/>
  <c r="AU35" i="10"/>
  <c r="AQ35" i="10"/>
  <c r="AM35" i="10"/>
  <c r="AI35" i="10"/>
  <c r="AE35" i="10"/>
  <c r="AA35" i="10"/>
  <c r="W35" i="10"/>
  <c r="S35" i="10"/>
  <c r="O35" i="10"/>
  <c r="K35" i="10"/>
  <c r="G35" i="10"/>
  <c r="CQ34" i="10"/>
  <c r="CM34" i="10"/>
  <c r="CI34" i="10"/>
  <c r="CE34" i="10"/>
  <c r="CA34" i="10"/>
  <c r="BW34" i="10"/>
  <c r="BS34" i="10"/>
  <c r="BO34" i="10"/>
  <c r="BK34" i="10"/>
  <c r="BG34" i="10"/>
  <c r="BC34" i="10"/>
  <c r="AY34" i="10"/>
  <c r="AU34" i="10"/>
  <c r="AQ34" i="10"/>
  <c r="AM34" i="10"/>
  <c r="AI34" i="10"/>
  <c r="AE34" i="10"/>
  <c r="AA34" i="10"/>
  <c r="W34" i="10"/>
  <c r="S34" i="10"/>
  <c r="O34" i="10"/>
  <c r="K34" i="10"/>
  <c r="G34" i="10"/>
  <c r="CQ33" i="10"/>
  <c r="CM33" i="10"/>
  <c r="CI33" i="10"/>
  <c r="CE33" i="10"/>
  <c r="CA33" i="10"/>
  <c r="BW33" i="10"/>
  <c r="BS33" i="10"/>
  <c r="BO33" i="10"/>
  <c r="BK33" i="10"/>
  <c r="BG33" i="10"/>
  <c r="BB33" i="10"/>
  <c r="AW33" i="10"/>
  <c r="AS33" i="10"/>
  <c r="AO33" i="10"/>
  <c r="AJ33" i="10"/>
  <c r="AF33" i="10"/>
  <c r="AB33" i="10"/>
  <c r="X33" i="10"/>
  <c r="T33" i="10"/>
  <c r="P33" i="10"/>
  <c r="L33" i="10"/>
  <c r="H33" i="10"/>
  <c r="D33" i="10"/>
  <c r="CJ32" i="10"/>
  <c r="CB32" i="10"/>
  <c r="BX32" i="10"/>
  <c r="BQ32" i="10"/>
  <c r="BM32" i="10"/>
  <c r="BG32" i="10"/>
  <c r="BA32" i="10"/>
  <c r="AW32" i="10"/>
  <c r="AQ32" i="10"/>
  <c r="AL32" i="10"/>
  <c r="AH32" i="10"/>
  <c r="AD32" i="10"/>
  <c r="V32" i="10"/>
  <c r="R32" i="10"/>
  <c r="N32" i="10"/>
  <c r="J32" i="10"/>
  <c r="CL38" i="10"/>
  <c r="CH38" i="10"/>
  <c r="CD38" i="10"/>
  <c r="BZ38" i="10"/>
  <c r="BU38" i="10"/>
  <c r="BN38" i="10"/>
  <c r="BI38" i="10"/>
  <c r="BE38" i="10"/>
  <c r="AY38" i="10"/>
  <c r="AS38" i="10"/>
  <c r="AM38" i="10"/>
  <c r="AE38" i="10"/>
  <c r="Z38" i="10"/>
  <c r="V38" i="10"/>
  <c r="R38" i="10"/>
  <c r="N38" i="10"/>
  <c r="J38" i="10"/>
  <c r="F38" i="10"/>
  <c r="CP37" i="10"/>
  <c r="CL37" i="10"/>
  <c r="CH37" i="10"/>
  <c r="CD37" i="10"/>
  <c r="BZ37" i="10"/>
  <c r="BV37" i="10"/>
  <c r="BQ37" i="10"/>
  <c r="BM37" i="10"/>
  <c r="BI37" i="10"/>
  <c r="BE37" i="10"/>
  <c r="BA37" i="10"/>
  <c r="AW37" i="10"/>
  <c r="AS37" i="10"/>
  <c r="AO37" i="10"/>
  <c r="AK37" i="10"/>
  <c r="AG37" i="10"/>
  <c r="AC37" i="10"/>
  <c r="Y37" i="10"/>
  <c r="U37" i="10"/>
  <c r="Q37" i="10"/>
  <c r="M37" i="10"/>
  <c r="I37" i="10"/>
  <c r="E37" i="10"/>
  <c r="CO36" i="10"/>
  <c r="CG36" i="10"/>
  <c r="CC36" i="10"/>
  <c r="BY36" i="10"/>
  <c r="BT36" i="10"/>
  <c r="BP36" i="10"/>
  <c r="BL36" i="10"/>
  <c r="BG36" i="10"/>
  <c r="BC36" i="10"/>
  <c r="AX36" i="10"/>
  <c r="AT36" i="10"/>
  <c r="AP36" i="10"/>
  <c r="AK36" i="10"/>
  <c r="AG36" i="10"/>
  <c r="AB36" i="10"/>
  <c r="V36" i="10"/>
  <c r="R36" i="10"/>
  <c r="N36" i="10"/>
  <c r="J36" i="10"/>
  <c r="F36" i="10"/>
  <c r="CP35" i="10"/>
  <c r="CL35" i="10"/>
  <c r="CH35" i="10"/>
  <c r="CD35" i="10"/>
  <c r="BZ35" i="10"/>
  <c r="BV35" i="10"/>
  <c r="BR35" i="10"/>
  <c r="BN35" i="10"/>
  <c r="BJ35" i="10"/>
  <c r="BF35" i="10"/>
  <c r="BB35" i="10"/>
  <c r="AX35" i="10"/>
  <c r="AT35" i="10"/>
  <c r="AP35" i="10"/>
  <c r="AL35" i="10"/>
  <c r="AH35" i="10"/>
  <c r="AD35" i="10"/>
  <c r="Z35" i="10"/>
  <c r="V35" i="10"/>
  <c r="R35" i="10"/>
  <c r="N35" i="10"/>
  <c r="J35" i="10"/>
  <c r="F35" i="10"/>
  <c r="CP34" i="10"/>
  <c r="CL34" i="10"/>
  <c r="CH34" i="10"/>
  <c r="CD34" i="10"/>
  <c r="BZ34" i="10"/>
  <c r="BV34" i="10"/>
  <c r="BR34" i="10"/>
  <c r="BN34" i="10"/>
  <c r="BJ34" i="10"/>
  <c r="BF34" i="10"/>
  <c r="BB34" i="10"/>
  <c r="AX34" i="10"/>
  <c r="AT34" i="10"/>
  <c r="AP34" i="10"/>
  <c r="AL34" i="10"/>
  <c r="AH34" i="10"/>
  <c r="AD34" i="10"/>
  <c r="Z34" i="10"/>
  <c r="V34" i="10"/>
  <c r="R34" i="10"/>
  <c r="N34" i="10"/>
  <c r="J34" i="10"/>
  <c r="F34" i="10"/>
  <c r="CP33" i="10"/>
  <c r="CL33" i="10"/>
  <c r="CH33" i="10"/>
  <c r="CD33" i="10"/>
  <c r="BZ33" i="10"/>
  <c r="BV33" i="10"/>
  <c r="BR33" i="10"/>
  <c r="BN33" i="10"/>
  <c r="BJ33" i="10"/>
  <c r="BF33" i="10"/>
  <c r="AZ33" i="10"/>
  <c r="AV33" i="10"/>
  <c r="AR33" i="10"/>
  <c r="AM33" i="10"/>
  <c r="AI33" i="10"/>
  <c r="AE33" i="10"/>
  <c r="AA33" i="10"/>
  <c r="W33" i="10"/>
  <c r="S33" i="10"/>
  <c r="O33" i="10"/>
  <c r="K33" i="10"/>
  <c r="G33" i="10"/>
  <c r="CQ32" i="10"/>
  <c r="CI32" i="10"/>
  <c r="CA32" i="10"/>
  <c r="BW32" i="10"/>
  <c r="BP32" i="10"/>
  <c r="BJ32" i="10"/>
  <c r="BF32" i="10"/>
  <c r="AZ32" i="10"/>
  <c r="AV32" i="10"/>
  <c r="AP32" i="10"/>
  <c r="AK32" i="10"/>
  <c r="AG32" i="10"/>
  <c r="AA32" i="10"/>
  <c r="U32" i="10"/>
  <c r="Q32" i="10"/>
  <c r="M32" i="10"/>
  <c r="I32" i="10"/>
  <c r="E32" i="10"/>
  <c r="CO31" i="10"/>
  <c r="CG31" i="10"/>
  <c r="CC31" i="10"/>
  <c r="BY31" i="10"/>
  <c r="BT31" i="10"/>
  <c r="BP31" i="10"/>
  <c r="BJ31" i="10"/>
  <c r="BF31" i="10"/>
  <c r="BB31" i="10"/>
  <c r="AX31" i="10"/>
  <c r="AT31" i="10"/>
  <c r="AO31" i="10"/>
  <c r="AJ31" i="10"/>
  <c r="AC31" i="10"/>
  <c r="CG38" i="10"/>
  <c r="CC38" i="10"/>
  <c r="BY38" i="10"/>
  <c r="BT38" i="10"/>
  <c r="BM38" i="10"/>
  <c r="BH38" i="10"/>
  <c r="BD38" i="10"/>
  <c r="AX38" i="10"/>
  <c r="AR38" i="10"/>
  <c r="AL38" i="10"/>
  <c r="AD38" i="10"/>
  <c r="Y38" i="10"/>
  <c r="U38" i="10"/>
  <c r="Q38" i="10"/>
  <c r="M38" i="10"/>
  <c r="I38" i="10"/>
  <c r="E38" i="10"/>
  <c r="CO37" i="10"/>
  <c r="CK37" i="10"/>
  <c r="CG37" i="10"/>
  <c r="CC37" i="10"/>
  <c r="BY37" i="10"/>
  <c r="BU37" i="10"/>
  <c r="BP37" i="10"/>
  <c r="BL37" i="10"/>
  <c r="BH37" i="10"/>
  <c r="BD37" i="10"/>
  <c r="AZ37" i="10"/>
  <c r="AV37" i="10"/>
  <c r="AR37" i="10"/>
  <c r="AN37" i="10"/>
  <c r="AJ37" i="10"/>
  <c r="AF37" i="10"/>
  <c r="AB37" i="10"/>
  <c r="X37" i="10"/>
  <c r="T37" i="10"/>
  <c r="P37" i="10"/>
  <c r="L37" i="10"/>
  <c r="H37" i="10"/>
  <c r="D37" i="10"/>
  <c r="CN36" i="10"/>
  <c r="CF36" i="10"/>
  <c r="CB36" i="10"/>
  <c r="BX36" i="10"/>
  <c r="BS36" i="10"/>
  <c r="BO36" i="10"/>
  <c r="BK36" i="10"/>
  <c r="BF36" i="10"/>
  <c r="BB36" i="10"/>
  <c r="AW36" i="10"/>
  <c r="AS36" i="10"/>
  <c r="AO36" i="10"/>
  <c r="AJ36" i="10"/>
  <c r="AE36" i="10"/>
  <c r="AA36" i="10"/>
  <c r="U36" i="10"/>
  <c r="Q36" i="10"/>
  <c r="M36" i="10"/>
  <c r="I36" i="10"/>
  <c r="E36" i="10"/>
  <c r="CO35" i="10"/>
  <c r="CK35" i="10"/>
  <c r="CG35" i="10"/>
  <c r="CC35" i="10"/>
  <c r="BY35" i="10"/>
  <c r="BU35" i="10"/>
  <c r="BQ35" i="10"/>
  <c r="BM35" i="10"/>
  <c r="BI35" i="10"/>
  <c r="BE35" i="10"/>
  <c r="BA35" i="10"/>
  <c r="AW35" i="10"/>
  <c r="AS35" i="10"/>
  <c r="AO35" i="10"/>
  <c r="AK35" i="10"/>
  <c r="AG35" i="10"/>
  <c r="AC35" i="10"/>
  <c r="Y35" i="10"/>
  <c r="U35" i="10"/>
  <c r="Q35" i="10"/>
  <c r="M35" i="10"/>
  <c r="I35" i="10"/>
  <c r="E35" i="10"/>
  <c r="CO34" i="10"/>
  <c r="CK34" i="10"/>
  <c r="CG34" i="10"/>
  <c r="CC34" i="10"/>
  <c r="BY34" i="10"/>
  <c r="BU34" i="10"/>
  <c r="BQ34" i="10"/>
  <c r="BM34" i="10"/>
  <c r="BI34" i="10"/>
  <c r="BE34" i="10"/>
  <c r="BA34" i="10"/>
  <c r="AW34" i="10"/>
  <c r="AS34" i="10"/>
  <c r="AO34" i="10"/>
  <c r="AK34" i="10"/>
  <c r="AG34" i="10"/>
  <c r="AC34" i="10"/>
  <c r="Y34" i="10"/>
  <c r="U34" i="10"/>
  <c r="Q34" i="10"/>
  <c r="M34" i="10"/>
  <c r="I34" i="10"/>
  <c r="E34" i="10"/>
  <c r="CO33" i="10"/>
  <c r="CG33" i="10"/>
  <c r="CC33" i="10"/>
  <c r="BY33" i="10"/>
  <c r="BU33" i="10"/>
  <c r="BQ33" i="10"/>
  <c r="BM33" i="10"/>
  <c r="BI33" i="10"/>
  <c r="BE33" i="10"/>
  <c r="AY33" i="10"/>
  <c r="AU33" i="10"/>
  <c r="AQ33" i="10"/>
  <c r="AL33" i="10"/>
  <c r="AH33" i="10"/>
  <c r="AD33" i="10"/>
  <c r="Z33" i="10"/>
  <c r="V33" i="10"/>
  <c r="R33" i="10"/>
  <c r="N33" i="10"/>
  <c r="J33" i="10"/>
  <c r="F33" i="10"/>
  <c r="CP32" i="10"/>
  <c r="CH32" i="10"/>
  <c r="CD32" i="10"/>
  <c r="BZ32" i="10"/>
  <c r="BU32" i="10"/>
  <c r="BO32" i="10"/>
  <c r="BI32" i="10"/>
  <c r="BC32" i="10"/>
  <c r="AY32" i="10"/>
  <c r="AU32" i="10"/>
  <c r="AO32" i="10"/>
  <c r="AJ32" i="10"/>
  <c r="AF32" i="10"/>
  <c r="X32" i="10"/>
  <c r="T32" i="10"/>
  <c r="P32" i="10"/>
  <c r="L32" i="10"/>
  <c r="H32" i="10"/>
  <c r="D32" i="10"/>
  <c r="CJ31" i="10"/>
  <c r="CB31" i="10"/>
  <c r="BX31" i="10"/>
  <c r="CP31" i="10"/>
  <c r="BZ31" i="10"/>
  <c r="BN31" i="10"/>
  <c r="BE31" i="10"/>
  <c r="AW31" i="10"/>
  <c r="AP31" i="10"/>
  <c r="AG31" i="10"/>
  <c r="Z31" i="10"/>
  <c r="V31" i="10"/>
  <c r="R31" i="10"/>
  <c r="N31" i="10"/>
  <c r="J31" i="10"/>
  <c r="F31" i="10"/>
  <c r="CP30" i="10"/>
  <c r="CH30" i="10"/>
  <c r="CD30" i="10"/>
  <c r="BZ30" i="10"/>
  <c r="BU30" i="10"/>
  <c r="BN30" i="10"/>
  <c r="BH30" i="10"/>
  <c r="BH29" i="10" s="1"/>
  <c r="BH12" i="10" s="1"/>
  <c r="BB30" i="10"/>
  <c r="AU30" i="10"/>
  <c r="AP30" i="10"/>
  <c r="AL30" i="10"/>
  <c r="AH30" i="10"/>
  <c r="AD30" i="10"/>
  <c r="X30" i="10"/>
  <c r="T30" i="10"/>
  <c r="P30" i="10"/>
  <c r="L30" i="10"/>
  <c r="H30" i="10"/>
  <c r="D30" i="10"/>
  <c r="CQ38" i="8"/>
  <c r="CM38" i="8"/>
  <c r="CI38" i="8"/>
  <c r="CE38" i="8"/>
  <c r="CA38" i="8"/>
  <c r="BW38" i="8"/>
  <c r="BS38" i="8"/>
  <c r="BN38" i="8"/>
  <c r="BJ38" i="8"/>
  <c r="BC38" i="8"/>
  <c r="AY38" i="8"/>
  <c r="AU38" i="8"/>
  <c r="AQ38" i="8"/>
  <c r="AK38" i="8"/>
  <c r="AD38" i="8"/>
  <c r="Z38" i="8"/>
  <c r="U38" i="8"/>
  <c r="Q38" i="8"/>
  <c r="M38" i="8"/>
  <c r="I38" i="8"/>
  <c r="E38" i="8"/>
  <c r="CO37" i="8"/>
  <c r="CK37" i="8"/>
  <c r="CG37" i="8"/>
  <c r="CC37" i="8"/>
  <c r="BY37" i="8"/>
  <c r="BU37" i="8"/>
  <c r="BQ37" i="8"/>
  <c r="BM37" i="8"/>
  <c r="BI37" i="8"/>
  <c r="BE37" i="8"/>
  <c r="BA37" i="8"/>
  <c r="AW37" i="8"/>
  <c r="AS37" i="8"/>
  <c r="AO37" i="8"/>
  <c r="AK37" i="8"/>
  <c r="AG37" i="8"/>
  <c r="AC37" i="8"/>
  <c r="CL31" i="10"/>
  <c r="BU31" i="10"/>
  <c r="BL31" i="10"/>
  <c r="BC31" i="10"/>
  <c r="BC29" i="10" s="1"/>
  <c r="BC12" i="10" s="1"/>
  <c r="AU31" i="10"/>
  <c r="AN31" i="10"/>
  <c r="AE31" i="10"/>
  <c r="Y31" i="10"/>
  <c r="U31" i="10"/>
  <c r="Q31" i="10"/>
  <c r="M31" i="10"/>
  <c r="I31" i="10"/>
  <c r="E31" i="10"/>
  <c r="CO30" i="10"/>
  <c r="CK29" i="10"/>
  <c r="CK12" i="10" s="1"/>
  <c r="CG29" i="10"/>
  <c r="CG12" i="10" s="1"/>
  <c r="CC30" i="10"/>
  <c r="CC29" i="10" s="1"/>
  <c r="CC12" i="10" s="1"/>
  <c r="BY30" i="10"/>
  <c r="BT30" i="10"/>
  <c r="BT29" i="10" s="1"/>
  <c r="BT12" i="10" s="1"/>
  <c r="BM30" i="10"/>
  <c r="BM29" i="10" s="1"/>
  <c r="BM12" i="10" s="1"/>
  <c r="BG30" i="10"/>
  <c r="AZ30" i="10"/>
  <c r="AZ29" i="10" s="1"/>
  <c r="AZ12" i="10" s="1"/>
  <c r="AS30" i="10"/>
  <c r="AO30" i="10"/>
  <c r="AK30" i="10"/>
  <c r="AG30" i="10"/>
  <c r="AG29" i="10" s="1"/>
  <c r="AG12" i="10" s="1"/>
  <c r="AC30" i="10"/>
  <c r="AC29" i="10" s="1"/>
  <c r="AC12" i="10" s="1"/>
  <c r="W30" i="10"/>
  <c r="S30" i="10"/>
  <c r="O30" i="10"/>
  <c r="K30" i="10"/>
  <c r="G30" i="10"/>
  <c r="CP38" i="8"/>
  <c r="CL38" i="8"/>
  <c r="CH38" i="8"/>
  <c r="CD38" i="8"/>
  <c r="BV38" i="8"/>
  <c r="BQ38" i="8"/>
  <c r="BM38" i="8"/>
  <c r="BI38" i="8"/>
  <c r="BB38" i="8"/>
  <c r="AX38" i="8"/>
  <c r="AT38" i="8"/>
  <c r="AO38" i="8"/>
  <c r="AJ38" i="8"/>
  <c r="AC38" i="8"/>
  <c r="X38" i="8"/>
  <c r="T38" i="8"/>
  <c r="P38" i="8"/>
  <c r="L38" i="8"/>
  <c r="H38" i="8"/>
  <c r="D38" i="8"/>
  <c r="CN37" i="8"/>
  <c r="CJ37" i="8"/>
  <c r="CF37" i="8"/>
  <c r="CB37" i="8"/>
  <c r="BX37" i="8"/>
  <c r="BT37" i="8"/>
  <c r="BP37" i="8"/>
  <c r="BL37" i="8"/>
  <c r="BH37" i="8"/>
  <c r="BD37" i="8"/>
  <c r="AZ37" i="8"/>
  <c r="AV37" i="8"/>
  <c r="AR37" i="8"/>
  <c r="AN37" i="8"/>
  <c r="AJ37" i="8"/>
  <c r="AF37" i="8"/>
  <c r="AB37" i="8"/>
  <c r="CH31" i="10"/>
  <c r="BS31" i="10"/>
  <c r="BI31" i="10"/>
  <c r="BA31" i="10"/>
  <c r="AS31" i="10"/>
  <c r="AL31" i="10"/>
  <c r="AD31" i="10"/>
  <c r="X31" i="10"/>
  <c r="T31" i="10"/>
  <c r="P31" i="10"/>
  <c r="L31" i="10"/>
  <c r="H31" i="10"/>
  <c r="D31" i="10"/>
  <c r="CN30" i="10"/>
  <c r="CJ29" i="10"/>
  <c r="CJ12" i="10" s="1"/>
  <c r="CF29" i="10"/>
  <c r="CF12" i="10" s="1"/>
  <c r="CB30" i="10"/>
  <c r="CB29" i="10" s="1"/>
  <c r="CB12" i="10" s="1"/>
  <c r="BX30" i="10"/>
  <c r="BX29" i="10" s="1"/>
  <c r="BX12" i="10" s="1"/>
  <c r="BS30" i="10"/>
  <c r="BL30" i="10"/>
  <c r="BF30" i="10"/>
  <c r="BF29" i="10" s="1"/>
  <c r="BF12" i="10" s="1"/>
  <c r="AY30" i="10"/>
  <c r="AR30" i="10"/>
  <c r="AR29" i="10" s="1"/>
  <c r="AR12" i="10" s="1"/>
  <c r="AN30" i="10"/>
  <c r="AJ30" i="10"/>
  <c r="AF30" i="10"/>
  <c r="AA30" i="10"/>
  <c r="V30" i="10"/>
  <c r="V29" i="10" s="1"/>
  <c r="R30" i="10"/>
  <c r="R29" i="10" s="1"/>
  <c r="N30" i="10"/>
  <c r="N29" i="10" s="1"/>
  <c r="J30" i="10"/>
  <c r="J29" i="10" s="1"/>
  <c r="F30" i="10"/>
  <c r="CO38" i="8"/>
  <c r="CK38" i="8"/>
  <c r="CG38" i="8"/>
  <c r="CC38" i="8"/>
  <c r="BY38" i="8"/>
  <c r="BU38" i="8"/>
  <c r="BP38" i="8"/>
  <c r="BL38" i="8"/>
  <c r="BG38" i="8"/>
  <c r="BA38" i="8"/>
  <c r="AW38" i="8"/>
  <c r="AS38" i="8"/>
  <c r="AN38" i="8"/>
  <c r="AH38" i="8"/>
  <c r="AB38" i="8"/>
  <c r="W38" i="8"/>
  <c r="S38" i="8"/>
  <c r="O38" i="8"/>
  <c r="K38" i="8"/>
  <c r="G38" i="8"/>
  <c r="CQ37" i="8"/>
  <c r="CM37" i="8"/>
  <c r="CI37" i="8"/>
  <c r="CE37" i="8"/>
  <c r="CA37" i="8"/>
  <c r="BW37" i="8"/>
  <c r="BS37" i="8"/>
  <c r="BO37" i="8"/>
  <c r="BK37" i="8"/>
  <c r="BG37" i="8"/>
  <c r="BC37" i="8"/>
  <c r="AY37" i="8"/>
  <c r="AU37" i="8"/>
  <c r="F32" i="10"/>
  <c r="CD31" i="10"/>
  <c r="BQ31" i="10"/>
  <c r="BQ29" i="10" s="1"/>
  <c r="BQ12" i="10" s="1"/>
  <c r="BG31" i="10"/>
  <c r="AY31" i="10"/>
  <c r="AQ31" i="10"/>
  <c r="AK31" i="10"/>
  <c r="AB31" i="10"/>
  <c r="W31" i="10"/>
  <c r="S31" i="10"/>
  <c r="O31" i="10"/>
  <c r="K31" i="10"/>
  <c r="G31" i="10"/>
  <c r="CQ30" i="10"/>
  <c r="CQ29" i="10" s="1"/>
  <c r="CQ12" i="10" s="1"/>
  <c r="CM30" i="10"/>
  <c r="CM29" i="10" s="1"/>
  <c r="CM12" i="10" s="1"/>
  <c r="CI30" i="10"/>
  <c r="CI29" i="10" s="1"/>
  <c r="CI12" i="10" s="1"/>
  <c r="CE29" i="10"/>
  <c r="CE12" i="10" s="1"/>
  <c r="CA30" i="10"/>
  <c r="CA29" i="10" s="1"/>
  <c r="CA12" i="10" s="1"/>
  <c r="BV30" i="10"/>
  <c r="BV29" i="10" s="1"/>
  <c r="BV12" i="10" s="1"/>
  <c r="BR30" i="10"/>
  <c r="BR29" i="10" s="1"/>
  <c r="BR12" i="10" s="1"/>
  <c r="BK30" i="10"/>
  <c r="BD30" i="10"/>
  <c r="BD29" i="10" s="1"/>
  <c r="BD12" i="10" s="1"/>
  <c r="AX30" i="10"/>
  <c r="AX29" i="10" s="1"/>
  <c r="AX12" i="10" s="1"/>
  <c r="AQ30" i="10"/>
  <c r="AM30" i="10"/>
  <c r="AM29" i="10" s="1"/>
  <c r="AM12" i="10" s="1"/>
  <c r="AI30" i="10"/>
  <c r="AE30" i="10"/>
  <c r="Y30" i="10"/>
  <c r="U30" i="10"/>
  <c r="U29" i="10" s="1"/>
  <c r="Q30" i="10"/>
  <c r="Q29" i="10" s="1"/>
  <c r="M30" i="10"/>
  <c r="I30" i="10"/>
  <c r="E30" i="10"/>
  <c r="CN38" i="8"/>
  <c r="CJ38" i="8"/>
  <c r="CF38" i="8"/>
  <c r="CB38" i="8"/>
  <c r="BX38" i="8"/>
  <c r="BT38" i="8"/>
  <c r="BO38" i="8"/>
  <c r="BK38" i="8"/>
  <c r="BE38" i="8"/>
  <c r="AZ38" i="8"/>
  <c r="AV38" i="8"/>
  <c r="AR38" i="8"/>
  <c r="AL38" i="8"/>
  <c r="AE38" i="8"/>
  <c r="AA38" i="8"/>
  <c r="V38" i="8"/>
  <c r="R38" i="8"/>
  <c r="N38" i="8"/>
  <c r="J38" i="8"/>
  <c r="F38" i="8"/>
  <c r="CP37" i="8"/>
  <c r="CL37" i="8"/>
  <c r="CH37" i="8"/>
  <c r="CD37" i="8"/>
  <c r="BZ37" i="8"/>
  <c r="BV37" i="8"/>
  <c r="BR37" i="8"/>
  <c r="BN37" i="8"/>
  <c r="BJ37" i="8"/>
  <c r="BF37" i="8"/>
  <c r="BB37" i="8"/>
  <c r="AX37" i="8"/>
  <c r="AT37" i="8"/>
  <c r="AP37" i="8"/>
  <c r="AL37" i="8"/>
  <c r="AH37" i="8"/>
  <c r="AD37" i="8"/>
  <c r="Z37" i="8"/>
  <c r="V37" i="8"/>
  <c r="AQ37" i="8"/>
  <c r="AA37" i="8"/>
  <c r="U37" i="8"/>
  <c r="Q37" i="8"/>
  <c r="M37" i="8"/>
  <c r="I37" i="8"/>
  <c r="E37" i="8"/>
  <c r="CO36" i="8"/>
  <c r="CK36" i="8"/>
  <c r="CG36" i="8"/>
  <c r="BY36" i="8"/>
  <c r="BT36" i="8"/>
  <c r="BP36" i="8"/>
  <c r="BK36" i="8"/>
  <c r="BF36" i="8"/>
  <c r="BB36" i="8"/>
  <c r="AW36" i="8"/>
  <c r="AR36" i="8"/>
  <c r="AN36" i="8"/>
  <c r="AI36" i="8"/>
  <c r="AD36" i="8"/>
  <c r="Z36" i="8"/>
  <c r="U36" i="8"/>
  <c r="Q36" i="8"/>
  <c r="M36" i="8"/>
  <c r="I36" i="8"/>
  <c r="E36" i="8"/>
  <c r="CO35" i="8"/>
  <c r="CK35" i="8"/>
  <c r="CG35" i="8"/>
  <c r="CC35" i="8"/>
  <c r="BY35" i="8"/>
  <c r="BU35" i="8"/>
  <c r="BQ35" i="8"/>
  <c r="BM35" i="8"/>
  <c r="BI35" i="8"/>
  <c r="BE35" i="8"/>
  <c r="BA35" i="8"/>
  <c r="AW35" i="8"/>
  <c r="AS35" i="8"/>
  <c r="AO35" i="8"/>
  <c r="AK35" i="8"/>
  <c r="AG35" i="8"/>
  <c r="AC35" i="8"/>
  <c r="Y35" i="8"/>
  <c r="U35" i="8"/>
  <c r="Q35" i="8"/>
  <c r="M35" i="8"/>
  <c r="I35" i="8"/>
  <c r="E35" i="8"/>
  <c r="CO34" i="8"/>
  <c r="CK34" i="8"/>
  <c r="CG34" i="8"/>
  <c r="CC34" i="8"/>
  <c r="BY34" i="8"/>
  <c r="BU34" i="8"/>
  <c r="BQ34" i="8"/>
  <c r="BM34" i="8"/>
  <c r="BI34" i="8"/>
  <c r="BE34" i="8"/>
  <c r="BA34" i="8"/>
  <c r="AW34" i="8"/>
  <c r="AS34" i="8"/>
  <c r="AO34" i="8"/>
  <c r="AK34" i="8"/>
  <c r="AG34" i="8"/>
  <c r="AC34" i="8"/>
  <c r="Y34" i="8"/>
  <c r="U34" i="8"/>
  <c r="Q34" i="8"/>
  <c r="M34" i="8"/>
  <c r="I34" i="8"/>
  <c r="E34" i="8"/>
  <c r="CO33" i="8"/>
  <c r="CK33" i="8"/>
  <c r="CG33" i="8"/>
  <c r="CC33" i="8"/>
  <c r="BY33" i="8"/>
  <c r="BU33" i="8"/>
  <c r="BQ33" i="8"/>
  <c r="BM33" i="8"/>
  <c r="BI33" i="8"/>
  <c r="BE33" i="8"/>
  <c r="BA33" i="8"/>
  <c r="AW33" i="8"/>
  <c r="AS33" i="8"/>
  <c r="AO33" i="8"/>
  <c r="AJ33" i="8"/>
  <c r="AF33" i="8"/>
  <c r="AB33" i="8"/>
  <c r="X33" i="8"/>
  <c r="T33" i="8"/>
  <c r="P33" i="8"/>
  <c r="L33" i="8"/>
  <c r="H33" i="8"/>
  <c r="D33" i="8"/>
  <c r="CN32" i="8"/>
  <c r="CJ32" i="8"/>
  <c r="CF32" i="8"/>
  <c r="CB32" i="8"/>
  <c r="BX32" i="8"/>
  <c r="BT32" i="8"/>
  <c r="BO32" i="8"/>
  <c r="BK32" i="8"/>
  <c r="BD32" i="8"/>
  <c r="AZ32" i="8"/>
  <c r="AV32" i="8"/>
  <c r="AR32" i="8"/>
  <c r="AN32" i="8"/>
  <c r="AJ32" i="8"/>
  <c r="AE32" i="8"/>
  <c r="Z32" i="8"/>
  <c r="V32" i="8"/>
  <c r="R32" i="8"/>
  <c r="N32" i="8"/>
  <c r="J32" i="8"/>
  <c r="F32" i="8"/>
  <c r="CP31" i="8"/>
  <c r="CL31" i="8"/>
  <c r="CH31" i="8"/>
  <c r="CD31" i="8"/>
  <c r="BZ31" i="8"/>
  <c r="BV31" i="8"/>
  <c r="BR31" i="8"/>
  <c r="BN31" i="8"/>
  <c r="BJ31" i="8"/>
  <c r="BF31" i="8"/>
  <c r="BB31" i="8"/>
  <c r="AX31" i="8"/>
  <c r="AS31" i="8"/>
  <c r="AO31" i="8"/>
  <c r="AK31" i="8"/>
  <c r="AF31" i="8"/>
  <c r="AB31" i="8"/>
  <c r="W31" i="8"/>
  <c r="S31" i="8"/>
  <c r="O31" i="8"/>
  <c r="K31" i="8"/>
  <c r="G31" i="8"/>
  <c r="CQ30" i="8"/>
  <c r="CM30" i="8"/>
  <c r="CI30" i="8"/>
  <c r="CE30" i="8"/>
  <c r="CA30" i="8"/>
  <c r="BW30" i="8"/>
  <c r="BS30" i="8"/>
  <c r="BO30" i="8"/>
  <c r="BK30" i="8"/>
  <c r="BF30" i="8"/>
  <c r="BA30" i="8"/>
  <c r="AW30" i="8"/>
  <c r="AS30" i="8"/>
  <c r="AM37" i="8"/>
  <c r="Y37" i="8"/>
  <c r="T37" i="8"/>
  <c r="P37" i="8"/>
  <c r="L37" i="8"/>
  <c r="H37" i="8"/>
  <c r="D37" i="8"/>
  <c r="CN36" i="8"/>
  <c r="CF36" i="8"/>
  <c r="CB36" i="8"/>
  <c r="BX36" i="8"/>
  <c r="BS36" i="8"/>
  <c r="BN36" i="8"/>
  <c r="BJ36" i="8"/>
  <c r="BE36" i="8"/>
  <c r="AZ36" i="8"/>
  <c r="AV36" i="8"/>
  <c r="AQ36" i="8"/>
  <c r="AL36" i="8"/>
  <c r="AH36" i="8"/>
  <c r="AC36" i="8"/>
  <c r="X36" i="8"/>
  <c r="T36" i="8"/>
  <c r="P36" i="8"/>
  <c r="L36" i="8"/>
  <c r="H36" i="8"/>
  <c r="D36" i="8"/>
  <c r="CN35" i="8"/>
  <c r="CJ35" i="8"/>
  <c r="CF35" i="8"/>
  <c r="CB35" i="8"/>
  <c r="BX35" i="8"/>
  <c r="BT35" i="8"/>
  <c r="BP35" i="8"/>
  <c r="BL35" i="8"/>
  <c r="BH35" i="8"/>
  <c r="BD35" i="8"/>
  <c r="AZ35" i="8"/>
  <c r="AV35" i="8"/>
  <c r="AR35" i="8"/>
  <c r="AN35" i="8"/>
  <c r="AJ35" i="8"/>
  <c r="AF35" i="8"/>
  <c r="AB35" i="8"/>
  <c r="X35" i="8"/>
  <c r="T35" i="8"/>
  <c r="P35" i="8"/>
  <c r="L35" i="8"/>
  <c r="H35" i="8"/>
  <c r="D35" i="8"/>
  <c r="CN34" i="8"/>
  <c r="CJ34" i="8"/>
  <c r="CF34" i="8"/>
  <c r="CB34" i="8"/>
  <c r="BX34" i="8"/>
  <c r="BT34" i="8"/>
  <c r="BP34" i="8"/>
  <c r="BL34" i="8"/>
  <c r="BH34" i="8"/>
  <c r="BD34" i="8"/>
  <c r="AZ34" i="8"/>
  <c r="AV34" i="8"/>
  <c r="AR34" i="8"/>
  <c r="AN34" i="8"/>
  <c r="AJ34" i="8"/>
  <c r="AF34" i="8"/>
  <c r="AB34" i="8"/>
  <c r="X34" i="8"/>
  <c r="T34" i="8"/>
  <c r="P34" i="8"/>
  <c r="L34" i="8"/>
  <c r="H34" i="8"/>
  <c r="D34" i="8"/>
  <c r="CN33" i="8"/>
  <c r="CJ33" i="8"/>
  <c r="CF33" i="8"/>
  <c r="CB33" i="8"/>
  <c r="BX33" i="8"/>
  <c r="BT33" i="8"/>
  <c r="BP33" i="8"/>
  <c r="BL33" i="8"/>
  <c r="BH33" i="8"/>
  <c r="BD33" i="8"/>
  <c r="AZ33" i="8"/>
  <c r="AV33" i="8"/>
  <c r="AR33" i="8"/>
  <c r="AN33" i="8"/>
  <c r="AI33" i="8"/>
  <c r="AE33" i="8"/>
  <c r="AA33" i="8"/>
  <c r="W33" i="8"/>
  <c r="S33" i="8"/>
  <c r="O33" i="8"/>
  <c r="K33" i="8"/>
  <c r="G33" i="8"/>
  <c r="CQ32" i="8"/>
  <c r="CM32" i="8"/>
  <c r="CI32" i="8"/>
  <c r="CE32" i="8"/>
  <c r="CA32" i="8"/>
  <c r="BW32" i="8"/>
  <c r="BS32" i="8"/>
  <c r="BN32" i="8"/>
  <c r="BI32" i="8"/>
  <c r="BC32" i="8"/>
  <c r="AY32" i="8"/>
  <c r="AU32" i="8"/>
  <c r="AQ32" i="8"/>
  <c r="AM32" i="8"/>
  <c r="AI32" i="8"/>
  <c r="AD32" i="8"/>
  <c r="Y32" i="8"/>
  <c r="U32" i="8"/>
  <c r="Q32" i="8"/>
  <c r="M32" i="8"/>
  <c r="I32" i="8"/>
  <c r="E32" i="8"/>
  <c r="CO31" i="8"/>
  <c r="CK31" i="8"/>
  <c r="CG31" i="8"/>
  <c r="BY31" i="8"/>
  <c r="BU31" i="8"/>
  <c r="BQ31" i="8"/>
  <c r="BM31" i="8"/>
  <c r="BI31" i="8"/>
  <c r="BE31" i="8"/>
  <c r="BA31" i="8"/>
  <c r="AW31" i="8"/>
  <c r="AR31" i="8"/>
  <c r="AN31" i="8"/>
  <c r="AJ31" i="8"/>
  <c r="AE31" i="8"/>
  <c r="Z31" i="8"/>
  <c r="V31" i="8"/>
  <c r="R31" i="8"/>
  <c r="N31" i="8"/>
  <c r="J31" i="8"/>
  <c r="F31" i="8"/>
  <c r="CP30" i="8"/>
  <c r="CL30" i="8"/>
  <c r="CH30" i="8"/>
  <c r="CD30" i="8"/>
  <c r="BZ30" i="8"/>
  <c r="BV30" i="8"/>
  <c r="BR30" i="8"/>
  <c r="BN30" i="8"/>
  <c r="BJ30" i="8"/>
  <c r="BE30" i="8"/>
  <c r="AZ30" i="8"/>
  <c r="AV30" i="8"/>
  <c r="AR30" i="8"/>
  <c r="AN30" i="8"/>
  <c r="AJ30" i="8"/>
  <c r="AF30" i="8"/>
  <c r="AA30" i="8"/>
  <c r="W30" i="8"/>
  <c r="S30" i="8"/>
  <c r="O30" i="8"/>
  <c r="K30" i="8"/>
  <c r="G30" i="8"/>
  <c r="AI37" i="8"/>
  <c r="D27" i="7" s="1"/>
  <c r="X37" i="8"/>
  <c r="S37" i="8"/>
  <c r="O37" i="8"/>
  <c r="K37" i="8"/>
  <c r="G37" i="8"/>
  <c r="CQ36" i="8"/>
  <c r="CM36" i="8"/>
  <c r="CI36" i="8"/>
  <c r="CA36" i="8"/>
  <c r="BW36" i="8"/>
  <c r="BR36" i="8"/>
  <c r="BM36" i="8"/>
  <c r="BI36" i="8"/>
  <c r="BD36" i="8"/>
  <c r="AY36" i="8"/>
  <c r="AU36" i="8"/>
  <c r="AP36" i="8"/>
  <c r="AK36" i="8"/>
  <c r="AG36" i="8"/>
  <c r="AB36" i="8"/>
  <c r="W36" i="8"/>
  <c r="S36" i="8"/>
  <c r="O36" i="8"/>
  <c r="K36" i="8"/>
  <c r="G36" i="8"/>
  <c r="CQ35" i="8"/>
  <c r="CM35" i="8"/>
  <c r="CI35" i="8"/>
  <c r="CE35" i="8"/>
  <c r="CA35" i="8"/>
  <c r="BW35" i="8"/>
  <c r="BS35" i="8"/>
  <c r="BO35" i="8"/>
  <c r="BK35" i="8"/>
  <c r="BG35" i="8"/>
  <c r="BC35" i="8"/>
  <c r="AY35" i="8"/>
  <c r="AU35" i="8"/>
  <c r="AQ35" i="8"/>
  <c r="AM35" i="8"/>
  <c r="AI35" i="8"/>
  <c r="AE35" i="8"/>
  <c r="AA35" i="8"/>
  <c r="W35" i="8"/>
  <c r="S35" i="8"/>
  <c r="O35" i="8"/>
  <c r="K35" i="8"/>
  <c r="G35" i="8"/>
  <c r="CQ34" i="8"/>
  <c r="CM34" i="8"/>
  <c r="CI34" i="8"/>
  <c r="CE34" i="8"/>
  <c r="CA34" i="8"/>
  <c r="BW34" i="8"/>
  <c r="BS34" i="8"/>
  <c r="BO34" i="8"/>
  <c r="BK34" i="8"/>
  <c r="BG34" i="8"/>
  <c r="BC34" i="8"/>
  <c r="AY34" i="8"/>
  <c r="AU34" i="8"/>
  <c r="AQ34" i="8"/>
  <c r="AM34" i="8"/>
  <c r="AI34" i="8"/>
  <c r="AE34" i="8"/>
  <c r="AA34" i="8"/>
  <c r="W34" i="8"/>
  <c r="S34" i="8"/>
  <c r="O34" i="8"/>
  <c r="K34" i="8"/>
  <c r="G34" i="8"/>
  <c r="CQ33" i="8"/>
  <c r="CM33" i="8"/>
  <c r="CI33" i="8"/>
  <c r="CE33" i="8"/>
  <c r="CA33" i="8"/>
  <c r="BW33" i="8"/>
  <c r="BS33" i="8"/>
  <c r="BO33" i="8"/>
  <c r="BK33" i="8"/>
  <c r="BG33" i="8"/>
  <c r="BC33" i="8"/>
  <c r="AY33" i="8"/>
  <c r="AU33" i="8"/>
  <c r="AQ33" i="8"/>
  <c r="AM33" i="8"/>
  <c r="AH33" i="8"/>
  <c r="AD33" i="8"/>
  <c r="Z33" i="8"/>
  <c r="V33" i="8"/>
  <c r="R33" i="8"/>
  <c r="N33" i="8"/>
  <c r="J33" i="8"/>
  <c r="F33" i="8"/>
  <c r="CP32" i="8"/>
  <c r="CL32" i="8"/>
  <c r="CH32" i="8"/>
  <c r="CD32" i="8"/>
  <c r="BZ32" i="8"/>
  <c r="BV32" i="8"/>
  <c r="BR32" i="8"/>
  <c r="BM32" i="8"/>
  <c r="BG32" i="8"/>
  <c r="BB32" i="8"/>
  <c r="AX32" i="8"/>
  <c r="AT32" i="8"/>
  <c r="AP32" i="8"/>
  <c r="AL32" i="8"/>
  <c r="AG32" i="8"/>
  <c r="AC32" i="8"/>
  <c r="X32" i="8"/>
  <c r="T32" i="8"/>
  <c r="P32" i="8"/>
  <c r="L32" i="8"/>
  <c r="H32" i="8"/>
  <c r="D32" i="8"/>
  <c r="CN31" i="8"/>
  <c r="CJ31" i="8"/>
  <c r="CF31" i="8"/>
  <c r="CB31" i="8"/>
  <c r="BX31" i="8"/>
  <c r="BT31" i="8"/>
  <c r="BP31" i="8"/>
  <c r="BL31" i="8"/>
  <c r="BH31" i="8"/>
  <c r="BH29" i="8" s="1"/>
  <c r="BH12" i="8" s="1"/>
  <c r="BD31" i="8"/>
  <c r="AZ31" i="8"/>
  <c r="AV31" i="8"/>
  <c r="AQ31" i="8"/>
  <c r="AM31" i="8"/>
  <c r="AI31" i="8"/>
  <c r="AD31" i="8"/>
  <c r="Y31" i="8"/>
  <c r="U31" i="8"/>
  <c r="Q31" i="8"/>
  <c r="M31" i="8"/>
  <c r="I31" i="8"/>
  <c r="E31" i="8"/>
  <c r="CO30" i="8"/>
  <c r="CK30" i="8"/>
  <c r="CC30" i="8"/>
  <c r="BY30" i="8"/>
  <c r="BU30" i="8"/>
  <c r="BQ30" i="8"/>
  <c r="BM30" i="8"/>
  <c r="BI30" i="8"/>
  <c r="BD30" i="8"/>
  <c r="AY30" i="8"/>
  <c r="AU30" i="8"/>
  <c r="AQ30" i="8"/>
  <c r="AM30" i="8"/>
  <c r="AI30" i="8"/>
  <c r="AE30" i="8"/>
  <c r="Z30" i="8"/>
  <c r="V30" i="8"/>
  <c r="R30" i="8"/>
  <c r="AE37" i="8"/>
  <c r="W37" i="8"/>
  <c r="R37" i="8"/>
  <c r="N37" i="8"/>
  <c r="J37" i="8"/>
  <c r="F37" i="8"/>
  <c r="CP36" i="8"/>
  <c r="CL36" i="8"/>
  <c r="CH36" i="8"/>
  <c r="BZ36" i="8"/>
  <c r="BU36" i="8"/>
  <c r="BQ36" i="8"/>
  <c r="BL36" i="8"/>
  <c r="BG36" i="8"/>
  <c r="BC36" i="8"/>
  <c r="AX36" i="8"/>
  <c r="AS36" i="8"/>
  <c r="AO36" i="8"/>
  <c r="AJ36" i="8"/>
  <c r="AE36" i="8"/>
  <c r="AA36" i="8"/>
  <c r="V36" i="8"/>
  <c r="R36" i="8"/>
  <c r="N36" i="8"/>
  <c r="J36" i="8"/>
  <c r="F36" i="8"/>
  <c r="CP35" i="8"/>
  <c r="CL35" i="8"/>
  <c r="CH35" i="8"/>
  <c r="CD35" i="8"/>
  <c r="BZ35" i="8"/>
  <c r="BV35" i="8"/>
  <c r="BR35" i="8"/>
  <c r="BN35" i="8"/>
  <c r="BJ35" i="8"/>
  <c r="BF35" i="8"/>
  <c r="BB35" i="8"/>
  <c r="AX35" i="8"/>
  <c r="AT35" i="8"/>
  <c r="AP35" i="8"/>
  <c r="AL35" i="8"/>
  <c r="AH35" i="8"/>
  <c r="AD35" i="8"/>
  <c r="Z35" i="8"/>
  <c r="V35" i="8"/>
  <c r="R35" i="8"/>
  <c r="N35" i="8"/>
  <c r="J35" i="8"/>
  <c r="F35" i="8"/>
  <c r="CP34" i="8"/>
  <c r="CL34" i="8"/>
  <c r="CH34" i="8"/>
  <c r="CD34" i="8"/>
  <c r="BZ34" i="8"/>
  <c r="BV34" i="8"/>
  <c r="BR34" i="8"/>
  <c r="BN34" i="8"/>
  <c r="BJ34" i="8"/>
  <c r="BF34" i="8"/>
  <c r="BB34" i="8"/>
  <c r="AX34" i="8"/>
  <c r="AT34" i="8"/>
  <c r="AP34" i="8"/>
  <c r="AL34" i="8"/>
  <c r="AH34" i="8"/>
  <c r="AD34" i="8"/>
  <c r="Z34" i="8"/>
  <c r="V34" i="8"/>
  <c r="R34" i="8"/>
  <c r="N34" i="8"/>
  <c r="J34" i="8"/>
  <c r="F34" i="8"/>
  <c r="CP33" i="8"/>
  <c r="CH33" i="8"/>
  <c r="CD33" i="8"/>
  <c r="BZ33" i="8"/>
  <c r="BV33" i="8"/>
  <c r="BR33" i="8"/>
  <c r="BN33" i="8"/>
  <c r="BJ33" i="8"/>
  <c r="BF33" i="8"/>
  <c r="BB33" i="8"/>
  <c r="AX33" i="8"/>
  <c r="AT33" i="8"/>
  <c r="AP33" i="8"/>
  <c r="AL33" i="8"/>
  <c r="AG33" i="8"/>
  <c r="AC33" i="8"/>
  <c r="Y33" i="8"/>
  <c r="U33" i="8"/>
  <c r="Q33" i="8"/>
  <c r="M33" i="8"/>
  <c r="I33" i="8"/>
  <c r="E33" i="8"/>
  <c r="CO32" i="8"/>
  <c r="CK32" i="8"/>
  <c r="CG32" i="8"/>
  <c r="CC32" i="8"/>
  <c r="BY32" i="8"/>
  <c r="BU32" i="8"/>
  <c r="BQ32" i="8"/>
  <c r="BL32" i="8"/>
  <c r="BE32" i="8"/>
  <c r="BA32" i="8"/>
  <c r="AW32" i="8"/>
  <c r="AS32" i="8"/>
  <c r="AO32" i="8"/>
  <c r="AK32" i="8"/>
  <c r="AF32" i="8"/>
  <c r="AB32" i="8"/>
  <c r="W32" i="8"/>
  <c r="S32" i="8"/>
  <c r="O32" i="8"/>
  <c r="K32" i="8"/>
  <c r="G32" i="8"/>
  <c r="CQ31" i="8"/>
  <c r="CM31" i="8"/>
  <c r="CI31" i="8"/>
  <c r="CE31" i="8"/>
  <c r="CA31" i="8"/>
  <c r="BW31" i="8"/>
  <c r="BS31" i="8"/>
  <c r="BO31" i="8"/>
  <c r="BK31" i="8"/>
  <c r="BG31" i="8"/>
  <c r="BC31" i="8"/>
  <c r="AY31" i="8"/>
  <c r="AU31" i="8"/>
  <c r="AP31" i="8"/>
  <c r="AL31" i="8"/>
  <c r="AH31" i="8"/>
  <c r="AC31" i="8"/>
  <c r="X31" i="8"/>
  <c r="T31" i="8"/>
  <c r="P31" i="8"/>
  <c r="L31" i="8"/>
  <c r="H31" i="8"/>
  <c r="D31" i="8"/>
  <c r="CN30" i="8"/>
  <c r="CN29" i="8" s="1"/>
  <c r="CN12" i="8" s="1"/>
  <c r="CJ30" i="8"/>
  <c r="CJ29" i="8" s="1"/>
  <c r="CJ12" i="8" s="1"/>
  <c r="CF30" i="8"/>
  <c r="CB30" i="8"/>
  <c r="BX30" i="8"/>
  <c r="BT30" i="8"/>
  <c r="BP30" i="8"/>
  <c r="BL30" i="8"/>
  <c r="BG30" i="8"/>
  <c r="BB30" i="8"/>
  <c r="AX30" i="8"/>
  <c r="AT30" i="8"/>
  <c r="AP30" i="8"/>
  <c r="AL30" i="8"/>
  <c r="AH30" i="8"/>
  <c r="AD30" i="8"/>
  <c r="Y30" i="8"/>
  <c r="U30" i="8"/>
  <c r="Q30" i="8"/>
  <c r="M30" i="8"/>
  <c r="I30" i="8"/>
  <c r="E30" i="8"/>
  <c r="CJ38" i="6"/>
  <c r="CF38" i="6"/>
  <c r="AO30" i="8"/>
  <c r="X30" i="8"/>
  <c r="L30" i="8"/>
  <c r="D30" i="8"/>
  <c r="CM38" i="6"/>
  <c r="CH38" i="6"/>
  <c r="CC38" i="6"/>
  <c r="BW38" i="6"/>
  <c r="BS38" i="6"/>
  <c r="BO38" i="6"/>
  <c r="BJ38" i="6"/>
  <c r="BF38" i="6"/>
  <c r="BB38" i="6"/>
  <c r="AX38" i="6"/>
  <c r="AS38" i="6"/>
  <c r="AM38" i="6"/>
  <c r="AI38" i="6"/>
  <c r="AD38" i="6"/>
  <c r="Y38" i="6"/>
  <c r="U38" i="6"/>
  <c r="Q38" i="6"/>
  <c r="M38" i="6"/>
  <c r="I38" i="6"/>
  <c r="E38" i="6"/>
  <c r="CO37" i="6"/>
  <c r="CK37" i="6"/>
  <c r="CG37" i="6"/>
  <c r="CC37" i="6"/>
  <c r="BY37" i="6"/>
  <c r="BU37" i="6"/>
  <c r="BQ37" i="6"/>
  <c r="BM37" i="6"/>
  <c r="BI37" i="6"/>
  <c r="BE37" i="6"/>
  <c r="BA37" i="6"/>
  <c r="AW37" i="6"/>
  <c r="AS37" i="6"/>
  <c r="AO37" i="6"/>
  <c r="AK37" i="6"/>
  <c r="AG37" i="6"/>
  <c r="AC37" i="6"/>
  <c r="Y37" i="6"/>
  <c r="U37" i="6"/>
  <c r="Q37" i="6"/>
  <c r="M37" i="6"/>
  <c r="I37" i="6"/>
  <c r="E37" i="6"/>
  <c r="CO36" i="6"/>
  <c r="CK36" i="6"/>
  <c r="CG36" i="6"/>
  <c r="BY36" i="6"/>
  <c r="BT36" i="6"/>
  <c r="BP36" i="6"/>
  <c r="BK36" i="6"/>
  <c r="BF36" i="6"/>
  <c r="BB36" i="6"/>
  <c r="AW36" i="6"/>
  <c r="AR36" i="6"/>
  <c r="AN36" i="6"/>
  <c r="AI36" i="6"/>
  <c r="AD36" i="6"/>
  <c r="Z36" i="6"/>
  <c r="U36" i="6"/>
  <c r="Q36" i="6"/>
  <c r="M36" i="6"/>
  <c r="I36" i="6"/>
  <c r="E36" i="6"/>
  <c r="CO35" i="6"/>
  <c r="CK35" i="6"/>
  <c r="CG35" i="6"/>
  <c r="CC35" i="6"/>
  <c r="BY35" i="6"/>
  <c r="BU35" i="6"/>
  <c r="BQ35" i="6"/>
  <c r="BM35" i="6"/>
  <c r="BI35" i="6"/>
  <c r="BE35" i="6"/>
  <c r="BA35" i="6"/>
  <c r="AW35" i="6"/>
  <c r="AS35" i="6"/>
  <c r="AO35" i="6"/>
  <c r="AK35" i="6"/>
  <c r="AG35" i="6"/>
  <c r="AC35" i="6"/>
  <c r="Y35" i="6"/>
  <c r="U35" i="6"/>
  <c r="Q35" i="6"/>
  <c r="M35" i="6"/>
  <c r="I35" i="6"/>
  <c r="E35" i="6"/>
  <c r="CO34" i="6"/>
  <c r="CK34" i="6"/>
  <c r="CG34" i="6"/>
  <c r="CC34" i="6"/>
  <c r="BY34" i="6"/>
  <c r="BU34" i="6"/>
  <c r="BQ34" i="6"/>
  <c r="BM34" i="6"/>
  <c r="BI34" i="6"/>
  <c r="BE34" i="6"/>
  <c r="BA34" i="6"/>
  <c r="AW34" i="6"/>
  <c r="AS34" i="6"/>
  <c r="AO34" i="6"/>
  <c r="AK34" i="6"/>
  <c r="AG34" i="6"/>
  <c r="AC34" i="6"/>
  <c r="Y34" i="6"/>
  <c r="U34" i="6"/>
  <c r="Q34" i="6"/>
  <c r="M34" i="6"/>
  <c r="I34" i="6"/>
  <c r="E34" i="6"/>
  <c r="CO33" i="6"/>
  <c r="CK33" i="6"/>
  <c r="CG33" i="6"/>
  <c r="CC33" i="6"/>
  <c r="BY33" i="6"/>
  <c r="BU33" i="6"/>
  <c r="BQ33" i="6"/>
  <c r="BM33" i="6"/>
  <c r="BI33" i="6"/>
  <c r="BA33" i="6"/>
  <c r="AW33" i="6"/>
  <c r="AS33" i="6"/>
  <c r="AO33" i="6"/>
  <c r="AK33" i="6"/>
  <c r="AG33" i="6"/>
  <c r="AC33" i="6"/>
  <c r="Y33" i="6"/>
  <c r="U33" i="6"/>
  <c r="Q33" i="6"/>
  <c r="M33" i="6"/>
  <c r="I33" i="6"/>
  <c r="E33" i="6"/>
  <c r="CO32" i="6"/>
  <c r="CK32" i="6"/>
  <c r="CG32" i="6"/>
  <c r="BY32" i="6"/>
  <c r="BU32" i="6"/>
  <c r="BQ32" i="6"/>
  <c r="BM32" i="6"/>
  <c r="BH32" i="6"/>
  <c r="BD32" i="6"/>
  <c r="AZ32" i="6"/>
  <c r="AV32" i="6"/>
  <c r="AQ32" i="6"/>
  <c r="AK32" i="6"/>
  <c r="AG32" i="6"/>
  <c r="AC32" i="6"/>
  <c r="W32" i="6"/>
  <c r="S32" i="6"/>
  <c r="O32" i="6"/>
  <c r="K32" i="6"/>
  <c r="G32" i="6"/>
  <c r="CQ31" i="6"/>
  <c r="CM31" i="6"/>
  <c r="CI31" i="6"/>
  <c r="CE31" i="6"/>
  <c r="CA31" i="6"/>
  <c r="BU31" i="6"/>
  <c r="BP31" i="6"/>
  <c r="BK31" i="6"/>
  <c r="BG31" i="6"/>
  <c r="BC31" i="6"/>
  <c r="AW31" i="6"/>
  <c r="AQ31" i="6"/>
  <c r="AK31" i="6"/>
  <c r="AE31" i="6"/>
  <c r="X31" i="6"/>
  <c r="T31" i="6"/>
  <c r="P31" i="6"/>
  <c r="L31" i="6"/>
  <c r="H31" i="6"/>
  <c r="D31" i="6"/>
  <c r="CJ30" i="6"/>
  <c r="CB30" i="6"/>
  <c r="BW30" i="6"/>
  <c r="BS30" i="6"/>
  <c r="BM30" i="6"/>
  <c r="BF30" i="6"/>
  <c r="AY30" i="6"/>
  <c r="AT30" i="6"/>
  <c r="AP30" i="6"/>
  <c r="AJ30" i="6"/>
  <c r="AE30" i="6"/>
  <c r="X30" i="6"/>
  <c r="T30" i="6"/>
  <c r="P30" i="6"/>
  <c r="AK30" i="8"/>
  <c r="AK29" i="8" s="1"/>
  <c r="AK12" i="8" s="1"/>
  <c r="T30" i="8"/>
  <c r="T29" i="8" s="1"/>
  <c r="J30" i="8"/>
  <c r="J29" i="8" s="1"/>
  <c r="CQ38" i="6"/>
  <c r="CL38" i="6"/>
  <c r="CG38" i="6"/>
  <c r="CB38" i="6"/>
  <c r="BV38" i="6"/>
  <c r="BR38" i="6"/>
  <c r="BN38" i="6"/>
  <c r="BI38" i="6"/>
  <c r="BE38" i="6"/>
  <c r="BA38" i="6"/>
  <c r="AW38" i="6"/>
  <c r="AR38" i="6"/>
  <c r="AL38" i="6"/>
  <c r="AG38" i="6"/>
  <c r="AC38" i="6"/>
  <c r="X38" i="6"/>
  <c r="T38" i="6"/>
  <c r="P38" i="6"/>
  <c r="L38" i="6"/>
  <c r="H38" i="6"/>
  <c r="D38" i="6"/>
  <c r="CJ37" i="6"/>
  <c r="CF37" i="6"/>
  <c r="CB37" i="6"/>
  <c r="BX37" i="6"/>
  <c r="BT37" i="6"/>
  <c r="BP37" i="6"/>
  <c r="BL37" i="6"/>
  <c r="BH37" i="6"/>
  <c r="BD37" i="6"/>
  <c r="AZ37" i="6"/>
  <c r="AV37" i="6"/>
  <c r="AR37" i="6"/>
  <c r="AN37" i="6"/>
  <c r="AJ37" i="6"/>
  <c r="AF37" i="6"/>
  <c r="AB37" i="6"/>
  <c r="X37" i="6"/>
  <c r="T37" i="6"/>
  <c r="P37" i="6"/>
  <c r="L37" i="6"/>
  <c r="H37" i="6"/>
  <c r="D37" i="6"/>
  <c r="CF36" i="6"/>
  <c r="CB36" i="6"/>
  <c r="BX36" i="6"/>
  <c r="BS36" i="6"/>
  <c r="BN36" i="6"/>
  <c r="BJ36" i="6"/>
  <c r="BE36" i="6"/>
  <c r="AZ36" i="6"/>
  <c r="AV36" i="6"/>
  <c r="AQ36" i="6"/>
  <c r="AL36" i="6"/>
  <c r="AH36" i="6"/>
  <c r="AC36" i="6"/>
  <c r="X36" i="6"/>
  <c r="T36" i="6"/>
  <c r="P36" i="6"/>
  <c r="L36" i="6"/>
  <c r="H36" i="6"/>
  <c r="D36" i="6"/>
  <c r="CJ35" i="6"/>
  <c r="CF35" i="6"/>
  <c r="CB35" i="6"/>
  <c r="BX35" i="6"/>
  <c r="BT35" i="6"/>
  <c r="BP35" i="6"/>
  <c r="BL35" i="6"/>
  <c r="BH35" i="6"/>
  <c r="BD35" i="6"/>
  <c r="AZ35" i="6"/>
  <c r="AV35" i="6"/>
  <c r="AR35" i="6"/>
  <c r="AN35" i="6"/>
  <c r="AJ35" i="6"/>
  <c r="AF35" i="6"/>
  <c r="AB35" i="6"/>
  <c r="X35" i="6"/>
  <c r="T35" i="6"/>
  <c r="P35" i="6"/>
  <c r="L35" i="6"/>
  <c r="H35" i="6"/>
  <c r="D35" i="6"/>
  <c r="CJ34" i="6"/>
  <c r="CF34" i="6"/>
  <c r="CB34" i="6"/>
  <c r="BX34" i="6"/>
  <c r="BT34" i="6"/>
  <c r="BP34" i="6"/>
  <c r="BL34" i="6"/>
  <c r="BH34" i="6"/>
  <c r="BD34" i="6"/>
  <c r="AZ34" i="6"/>
  <c r="AV34" i="6"/>
  <c r="AR34" i="6"/>
  <c r="AN34" i="6"/>
  <c r="AJ34" i="6"/>
  <c r="AF34" i="6"/>
  <c r="AB34" i="6"/>
  <c r="X34" i="6"/>
  <c r="T34" i="6"/>
  <c r="P34" i="6"/>
  <c r="L34" i="6"/>
  <c r="H34" i="6"/>
  <c r="D34" i="6"/>
  <c r="CJ33" i="6"/>
  <c r="CF33" i="6"/>
  <c r="CB33" i="6"/>
  <c r="BX33" i="6"/>
  <c r="BT33" i="6"/>
  <c r="BP33" i="6"/>
  <c r="BL33" i="6"/>
  <c r="BH33" i="6"/>
  <c r="AZ33" i="6"/>
  <c r="AV33" i="6"/>
  <c r="AR33" i="6"/>
  <c r="AN33" i="6"/>
  <c r="AJ33" i="6"/>
  <c r="AF33" i="6"/>
  <c r="AB33" i="6"/>
  <c r="X33" i="6"/>
  <c r="T33" i="6"/>
  <c r="P33" i="6"/>
  <c r="L33" i="6"/>
  <c r="H33" i="6"/>
  <c r="D33" i="6"/>
  <c r="CJ32" i="6"/>
  <c r="CF32" i="6"/>
  <c r="CB32" i="6"/>
  <c r="BX32" i="6"/>
  <c r="BT32" i="6"/>
  <c r="BP32" i="6"/>
  <c r="BL32" i="6"/>
  <c r="BG32" i="6"/>
  <c r="BC32" i="6"/>
  <c r="AY32" i="6"/>
  <c r="AT32" i="6"/>
  <c r="AO32" i="6"/>
  <c r="AJ32" i="6"/>
  <c r="AF32" i="6"/>
  <c r="AB32" i="6"/>
  <c r="V32" i="6"/>
  <c r="R32" i="6"/>
  <c r="N32" i="6"/>
  <c r="J32" i="6"/>
  <c r="F32" i="6"/>
  <c r="CP31" i="6"/>
  <c r="CL31" i="6"/>
  <c r="CH31" i="6"/>
  <c r="CD31" i="6"/>
  <c r="BZ31" i="6"/>
  <c r="BT31" i="6"/>
  <c r="BN31" i="6"/>
  <c r="BJ31" i="6"/>
  <c r="BF31" i="6"/>
  <c r="AZ31" i="6"/>
  <c r="AV31" i="6"/>
  <c r="AP31" i="6"/>
  <c r="AJ31" i="6"/>
  <c r="AD31" i="6"/>
  <c r="W31" i="6"/>
  <c r="S31" i="6"/>
  <c r="O31" i="6"/>
  <c r="K31" i="6"/>
  <c r="G31" i="6"/>
  <c r="CM30" i="6"/>
  <c r="CI30" i="6"/>
  <c r="CE30" i="6"/>
  <c r="CA30" i="6"/>
  <c r="BV30" i="6"/>
  <c r="BR30" i="6"/>
  <c r="BL30" i="6"/>
  <c r="BC30" i="6"/>
  <c r="AX30" i="6"/>
  <c r="AS30" i="6"/>
  <c r="AO30" i="6"/>
  <c r="AI30" i="6"/>
  <c r="AD30" i="6"/>
  <c r="W30" i="6"/>
  <c r="S30" i="6"/>
  <c r="O30" i="6"/>
  <c r="AG30" i="8"/>
  <c r="P30" i="8"/>
  <c r="H30" i="8"/>
  <c r="CP38" i="6"/>
  <c r="CK38" i="6"/>
  <c r="CE38" i="6"/>
  <c r="CA38" i="6"/>
  <c r="BU38" i="6"/>
  <c r="BQ38" i="6"/>
  <c r="BM38" i="6"/>
  <c r="BH38" i="6"/>
  <c r="BD38" i="6"/>
  <c r="AZ38" i="6"/>
  <c r="AU38" i="6"/>
  <c r="AO38" i="6"/>
  <c r="AK38" i="6"/>
  <c r="AF38" i="6"/>
  <c r="AB38" i="6"/>
  <c r="W38" i="6"/>
  <c r="S38" i="6"/>
  <c r="O38" i="6"/>
  <c r="K38" i="6"/>
  <c r="G38" i="6"/>
  <c r="CQ37" i="6"/>
  <c r="CM37" i="6"/>
  <c r="CI37" i="6"/>
  <c r="CE37" i="6"/>
  <c r="CA37" i="6"/>
  <c r="BW37" i="6"/>
  <c r="BS37" i="6"/>
  <c r="BO37" i="6"/>
  <c r="BK37" i="6"/>
  <c r="BG37" i="6"/>
  <c r="BC37" i="6"/>
  <c r="AY37" i="6"/>
  <c r="AU37" i="6"/>
  <c r="AQ37" i="6"/>
  <c r="AM37" i="6"/>
  <c r="AI37" i="6"/>
  <c r="AE37" i="6"/>
  <c r="AA37" i="6"/>
  <c r="W37" i="6"/>
  <c r="S37" i="6"/>
  <c r="O37" i="6"/>
  <c r="K37" i="6"/>
  <c r="G37" i="6"/>
  <c r="CQ36" i="6"/>
  <c r="CM36" i="6"/>
  <c r="CI36" i="6"/>
  <c r="CE36" i="6"/>
  <c r="CA36" i="6"/>
  <c r="BW36" i="6"/>
  <c r="BR36" i="6"/>
  <c r="BM36" i="6"/>
  <c r="BI36" i="6"/>
  <c r="BD36" i="6"/>
  <c r="AY36" i="6"/>
  <c r="AU36" i="6"/>
  <c r="AP36" i="6"/>
  <c r="AK36" i="6"/>
  <c r="AG36" i="6"/>
  <c r="AB36" i="6"/>
  <c r="W36" i="6"/>
  <c r="S36" i="6"/>
  <c r="O36" i="6"/>
  <c r="K36" i="6"/>
  <c r="G36" i="6"/>
  <c r="CQ35" i="6"/>
  <c r="CM35" i="6"/>
  <c r="CI35" i="6"/>
  <c r="CA35" i="6"/>
  <c r="BW35" i="6"/>
  <c r="BS35" i="6"/>
  <c r="BO35" i="6"/>
  <c r="BK35" i="6"/>
  <c r="BG35" i="6"/>
  <c r="BC35" i="6"/>
  <c r="AY35" i="6"/>
  <c r="AU35" i="6"/>
  <c r="AQ35" i="6"/>
  <c r="AM35" i="6"/>
  <c r="AI35" i="6"/>
  <c r="AE35" i="6"/>
  <c r="AA35" i="6"/>
  <c r="W35" i="6"/>
  <c r="S35" i="6"/>
  <c r="O35" i="6"/>
  <c r="K35" i="6"/>
  <c r="G35" i="6"/>
  <c r="CQ34" i="6"/>
  <c r="CM34" i="6"/>
  <c r="CI34" i="6"/>
  <c r="CE34" i="6"/>
  <c r="CA34" i="6"/>
  <c r="BW34" i="6"/>
  <c r="BS34" i="6"/>
  <c r="BO34" i="6"/>
  <c r="BK34" i="6"/>
  <c r="BG34" i="6"/>
  <c r="BC34" i="6"/>
  <c r="AY34" i="6"/>
  <c r="AU34" i="6"/>
  <c r="AQ34" i="6"/>
  <c r="AM34" i="6"/>
  <c r="AI34" i="6"/>
  <c r="AE34" i="6"/>
  <c r="AA34" i="6"/>
  <c r="W34" i="6"/>
  <c r="S34" i="6"/>
  <c r="O34" i="6"/>
  <c r="K34" i="6"/>
  <c r="G34" i="6"/>
  <c r="CQ33" i="6"/>
  <c r="CM33" i="6"/>
  <c r="CI33" i="6"/>
  <c r="CE33" i="6"/>
  <c r="CA33" i="6"/>
  <c r="BW33" i="6"/>
  <c r="BS33" i="6"/>
  <c r="BO33" i="6"/>
  <c r="BK33" i="6"/>
  <c r="BG33" i="6"/>
  <c r="AY33" i="6"/>
  <c r="AU33" i="6"/>
  <c r="AQ33" i="6"/>
  <c r="AM33" i="6"/>
  <c r="AI33" i="6"/>
  <c r="AE33" i="6"/>
  <c r="AA33" i="6"/>
  <c r="W33" i="6"/>
  <c r="S33" i="6"/>
  <c r="O33" i="6"/>
  <c r="K33" i="6"/>
  <c r="G33" i="6"/>
  <c r="CM32" i="6"/>
  <c r="CI32" i="6"/>
  <c r="CE32" i="6"/>
  <c r="CA32" i="6"/>
  <c r="BW32" i="6"/>
  <c r="BS32" i="6"/>
  <c r="BO32" i="6"/>
  <c r="BK32" i="6"/>
  <c r="BF32" i="6"/>
  <c r="BB32" i="6"/>
  <c r="AX32" i="6"/>
  <c r="AS32" i="6"/>
  <c r="AM32" i="6"/>
  <c r="AI32" i="6"/>
  <c r="AE32" i="6"/>
  <c r="AA32" i="6"/>
  <c r="U32" i="6"/>
  <c r="Q32" i="6"/>
  <c r="M32" i="6"/>
  <c r="I32" i="6"/>
  <c r="E32" i="6"/>
  <c r="CO31" i="6"/>
  <c r="CK31" i="6"/>
  <c r="CG31" i="6"/>
  <c r="CC31" i="6"/>
  <c r="CC29" i="6" s="1"/>
  <c r="CC12" i="6" s="1"/>
  <c r="BX31" i="6"/>
  <c r="BX29" i="6" s="1"/>
  <c r="BX12" i="6" s="1"/>
  <c r="BS31" i="6"/>
  <c r="BM31" i="6"/>
  <c r="BI31" i="6"/>
  <c r="BE31" i="6"/>
  <c r="AY31" i="6"/>
  <c r="AU31" i="6"/>
  <c r="AO31" i="6"/>
  <c r="AI31" i="6"/>
  <c r="AC31" i="6"/>
  <c r="AC29" i="6" s="1"/>
  <c r="AC12" i="6" s="1"/>
  <c r="V31" i="6"/>
  <c r="R31" i="6"/>
  <c r="N31" i="6"/>
  <c r="J31" i="6"/>
  <c r="F31" i="6"/>
  <c r="CP30" i="6"/>
  <c r="CL30" i="6"/>
  <c r="CH30" i="6"/>
  <c r="CD30" i="6"/>
  <c r="BU30" i="6"/>
  <c r="BQ30" i="6"/>
  <c r="BK30" i="6"/>
  <c r="BA30" i="6"/>
  <c r="AC30" i="8"/>
  <c r="N30" i="8"/>
  <c r="N29" i="8" s="1"/>
  <c r="F30" i="8"/>
  <c r="F29" i="8" s="1"/>
  <c r="CO38" i="6"/>
  <c r="CI38" i="6"/>
  <c r="CD38" i="6"/>
  <c r="BZ38" i="6"/>
  <c r="BT38" i="6"/>
  <c r="BP38" i="6"/>
  <c r="BL38" i="6"/>
  <c r="BG38" i="6"/>
  <c r="BC38" i="6"/>
  <c r="AY38" i="6"/>
  <c r="AT38" i="6"/>
  <c r="AN38" i="6"/>
  <c r="AJ38" i="6"/>
  <c r="AE38" i="6"/>
  <c r="Z38" i="6"/>
  <c r="V38" i="6"/>
  <c r="R38" i="6"/>
  <c r="N38" i="6"/>
  <c r="J38" i="6"/>
  <c r="F38" i="6"/>
  <c r="CP37" i="6"/>
  <c r="CL37" i="6"/>
  <c r="CH37" i="6"/>
  <c r="CD37" i="6"/>
  <c r="BZ37" i="6"/>
  <c r="BV37" i="6"/>
  <c r="BR37" i="6"/>
  <c r="BN37" i="6"/>
  <c r="BJ37" i="6"/>
  <c r="BF37" i="6"/>
  <c r="BB37" i="6"/>
  <c r="AX37" i="6"/>
  <c r="AT37" i="6"/>
  <c r="AP37" i="6"/>
  <c r="AL37" i="6"/>
  <c r="AH37" i="6"/>
  <c r="AD37" i="6"/>
  <c r="Z37" i="6"/>
  <c r="V37" i="6"/>
  <c r="R37" i="6"/>
  <c r="N37" i="6"/>
  <c r="J37" i="6"/>
  <c r="F37" i="6"/>
  <c r="CP36" i="6"/>
  <c r="CL36" i="6"/>
  <c r="CD36" i="6"/>
  <c r="BZ36" i="6"/>
  <c r="BU36" i="6"/>
  <c r="BQ36" i="6"/>
  <c r="BL36" i="6"/>
  <c r="BG36" i="6"/>
  <c r="BC36" i="6"/>
  <c r="AX36" i="6"/>
  <c r="AS36" i="6"/>
  <c r="AO36" i="6"/>
  <c r="AJ36" i="6"/>
  <c r="AE36" i="6"/>
  <c r="AA36" i="6"/>
  <c r="V36" i="6"/>
  <c r="R36" i="6"/>
  <c r="N36" i="6"/>
  <c r="J36" i="6"/>
  <c r="F36" i="6"/>
  <c r="CP35" i="6"/>
  <c r="CL35" i="6"/>
  <c r="CH35" i="6"/>
  <c r="CD35" i="6"/>
  <c r="BZ35" i="6"/>
  <c r="BV35" i="6"/>
  <c r="BR35" i="6"/>
  <c r="BN35" i="6"/>
  <c r="BJ35" i="6"/>
  <c r="BF35" i="6"/>
  <c r="BB35" i="6"/>
  <c r="AX35" i="6"/>
  <c r="AT35" i="6"/>
  <c r="AP35" i="6"/>
  <c r="AL35" i="6"/>
  <c r="AH35" i="6"/>
  <c r="AD35" i="6"/>
  <c r="Z35" i="6"/>
  <c r="V35" i="6"/>
  <c r="R35" i="6"/>
  <c r="N35" i="6"/>
  <c r="J35" i="6"/>
  <c r="F35" i="6"/>
  <c r="CP34" i="6"/>
  <c r="CL34" i="6"/>
  <c r="CH34" i="6"/>
  <c r="CD34" i="6"/>
  <c r="BZ34" i="6"/>
  <c r="BV34" i="6"/>
  <c r="BR34" i="6"/>
  <c r="BN34" i="6"/>
  <c r="BJ34" i="6"/>
  <c r="BF34" i="6"/>
  <c r="BB34" i="6"/>
  <c r="AX34" i="6"/>
  <c r="AT34" i="6"/>
  <c r="AP34" i="6"/>
  <c r="AL34" i="6"/>
  <c r="AH34" i="6"/>
  <c r="AD34" i="6"/>
  <c r="Z34" i="6"/>
  <c r="V34" i="6"/>
  <c r="R34" i="6"/>
  <c r="N34" i="6"/>
  <c r="J34" i="6"/>
  <c r="F34" i="6"/>
  <c r="CP33" i="6"/>
  <c r="CH33" i="6"/>
  <c r="CD33" i="6"/>
  <c r="BZ33" i="6"/>
  <c r="BV33" i="6"/>
  <c r="BR33" i="6"/>
  <c r="BN33" i="6"/>
  <c r="BJ33" i="6"/>
  <c r="BF33" i="6"/>
  <c r="AX33" i="6"/>
  <c r="AT33" i="6"/>
  <c r="AP33" i="6"/>
  <c r="AL33" i="6"/>
  <c r="AH33" i="6"/>
  <c r="AD33" i="6"/>
  <c r="Z33" i="6"/>
  <c r="V33" i="6"/>
  <c r="R33" i="6"/>
  <c r="N33" i="6"/>
  <c r="J33" i="6"/>
  <c r="F33" i="6"/>
  <c r="CP32" i="6"/>
  <c r="CL32" i="6"/>
  <c r="CH32" i="6"/>
  <c r="CD32" i="6"/>
  <c r="BZ32" i="6"/>
  <c r="BV32" i="6"/>
  <c r="BR32" i="6"/>
  <c r="BN32" i="6"/>
  <c r="BI32" i="6"/>
  <c r="BE32" i="6"/>
  <c r="BA32" i="6"/>
  <c r="AW32" i="6"/>
  <c r="AR32" i="6"/>
  <c r="AL32" i="6"/>
  <c r="AH32" i="6"/>
  <c r="AD32" i="6"/>
  <c r="X32" i="6"/>
  <c r="T32" i="6"/>
  <c r="P32" i="6"/>
  <c r="L32" i="6"/>
  <c r="H32" i="6"/>
  <c r="D32" i="6"/>
  <c r="CJ31" i="6"/>
  <c r="CF31" i="6"/>
  <c r="CB31" i="6"/>
  <c r="BV31" i="6"/>
  <c r="BR31" i="6"/>
  <c r="BL31" i="6"/>
  <c r="BH31" i="6"/>
  <c r="BH29" i="6" s="1"/>
  <c r="BH12" i="6" s="1"/>
  <c r="BD31" i="6"/>
  <c r="BD29" i="6" s="1"/>
  <c r="BD12" i="6" s="1"/>
  <c r="AX31" i="6"/>
  <c r="AS31" i="6"/>
  <c r="AL31" i="6"/>
  <c r="AG31" i="6"/>
  <c r="AB31" i="6"/>
  <c r="U31" i="6"/>
  <c r="Q31" i="6"/>
  <c r="M31" i="6"/>
  <c r="I31" i="6"/>
  <c r="E31" i="6"/>
  <c r="CO30" i="6"/>
  <c r="CO29" i="6" s="1"/>
  <c r="CO12" i="6" s="1"/>
  <c r="CK30" i="6"/>
  <c r="CK29" i="6" s="1"/>
  <c r="CK12" i="6" s="1"/>
  <c r="CG29" i="6"/>
  <c r="CG12" i="6" s="1"/>
  <c r="BY30" i="6"/>
  <c r="BY29" i="6" s="1"/>
  <c r="BY12" i="6" s="1"/>
  <c r="BT30" i="6"/>
  <c r="BT29" i="6" s="1"/>
  <c r="BT12" i="6" s="1"/>
  <c r="BN30" i="6"/>
  <c r="BG30" i="6"/>
  <c r="AZ30" i="6"/>
  <c r="AZ29" i="6" s="1"/>
  <c r="AZ12" i="6" s="1"/>
  <c r="AV30" i="6"/>
  <c r="AV29" i="6" s="1"/>
  <c r="AV12" i="6" s="1"/>
  <c r="AQ30" i="6"/>
  <c r="AQ29" i="6" s="1"/>
  <c r="AQ12" i="6" s="1"/>
  <c r="AK30" i="6"/>
  <c r="AK29" i="6" s="1"/>
  <c r="AK12" i="6" s="1"/>
  <c r="AG30" i="6"/>
  <c r="AA30" i="6"/>
  <c r="AA29" i="6" s="1"/>
  <c r="AA12" i="6" s="1"/>
  <c r="U30" i="6"/>
  <c r="Q30" i="6"/>
  <c r="M30" i="6"/>
  <c r="I30" i="6"/>
  <c r="E30" i="6"/>
  <c r="AR30" i="6"/>
  <c r="V30" i="6"/>
  <c r="K30" i="6"/>
  <c r="K29" i="6" s="1"/>
  <c r="AL30" i="6"/>
  <c r="R30" i="6"/>
  <c r="AH30" i="6"/>
  <c r="N30" i="6"/>
  <c r="H30" i="6"/>
  <c r="AW30" i="6"/>
  <c r="AB30" i="6"/>
  <c r="L30" i="6"/>
  <c r="G30" i="6"/>
  <c r="G29" i="6" s="1"/>
  <c r="D41" i="3"/>
  <c r="D57" i="3"/>
  <c r="D80" i="3"/>
  <c r="R19" i="4"/>
  <c r="R31" i="4" s="1"/>
  <c r="H31" i="4"/>
  <c r="I33" i="4" s="1"/>
  <c r="L31" i="4"/>
  <c r="P31" i="4"/>
  <c r="T31" i="4"/>
  <c r="E70" i="5"/>
  <c r="E71" i="5" s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L989" i="1"/>
  <c r="D7" i="3"/>
  <c r="F38" i="3"/>
  <c r="F75" i="3" s="1"/>
  <c r="F76" i="3" s="1"/>
  <c r="N19" i="4"/>
  <c r="N31" i="4" s="1"/>
  <c r="E58" i="4"/>
  <c r="E59" i="4" s="1"/>
  <c r="U58" i="4"/>
  <c r="G66" i="5"/>
  <c r="D30" i="6"/>
  <c r="F35" i="3"/>
  <c r="F36" i="3" s="1"/>
  <c r="J19" i="4"/>
  <c r="J31" i="4" s="1"/>
  <c r="Q58" i="4"/>
  <c r="Q75" i="4" s="1"/>
  <c r="F30" i="6"/>
  <c r="E30" i="7"/>
  <c r="E31" i="7" s="1"/>
  <c r="G30" i="9"/>
  <c r="G31" i="9" s="1"/>
  <c r="E30" i="9"/>
  <c r="E31" i="9" s="1"/>
  <c r="BE12" i="14"/>
  <c r="F12" i="14"/>
  <c r="E30" i="13"/>
  <c r="E31" i="13" s="1"/>
  <c r="F34" i="13"/>
  <c r="F66" i="13"/>
  <c r="AS12" i="14"/>
  <c r="BY12" i="14"/>
  <c r="CO12" i="14"/>
  <c r="G30" i="13"/>
  <c r="G31" i="13" s="1"/>
  <c r="AH12" i="14"/>
  <c r="AX12" i="14"/>
  <c r="CD12" i="14"/>
  <c r="F4" i="13"/>
  <c r="F41" i="13"/>
  <c r="D12" i="14"/>
  <c r="E11" i="14" s="1"/>
  <c r="H12" i="14"/>
  <c r="L12" i="14"/>
  <c r="P12" i="14"/>
  <c r="X12" i="14"/>
  <c r="AB12" i="14"/>
  <c r="AJ12" i="14"/>
  <c r="AN12" i="14"/>
  <c r="AV12" i="14"/>
  <c r="AZ12" i="14"/>
  <c r="BD12" i="14"/>
  <c r="BL12" i="14"/>
  <c r="BG29" i="6" l="1"/>
  <c r="BG12" i="6" s="1"/>
  <c r="H29" i="8"/>
  <c r="AC29" i="8"/>
  <c r="AC12" i="8" s="1"/>
  <c r="P29" i="8"/>
  <c r="AD29" i="8"/>
  <c r="AD12" i="8" s="1"/>
  <c r="AG29" i="8"/>
  <c r="AG12" i="8" s="1"/>
  <c r="BL29" i="8"/>
  <c r="BL12" i="8" s="1"/>
  <c r="BI29" i="8"/>
  <c r="BI12" i="8" s="1"/>
  <c r="BX29" i="8"/>
  <c r="BX12" i="8" s="1"/>
  <c r="F33" i="7"/>
  <c r="BP29" i="8"/>
  <c r="BP12" i="8" s="1"/>
  <c r="BT29" i="8"/>
  <c r="BT12" i="8" s="1"/>
  <c r="CB29" i="8"/>
  <c r="CB12" i="8" s="1"/>
  <c r="CF29" i="8"/>
  <c r="CF12" i="8" s="1"/>
  <c r="BC29" i="8"/>
  <c r="BC12" i="8" s="1"/>
  <c r="BY29" i="10"/>
  <c r="BY12" i="10" s="1"/>
  <c r="D33" i="9"/>
  <c r="AE29" i="10"/>
  <c r="AE12" i="10" s="1"/>
  <c r="BA29" i="10"/>
  <c r="BA12" i="10" s="1"/>
  <c r="AA29" i="10"/>
  <c r="AA12" i="10" s="1"/>
  <c r="BI29" i="10"/>
  <c r="BI12" i="10" s="1"/>
  <c r="AO29" i="10"/>
  <c r="AO12" i="10" s="1"/>
  <c r="CO29" i="10"/>
  <c r="CO12" i="10" s="1"/>
  <c r="E29" i="10"/>
  <c r="BK29" i="10"/>
  <c r="BK12" i="10" s="1"/>
  <c r="AF29" i="10"/>
  <c r="AF12" i="10" s="1"/>
  <c r="CN29" i="10"/>
  <c r="CN12" i="10" s="1"/>
  <c r="BB29" i="10"/>
  <c r="BB12" i="10" s="1"/>
  <c r="I29" i="10"/>
  <c r="AB29" i="10"/>
  <c r="AB12" i="10" s="1"/>
  <c r="AJ29" i="10"/>
  <c r="AJ12" i="10" s="1"/>
  <c r="BO29" i="10"/>
  <c r="BO12" i="10" s="1"/>
  <c r="Y29" i="10"/>
  <c r="Y12" i="10" s="1"/>
  <c r="M29" i="10"/>
  <c r="AN29" i="10"/>
  <c r="AN12" i="10" s="1"/>
  <c r="BW29" i="10"/>
  <c r="BW12" i="10" s="1"/>
  <c r="E61" i="11"/>
  <c r="E62" i="11" s="1"/>
  <c r="D61" i="11"/>
  <c r="D62" i="11" s="1"/>
  <c r="D46" i="3"/>
  <c r="D33" i="13"/>
  <c r="D66" i="3"/>
  <c r="X29" i="8"/>
  <c r="X12" i="8" s="1"/>
  <c r="D78" i="3"/>
  <c r="D17" i="3"/>
  <c r="D39" i="3"/>
  <c r="AR29" i="6"/>
  <c r="AR12" i="6" s="1"/>
  <c r="F33" i="9"/>
  <c r="CN6" i="6"/>
  <c r="CO6" i="6" s="1"/>
  <c r="CP6" i="6" s="1"/>
  <c r="CQ6" i="6" s="1"/>
  <c r="D55" i="3"/>
  <c r="N29" i="14"/>
  <c r="N12" i="14" s="1"/>
  <c r="BF29" i="14"/>
  <c r="BF12" i="14" s="1"/>
  <c r="G29" i="14"/>
  <c r="G12" i="14" s="1"/>
  <c r="W29" i="14"/>
  <c r="W12" i="14" s="1"/>
  <c r="AW29" i="14"/>
  <c r="AW12" i="14" s="1"/>
  <c r="BT29" i="14"/>
  <c r="BT12" i="14" s="1"/>
  <c r="AC29" i="14"/>
  <c r="AC12" i="14" s="1"/>
  <c r="BL29" i="10"/>
  <c r="BL12" i="10" s="1"/>
  <c r="AT29" i="10"/>
  <c r="AT12" i="10" s="1"/>
  <c r="O29" i="14"/>
  <c r="O12" i="14" s="1"/>
  <c r="T29" i="14"/>
  <c r="T12" i="14" s="1"/>
  <c r="AM29" i="14"/>
  <c r="AM12" i="14" s="1"/>
  <c r="CI29" i="14"/>
  <c r="CI12" i="14" s="1"/>
  <c r="G33" i="5"/>
  <c r="Q29" i="8"/>
  <c r="AW29" i="10"/>
  <c r="AW12" i="10" s="1"/>
  <c r="AO29" i="8"/>
  <c r="AO12" i="8" s="1"/>
  <c r="BI29" i="14"/>
  <c r="BI12" i="14" s="1"/>
  <c r="BM29" i="8"/>
  <c r="BM12" i="8" s="1"/>
  <c r="E29" i="8"/>
  <c r="U29" i="8"/>
  <c r="BB29" i="8"/>
  <c r="BB12" i="8" s="1"/>
  <c r="BH29" i="14"/>
  <c r="BH12" i="14" s="1"/>
  <c r="BG29" i="14"/>
  <c r="BG12" i="14" s="1"/>
  <c r="I29" i="14"/>
  <c r="I12" i="14" s="1"/>
  <c r="D33" i="5"/>
  <c r="C33" i="5" s="1"/>
  <c r="D4" i="3"/>
  <c r="F33" i="13"/>
  <c r="AG29" i="14"/>
  <c r="AG12" i="14" s="1"/>
  <c r="D29" i="6"/>
  <c r="N29" i="6"/>
  <c r="CJ29" i="14"/>
  <c r="CJ12" i="14" s="1"/>
  <c r="AH29" i="10"/>
  <c r="AH12" i="10" s="1"/>
  <c r="J29" i="14"/>
  <c r="J12" i="14" s="1"/>
  <c r="BA29" i="14"/>
  <c r="BA12" i="14" s="1"/>
  <c r="BX29" i="14"/>
  <c r="BX12" i="14" s="1"/>
  <c r="E29" i="14"/>
  <c r="E12" i="14" s="1"/>
  <c r="F11" i="14" s="1"/>
  <c r="G11" i="14" s="1"/>
  <c r="AL29" i="8"/>
  <c r="AL12" i="8" s="1"/>
  <c r="F29" i="6"/>
  <c r="R29" i="6"/>
  <c r="AX29" i="8"/>
  <c r="AX12" i="8" s="1"/>
  <c r="AQ29" i="10"/>
  <c r="AQ12" i="10" s="1"/>
  <c r="BE29" i="10"/>
  <c r="BE12" i="10" s="1"/>
  <c r="BO29" i="6"/>
  <c r="BO12" i="6" s="1"/>
  <c r="AQ29" i="8"/>
  <c r="AQ12" i="8" s="1"/>
  <c r="I29" i="8"/>
  <c r="Y29" i="8"/>
  <c r="Y12" i="8" s="1"/>
  <c r="CN29" i="14"/>
  <c r="CN12" i="14" s="1"/>
  <c r="F24" i="7"/>
  <c r="BZ29" i="10"/>
  <c r="BZ12" i="10" s="1"/>
  <c r="AP29" i="8"/>
  <c r="AP12" i="8" s="1"/>
  <c r="BG29" i="8"/>
  <c r="BG12" i="8" s="1"/>
  <c r="AN29" i="8"/>
  <c r="AN12" i="8" s="1"/>
  <c r="Z29" i="10"/>
  <c r="Z12" i="10" s="1"/>
  <c r="M29" i="8"/>
  <c r="AT29" i="8"/>
  <c r="AT12" i="8" s="1"/>
  <c r="BS29" i="10"/>
  <c r="BS12" i="10" s="1"/>
  <c r="L29" i="6"/>
  <c r="AR29" i="14"/>
  <c r="AR12" i="14" s="1"/>
  <c r="BM29" i="14"/>
  <c r="BM12" i="14" s="1"/>
  <c r="AH29" i="6"/>
  <c r="AH12" i="6" s="1"/>
  <c r="V29" i="6"/>
  <c r="M29" i="6"/>
  <c r="AG29" i="6"/>
  <c r="AG12" i="6" s="1"/>
  <c r="L29" i="8"/>
  <c r="AF29" i="14"/>
  <c r="AF12" i="14" s="1"/>
  <c r="BJ29" i="10"/>
  <c r="BJ12" i="10" s="1"/>
  <c r="R29" i="14"/>
  <c r="R12" i="14" s="1"/>
  <c r="V29" i="14"/>
  <c r="V12" i="14" s="1"/>
  <c r="CF29" i="14"/>
  <c r="CF12" i="14" s="1"/>
  <c r="AB29" i="6"/>
  <c r="AB12" i="6" s="1"/>
  <c r="AW29" i="6"/>
  <c r="AW12" i="6" s="1"/>
  <c r="AM29" i="6"/>
  <c r="AM12" i="6" s="1"/>
  <c r="Y29" i="6"/>
  <c r="Y12" i="6" s="1"/>
  <c r="AR29" i="8"/>
  <c r="AR12" i="8" s="1"/>
  <c r="J29" i="6"/>
  <c r="I29" i="6"/>
  <c r="D29" i="8"/>
  <c r="Q29" i="6"/>
  <c r="CP29" i="10"/>
  <c r="CP12" i="10" s="1"/>
  <c r="M76" i="4"/>
  <c r="N32" i="4"/>
  <c r="N33" i="4"/>
  <c r="N58" i="4"/>
  <c r="O33" i="4"/>
  <c r="J32" i="4"/>
  <c r="J33" i="4"/>
  <c r="J58" i="4"/>
  <c r="Q76" i="4"/>
  <c r="P33" i="4"/>
  <c r="P32" i="4"/>
  <c r="L33" i="4"/>
  <c r="L32" i="4"/>
  <c r="U59" i="4"/>
  <c r="T32" i="4"/>
  <c r="T33" i="4"/>
  <c r="R32" i="4"/>
  <c r="R33" i="4"/>
  <c r="H29" i="6"/>
  <c r="AL29" i="6"/>
  <c r="AL12" i="6" s="1"/>
  <c r="E29" i="6"/>
  <c r="U29" i="6"/>
  <c r="G20" i="5"/>
  <c r="BN29" i="6"/>
  <c r="BN12" i="6" s="1"/>
  <c r="G22" i="5"/>
  <c r="G25" i="5"/>
  <c r="G27" i="5"/>
  <c r="BK29" i="6"/>
  <c r="BK12" i="6" s="1"/>
  <c r="CD29" i="6"/>
  <c r="CD12" i="6" s="1"/>
  <c r="AU29" i="6"/>
  <c r="AU12" i="6" s="1"/>
  <c r="D23" i="5"/>
  <c r="O29" i="6"/>
  <c r="D20" i="5"/>
  <c r="AI29" i="6"/>
  <c r="AI12" i="6" s="1"/>
  <c r="BC29" i="6"/>
  <c r="BC12" i="6" s="1"/>
  <c r="CA29" i="6"/>
  <c r="CA12" i="6" s="1"/>
  <c r="CQ29" i="6"/>
  <c r="CQ12" i="6" s="1"/>
  <c r="CR11" i="6" s="1"/>
  <c r="CS11" i="6" s="1"/>
  <c r="CT11" i="6" s="1"/>
  <c r="CU11" i="6" s="1"/>
  <c r="CV11" i="6" s="1"/>
  <c r="CW11" i="6" s="1"/>
  <c r="CX11" i="6" s="1"/>
  <c r="CY11" i="6" s="1"/>
  <c r="CZ11" i="6" s="1"/>
  <c r="DA11" i="6" s="1"/>
  <c r="DB11" i="6" s="1"/>
  <c r="DC11" i="6" s="1"/>
  <c r="DD11" i="6" s="1"/>
  <c r="DE11" i="6" s="1"/>
  <c r="DF11" i="6" s="1"/>
  <c r="DG11" i="6" s="1"/>
  <c r="DH11" i="6" s="1"/>
  <c r="DI11" i="6" s="1"/>
  <c r="DJ11" i="6" s="1"/>
  <c r="DK11" i="6" s="1"/>
  <c r="DL11" i="6" s="1"/>
  <c r="DM11" i="6" s="1"/>
  <c r="DN11" i="6" s="1"/>
  <c r="DO11" i="6" s="1"/>
  <c r="DP11" i="6" s="1"/>
  <c r="DQ11" i="6" s="1"/>
  <c r="DR11" i="6" s="1"/>
  <c r="DS11" i="6" s="1"/>
  <c r="DT11" i="6" s="1"/>
  <c r="DU11" i="6" s="1"/>
  <c r="DV11" i="6" s="1"/>
  <c r="DW11" i="6" s="1"/>
  <c r="DX11" i="6" s="1"/>
  <c r="DY11" i="6" s="1"/>
  <c r="DZ11" i="6" s="1"/>
  <c r="EA11" i="6" s="1"/>
  <c r="EB11" i="6" s="1"/>
  <c r="EC11" i="6" s="1"/>
  <c r="ED11" i="6" s="1"/>
  <c r="EE11" i="6" s="1"/>
  <c r="EF11" i="6" s="1"/>
  <c r="EG11" i="6" s="1"/>
  <c r="EH11" i="6" s="1"/>
  <c r="EI11" i="6" s="1"/>
  <c r="EJ11" i="6" s="1"/>
  <c r="EK11" i="6" s="1"/>
  <c r="EL11" i="6" s="1"/>
  <c r="EM11" i="6" s="1"/>
  <c r="EN11" i="6" s="1"/>
  <c r="EO11" i="6" s="1"/>
  <c r="EP11" i="6" s="1"/>
  <c r="EQ11" i="6" s="1"/>
  <c r="ER11" i="6" s="1"/>
  <c r="ES11" i="6" s="1"/>
  <c r="ET11" i="6" s="1"/>
  <c r="EU11" i="6" s="1"/>
  <c r="EV11" i="6" s="1"/>
  <c r="EW11" i="6" s="1"/>
  <c r="EX11" i="6" s="1"/>
  <c r="EY11" i="6" s="1"/>
  <c r="EZ11" i="6" s="1"/>
  <c r="FA11" i="6" s="1"/>
  <c r="FB11" i="6" s="1"/>
  <c r="FC11" i="6" s="1"/>
  <c r="FD11" i="6" s="1"/>
  <c r="FE11" i="6" s="1"/>
  <c r="FF11" i="6" s="1"/>
  <c r="FG11" i="6" s="1"/>
  <c r="FH11" i="6" s="1"/>
  <c r="FI11" i="6" s="1"/>
  <c r="FJ11" i="6" s="1"/>
  <c r="FK11" i="6" s="1"/>
  <c r="FL11" i="6" s="1"/>
  <c r="FM11" i="6" s="1"/>
  <c r="FN11" i="6" s="1"/>
  <c r="FO11" i="6" s="1"/>
  <c r="FP11" i="6" s="1"/>
  <c r="FQ11" i="6" s="1"/>
  <c r="FR11" i="6" s="1"/>
  <c r="FS11" i="6" s="1"/>
  <c r="FT11" i="6" s="1"/>
  <c r="FU11" i="6" s="1"/>
  <c r="FV11" i="6" s="1"/>
  <c r="FW11" i="6" s="1"/>
  <c r="FX11" i="6" s="1"/>
  <c r="FY11" i="6" s="1"/>
  <c r="FZ11" i="6" s="1"/>
  <c r="GA11" i="6" s="1"/>
  <c r="GB11" i="6" s="1"/>
  <c r="GC11" i="6" s="1"/>
  <c r="GD11" i="6" s="1"/>
  <c r="GE11" i="6" s="1"/>
  <c r="GF11" i="6" s="1"/>
  <c r="GG11" i="6" s="1"/>
  <c r="GH11" i="6" s="1"/>
  <c r="GI11" i="6" s="1"/>
  <c r="GJ11" i="6" s="1"/>
  <c r="GK11" i="6" s="1"/>
  <c r="GL11" i="6" s="1"/>
  <c r="GM11" i="6" s="1"/>
  <c r="GN11" i="6" s="1"/>
  <c r="GO11" i="6" s="1"/>
  <c r="GP11" i="6" s="1"/>
  <c r="GQ11" i="6" s="1"/>
  <c r="GR11" i="6" s="1"/>
  <c r="GS11" i="6" s="1"/>
  <c r="GT11" i="6" s="1"/>
  <c r="GU11" i="6" s="1"/>
  <c r="GV11" i="6" s="1"/>
  <c r="GW11" i="6" s="1"/>
  <c r="GX11" i="6" s="1"/>
  <c r="GY11" i="6" s="1"/>
  <c r="GZ11" i="6" s="1"/>
  <c r="HA11" i="6" s="1"/>
  <c r="HB11" i="6" s="1"/>
  <c r="HC11" i="6" s="1"/>
  <c r="HD11" i="6" s="1"/>
  <c r="HE11" i="6" s="1"/>
  <c r="HF11" i="6" s="1"/>
  <c r="HG11" i="6" s="1"/>
  <c r="HH11" i="6" s="1"/>
  <c r="HI11" i="6" s="1"/>
  <c r="HJ11" i="6" s="1"/>
  <c r="HK11" i="6" s="1"/>
  <c r="HL11" i="6" s="1"/>
  <c r="HM11" i="6" s="1"/>
  <c r="HN11" i="6" s="1"/>
  <c r="HO11" i="6" s="1"/>
  <c r="HP11" i="6" s="1"/>
  <c r="HQ11" i="6" s="1"/>
  <c r="HR11" i="6" s="1"/>
  <c r="HS11" i="6" s="1"/>
  <c r="HT11" i="6" s="1"/>
  <c r="HU11" i="6" s="1"/>
  <c r="HV11" i="6" s="1"/>
  <c r="HW11" i="6" s="1"/>
  <c r="HX11" i="6" s="1"/>
  <c r="HY11" i="6" s="1"/>
  <c r="HZ11" i="6" s="1"/>
  <c r="IA11" i="6" s="1"/>
  <c r="IB11" i="6" s="1"/>
  <c r="IC11" i="6" s="1"/>
  <c r="ID11" i="6" s="1"/>
  <c r="IE11" i="6" s="1"/>
  <c r="IF11" i="6" s="1"/>
  <c r="IG11" i="6" s="1"/>
  <c r="IH11" i="6" s="1"/>
  <c r="II11" i="6" s="1"/>
  <c r="IJ11" i="6" s="1"/>
  <c r="IK11" i="6" s="1"/>
  <c r="IL11" i="6" s="1"/>
  <c r="BJ29" i="6"/>
  <c r="BJ12" i="6" s="1"/>
  <c r="AE29" i="6"/>
  <c r="AE12" i="6" s="1"/>
  <c r="AY29" i="6"/>
  <c r="AY12" i="6" s="1"/>
  <c r="BW29" i="6"/>
  <c r="BW12" i="6" s="1"/>
  <c r="AH29" i="8"/>
  <c r="AH12" i="8" s="1"/>
  <c r="F25" i="7"/>
  <c r="V29" i="8"/>
  <c r="AM29" i="8"/>
  <c r="AM12" i="8" s="1"/>
  <c r="BD29" i="8"/>
  <c r="BD12" i="8" s="1"/>
  <c r="BU29" i="8"/>
  <c r="BU12" i="8" s="1"/>
  <c r="CK29" i="8"/>
  <c r="CK12" i="8" s="1"/>
  <c r="D24" i="7"/>
  <c r="O29" i="8"/>
  <c r="AF29" i="8"/>
  <c r="AF12" i="8" s="1"/>
  <c r="AV29" i="8"/>
  <c r="AV12" i="8" s="1"/>
  <c r="F20" i="7"/>
  <c r="BN29" i="8"/>
  <c r="BN12" i="8" s="1"/>
  <c r="CD29" i="8"/>
  <c r="CD12" i="8" s="1"/>
  <c r="F22" i="7"/>
  <c r="AS29" i="8"/>
  <c r="AS12" i="8" s="1"/>
  <c r="BK29" i="8"/>
  <c r="BK12" i="8" s="1"/>
  <c r="CA29" i="8"/>
  <c r="CA12" i="8" s="1"/>
  <c r="CQ29" i="8"/>
  <c r="CQ12" i="8" s="1"/>
  <c r="D26" i="7"/>
  <c r="F27" i="7"/>
  <c r="AY29" i="10"/>
  <c r="AY12" i="10" s="1"/>
  <c r="G29" i="10"/>
  <c r="W29" i="10"/>
  <c r="W12" i="10" s="1"/>
  <c r="X11" i="10" s="1"/>
  <c r="L29" i="10"/>
  <c r="AD29" i="10"/>
  <c r="AD12" i="10" s="1"/>
  <c r="AU29" i="10"/>
  <c r="AU12" i="10" s="1"/>
  <c r="BU29" i="10"/>
  <c r="BU12" i="10" s="1"/>
  <c r="CL29" i="10"/>
  <c r="CL12" i="10" s="1"/>
  <c r="F21" i="9"/>
  <c r="D23" i="9"/>
  <c r="D28" i="9"/>
  <c r="AV29" i="10"/>
  <c r="AV12" i="10" s="1"/>
  <c r="F22" i="9"/>
  <c r="D27" i="9"/>
  <c r="AP29" i="14"/>
  <c r="AP12" i="14" s="1"/>
  <c r="AK29" i="14"/>
  <c r="AK12" i="14" s="1"/>
  <c r="CB29" i="14"/>
  <c r="CB12" i="14" s="1"/>
  <c r="D21" i="13"/>
  <c r="BW29" i="14"/>
  <c r="BW12" i="14" s="1"/>
  <c r="F23" i="13"/>
  <c r="F27" i="13"/>
  <c r="D28" i="13"/>
  <c r="I76" i="4"/>
  <c r="L58" i="4"/>
  <c r="H58" i="4"/>
  <c r="G33" i="4"/>
  <c r="G32" i="4"/>
  <c r="U75" i="4"/>
  <c r="V60" i="4"/>
  <c r="V59" i="4"/>
  <c r="U33" i="4"/>
  <c r="U32" i="4"/>
  <c r="Z29" i="6"/>
  <c r="Z12" i="6" s="1"/>
  <c r="G24" i="5"/>
  <c r="BQ29" i="6"/>
  <c r="BQ12" i="6" s="1"/>
  <c r="CH29" i="6"/>
  <c r="CH12" i="6" s="1"/>
  <c r="D25" i="5"/>
  <c r="D27" i="5"/>
  <c r="S29" i="6"/>
  <c r="AO29" i="6"/>
  <c r="AO12" i="6" s="1"/>
  <c r="BL29" i="6"/>
  <c r="BL12" i="6" s="1"/>
  <c r="CE29" i="6"/>
  <c r="CE12" i="6" s="1"/>
  <c r="G21" i="5"/>
  <c r="P29" i="6"/>
  <c r="AJ29" i="6"/>
  <c r="AJ12" i="6" s="1"/>
  <c r="BF29" i="6"/>
  <c r="BF12" i="6" s="1"/>
  <c r="CB29" i="6"/>
  <c r="CB12" i="6" s="1"/>
  <c r="D26" i="5"/>
  <c r="D28" i="5"/>
  <c r="Z29" i="8"/>
  <c r="Z12" i="8" s="1"/>
  <c r="BY29" i="8"/>
  <c r="BY12" i="8" s="1"/>
  <c r="CO29" i="8"/>
  <c r="CO12" i="8" s="1"/>
  <c r="D21" i="7"/>
  <c r="S29" i="8"/>
  <c r="AJ29" i="8"/>
  <c r="AJ12" i="8" s="1"/>
  <c r="AZ29" i="8"/>
  <c r="AZ12" i="8" s="1"/>
  <c r="BR29" i="8"/>
  <c r="BR12" i="8" s="1"/>
  <c r="CH29" i="8"/>
  <c r="CH12" i="8" s="1"/>
  <c r="D22" i="7"/>
  <c r="AW29" i="8"/>
  <c r="AW12" i="8" s="1"/>
  <c r="BO29" i="8"/>
  <c r="BO12" i="8" s="1"/>
  <c r="CE29" i="8"/>
  <c r="CE12" i="8" s="1"/>
  <c r="K29" i="10"/>
  <c r="AS29" i="10"/>
  <c r="AS12" i="10" s="1"/>
  <c r="P29" i="10"/>
  <c r="F25" i="9"/>
  <c r="F28" i="9"/>
  <c r="F26" i="9"/>
  <c r="D23" i="13"/>
  <c r="D22" i="13"/>
  <c r="D26" i="13"/>
  <c r="F25" i="13"/>
  <c r="F28" i="13"/>
  <c r="Q33" i="4"/>
  <c r="Q32" i="4"/>
  <c r="V33" i="4"/>
  <c r="F60" i="4"/>
  <c r="F59" i="4"/>
  <c r="G23" i="5"/>
  <c r="BU29" i="6"/>
  <c r="BU12" i="6" s="1"/>
  <c r="CL29" i="6"/>
  <c r="CL12" i="6" s="1"/>
  <c r="D21" i="5"/>
  <c r="BE29" i="6"/>
  <c r="BE12" i="6" s="1"/>
  <c r="D22" i="5"/>
  <c r="BB29" i="6"/>
  <c r="BB12" i="6" s="1"/>
  <c r="D24" i="5"/>
  <c r="W29" i="6"/>
  <c r="W12" i="6" s="1"/>
  <c r="X11" i="6" s="1"/>
  <c r="AS29" i="6"/>
  <c r="AS12" i="6" s="1"/>
  <c r="BR29" i="6"/>
  <c r="BR12" i="6" s="1"/>
  <c r="CI29" i="6"/>
  <c r="CI12" i="6" s="1"/>
  <c r="AF29" i="6"/>
  <c r="AF12" i="6" s="1"/>
  <c r="AN29" i="6"/>
  <c r="AN12" i="6" s="1"/>
  <c r="T29" i="6"/>
  <c r="AP29" i="6"/>
  <c r="AP12" i="6" s="1"/>
  <c r="BM29" i="6"/>
  <c r="BM12" i="6" s="1"/>
  <c r="CF29" i="6"/>
  <c r="CF12" i="6" s="1"/>
  <c r="BP29" i="6"/>
  <c r="BP12" i="6" s="1"/>
  <c r="F23" i="7"/>
  <c r="AE29" i="8"/>
  <c r="AE12" i="8" s="1"/>
  <c r="AU29" i="8"/>
  <c r="AU12" i="8" s="1"/>
  <c r="CC29" i="8"/>
  <c r="CC12" i="8" s="1"/>
  <c r="G29" i="8"/>
  <c r="W29" i="8"/>
  <c r="W12" i="8" s="1"/>
  <c r="X11" i="8" s="1"/>
  <c r="Y11" i="8" s="1"/>
  <c r="BE29" i="8"/>
  <c r="BE12" i="8" s="1"/>
  <c r="BV29" i="8"/>
  <c r="BV12" i="8" s="1"/>
  <c r="CL29" i="8"/>
  <c r="CL12" i="8" s="1"/>
  <c r="F26" i="7"/>
  <c r="BA29" i="8"/>
  <c r="BA12" i="8" s="1"/>
  <c r="BS29" i="8"/>
  <c r="BS12" i="8" s="1"/>
  <c r="CI29" i="8"/>
  <c r="CI12" i="8" s="1"/>
  <c r="AB29" i="8"/>
  <c r="AB12" i="8" s="1"/>
  <c r="F29" i="10"/>
  <c r="D28" i="7"/>
  <c r="O29" i="10"/>
  <c r="F28" i="7"/>
  <c r="D29" i="10"/>
  <c r="T29" i="10"/>
  <c r="AL29" i="10"/>
  <c r="AL12" i="10" s="1"/>
  <c r="CD29" i="10"/>
  <c r="CD12" i="10" s="1"/>
  <c r="BP29" i="10"/>
  <c r="BP12" i="10" s="1"/>
  <c r="F24" i="9"/>
  <c r="D25" i="9"/>
  <c r="F27" i="9"/>
  <c r="D22" i="9"/>
  <c r="D26" i="9"/>
  <c r="AI29" i="14"/>
  <c r="AI12" i="14" s="1"/>
  <c r="D20" i="13"/>
  <c r="U29" i="14"/>
  <c r="U12" i="14" s="1"/>
  <c r="BN29" i="14"/>
  <c r="BN12" i="14" s="1"/>
  <c r="F20" i="13"/>
  <c r="D25" i="13"/>
  <c r="F26" i="13"/>
  <c r="D27" i="13"/>
  <c r="V75" i="4"/>
  <c r="F76" i="4"/>
  <c r="S59" i="4"/>
  <c r="M33" i="4"/>
  <c r="M32" i="4"/>
  <c r="O59" i="4"/>
  <c r="O60" i="4"/>
  <c r="O75" i="4"/>
  <c r="S75" i="4"/>
  <c r="T58" i="4"/>
  <c r="U60" i="4" s="1"/>
  <c r="Q59" i="4"/>
  <c r="H33" i="4"/>
  <c r="H32" i="4"/>
  <c r="BA29" i="6"/>
  <c r="BA12" i="6" s="1"/>
  <c r="BZ29" i="6"/>
  <c r="BZ12" i="6" s="1"/>
  <c r="CP29" i="6"/>
  <c r="CP12" i="6" s="1"/>
  <c r="BI29" i="6"/>
  <c r="BI12" i="6" s="1"/>
  <c r="AD29" i="6"/>
  <c r="AD12" i="6" s="1"/>
  <c r="AX29" i="6"/>
  <c r="AX12" i="6" s="1"/>
  <c r="BV29" i="6"/>
  <c r="BV12" i="6" s="1"/>
  <c r="CM29" i="6"/>
  <c r="CM12" i="6" s="1"/>
  <c r="G26" i="5"/>
  <c r="G28" i="5"/>
  <c r="X29" i="6"/>
  <c r="X12" i="6" s="1"/>
  <c r="AT29" i="6"/>
  <c r="AT12" i="6" s="1"/>
  <c r="BS29" i="6"/>
  <c r="BS12" i="6" s="1"/>
  <c r="CJ29" i="6"/>
  <c r="CJ12" i="6" s="1"/>
  <c r="R29" i="8"/>
  <c r="AI29" i="8"/>
  <c r="AI12" i="8" s="1"/>
  <c r="D20" i="7"/>
  <c r="AY29" i="8"/>
  <c r="AY12" i="8" s="1"/>
  <c r="BQ29" i="8"/>
  <c r="BQ12" i="8" s="1"/>
  <c r="CG29" i="8"/>
  <c r="CG12" i="8" s="1"/>
  <c r="D25" i="7"/>
  <c r="K29" i="8"/>
  <c r="AA29" i="8"/>
  <c r="AA12" i="8" s="1"/>
  <c r="BJ29" i="8"/>
  <c r="BJ12" i="8" s="1"/>
  <c r="BZ29" i="8"/>
  <c r="BZ12" i="8" s="1"/>
  <c r="CP29" i="8"/>
  <c r="CP12" i="8" s="1"/>
  <c r="D23" i="7"/>
  <c r="BF29" i="8"/>
  <c r="BF12" i="8" s="1"/>
  <c r="BW29" i="8"/>
  <c r="BW12" i="8" s="1"/>
  <c r="CM29" i="8"/>
  <c r="CM12" i="8" s="1"/>
  <c r="F21" i="7"/>
  <c r="D20" i="9"/>
  <c r="AI29" i="10"/>
  <c r="AI12" i="10" s="1"/>
  <c r="S29" i="10"/>
  <c r="AK29" i="10"/>
  <c r="AK12" i="10" s="1"/>
  <c r="BG29" i="10"/>
  <c r="BG12" i="10" s="1"/>
  <c r="H29" i="10"/>
  <c r="X29" i="10"/>
  <c r="X12" i="10" s="1"/>
  <c r="AP29" i="10"/>
  <c r="AP12" i="10" s="1"/>
  <c r="BN29" i="10"/>
  <c r="BN12" i="10" s="1"/>
  <c r="F20" i="9"/>
  <c r="CH29" i="10"/>
  <c r="CH12" i="10" s="1"/>
  <c r="D21" i="9"/>
  <c r="F23" i="9"/>
  <c r="D24" i="9"/>
  <c r="M29" i="14"/>
  <c r="M12" i="14" s="1"/>
  <c r="D24" i="13"/>
  <c r="F21" i="13"/>
  <c r="F22" i="13"/>
  <c r="BP29" i="14"/>
  <c r="BP12" i="14" s="1"/>
  <c r="BO29" i="14"/>
  <c r="BO12" i="14" s="1"/>
  <c r="BQ29" i="14"/>
  <c r="BQ12" i="14" s="1"/>
  <c r="F24" i="13"/>
  <c r="M59" i="4"/>
  <c r="M60" i="4"/>
  <c r="G58" i="4"/>
  <c r="R58" i="4"/>
  <c r="S33" i="4"/>
  <c r="S32" i="4"/>
  <c r="K33" i="4"/>
  <c r="K58" i="4"/>
  <c r="K32" i="4"/>
  <c r="E75" i="4"/>
  <c r="E76" i="4" s="1"/>
  <c r="P58" i="4"/>
  <c r="D38" i="3" l="1"/>
  <c r="H11" i="14"/>
  <c r="I11" i="14" s="1"/>
  <c r="J11" i="14" s="1"/>
  <c r="K11" i="14" s="1"/>
  <c r="L11" i="14" s="1"/>
  <c r="M11" i="14" s="1"/>
  <c r="N11" i="14" s="1"/>
  <c r="O11" i="14" s="1"/>
  <c r="P11" i="14" s="1"/>
  <c r="Q11" i="14" s="1"/>
  <c r="R11" i="14" s="1"/>
  <c r="S11" i="14" s="1"/>
  <c r="T11" i="14" s="1"/>
  <c r="U11" i="14" s="1"/>
  <c r="V11" i="14" s="1"/>
  <c r="W11" i="14" s="1"/>
  <c r="X11" i="14" s="1"/>
  <c r="Y11" i="14" s="1"/>
  <c r="Z11" i="14" s="1"/>
  <c r="AA11" i="14" s="1"/>
  <c r="AB11" i="14" s="1"/>
  <c r="AC11" i="14" s="1"/>
  <c r="AD11" i="14" s="1"/>
  <c r="AE11" i="14" s="1"/>
  <c r="AF11" i="14" s="1"/>
  <c r="AG11" i="14" s="1"/>
  <c r="AH11" i="14" s="1"/>
  <c r="AI11" i="14" s="1"/>
  <c r="AJ11" i="14" s="1"/>
  <c r="AK11" i="14" s="1"/>
  <c r="AL11" i="14" s="1"/>
  <c r="AM11" i="14" s="1"/>
  <c r="AN11" i="14" s="1"/>
  <c r="AO11" i="14" s="1"/>
  <c r="AP11" i="14" s="1"/>
  <c r="AQ11" i="14" s="1"/>
  <c r="AR11" i="14" s="1"/>
  <c r="AS11" i="14" s="1"/>
  <c r="AT11" i="14" s="1"/>
  <c r="AU11" i="14" s="1"/>
  <c r="AV11" i="14" s="1"/>
  <c r="AW11" i="14" s="1"/>
  <c r="AX11" i="14" s="1"/>
  <c r="AY11" i="14" s="1"/>
  <c r="AZ11" i="14" s="1"/>
  <c r="BA11" i="14" s="1"/>
  <c r="BB11" i="14" s="1"/>
  <c r="BC11" i="14" s="1"/>
  <c r="BD11" i="14" s="1"/>
  <c r="BE11" i="14" s="1"/>
  <c r="BF11" i="14" s="1"/>
  <c r="BG11" i="14" s="1"/>
  <c r="BH11" i="14" s="1"/>
  <c r="BI11" i="14" s="1"/>
  <c r="BJ11" i="14" s="1"/>
  <c r="BK11" i="14" s="1"/>
  <c r="BL11" i="14" s="1"/>
  <c r="BM11" i="14" s="1"/>
  <c r="BN11" i="14" s="1"/>
  <c r="BO11" i="14" s="1"/>
  <c r="BP11" i="14" s="1"/>
  <c r="BQ11" i="14" s="1"/>
  <c r="BR11" i="14" s="1"/>
  <c r="BS11" i="14" s="1"/>
  <c r="BT11" i="14" s="1"/>
  <c r="BU11" i="14" s="1"/>
  <c r="BV11" i="14" s="1"/>
  <c r="BW11" i="14" s="1"/>
  <c r="BX11" i="14" s="1"/>
  <c r="BY11" i="14" s="1"/>
  <c r="BZ11" i="14" s="1"/>
  <c r="CA11" i="14" s="1"/>
  <c r="CB11" i="14" s="1"/>
  <c r="CC11" i="14" s="1"/>
  <c r="CD11" i="14" s="1"/>
  <c r="CE11" i="14" s="1"/>
  <c r="CF11" i="14" s="1"/>
  <c r="CG11" i="14" s="1"/>
  <c r="CH11" i="14" s="1"/>
  <c r="CI11" i="14" s="1"/>
  <c r="CJ11" i="14" s="1"/>
  <c r="CL11" i="14" s="1"/>
  <c r="CM11" i="14" s="1"/>
  <c r="CN11" i="14" s="1"/>
  <c r="CO11" i="14" s="1"/>
  <c r="CP11" i="14" s="1"/>
  <c r="CQ11" i="14" s="1"/>
  <c r="Z11" i="8"/>
  <c r="AA11" i="8" s="1"/>
  <c r="AB11" i="8" s="1"/>
  <c r="AC11" i="8" s="1"/>
  <c r="AD11" i="8" s="1"/>
  <c r="AE11" i="8" s="1"/>
  <c r="AF11" i="8" s="1"/>
  <c r="AG11" i="8" s="1"/>
  <c r="AH11" i="8" s="1"/>
  <c r="AI11" i="8" s="1"/>
  <c r="AJ11" i="8" s="1"/>
  <c r="AK11" i="8" s="1"/>
  <c r="AL11" i="8" s="1"/>
  <c r="AM11" i="8" s="1"/>
  <c r="AN11" i="8" s="1"/>
  <c r="AO11" i="8" s="1"/>
  <c r="AP11" i="8" s="1"/>
  <c r="AQ11" i="8" s="1"/>
  <c r="AR11" i="8" s="1"/>
  <c r="AS11" i="8" s="1"/>
  <c r="AT11" i="8" s="1"/>
  <c r="AU11" i="8" s="1"/>
  <c r="AV11" i="8" s="1"/>
  <c r="AW11" i="8" s="1"/>
  <c r="AX11" i="8" s="1"/>
  <c r="AY11" i="8" s="1"/>
  <c r="AZ11" i="8" s="1"/>
  <c r="BA11" i="8" s="1"/>
  <c r="BB11" i="8" s="1"/>
  <c r="BC11" i="8" s="1"/>
  <c r="BD11" i="8" s="1"/>
  <c r="BE11" i="8" s="1"/>
  <c r="BF11" i="8" s="1"/>
  <c r="BG11" i="8" s="1"/>
  <c r="BH11" i="8" s="1"/>
  <c r="BI11" i="8" s="1"/>
  <c r="BJ11" i="8" s="1"/>
  <c r="BK11" i="8" s="1"/>
  <c r="BL11" i="8" s="1"/>
  <c r="BM11" i="8" s="1"/>
  <c r="BN11" i="8" s="1"/>
  <c r="BO11" i="8" s="1"/>
  <c r="BP11" i="8" s="1"/>
  <c r="BQ11" i="8" s="1"/>
  <c r="BR11" i="8" s="1"/>
  <c r="BS11" i="8" s="1"/>
  <c r="BT11" i="8" s="1"/>
  <c r="BU11" i="8" s="1"/>
  <c r="BV11" i="8" s="1"/>
  <c r="BW11" i="8" s="1"/>
  <c r="BX11" i="8" s="1"/>
  <c r="BY11" i="8" s="1"/>
  <c r="BZ11" i="8" s="1"/>
  <c r="CA11" i="8" s="1"/>
  <c r="CB11" i="8" s="1"/>
  <c r="CC11" i="8" s="1"/>
  <c r="CD11" i="8" s="1"/>
  <c r="CE11" i="8" s="1"/>
  <c r="CF11" i="8" s="1"/>
  <c r="CG11" i="8" s="1"/>
  <c r="CH11" i="8" s="1"/>
  <c r="CI11" i="8" s="1"/>
  <c r="CJ11" i="8" s="1"/>
  <c r="K59" i="4"/>
  <c r="K60" i="4"/>
  <c r="K75" i="4"/>
  <c r="R60" i="4"/>
  <c r="R59" i="4"/>
  <c r="R75" i="4"/>
  <c r="P60" i="4"/>
  <c r="P59" i="4"/>
  <c r="P75" i="4"/>
  <c r="G59" i="4"/>
  <c r="G60" i="4"/>
  <c r="G75" i="4"/>
  <c r="D19" i="9"/>
  <c r="O76" i="4"/>
  <c r="D19" i="13"/>
  <c r="Y11" i="6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BC11" i="6" s="1"/>
  <c r="BD11" i="6" s="1"/>
  <c r="BE11" i="6" s="1"/>
  <c r="BF11" i="6" s="1"/>
  <c r="BG11" i="6" s="1"/>
  <c r="BH11" i="6" s="1"/>
  <c r="BI11" i="6" s="1"/>
  <c r="BJ11" i="6" s="1"/>
  <c r="BK11" i="6" s="1"/>
  <c r="BL11" i="6" s="1"/>
  <c r="BM11" i="6" s="1"/>
  <c r="BN11" i="6" s="1"/>
  <c r="BO11" i="6" s="1"/>
  <c r="BP11" i="6" s="1"/>
  <c r="BQ11" i="6" s="1"/>
  <c r="BR11" i="6" s="1"/>
  <c r="BS11" i="6" s="1"/>
  <c r="BT11" i="6" s="1"/>
  <c r="BU11" i="6" s="1"/>
  <c r="BV11" i="6" s="1"/>
  <c r="BW11" i="6" s="1"/>
  <c r="BX11" i="6" s="1"/>
  <c r="BY11" i="6" s="1"/>
  <c r="BZ11" i="6" s="1"/>
  <c r="CA11" i="6" s="1"/>
  <c r="CB11" i="6" s="1"/>
  <c r="CC11" i="6" s="1"/>
  <c r="CD11" i="6" s="1"/>
  <c r="CE11" i="6" s="1"/>
  <c r="CF11" i="6" s="1"/>
  <c r="CG11" i="6" s="1"/>
  <c r="CH11" i="6" s="1"/>
  <c r="CI11" i="6" s="1"/>
  <c r="CJ11" i="6" s="1"/>
  <c r="CK11" i="6" s="1"/>
  <c r="CL11" i="6" s="1"/>
  <c r="CM11" i="6" s="1"/>
  <c r="D19" i="5"/>
  <c r="D25" i="3"/>
  <c r="Q60" i="4"/>
  <c r="S60" i="4"/>
  <c r="V76" i="4"/>
  <c r="V77" i="4"/>
  <c r="F19" i="13"/>
  <c r="D29" i="3"/>
  <c r="D26" i="3"/>
  <c r="D32" i="3"/>
  <c r="T60" i="4"/>
  <c r="T59" i="4"/>
  <c r="T75" i="4"/>
  <c r="D33" i="3"/>
  <c r="D30" i="3"/>
  <c r="H59" i="4"/>
  <c r="H60" i="4"/>
  <c r="H75" i="4"/>
  <c r="I60" i="4"/>
  <c r="D28" i="3"/>
  <c r="G19" i="5"/>
  <c r="F19" i="9"/>
  <c r="D19" i="7"/>
  <c r="S77" i="4"/>
  <c r="S76" i="4"/>
  <c r="F77" i="4"/>
  <c r="D27" i="3"/>
  <c r="D31" i="3"/>
  <c r="U77" i="4"/>
  <c r="U76" i="4"/>
  <c r="L60" i="4"/>
  <c r="L59" i="4"/>
  <c r="L75" i="4"/>
  <c r="Y11" i="10"/>
  <c r="Z11" i="10" s="1"/>
  <c r="AA11" i="10" s="1"/>
  <c r="AB11" i="10" s="1"/>
  <c r="AC11" i="10" s="1"/>
  <c r="AD11" i="10" s="1"/>
  <c r="AE11" i="10" s="1"/>
  <c r="AF11" i="10" s="1"/>
  <c r="AG11" i="10" s="1"/>
  <c r="AH11" i="10" s="1"/>
  <c r="AI11" i="10" s="1"/>
  <c r="AJ11" i="10" s="1"/>
  <c r="AK11" i="10" s="1"/>
  <c r="AL11" i="10" s="1"/>
  <c r="AM11" i="10" s="1"/>
  <c r="AN11" i="10" s="1"/>
  <c r="AO11" i="10" s="1"/>
  <c r="AP11" i="10" s="1"/>
  <c r="AQ11" i="10" s="1"/>
  <c r="AR11" i="10" s="1"/>
  <c r="AS11" i="10" s="1"/>
  <c r="AT11" i="10" s="1"/>
  <c r="AU11" i="10" s="1"/>
  <c r="AV11" i="10" s="1"/>
  <c r="AW11" i="10" s="1"/>
  <c r="AX11" i="10" s="1"/>
  <c r="AY11" i="10" s="1"/>
  <c r="AZ11" i="10" s="1"/>
  <c r="BA11" i="10" s="1"/>
  <c r="BB11" i="10" s="1"/>
  <c r="BC11" i="10" s="1"/>
  <c r="BD11" i="10" s="1"/>
  <c r="BE11" i="10" s="1"/>
  <c r="BF11" i="10" s="1"/>
  <c r="BG11" i="10" s="1"/>
  <c r="BH11" i="10" s="1"/>
  <c r="BI11" i="10" s="1"/>
  <c r="BJ11" i="10" s="1"/>
  <c r="BK11" i="10" s="1"/>
  <c r="BL11" i="10" s="1"/>
  <c r="BM11" i="10" s="1"/>
  <c r="BN11" i="10" s="1"/>
  <c r="BO11" i="10" s="1"/>
  <c r="BP11" i="10" s="1"/>
  <c r="BQ11" i="10" s="1"/>
  <c r="BR11" i="10" s="1"/>
  <c r="BS11" i="10" s="1"/>
  <c r="BT11" i="10" s="1"/>
  <c r="BU11" i="10" s="1"/>
  <c r="BV11" i="10" s="1"/>
  <c r="BW11" i="10" s="1"/>
  <c r="BX11" i="10" s="1"/>
  <c r="BY11" i="10" s="1"/>
  <c r="BZ11" i="10" s="1"/>
  <c r="CA11" i="10" s="1"/>
  <c r="CB11" i="10" s="1"/>
  <c r="CC11" i="10" s="1"/>
  <c r="CD11" i="10" s="1"/>
  <c r="CE11" i="10" s="1"/>
  <c r="CF11" i="10" s="1"/>
  <c r="CG11" i="10" s="1"/>
  <c r="CH11" i="10" s="1"/>
  <c r="CI11" i="10" s="1"/>
  <c r="CJ11" i="10" s="1"/>
  <c r="CL11" i="10" s="1"/>
  <c r="CM11" i="10" s="1"/>
  <c r="CN11" i="10" s="1"/>
  <c r="CO11" i="10" s="1"/>
  <c r="CP11" i="10" s="1"/>
  <c r="CQ11" i="10" s="1"/>
  <c r="F19" i="7"/>
  <c r="J60" i="4"/>
  <c r="J59" i="4"/>
  <c r="J75" i="4"/>
  <c r="N60" i="4"/>
  <c r="N59" i="4"/>
  <c r="N75" i="4"/>
  <c r="CN11" i="6" l="1"/>
  <c r="CO11" i="6" s="1"/>
  <c r="CP11" i="6" s="1"/>
  <c r="CQ11" i="6" s="1"/>
  <c r="CK11" i="8"/>
  <c r="CL11" i="8" s="1"/>
  <c r="CM11" i="8" s="1"/>
  <c r="CN11" i="8" s="1"/>
  <c r="CO11" i="8" s="1"/>
  <c r="CP11" i="8" s="1"/>
  <c r="CQ11" i="8" s="1"/>
  <c r="N77" i="4"/>
  <c r="N76" i="4"/>
  <c r="L76" i="4"/>
  <c r="L77" i="4"/>
  <c r="M77" i="4"/>
  <c r="F30" i="9"/>
  <c r="F31" i="9" s="1"/>
  <c r="F70" i="9"/>
  <c r="F71" i="9" s="1"/>
  <c r="H76" i="4"/>
  <c r="H77" i="4"/>
  <c r="I77" i="4"/>
  <c r="D24" i="3"/>
  <c r="D30" i="13"/>
  <c r="D31" i="13" s="1"/>
  <c r="D70" i="13"/>
  <c r="D71" i="13" s="1"/>
  <c r="G77" i="4"/>
  <c r="G76" i="4"/>
  <c r="G70" i="5"/>
  <c r="G71" i="5" s="1"/>
  <c r="G30" i="5"/>
  <c r="G31" i="5" s="1"/>
  <c r="T76" i="4"/>
  <c r="T77" i="4"/>
  <c r="C19" i="5"/>
  <c r="C70" i="5" s="1"/>
  <c r="C71" i="5" s="1"/>
  <c r="D30" i="5"/>
  <c r="D31" i="5" s="1"/>
  <c r="D70" i="5"/>
  <c r="D71" i="5" s="1"/>
  <c r="K77" i="4"/>
  <c r="K76" i="4"/>
  <c r="F30" i="7"/>
  <c r="F31" i="7" s="1"/>
  <c r="F70" i="7"/>
  <c r="F71" i="7" s="1"/>
  <c r="O77" i="4"/>
  <c r="R77" i="4"/>
  <c r="R76" i="4"/>
  <c r="J77" i="4"/>
  <c r="J76" i="4"/>
  <c r="D70" i="7"/>
  <c r="D71" i="7" s="1"/>
  <c r="D30" i="7"/>
  <c r="D31" i="7" s="1"/>
  <c r="F30" i="13"/>
  <c r="F31" i="13" s="1"/>
  <c r="F70" i="13"/>
  <c r="F71" i="13" s="1"/>
  <c r="D70" i="9"/>
  <c r="D71" i="9" s="1"/>
  <c r="D30" i="9"/>
  <c r="D31" i="9" s="1"/>
  <c r="P76" i="4"/>
  <c r="P77" i="4"/>
  <c r="Q77" i="4"/>
  <c r="D35" i="3" l="1"/>
  <c r="D36" i="3" s="1"/>
  <c r="D75" i="3"/>
  <c r="D7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Notbook</author>
    <author>Micro</author>
  </authors>
  <commentList>
    <comment ref="M40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======
ID#AAABVP94Pk8
Notbook    (2024-09-12 16:29:55)
BOLETO NÃO DISPONIVEL</t>
        </r>
      </text>
    </comment>
    <comment ref="M44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======
ID#AAABVQmvx90
Notbook    (2024-09-12 16:29:55)
BOLETO NÃO DISPONÍVEL</t>
        </r>
      </text>
    </comment>
    <comment ref="M81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======
ID#AAABVQmvx9A
Notbook    (2024-09-12 16:29:55)
pgto via pix</t>
        </r>
      </text>
    </comment>
    <comment ref="D205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ID#AAABVQmvx_U
Notbook    (2024-09-12 16:29:55)
pix mari cafe</t>
        </r>
      </text>
    </comment>
    <comment ref="D228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======
ID#AAABVQmvx9Q
gabriel parrini    (2024-09-12 16:29:55)
HOCUS POCUS</t>
        </r>
      </text>
    </comment>
    <comment ref="D235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ID#AAABVQmvx-g
gabriel parrini    (2024-09-12 16:29:55)
Cata Vento</t>
        </r>
      </text>
    </comment>
    <comment ref="D337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ID#AAABVQmvx-E
gabriel parrini    (2024-09-12 16:29:55)
GW</t>
        </r>
      </text>
    </comment>
    <comment ref="M35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ID#AAABVQmvx_s
Notbook    (2024-09-12 16:29:55)
pgto duplicado</t>
        </r>
      </text>
    </comment>
    <comment ref="D36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ID#AAABVRRHMGw
Notbook    (2024-09-12 16:29:55)
pix mari cigarro eletronico</t>
        </r>
      </text>
    </comment>
    <comment ref="D36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ID#AAABVRRHMHU
Notbook    (2024-09-12 16:29:55)
reposição aessorios cel</t>
        </r>
      </text>
    </comment>
    <comment ref="C401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======
ID#AAABVP94Pj4
Notbook    (2024-09-12 16:29:55)
16/08</t>
        </r>
      </text>
    </comment>
    <comment ref="C461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======
ID#AAABVP94Pi4
Notbook    (2024-09-12 16:29:55)
26/08</t>
        </r>
      </text>
    </comment>
    <comment ref="C465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======
ID#AAABVQmvx7w
Notbook    (2024-09-12 16:29:55)
06/08</t>
        </r>
      </text>
    </comment>
    <comment ref="C46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======
ID#AAABVQmvx-M
Notbook    (2024-09-12 16:29:55)
05/08</t>
        </r>
      </text>
    </comment>
    <comment ref="C467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======
ID#AAABVP94PlI
Notbook    (2024-09-12 16:29:55)
13/08</t>
        </r>
      </text>
    </comment>
    <comment ref="C468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ID#AAABVQmvyA4
Notbook    (2024-09-12 16:29:55)
14/08</t>
        </r>
      </text>
    </comment>
    <comment ref="C470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======
ID#AAABVQmvx8U
Notbook    (2024-09-12 16:29:55)
05/08</t>
        </r>
      </text>
    </comment>
    <comment ref="C47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ID#AAABVRRHMF8
Notbook    (2024-09-12 16:29:55)
13/08</t>
        </r>
      </text>
    </comment>
    <comment ref="C472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======
ID#AAABVP94PkU
Notbook    (2024-09-12 16:29:55)
20/08</t>
        </r>
      </text>
    </comment>
    <comment ref="C473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ID#AAABVQmvx8M
Notbook    (2024-09-12 16:29:55)
06/08</t>
        </r>
      </text>
    </comment>
    <comment ref="C474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======
ID#AAABVQmvx7c
Notbook    (2024-09-12 16:29:55)
13/08</t>
        </r>
      </text>
    </comment>
    <comment ref="C475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======
ID#AAABVP94Pkw
Notbook    (2024-09-12 16:29:55)
19/08</t>
        </r>
      </text>
    </comment>
    <comment ref="C476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ID#AAABVQmvyAY
Notbook    (2024-09-12 16:29:55)
05/08</t>
        </r>
      </text>
    </comment>
    <comment ref="C477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======
ID#AAABVQmvx8c
Notbook    (2024-09-12 16:29:55)
08/08</t>
        </r>
      </text>
    </comment>
    <comment ref="C480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======
ID#AAABVP94PlY
Notbook    (2024-09-12 16:29:55)
28/08</t>
        </r>
      </text>
    </comment>
    <comment ref="C49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ID#AAABVQmvyAA
Notbook    (2024-09-12 16:29:55)
31/08</t>
        </r>
      </text>
    </comment>
    <comment ref="C503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ID#AAABVRRHMGQ
Notbook    (2024-09-12 16:29:55)
02/09</t>
        </r>
      </text>
    </comment>
    <comment ref="C509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ID#AAABVP94Pko
Notbook    (2024-09-12 16:29:55)
02/09</t>
        </r>
      </text>
    </comment>
    <comment ref="C589" authorId="1" shapeId="0" xr:uid="{FF0BA73C-1073-4889-A65B-6D659A1EEEDA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11/09</t>
        </r>
      </text>
    </comment>
    <comment ref="C659" authorId="1" shapeId="0" xr:uid="{86FC0257-FC53-4868-AA78-38DEADE5965C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20/09</t>
        </r>
      </text>
    </comment>
    <comment ref="C684" authorId="2" shapeId="0" xr:uid="{0E82075B-F90A-4EA5-99F4-CAE35C7FFEFE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18/09</t>
        </r>
      </text>
    </comment>
    <comment ref="C685" authorId="2" shapeId="0" xr:uid="{6E7370B3-6130-44C6-98CF-BEA8ACFCFFE2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18/09</t>
        </r>
      </text>
    </comment>
    <comment ref="C686" authorId="2" shapeId="0" xr:uid="{524C98C5-C0E2-4EC5-80C8-9B3F67E46A27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19/08
</t>
        </r>
      </text>
    </comment>
    <comment ref="C687" authorId="2" shapeId="0" xr:uid="{E4EFD869-D8C5-4B86-9F6B-91BA022A989A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20/09</t>
        </r>
      </text>
    </comment>
    <comment ref="C689" authorId="2" shapeId="0" xr:uid="{1D0F22B6-8D67-4846-9E53-CCA4883F2BA0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23/09</t>
        </r>
      </text>
    </comment>
    <comment ref="C691" authorId="2" shapeId="0" xr:uid="{CF690072-761F-486E-BCA3-8914C7D1DCF1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19/09</t>
        </r>
      </text>
    </comment>
    <comment ref="C703" authorId="2" shapeId="0" xr:uid="{F3A0C713-27DC-40C2-B320-36EEE89F3C61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20/09</t>
        </r>
      </text>
    </comment>
    <comment ref="C713" authorId="2" shapeId="0" xr:uid="{2D9C5785-F54C-4ADA-B7E3-1581CDE81D0C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26/09</t>
        </r>
      </text>
    </comment>
    <comment ref="C717" authorId="2" shapeId="0" xr:uid="{FBF22AAA-73D3-45FF-81A4-0001EB822F58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25/09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BZUUwkAUPCDX6JE2y4xSjVYwaN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Notbook</author>
  </authors>
  <commentList>
    <comment ref="AF7" authorId="0" shapeId="0" xr:uid="{00000000-0006-0000-0500-00001D000000}">
      <text>
        <r>
          <rPr>
            <sz val="11"/>
            <color theme="1"/>
            <rFont val="Calibri"/>
            <family val="2"/>
            <scheme val="minor"/>
          </rPr>
          <t>======
ID#AAABVQmvx9o
Micro    (2024-09-12 16:29:55)
3400, RAFA SAIU
100, ENTROU</t>
        </r>
      </text>
    </comment>
    <comment ref="AK7" authorId="0" shapeId="0" xr:uid="{00000000-0006-0000-0500-00000B000000}">
      <text>
        <r>
          <rPr>
            <sz val="11"/>
            <color theme="1"/>
            <rFont val="Calibri"/>
            <family val="2"/>
            <scheme val="minor"/>
          </rPr>
          <t>======
ID#AAABVQmvyA8
Micro    (2024-09-12 16:29:55)
saiu 1700,
entrou 500</t>
        </r>
      </text>
    </comment>
    <comment ref="AM7" authorId="0" shapeId="0" xr:uid="{00000000-0006-0000-0500-000036000000}">
      <text>
        <r>
          <rPr>
            <sz val="11"/>
            <color theme="1"/>
            <rFont val="Calibri"/>
            <family val="2"/>
            <scheme val="minor"/>
          </rPr>
          <t>======
ID#AAABVP94Pi8
Micro    (2024-09-12 16:29:55)
saiu 2200, 
entrou 200</t>
        </r>
      </text>
    </comment>
    <comment ref="AX7" authorId="0" shapeId="0" xr:uid="{00000000-0006-0000-0500-00001B000000}">
      <text>
        <r>
          <rPr>
            <sz val="11"/>
            <color theme="1"/>
            <rFont val="Calibri"/>
            <family val="2"/>
            <scheme val="minor"/>
          </rPr>
          <t>======
ID#AAABVQmvx98
Notbook    (2024-09-12 16:29:55)
saiu 1800,
entrou 350</t>
        </r>
      </text>
    </comment>
    <comment ref="AZ7" authorId="0" shapeId="0" xr:uid="{00000000-0006-0000-0500-000015000000}">
      <text>
        <r>
          <rPr>
            <sz val="11"/>
            <color theme="1"/>
            <rFont val="Calibri"/>
            <family val="2"/>
            <scheme val="minor"/>
          </rPr>
          <t>======
ID#AAABVQmvx-w
Notbook    (2024-09-12 16:29:55)
entrou e saiu 200 comissao julio</t>
        </r>
      </text>
    </comment>
    <comment ref="BA7" authorId="0" shapeId="0" xr:uid="{00000000-0006-0000-0500-000010000000}">
      <text>
        <r>
          <rPr>
            <sz val="11"/>
            <color theme="1"/>
            <rFont val="Calibri"/>
            <family val="2"/>
            <scheme val="minor"/>
          </rPr>
          <t>======
ID#AAABVQmvyAM
Notbook    (2024-09-12 16:29:55)
entrou e saiu 200 comissao julio</t>
        </r>
      </text>
    </comment>
    <comment ref="BB7" authorId="0" shapeId="0" xr:uid="{00000000-0006-0000-0500-000021000000}">
      <text>
        <r>
          <rPr>
            <sz val="11"/>
            <color theme="1"/>
            <rFont val="Calibri"/>
            <family val="2"/>
            <scheme val="minor"/>
          </rPr>
          <t>======
ID#AAABVQmvx8Q
Notbook    (2024-09-12 16:29:55)
entrou e saiu 350 comissao julio</t>
        </r>
      </text>
    </comment>
    <comment ref="BP7" authorId="0" shapeId="0" xr:uid="{00000000-0006-0000-0500-00000F000000}">
      <text>
        <r>
          <rPr>
            <sz val="11"/>
            <color theme="1"/>
            <rFont val="Calibri"/>
            <family val="2"/>
            <scheme val="minor"/>
          </rPr>
          <t>======
ID#AAABVQmvyAU
Notbook    (2024-09-12 16:29:55)
SAIU 1500, RAFA DIV</t>
        </r>
      </text>
    </comment>
    <comment ref="BQ7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======
ID#AAABVRRHMF0
Notbook    (2024-09-12 16:29:55)
SAIU 2700, TITUS DIV</t>
        </r>
      </text>
    </comment>
    <comment ref="BR9" authorId="1" shapeId="0" xr:uid="{F9885938-8355-4E7A-BD47-AD0BAD52C6B0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comissao julio</t>
        </r>
      </text>
    </comment>
    <comment ref="BS9" authorId="1" shapeId="0" xr:uid="{2731E4F9-F91E-44D7-9A1A-1413EC49B38F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comissao julio</t>
        </r>
      </text>
    </comment>
    <comment ref="BX9" authorId="1" shapeId="0" xr:uid="{A764F08A-D229-477B-BEDE-EFF53F55A771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julio</t>
        </r>
      </text>
    </comment>
    <comment ref="BA20" authorId="0" shapeId="0" xr:uid="{00000000-0006-0000-0500-000024000000}">
      <text>
        <r>
          <rPr>
            <sz val="11"/>
            <color theme="1"/>
            <rFont val="Calibri"/>
            <family val="2"/>
            <scheme val="minor"/>
          </rPr>
          <t>======
ID#AAABVQmvx8Y
Notbook    (2024-09-12 16:29:55)
pix gabriel duques estrada</t>
        </r>
      </text>
    </comment>
    <comment ref="AM27" authorId="0" shapeId="0" xr:uid="{00000000-0006-0000-0500-00001F000000}">
      <text>
        <r>
          <rPr>
            <sz val="11"/>
            <color theme="1"/>
            <rFont val="Calibri"/>
            <family val="2"/>
            <scheme val="minor"/>
          </rPr>
          <t>======
ID#AAABVQmvx9I
Micro    (2024-09-12 16:29:55)
estorno rendimentos</t>
        </r>
      </text>
    </comment>
    <comment ref="BB33" authorId="0" shapeId="0" xr:uid="{00000000-0006-0000-0500-00000D000000}">
      <text>
        <r>
          <rPr>
            <sz val="11"/>
            <color theme="1"/>
            <rFont val="Calibri"/>
            <family val="2"/>
            <scheme val="minor"/>
          </rPr>
          <t>======
ID#AAABVQmvyAs
Notbook    (2024-09-12 16:29:55)
phillip morris fahion mall</t>
        </r>
      </text>
    </comment>
    <comment ref="BC33" authorId="0" shapeId="0" xr:uid="{00000000-0006-0000-0500-00001A000000}">
      <text>
        <r>
          <rPr>
            <sz val="11"/>
            <color theme="1"/>
            <rFont val="Calibri"/>
            <family val="2"/>
            <scheme val="minor"/>
          </rPr>
          <t>======
ID#AAABVQmvx-Q
Notbook    (2024-09-12 16:29:55)
café fashion mall</t>
        </r>
      </text>
    </comment>
    <comment ref="BD33" authorId="0" shapeId="0" xr:uid="{00000000-0006-0000-0500-000013000000}">
      <text>
        <r>
          <rPr>
            <sz val="11"/>
            <color theme="1"/>
            <rFont val="Calibri"/>
            <family val="2"/>
            <scheme val="minor"/>
          </rPr>
          <t>======
ID#AAABVQmvx_g
Notbook    (2024-09-12 16:29:55)
copa 1183,92
tjk 634,34</t>
        </r>
      </text>
    </comment>
    <comment ref="BE33" authorId="0" shapeId="0" xr:uid="{00000000-0006-0000-0500-00001C000000}">
      <text>
        <r>
          <rPr>
            <sz val="11"/>
            <color theme="1"/>
            <rFont val="Calibri"/>
            <family val="2"/>
            <scheme val="minor"/>
          </rPr>
          <t>======
ID#AAABVQmvx9s
Notbook    (2024-09-12 16:29:55)
copa integral 2872,75
fashion mall 1284,47</t>
        </r>
      </text>
    </comment>
    <comment ref="AA42" authorId="0" shapeId="0" xr:uid="{00000000-0006-0000-0500-000028000000}">
      <text>
        <r>
          <rPr>
            <sz val="11"/>
            <color theme="1"/>
            <rFont val="Calibri"/>
            <family val="2"/>
            <scheme val="minor"/>
          </rPr>
          <t>======
ID#AAABVP94Plc
Micro    (2024-09-12 16:29:55)
vale julio 200,</t>
        </r>
      </text>
    </comment>
    <comment ref="AH42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ID#AAABVRRHMGk
Micro    (2024-09-12 16:29:55)
férias julio 15 dias</t>
        </r>
      </text>
    </comment>
    <comment ref="AM42" authorId="0" shapeId="0" xr:uid="{00000000-0006-0000-0500-000039000000}">
      <text>
        <r>
          <rPr>
            <sz val="11"/>
            <color theme="1"/>
            <rFont val="Calibri"/>
            <family val="2"/>
            <scheme val="minor"/>
          </rPr>
          <t>======
ID#AAABVP94Pio
Notbook    (2024-09-12 16:29:55)
salario 2171,17
comissao 1750,</t>
        </r>
      </text>
    </comment>
    <comment ref="I43" authorId="0" shapeId="0" xr:uid="{00000000-0006-0000-0500-000017000000}">
      <text>
        <r>
          <rPr>
            <sz val="11"/>
            <color theme="1"/>
            <rFont val="Calibri"/>
            <family val="2"/>
            <scheme val="minor"/>
          </rPr>
          <t>======
ID#AAABVQmvx-k
Notbook    (2024-09-12 16:29:55)
almoço</t>
        </r>
      </text>
    </comment>
    <comment ref="J43" authorId="0" shapeId="0" xr:uid="{00000000-0006-0000-0500-00001E000000}">
      <text>
        <r>
          <rPr>
            <sz val="11"/>
            <color theme="1"/>
            <rFont val="Calibri"/>
            <family val="2"/>
            <scheme val="minor"/>
          </rPr>
          <t>======
ID#AAABVQmvx84
Notbook    (2024-09-12 16:29:55)
extra</t>
        </r>
      </text>
    </comment>
    <comment ref="P43" authorId="0" shapeId="0" xr:uid="{00000000-0006-0000-0500-00000C000000}">
      <text>
        <r>
          <rPr>
            <sz val="11"/>
            <color theme="1"/>
            <rFont val="Calibri"/>
            <family val="2"/>
            <scheme val="minor"/>
          </rPr>
          <t>======
ID#AAABVQmvyA0
Notbook    (2024-09-12 16:29:55)
almoço</t>
        </r>
      </text>
    </comment>
    <comment ref="Q43" authorId="0" shapeId="0" xr:uid="{00000000-0006-0000-0500-00002E000000}">
      <text>
        <r>
          <rPr>
            <sz val="11"/>
            <color theme="1"/>
            <rFont val="Calibri"/>
            <family val="2"/>
            <scheme val="minor"/>
          </rPr>
          <t>======
ID#AAABVP94PkQ
Notbook    (2024-09-12 16:29:55)
extra</t>
        </r>
      </text>
    </comment>
    <comment ref="AK43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======
ID#AAABVRRHMF4
Micro    (2024-09-12 16:29:55)
almoco savio</t>
        </r>
      </text>
    </comment>
    <comment ref="AL43" authorId="0" shapeId="0" xr:uid="{00000000-0006-0000-0500-00002D000000}">
      <text>
        <r>
          <rPr>
            <sz val="11"/>
            <color theme="1"/>
            <rFont val="Calibri"/>
            <family val="2"/>
            <scheme val="minor"/>
          </rPr>
          <t>======
ID#AAABVP94Pkc
Micro    (2024-09-12 16:29:55)
extra savio</t>
        </r>
      </text>
    </comment>
    <comment ref="I44" authorId="0" shapeId="0" xr:uid="{00000000-0006-0000-0500-000027000000}">
      <text>
        <r>
          <rPr>
            <sz val="11"/>
            <color theme="1"/>
            <rFont val="Calibri"/>
            <family val="2"/>
            <scheme val="minor"/>
          </rPr>
          <t>======
ID#AAABVP94Plo
Notbook    (2024-09-12 16:29:55)
120,matheus
120,matheus 04/07</t>
        </r>
      </text>
    </comment>
    <comment ref="J44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======
ID#AAABVRRHMGA
Notbook    (2024-09-12 16:29:55)
matheus</t>
        </r>
      </text>
    </comment>
    <comment ref="M44" authorId="0" shapeId="0" xr:uid="{00000000-0006-0000-0500-000038000000}">
      <text>
        <r>
          <rPr>
            <sz val="11"/>
            <color theme="1"/>
            <rFont val="Calibri"/>
            <family val="2"/>
            <scheme val="minor"/>
          </rPr>
          <t>======
ID#AAABVP94Piw
Notbook    (2024-09-12 16:29:55)
matheus</t>
        </r>
      </text>
    </comment>
    <comment ref="O44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ID#AAABVRRHMGg
Notbook    (2024-09-12 16:29:55)
matheus</t>
        </r>
      </text>
    </comment>
    <comment ref="AA44" authorId="0" shapeId="0" xr:uid="{00000000-0006-0000-0500-000030000000}">
      <text>
        <r>
          <rPr>
            <sz val="11"/>
            <color theme="1"/>
            <rFont val="Calibri"/>
            <family val="2"/>
            <scheme val="minor"/>
          </rPr>
          <t>======
ID#AAABVP94Pjw
Micro    (2024-09-12 16:29:55)
matheus 120,</t>
        </r>
      </text>
    </comment>
    <comment ref="AB44" authorId="0" shapeId="0" xr:uid="{00000000-0006-0000-0500-000033000000}">
      <text>
        <r>
          <rPr>
            <sz val="11"/>
            <color theme="1"/>
            <rFont val="Calibri"/>
            <family val="2"/>
            <scheme val="minor"/>
          </rPr>
          <t>======
ID#AAABVP94Pjc
Toko Peniche    (2024-09-12 16:29:55)
matheus 120,</t>
        </r>
      </text>
    </comment>
    <comment ref="AC44" authorId="0" shapeId="0" xr:uid="{00000000-0006-0000-0500-000037000000}">
      <text>
        <r>
          <rPr>
            <sz val="11"/>
            <color theme="1"/>
            <rFont val="Calibri"/>
            <family val="2"/>
            <scheme val="minor"/>
          </rPr>
          <t>======
ID#AAABVP94Pi0
Micro    (2024-09-12 16:29:55)
matheus</t>
        </r>
      </text>
    </comment>
    <comment ref="AE44" authorId="0" shapeId="0" xr:uid="{00000000-0006-0000-0500-00002F000000}">
      <text>
        <r>
          <rPr>
            <sz val="11"/>
            <color theme="1"/>
            <rFont val="Calibri"/>
            <family val="2"/>
            <scheme val="minor"/>
          </rPr>
          <t>======
ID#AAABVP94PkA
Micro    (2024-09-12 16:29:55)
savio</t>
        </r>
      </text>
    </comment>
    <comment ref="AF4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ID#AAABVRRHMHA
Notbook    (2024-09-12 16:29:55)
tupã</t>
        </r>
      </text>
    </comment>
    <comment ref="AP44" authorId="0" shapeId="0" xr:uid="{00000000-0006-0000-0500-000025000000}">
      <text>
        <r>
          <rPr>
            <sz val="11"/>
            <color theme="1"/>
            <rFont val="Calibri"/>
            <family val="2"/>
            <scheme val="minor"/>
          </rPr>
          <t>======
ID#AAABVQmvx8A
Notbook    (2024-09-12 16:29:55)
matheus</t>
        </r>
      </text>
    </comment>
    <comment ref="AR44" authorId="0" shapeId="0" xr:uid="{00000000-0006-0000-0500-000012000000}">
      <text>
        <r>
          <rPr>
            <sz val="11"/>
            <color theme="1"/>
            <rFont val="Calibri"/>
            <family val="2"/>
            <scheme val="minor"/>
          </rPr>
          <t>======
ID#AAABVQmvx_Y
Notbook    (2024-09-12 16:29:55)
tupa</t>
        </r>
      </text>
    </comment>
    <comment ref="AT44" authorId="0" shapeId="0" xr:uid="{00000000-0006-0000-0500-000029000000}">
      <text>
        <r>
          <rPr>
            <sz val="11"/>
            <color theme="1"/>
            <rFont val="Calibri"/>
            <family val="2"/>
            <scheme val="minor"/>
          </rPr>
          <t>======
ID#AAABVP94PlM
Notbook    (2024-09-12 16:29:55)
tupa</t>
        </r>
      </text>
    </comment>
    <comment ref="AI45" authorId="0" shapeId="0" xr:uid="{00000000-0006-0000-0500-000032000000}">
      <text>
        <r>
          <rPr>
            <sz val="11"/>
            <color theme="1"/>
            <rFont val="Calibri"/>
            <family val="2"/>
            <scheme val="minor"/>
          </rPr>
          <t>======
ID#AAABVP94Pjg
Micro    (2024-09-12 16:29:55)
MATHEUS</t>
        </r>
      </text>
    </comment>
    <comment ref="D46" authorId="0" shapeId="0" xr:uid="{00000000-0006-0000-0500-000014000000}">
      <text>
        <r>
          <rPr>
            <sz val="11"/>
            <color theme="1"/>
            <rFont val="Calibri"/>
            <family val="2"/>
            <scheme val="minor"/>
          </rPr>
          <t>======
ID#AAABVQmvx-8
Notbook    (2024-09-12 16:29:55)
adiantamento ramon</t>
        </r>
      </text>
    </comment>
    <comment ref="H46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ID#AAABVRRHMG0
Notbook    (2024-09-12 16:29:55)
ramon</t>
        </r>
      </text>
    </comment>
    <comment ref="AJ46" authorId="0" shapeId="0" xr:uid="{00000000-0006-0000-0500-000016000000}">
      <text>
        <r>
          <rPr>
            <sz val="11"/>
            <color theme="1"/>
            <rFont val="Calibri"/>
            <family val="2"/>
            <scheme val="minor"/>
          </rPr>
          <t>======
ID#AAABVQmvx-o
Micro    (2024-09-12 16:29:55)
pgto ramon</t>
        </r>
      </text>
    </comment>
    <comment ref="G53" authorId="0" shapeId="0" xr:uid="{00000000-0006-0000-0500-000022000000}">
      <text>
        <r>
          <rPr>
            <sz val="11"/>
            <color theme="1"/>
            <rFont val="Calibri"/>
            <family val="2"/>
            <scheme val="minor"/>
          </rPr>
          <t>======
ID#AAABVQmvx8I
Notbook    (2024-09-12 16:29:55)
panos,alcool e veja</t>
        </r>
      </text>
    </comment>
    <comment ref="AH53" authorId="0" shapeId="0" xr:uid="{00000000-0006-0000-0500-00000A000000}">
      <text>
        <r>
          <rPr>
            <sz val="11"/>
            <color theme="1"/>
            <rFont val="Calibri"/>
            <family val="2"/>
            <scheme val="minor"/>
          </rPr>
          <t>======
ID#AAABVRRHMFk
Micro    (2024-09-12 16:29:55)
pano de chão</t>
        </r>
      </text>
    </comment>
    <comment ref="AM53" authorId="0" shapeId="0" xr:uid="{00000000-0006-0000-0500-000034000000}">
      <text>
        <r>
          <rPr>
            <sz val="11"/>
            <color theme="1"/>
            <rFont val="Calibri"/>
            <family val="2"/>
            <scheme val="minor"/>
          </rPr>
          <t>======
ID#AAABVP94PjU
Micro    (2024-09-12 16:29:55)
saco de lixo</t>
        </r>
      </text>
    </comment>
    <comment ref="F54" authorId="0" shapeId="0" xr:uid="{00000000-0006-0000-0500-000026000000}">
      <text>
        <r>
          <rPr>
            <sz val="11"/>
            <color theme="1"/>
            <rFont val="Calibri"/>
            <family val="2"/>
            <scheme val="minor"/>
          </rPr>
          <t>======
ID#AAABVQmvx7k
Notbook    (2024-09-12 16:29:55)
pasta organizadora</t>
        </r>
      </text>
    </comment>
    <comment ref="N54" authorId="0" shapeId="0" xr:uid="{00000000-0006-0000-0500-00000E000000}">
      <text>
        <r>
          <rPr>
            <sz val="11"/>
            <color theme="1"/>
            <rFont val="Calibri"/>
            <family val="2"/>
            <scheme val="minor"/>
          </rPr>
          <t>======
ID#AAABVQmvyAc
Notbook    (2024-09-12 16:29:55)
envelopes</t>
        </r>
      </text>
    </comment>
    <comment ref="AD66" authorId="0" shapeId="0" xr:uid="{00000000-0006-0000-0500-000011000000}">
      <text>
        <r>
          <rPr>
            <sz val="11"/>
            <color theme="1"/>
            <rFont val="Calibri"/>
            <family val="2"/>
            <scheme val="minor"/>
          </rPr>
          <t>======
ID#AAABVQmvyAE
Micro    (2024-09-12 16:29:55)
Micro:almoço savio</t>
        </r>
      </text>
    </comment>
    <comment ref="AI66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ID#AAABVRRHMMg
Leonardo M. Pauletti    (2024-09-12 17:58:38)
pro labore titus</t>
        </r>
      </text>
    </comment>
    <comment ref="AO66" authorId="0" shapeId="0" xr:uid="{00000000-0006-0000-0500-00002C000000}">
      <text>
        <r>
          <rPr>
            <sz val="11"/>
            <color theme="1"/>
            <rFont val="Calibri"/>
            <family val="2"/>
            <scheme val="minor"/>
          </rPr>
          <t>======
ID#AAABVP94Pks
Notbook    (2024-09-12 16:29:55)
motoboy</t>
        </r>
      </text>
    </comment>
    <comment ref="AQ66" authorId="0" shapeId="0" xr:uid="{00000000-0006-0000-0500-000023000000}">
      <text>
        <r>
          <rPr>
            <sz val="11"/>
            <color theme="1"/>
            <rFont val="Calibri"/>
            <family val="2"/>
            <scheme val="minor"/>
          </rPr>
          <t>======
ID#AAABVQmvx8E
Notbook    (2024-09-12 16:29:55)
TUAP</t>
        </r>
      </text>
    </comment>
    <comment ref="BE66" authorId="0" shapeId="0" xr:uid="{00000000-0006-0000-0500-000019000000}">
      <text>
        <r>
          <rPr>
            <sz val="11"/>
            <color theme="1"/>
            <rFont val="Calibri"/>
            <family val="2"/>
            <scheme val="minor"/>
          </rPr>
          <t>======
ID#AAABVQmvx-U
Notbook    (2024-09-12 16:29:55)
troca lonas</t>
        </r>
      </text>
    </comment>
    <comment ref="BJ66" authorId="0" shapeId="0" xr:uid="{00000000-0006-0000-0500-000020000000}">
      <text>
        <r>
          <rPr>
            <sz val="11"/>
            <color theme="1"/>
            <rFont val="Calibri"/>
            <family val="2"/>
            <scheme val="minor"/>
          </rPr>
          <t>======
ID#AAABVQmvx8g
Notbook    (2024-09-12 16:29:55)
media social</t>
        </r>
      </text>
    </comment>
    <comment ref="BL66" authorId="0" shapeId="0" xr:uid="{00000000-0006-0000-0500-000035000000}">
      <text>
        <r>
          <rPr>
            <sz val="11"/>
            <color theme="1"/>
            <rFont val="Calibri"/>
            <family val="2"/>
            <scheme val="minor"/>
          </rPr>
          <t>======
ID#AAABVP94PjM
Notbook    (2024-09-12 16:29:55)
emprestimo pj</t>
        </r>
      </text>
    </comment>
    <comment ref="BQ66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ID#AAABVRRHMGo
Notbook    (2024-09-12 16:29:55)
sindicato</t>
        </r>
      </text>
    </comment>
    <comment ref="BX66" authorId="0" shapeId="0" xr:uid="{00000000-0006-0000-0500-00003A000000}">
      <text>
        <r>
          <rPr>
            <sz val="11"/>
            <color theme="1"/>
            <rFont val="Calibri"/>
            <family val="2"/>
            <scheme val="minor"/>
          </rPr>
          <t>======
ID#AAABVP94Pik
Notbook    (2024-09-12 16:29:55)
compra tuap 7K
DEVOLUÇAO 200,</t>
        </r>
      </text>
    </comment>
    <comment ref="CG66" authorId="1" shapeId="0" xr:uid="{5CF7AE4D-46A2-416A-BD3E-FF33CA9EC704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media social</t>
        </r>
      </text>
    </comment>
    <comment ref="AF74" authorId="0" shapeId="0" xr:uid="{00000000-0006-0000-0500-00002A000000}">
      <text>
        <r>
          <rPr>
            <sz val="11"/>
            <color theme="1"/>
            <rFont val="Calibri"/>
            <family val="2"/>
            <scheme val="minor"/>
          </rPr>
          <t>======
ID#AAABVP94Pk4
Notbook    (2024-09-12 16:29:55)
6800, rafa</t>
        </r>
      </text>
    </comment>
    <comment ref="AM74" authorId="0" shapeId="0" xr:uid="{00000000-0006-0000-0500-000018000000}">
      <text>
        <r>
          <rPr>
            <sz val="11"/>
            <color theme="1"/>
            <rFont val="Calibri"/>
            <family val="2"/>
            <scheme val="minor"/>
          </rPr>
          <t>======
ID#AAABVQmvx-0
Notbook    (2024-09-12 16:29:55)
divida bruno</t>
        </r>
      </text>
    </comment>
    <comment ref="CC74" authorId="1" shapeId="0" xr:uid="{ADFD5C02-EDB7-4DFC-931E-C494FC341567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TITUS</t>
        </r>
      </text>
    </comment>
    <comment ref="CJ74" authorId="1" shapeId="0" xr:uid="{8AC7EA0D-FFEB-454A-AFBC-28982007803F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rafa</t>
        </r>
      </text>
    </comment>
    <comment ref="BO78" authorId="0" shapeId="0" xr:uid="{00000000-0006-0000-0500-000031000000}">
      <text>
        <r>
          <rPr>
            <sz val="11"/>
            <color theme="1"/>
            <rFont val="Calibri"/>
            <family val="2"/>
            <scheme val="minor"/>
          </rPr>
          <t>======
ID#AAABVP94Pjo
Notbook    (2024-09-12 16:29:55)
pro labore</t>
        </r>
      </text>
    </comment>
    <comment ref="BQ78" authorId="0" shapeId="0" xr:uid="{00000000-0006-0000-0500-00002B000000}">
      <text>
        <r>
          <rPr>
            <sz val="11"/>
            <color theme="1"/>
            <rFont val="Calibri"/>
            <family val="2"/>
            <scheme val="minor"/>
          </rPr>
          <t>======
ID#AAABVP94Pk0
Notbook    (2024-09-12 16:29:55)
divida bruno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SKaANxVNWjEmCfAFS+U2phDNw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Notbook</author>
  </authors>
  <commentList>
    <comment ref="AA7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ID#AAABVRRHMHc
Notbook    (2024-09-12 16:29:55)
saida 2000
entrada 150</t>
        </r>
      </text>
    </comment>
    <comment ref="AK7" authorId="0" shapeId="0" xr:uid="{00000000-0006-0000-0700-00000C000000}">
      <text>
        <r>
          <rPr>
            <sz val="11"/>
            <color theme="1"/>
            <rFont val="Calibri"/>
            <family val="2"/>
            <scheme val="minor"/>
          </rPr>
          <t>======
ID#AAABVQmvyAk
Micro    (2024-09-12 16:29:55)
saiu 1k
entrou 650</t>
        </r>
      </text>
    </comment>
    <comment ref="AW7" authorId="0" shapeId="0" xr:uid="{00000000-0006-0000-0700-000007000000}">
      <text>
        <r>
          <rPr>
            <sz val="11"/>
            <color theme="1"/>
            <rFont val="Calibri"/>
            <family val="2"/>
            <scheme val="minor"/>
          </rPr>
          <t>======
ID#AAABVRRHMGE
Notbook    (2024-09-12 16:29:55)
entrou 410
saiu 100</t>
        </r>
      </text>
    </comment>
    <comment ref="AX7" authorId="0" shapeId="0" xr:uid="{00000000-0006-0000-0700-000009000000}">
      <text>
        <r>
          <rPr>
            <sz val="11"/>
            <color theme="1"/>
            <rFont val="Calibri"/>
            <family val="2"/>
            <scheme val="minor"/>
          </rPr>
          <t>======
ID#AAABVRRHMFo
Notbook    (2024-09-12 16:29:55)
saiu 1200
entrou 800</t>
        </r>
      </text>
    </comment>
    <comment ref="BP7" authorId="0" shapeId="0" xr:uid="{00000000-0006-0000-0700-00000E000000}">
      <text>
        <r>
          <rPr>
            <sz val="11"/>
            <color theme="1"/>
            <rFont val="Calibri"/>
            <family val="2"/>
            <scheme val="minor"/>
          </rPr>
          <t>======
ID#AAABVQmvx-Y
Notbook    (2024-09-12 16:29:55)
SAIU 1K RAFA DIV.
ENTROU 100</t>
        </r>
      </text>
    </comment>
    <comment ref="BQ7" authorId="0" shapeId="0" xr:uid="{00000000-0006-0000-0700-000005000000}">
      <text>
        <r>
          <rPr>
            <sz val="11"/>
            <color theme="1"/>
            <rFont val="Calibri"/>
            <family val="2"/>
            <scheme val="minor"/>
          </rPr>
          <t>======
ID#AAABVRRHMGU
Notbook    (2024-09-12 16:29:55)
SAIU 20, ESTACIONAMENTO
SAIU 800, TITUS DIV.</t>
        </r>
      </text>
    </comment>
    <comment ref="AA19" authorId="0" shapeId="0" xr:uid="{00000000-0006-0000-0700-000012000000}">
      <text>
        <r>
          <rPr>
            <sz val="11"/>
            <color theme="1"/>
            <rFont val="Calibri"/>
            <family val="2"/>
            <scheme val="minor"/>
          </rPr>
          <t>======
ID#AAABVQmvx7s
Notbook    (2024-09-12 16:29:55)
deposito gaveta 3k
sangria 140,</t>
        </r>
      </text>
    </comment>
    <comment ref="BM19" authorId="0" shapeId="0" xr:uid="{00000000-0006-0000-0700-00001C000000}">
      <text>
        <r>
          <rPr>
            <sz val="11"/>
            <color theme="1"/>
            <rFont val="Calibri"/>
            <family val="2"/>
            <scheme val="minor"/>
          </rPr>
          <t>======
ID#AAABVP94PjA
gabriel parrini    (2024-09-12 16:29:55)
sangrias</t>
        </r>
      </text>
    </comment>
    <comment ref="AJ42" authorId="0" shapeId="0" xr:uid="{00000000-0006-0000-0700-000013000000}">
      <text>
        <r>
          <rPr>
            <sz val="11"/>
            <color theme="1"/>
            <rFont val="Calibri"/>
            <family val="2"/>
            <scheme val="minor"/>
          </rPr>
          <t>======
ID#AAABVQmvx7o
Micro    (2024-09-12 16:29:55)
passagem</t>
        </r>
      </text>
    </comment>
    <comment ref="BA43" authorId="0" shapeId="0" xr:uid="{00000000-0006-0000-0700-00001B000000}">
      <text>
        <r>
          <rPr>
            <sz val="11"/>
            <color theme="1"/>
            <rFont val="Calibri"/>
            <family val="2"/>
            <scheme val="minor"/>
          </rPr>
          <t>======
ID#AAABVP94Pjk
Notbook    (2024-09-12 16:29:55)
devolução pj (férias maca)</t>
        </r>
      </text>
    </comment>
    <comment ref="AA44" authorId="0" shapeId="0" xr:uid="{00000000-0006-0000-0700-00001A000000}">
      <text>
        <r>
          <rPr>
            <sz val="11"/>
            <color theme="1"/>
            <rFont val="Calibri"/>
            <family val="2"/>
            <scheme val="minor"/>
          </rPr>
          <t>======
ID#AAABVP94Pj0
Micro    (2024-09-12 16:29:55)
Micro:leandro 110,</t>
        </r>
      </text>
    </comment>
    <comment ref="AC4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ID#AAABVRRHMHY
Micro    (2024-09-12 16:29:55)
bernardo</t>
        </r>
      </text>
    </comment>
    <comment ref="AD44" authorId="0" shapeId="0" xr:uid="{00000000-0006-0000-0700-000014000000}">
      <text>
        <r>
          <rPr>
            <sz val="11"/>
            <color theme="1"/>
            <rFont val="Calibri"/>
            <family val="2"/>
            <scheme val="minor"/>
          </rPr>
          <t>======
ID#AAABVQmvx7Q
Micro    (2024-09-12 16:29:55)
bernardo</t>
        </r>
      </text>
    </comment>
    <comment ref="AJ44" authorId="0" shapeId="0" xr:uid="{00000000-0006-0000-0700-000006000000}">
      <text>
        <r>
          <rPr>
            <sz val="11"/>
            <color theme="1"/>
            <rFont val="Calibri"/>
            <family val="2"/>
            <scheme val="minor"/>
          </rPr>
          <t>======
ID#AAABVRRHMGI
Micro    (2024-09-12 16:29:55)
bernardo</t>
        </r>
      </text>
    </comment>
    <comment ref="AK44" authorId="0" shapeId="0" xr:uid="{00000000-0006-0000-0700-00000F000000}">
      <text>
        <r>
          <rPr>
            <sz val="11"/>
            <color theme="1"/>
            <rFont val="Calibri"/>
            <family val="2"/>
            <scheme val="minor"/>
          </rPr>
          <t>======
ID#AAABVQmvx94
Micro    (2024-09-12 16:29:55)
leandro</t>
        </r>
      </text>
    </comment>
    <comment ref="AL44" authorId="0" shapeId="0" xr:uid="{00000000-0006-0000-0700-00000A000000}">
      <text>
        <r>
          <rPr>
            <sz val="11"/>
            <color theme="1"/>
            <rFont val="Calibri"/>
            <family val="2"/>
            <scheme val="minor"/>
          </rPr>
          <t>======
ID#AAABVQmvyBM
Micro    (2024-09-12 16:29:55)
diaria bernardo</t>
        </r>
      </text>
    </comment>
    <comment ref="AO44" authorId="0" shapeId="0" xr:uid="{00000000-0006-0000-0700-000018000000}">
      <text>
        <r>
          <rPr>
            <sz val="11"/>
            <color theme="1"/>
            <rFont val="Calibri"/>
            <family val="2"/>
            <scheme val="minor"/>
          </rPr>
          <t>======
ID#AAABVP94PkY
Notbook    (2024-09-12 16:29:55)
leandro 15 dias férias gabriel</t>
        </r>
      </text>
    </comment>
    <comment ref="AA54" authorId="0" shapeId="0" xr:uid="{00000000-0006-0000-0700-00000B000000}">
      <text>
        <r>
          <rPr>
            <sz val="11"/>
            <color theme="1"/>
            <rFont val="Calibri"/>
            <family val="2"/>
            <scheme val="minor"/>
          </rPr>
          <t>======
ID#AAABVQmvyBE
Micro    (2024-09-12 16:29:55)
fita 20,
canudo 10,</t>
        </r>
      </text>
    </comment>
    <comment ref="AI54" authorId="0" shapeId="0" xr:uid="{00000000-0006-0000-0700-000011000000}">
      <text>
        <r>
          <rPr>
            <sz val="11"/>
            <color theme="1"/>
            <rFont val="Calibri"/>
            <family val="2"/>
            <scheme val="minor"/>
          </rPr>
          <t>======
ID#AAABVQmvx9E
Micro    (2024-09-12 16:29:55)
copo e guardanapo</t>
        </r>
      </text>
    </comment>
    <comment ref="AJ54" authorId="0" shapeId="0" xr:uid="{00000000-0006-0000-0700-00000D000000}">
      <text>
        <r>
          <rPr>
            <sz val="11"/>
            <color theme="1"/>
            <rFont val="Calibri"/>
            <family val="2"/>
            <scheme val="minor"/>
          </rPr>
          <t>======
ID#AAABVQmvx_c
Micro    (2024-09-12 16:29:55)
compra baterias</t>
        </r>
      </text>
    </comment>
    <comment ref="AE66" authorId="0" shapeId="0" xr:uid="{00000000-0006-0000-0700-000015000000}">
      <text>
        <r>
          <rPr>
            <sz val="11"/>
            <color theme="1"/>
            <rFont val="Calibri"/>
            <family val="2"/>
            <scheme val="minor"/>
          </rPr>
          <t>======
ID#AAABVQmvx7Y
Micro    (2024-09-12 16:29:55)
uber rafael são conrado</t>
        </r>
      </text>
    </comment>
    <comment ref="AJ66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ID#AAABVRRHMG8
Micro    (2024-09-12 16:29:55)
limpeza</t>
        </r>
      </text>
    </comment>
    <comment ref="AW66" authorId="0" shapeId="0" xr:uid="{00000000-0006-0000-0700-000010000000}">
      <text>
        <r>
          <rPr>
            <sz val="11"/>
            <color theme="1"/>
            <rFont val="Calibri"/>
            <family val="2"/>
            <scheme val="minor"/>
          </rPr>
          <t>======
ID#AAABVQmvx9U
Notbook    (2024-09-12 16:29:55)
CARTAO</t>
        </r>
      </text>
    </comment>
    <comment ref="AX66" authorId="0" shapeId="0" xr:uid="{00000000-0006-0000-0700-000016000000}">
      <text>
        <r>
          <rPr>
            <sz val="11"/>
            <color theme="1"/>
            <rFont val="Calibri"/>
            <family val="2"/>
            <scheme val="minor"/>
          </rPr>
          <t>======
ID#AAABVQmvx7U
Notbook    (2024-09-12 16:29:55)
MORA CARTAO</t>
        </r>
      </text>
    </comment>
    <comment ref="BM66" authorId="0" shapeId="0" xr:uid="{00000000-0006-0000-0700-000019000000}">
      <text>
        <r>
          <rPr>
            <sz val="11"/>
            <color theme="1"/>
            <rFont val="Calibri"/>
            <family val="2"/>
            <scheme val="minor"/>
          </rPr>
          <t>======
ID#AAABVP94PkE
gabriel parrini    (2024-09-12 16:29:55)
sangrias</t>
        </r>
      </text>
    </comment>
    <comment ref="BP66" authorId="0" shapeId="0" xr:uid="{00000000-0006-0000-0700-000017000000}">
      <text>
        <r>
          <rPr>
            <sz val="11"/>
            <color theme="1"/>
            <rFont val="Calibri"/>
            <family val="2"/>
            <scheme val="minor"/>
          </rPr>
          <t>======
ID#AAABVP94Plg
Micro    (2024-09-12 16:29:55)
50% boné</t>
        </r>
      </text>
    </comment>
    <comment ref="BS66" authorId="0" shapeId="0" xr:uid="{00000000-0006-0000-0700-000008000000}">
      <text>
        <r>
          <rPr>
            <sz val="11"/>
            <color theme="1"/>
            <rFont val="Calibri"/>
            <family val="2"/>
            <scheme val="minor"/>
          </rPr>
          <t>======
ID#AAABVRRHMFs
Notbook    (2024-09-12 16:29:55)
troca lona</t>
        </r>
      </text>
    </comment>
    <comment ref="CC66" authorId="1" shapeId="0" xr:uid="{D59501CD-B0D5-46C1-8F7F-9FFE19BFE1F8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CARTAO CREDITO</t>
        </r>
      </text>
    </comment>
    <comment ref="AX71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ID#AAABVRRHMGY
Micro    (2024-09-12 16:29:55)
tarifa bancaria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+AsiMwtCLW25IRLFNrbXQX8KqR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F7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ID#AAABVRRHMFg
Micro    (2024-09-12 16:29:55)
1100, RAFA SAIU
ENTROU 200,</t>
        </r>
      </text>
    </comment>
    <comment ref="AH7" authorId="0" shapeId="0" xr:uid="{00000000-0006-0000-0900-000009000000}">
      <text>
        <r>
          <rPr>
            <sz val="11"/>
            <color theme="1"/>
            <rFont val="Calibri"/>
            <family val="2"/>
            <scheme val="minor"/>
          </rPr>
          <t>======
ID#AAABVQmvx_k
Micro    (2024-09-12 16:29:55)
sai 3900,
entra 550,</t>
        </r>
      </text>
    </comment>
    <comment ref="AJ7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ID#AAABVQmvyAw
Micro    (2024-09-12 16:29:55)
saiu 1k
entrou 550,</t>
        </r>
      </text>
    </comment>
    <comment ref="AM7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ID#AAABVRRHMHM
Micro    (2024-09-12 16:29:55)
saiu 3500,
entrou 250</t>
        </r>
      </text>
    </comment>
    <comment ref="AX7" authorId="0" shapeId="0" xr:uid="{00000000-0006-0000-0900-000010000000}">
      <text>
        <r>
          <rPr>
            <sz val="11"/>
            <color theme="1"/>
            <rFont val="Calibri"/>
            <family val="2"/>
            <scheme val="minor"/>
          </rPr>
          <t>======
ID#AAABVQmvx8k
Notbook    (2024-09-12 16:29:55)
saiu 1500, 
entrou 600,</t>
        </r>
      </text>
    </comment>
    <comment ref="BH7" authorId="0" shapeId="0" xr:uid="{00000000-0006-0000-0900-000007000000}">
      <text>
        <r>
          <rPr>
            <sz val="11"/>
            <color theme="1"/>
            <rFont val="Calibri"/>
            <family val="2"/>
            <scheme val="minor"/>
          </rPr>
          <t>======
ID#AAABVQmvx_w
Micro    (2024-09-12 16:29:55)
ENTROU 200
SAIU 2500</t>
        </r>
      </text>
    </comment>
    <comment ref="BP7" authorId="0" shapeId="0" xr:uid="{00000000-0006-0000-0900-00000F000000}">
      <text>
        <r>
          <rPr>
            <sz val="11"/>
            <color theme="1"/>
            <rFont val="Calibri"/>
            <family val="2"/>
            <scheme val="minor"/>
          </rPr>
          <t>======
ID#AAABVQmvx8w
Notbook    (2024-09-12 16:29:55)
SAIU 2K RAFA DIV. 
ENTROU 150,
SAIU 1K TITUS DIV.</t>
        </r>
      </text>
    </comment>
    <comment ref="BB17" authorId="0" shapeId="0" xr:uid="{00000000-0006-0000-0900-00000C000000}">
      <text>
        <r>
          <rPr>
            <sz val="11"/>
            <color theme="1"/>
            <rFont val="Calibri"/>
            <family val="2"/>
            <scheme val="minor"/>
          </rPr>
          <t>======
ID#AAABVQmvx9M
Micro    (2024-09-12 16:29:55)
dev. Pix 3k furto</t>
        </r>
      </text>
    </comment>
    <comment ref="AV19" authorId="0" shapeId="0" xr:uid="{00000000-0006-0000-0900-000005000000}">
      <text>
        <r>
          <rPr>
            <sz val="11"/>
            <color theme="1"/>
            <rFont val="Calibri"/>
            <family val="2"/>
            <scheme val="minor"/>
          </rPr>
          <t>======
ID#AAABVQmvyAo
Notbook    (2024-09-12 16:29:55)
???</t>
        </r>
      </text>
    </comment>
    <comment ref="BA19" authorId="0" shapeId="0" xr:uid="{00000000-0006-0000-0900-000011000000}">
      <text>
        <r>
          <rPr>
            <sz val="11"/>
            <color theme="1"/>
            <rFont val="Calibri"/>
            <family val="2"/>
            <scheme val="minor"/>
          </rPr>
          <t>======
ID#AAABVQmvx74
Micro    (2024-09-12 16:29:55)
emprestimo furto</t>
        </r>
      </text>
    </comment>
    <comment ref="AX20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ID#AAABVRRHMFw
Notbook    (2024-09-12 16:29:55)
ACERTO</t>
        </r>
      </text>
    </comment>
    <comment ref="BA20" authorId="0" shapeId="0" xr:uid="{00000000-0006-0000-0900-000006000000}">
      <text>
        <r>
          <rPr>
            <sz val="11"/>
            <color theme="1"/>
            <rFont val="Calibri"/>
            <family val="2"/>
            <scheme val="minor"/>
          </rPr>
          <t>======
ID#AAABVQmvyAQ
Notbook    (2024-09-12 16:29:55)
resgate invest. automatico</t>
        </r>
      </text>
    </comment>
    <comment ref="AU27" authorId="0" shapeId="0" xr:uid="{00000000-0006-0000-0900-00000E000000}">
      <text>
        <r>
          <rPr>
            <sz val="11"/>
            <color theme="1"/>
            <rFont val="Calibri"/>
            <family val="2"/>
            <scheme val="minor"/>
          </rPr>
          <t>======
ID#AAABVQmvx9Y
Micro    (2024-09-12 16:29:55)
?</t>
        </r>
      </text>
    </comment>
    <comment ref="AE44" authorId="0" shapeId="0" xr:uid="{00000000-0006-0000-0900-000016000000}">
      <text>
        <r>
          <rPr>
            <sz val="11"/>
            <color theme="1"/>
            <rFont val="Calibri"/>
            <family val="2"/>
            <scheme val="minor"/>
          </rPr>
          <t>======
ID#AAABVP94Pig
Micro    (2024-09-12 16:29:55)
cauana</t>
        </r>
      </text>
    </comment>
    <comment ref="AL44" authorId="0" shapeId="0" xr:uid="{00000000-0006-0000-0900-000012000000}">
      <text>
        <r>
          <rPr>
            <sz val="11"/>
            <color theme="1"/>
            <rFont val="Calibri"/>
            <family val="2"/>
            <scheme val="minor"/>
          </rPr>
          <t>======
ID#AAABVP94PlA
Micro    (2024-09-12 16:29:55)
cauana</t>
        </r>
      </text>
    </comment>
    <comment ref="AB66" authorId="0" shapeId="0" xr:uid="{00000000-0006-0000-0900-00000D000000}">
      <text>
        <r>
          <rPr>
            <sz val="11"/>
            <color theme="1"/>
            <rFont val="Calibri"/>
            <family val="2"/>
            <scheme val="minor"/>
          </rPr>
          <t>======
ID#AAABVQmvx9c
Notbook    (2024-09-12 16:29:55)
zap menu</t>
        </r>
      </text>
    </comment>
    <comment ref="AV66" authorId="0" shapeId="0" xr:uid="{00000000-0006-0000-0900-000015000000}">
      <text>
        <r>
          <rPr>
            <sz val="11"/>
            <color theme="1"/>
            <rFont val="Calibri"/>
            <family val="2"/>
            <scheme val="minor"/>
          </rPr>
          <t>======
ID#AAABVP94Pis
Notbook    (2024-09-12 16:29:55)
zap menu</t>
        </r>
      </text>
    </comment>
    <comment ref="AW66" authorId="0" shapeId="0" xr:uid="{00000000-0006-0000-0900-00000B000000}">
      <text>
        <r>
          <rPr>
            <sz val="11"/>
            <color theme="1"/>
            <rFont val="Calibri"/>
            <family val="2"/>
            <scheme val="minor"/>
          </rPr>
          <t>======
ID#AAABVQmvx_I
Micro    (2024-09-12 16:29:55)
tarifa bancaria</t>
        </r>
      </text>
    </comment>
    <comment ref="BA66" authorId="0" shapeId="0" xr:uid="{00000000-0006-0000-0900-000014000000}">
      <text>
        <r>
          <rPr>
            <sz val="11"/>
            <color theme="1"/>
            <rFont val="Calibri"/>
            <family val="2"/>
            <scheme val="minor"/>
          </rPr>
          <t>======
ID#AAABVP94Pj8
Notbook    (2024-09-12 16:29:55)
dev. Pj 1 k
furto 3499,99</t>
        </r>
      </text>
    </comment>
    <comment ref="BB66" authorId="0" shapeId="0" xr:uid="{00000000-0006-0000-0900-000008000000}">
      <text>
        <r>
          <rPr>
            <sz val="11"/>
            <color theme="1"/>
            <rFont val="Calibri"/>
            <family val="2"/>
            <scheme val="minor"/>
          </rPr>
          <t>======
ID#AAABVQmvx_0
Micro    (2024-09-12 16:29:55)
furto</t>
        </r>
      </text>
    </comment>
    <comment ref="BO71" authorId="0" shapeId="0" xr:uid="{00000000-0006-0000-0900-00000A000000}">
      <text>
        <r>
          <rPr>
            <sz val="11"/>
            <color theme="1"/>
            <rFont val="Calibri"/>
            <family val="2"/>
            <scheme val="minor"/>
          </rPr>
          <t>======
ID#AAABVQmvx_Q
Micro    (2024-09-12 16:29:55)
encargos limite credito</t>
        </r>
      </text>
    </comment>
    <comment ref="BW71" authorId="0" shapeId="0" xr:uid="{00000000-0006-0000-0900-000013000000}">
      <text>
        <r>
          <rPr>
            <sz val="11"/>
            <color theme="1"/>
            <rFont val="Calibri"/>
            <family val="2"/>
            <scheme val="minor"/>
          </rPr>
          <t>======
ID#AAABVP94Pkg
Micro    (2024-09-12 16:29:55)
mora encargos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8bbfufxNsltqNSzotiGYodBsdv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Notbook</author>
  </authors>
  <commentList>
    <comment ref="BP19" authorId="0" shapeId="0" xr:uid="{00000000-0006-0000-0B00-00000D000000}">
      <text>
        <r>
          <rPr>
            <sz val="11"/>
            <color theme="1"/>
            <rFont val="Calibri"/>
            <family val="2"/>
            <scheme val="minor"/>
          </rPr>
          <t>======
ID#AAABVQmvx9w
Micro    (2024-09-12 16:29:55)
jacky</t>
        </r>
      </text>
    </comment>
    <comment ref="BS19" authorId="0" shapeId="0" xr:uid="{00000000-0006-0000-0B00-000008000000}">
      <text>
        <r>
          <rPr>
            <sz val="11"/>
            <color theme="1"/>
            <rFont val="Calibri"/>
            <family val="2"/>
            <scheme val="minor"/>
          </rPr>
          <t>======
ID#AAABVQmvx_8
Notbook    (2024-09-12 16:29:55)
titus</t>
        </r>
      </text>
    </comment>
    <comment ref="CG19" authorId="1" shapeId="0" xr:uid="{8F2F0A6F-743E-4A00-B6F7-CF28FCBFDE33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reembolso</t>
        </r>
      </text>
    </comment>
    <comment ref="BP20" authorId="0" shapeId="0" xr:uid="{00000000-0006-0000-0B00-000014000000}">
      <text>
        <r>
          <rPr>
            <sz val="11"/>
            <color theme="1"/>
            <rFont val="Calibri"/>
            <family val="2"/>
            <scheme val="minor"/>
          </rPr>
          <t>======
ID#AAABVP94PjI
Micro    (2024-09-12 16:29:55)
titus
840+500</t>
        </r>
      </text>
    </comment>
    <comment ref="AH36" authorId="0" shapeId="0" xr:uid="{00000000-0006-0000-0B00-00000E000000}">
      <text>
        <r>
          <rPr>
            <sz val="11"/>
            <color theme="1"/>
            <rFont val="Calibri"/>
            <family val="2"/>
            <scheme val="minor"/>
          </rPr>
          <t>======
ID#AAABVQmvx9g
Micro    (2024-09-12 16:29:55)
fgts496,74
inss641,87</t>
        </r>
      </text>
    </comment>
    <comment ref="AQ44" authorId="0" shapeId="0" xr:uid="{00000000-0006-0000-0B00-000012000000}">
      <text>
        <r>
          <rPr>
            <sz val="11"/>
            <color theme="1"/>
            <rFont val="Calibri"/>
            <family val="2"/>
            <scheme val="minor"/>
          </rPr>
          <t>======
ID#AAABVP94PlE
Notbook    (2024-09-12 16:29:55)
conserto beiral</t>
        </r>
      </text>
    </comment>
    <comment ref="Y57" authorId="0" shapeId="0" xr:uid="{00000000-0006-0000-0B00-00000B000000}">
      <text>
        <r>
          <rPr>
            <sz val="11"/>
            <color theme="1"/>
            <rFont val="Calibri"/>
            <family val="2"/>
            <scheme val="minor"/>
          </rPr>
          <t>======
ID#AAABVQmvx_M
Notbook    (2024-09-12 16:29:55)
antonio troca lona tjk</t>
        </r>
      </text>
    </comment>
    <comment ref="AF57" authorId="0" shapeId="0" xr:uid="{00000000-0006-0000-0B00-000015000000}">
      <text>
        <r>
          <rPr>
            <sz val="11"/>
            <color theme="1"/>
            <rFont val="Calibri"/>
            <family val="2"/>
            <scheme val="minor"/>
          </rPr>
          <t>======
ID#AAABVP94Pic
Micro    (2024-09-12 16:29:55)
julio serrano</t>
        </r>
      </text>
    </comment>
    <comment ref="AL57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======
ID#AAABVRRHMGs
Micro    (2024-09-12 16:29:55)
seguro banka</t>
        </r>
      </text>
    </comment>
    <comment ref="AM57" authorId="0" shapeId="0" xr:uid="{00000000-0006-0000-0B00-000009000000}">
      <text>
        <r>
          <rPr>
            <sz val="11"/>
            <color theme="1"/>
            <rFont val="Calibri"/>
            <family val="2"/>
            <scheme val="minor"/>
          </rPr>
          <t>======
ID#AAABVQmvx_4
Notbook    (2024-09-12 16:29:55)
pro labore 8500
bnp 2500
rafa 2k</t>
        </r>
      </text>
    </comment>
    <comment ref="AT57" authorId="0" shapeId="0" xr:uid="{00000000-0006-0000-0B00-00000A000000}">
      <text>
        <r>
          <rPr>
            <sz val="11"/>
            <color theme="1"/>
            <rFont val="Calibri"/>
            <family val="2"/>
            <scheme val="minor"/>
          </rPr>
          <t>======
ID#AAABVQmvx_o
Notbook    (2024-09-12 16:29:55)
fm 5 de 10</t>
        </r>
      </text>
    </comment>
    <comment ref="AW57" authorId="0" shapeId="0" xr:uid="{00000000-0006-0000-0B00-00000F000000}">
      <text>
        <r>
          <rPr>
            <sz val="11"/>
            <color theme="1"/>
            <rFont val="Calibri"/>
            <family val="2"/>
            <scheme val="minor"/>
          </rPr>
          <t>======
ID#AAABVQmvx8o
Notbook    (2024-09-12 16:29:55)
CREDITO 3934,21
MACA 1997,</t>
        </r>
      </text>
    </comment>
    <comment ref="AX57" authorId="0" shapeId="0" xr:uid="{00000000-0006-0000-0B00-000006000000}">
      <text>
        <r>
          <rPr>
            <sz val="11"/>
            <color theme="1"/>
            <rFont val="Calibri"/>
            <family val="2"/>
            <scheme val="minor"/>
          </rPr>
          <t>======
ID#AAABVQmvyBI
Notbook    (2024-09-12 16:29:55)
emprestimo</t>
        </r>
      </text>
    </comment>
    <comment ref="BQ57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======
ID#AAABVRRHMG4
Micro    (2024-09-12 16:29:55)
seguro</t>
        </r>
      </text>
    </comment>
    <comment ref="BR57" authorId="0" shapeId="0" xr:uid="{00000000-0006-0000-0B00-000005000000}">
      <text>
        <r>
          <rPr>
            <sz val="11"/>
            <color theme="1"/>
            <rFont val="Calibri"/>
            <family val="2"/>
            <scheme val="minor"/>
          </rPr>
          <t>======
ID#AAABVRRHMGM
Notbook    (2024-09-12 16:29:55)
maca</t>
        </r>
      </text>
    </comment>
    <comment ref="BW57" authorId="0" shapeId="0" xr:uid="{00000000-0006-0000-0B00-00000C000000}">
      <text>
        <r>
          <rPr>
            <sz val="11"/>
            <color theme="1"/>
            <rFont val="Calibri"/>
            <family val="2"/>
            <scheme val="minor"/>
          </rPr>
          <t>======
ID#AAABVQmvx_A
Notbook    (2024-09-12 16:29:55)
cheque 5 de 10</t>
        </r>
      </text>
    </comment>
    <comment ref="AH61" authorId="0" shapeId="0" xr:uid="{00000000-0006-0000-0B00-000011000000}">
      <text>
        <r>
          <rPr>
            <sz val="11"/>
            <color theme="1"/>
            <rFont val="Calibri"/>
            <family val="2"/>
            <scheme val="minor"/>
          </rPr>
          <t>======
ID#AAABVP94PlQ
Micro    (2024-09-12 16:29:55)
banka lit 1095,20
banka bg 296,39</t>
        </r>
      </text>
    </comment>
    <comment ref="AO62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======
ID#AAABVRRHMHE
Notbook    (2024-09-12 16:29:55)
manut. Cartao debito</t>
        </r>
      </text>
    </comment>
    <comment ref="AP62" authorId="0" shapeId="0" xr:uid="{00000000-0006-0000-0B00-000013000000}">
      <text>
        <r>
          <rPr>
            <sz val="11"/>
            <color theme="1"/>
            <rFont val="Calibri"/>
            <family val="2"/>
            <scheme val="minor"/>
          </rPr>
          <t>======
ID#AAABVP94Pjs
Notbook    (2024-09-12 16:29:55)
6,20 tarifa bancaria
10,60 transfer via net
9, pix
9, pix</t>
        </r>
      </text>
    </comment>
    <comment ref="AV62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======
ID#AAABVRRHMHI
Micro    (2024-09-12 16:29:55)
reg. Cobranca11,94
tarifa2,65</t>
        </r>
      </text>
    </comment>
    <comment ref="AN65" authorId="0" shapeId="0" xr:uid="{00000000-0006-0000-0B00-000007000000}">
      <text>
        <r>
          <rPr>
            <sz val="11"/>
            <color theme="1"/>
            <rFont val="Calibri"/>
            <family val="2"/>
            <scheme val="minor"/>
          </rPr>
          <t>======
ID#AAABVQmvyBA
Notbook    (2024-09-12 16:29:55)
aluguel store divida zay</t>
        </r>
      </text>
    </comment>
    <comment ref="BO69" authorId="0" shapeId="0" xr:uid="{00000000-0006-0000-0B00-000010000000}">
      <text>
        <r>
          <rPr>
            <sz val="11"/>
            <color theme="1"/>
            <rFont val="Calibri"/>
            <family val="2"/>
            <scheme val="minor"/>
          </rPr>
          <t>======
ID#AAABVP94PlU
Micro    (2024-09-12 16:29:55)
pro labore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YeUIA6QiWhJ1r171pk6gSPj99s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Notbook</author>
  </authors>
  <commentList>
    <comment ref="AK7" authorId="0" shapeId="0" xr:uid="{00000000-0006-0000-0D00-000018000000}">
      <text>
        <r>
          <rPr>
            <sz val="11"/>
            <color theme="1"/>
            <rFont val="Calibri"/>
            <family val="2"/>
            <scheme val="minor"/>
          </rPr>
          <t>======
ID#AAABVP94PjY
Micro    (2024-09-12 16:29:55)
saiu 2800
entrou 500</t>
        </r>
      </text>
    </comment>
    <comment ref="AL7" authorId="0" shapeId="0" xr:uid="{00000000-0006-0000-0D00-000007000000}">
      <text>
        <r>
          <rPr>
            <sz val="11"/>
            <color theme="1"/>
            <rFont val="Calibri"/>
            <family val="2"/>
            <scheme val="minor"/>
          </rPr>
          <t>======
ID#AAABVQmvx-4
Micro    (2024-09-12 16:29:55)
saiu 1100,(ambev)
entrou 450</t>
        </r>
      </text>
    </comment>
    <comment ref="AM7" authorId="0" shapeId="0" xr:uid="{00000000-0006-0000-0D00-000005000000}">
      <text>
        <r>
          <rPr>
            <sz val="11"/>
            <color theme="1"/>
            <rFont val="Calibri"/>
            <family val="2"/>
            <scheme val="minor"/>
          </rPr>
          <t>======
ID#AAABVQmvyAI
Micro    (2024-09-12 16:29:55)
saiu 3480,
entrou 550</t>
        </r>
      </text>
    </comment>
    <comment ref="AU7" authorId="0" shapeId="0" xr:uid="{00000000-0006-0000-0D00-000006000000}">
      <text>
        <r>
          <rPr>
            <sz val="11"/>
            <color theme="1"/>
            <rFont val="Calibri"/>
            <family val="2"/>
            <scheme val="minor"/>
          </rPr>
          <t>======
ID#AAABVQmvx_E
Notbook    (2024-09-12 16:29:55)
entrou 500
 saiu1100</t>
        </r>
      </text>
    </comment>
    <comment ref="AV7" authorId="0" shapeId="0" xr:uid="{00000000-0006-0000-0D00-000013000000}">
      <text>
        <r>
          <rPr>
            <sz val="11"/>
            <color theme="1"/>
            <rFont val="Calibri"/>
            <family val="2"/>
            <scheme val="minor"/>
          </rPr>
          <t>======
ID#AAABVP94Pls
Notbook    (2024-09-12 16:29:55)
entrou 700
saiu 700</t>
        </r>
      </text>
    </comment>
    <comment ref="AW7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======
ID#AAABVQmvyAg
Notbook    (2024-09-12 16:29:55)
entrou 400
saiu 400</t>
        </r>
      </text>
    </comment>
    <comment ref="AX7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======
ID#AAABVQmvyBQ
Notbook    (2024-09-12 16:29:55)
2k dividendos
entrou 600
saiu600 ambev</t>
        </r>
      </text>
    </comment>
    <comment ref="BA7" authorId="0" shapeId="0" xr:uid="{00000000-0006-0000-0D00-000012000000}">
      <text>
        <r>
          <rPr>
            <sz val="11"/>
            <color theme="1"/>
            <rFont val="Calibri"/>
            <family val="2"/>
            <scheme val="minor"/>
          </rPr>
          <t>======
ID#AAABVQmvx7g
Notbook    (2024-09-12 16:29:55)
entrou 500
saiu 500</t>
        </r>
      </text>
    </comment>
    <comment ref="BC7" authorId="0" shapeId="0" xr:uid="{00000000-0006-0000-0D00-000014000000}">
      <text>
        <r>
          <rPr>
            <sz val="11"/>
            <color theme="1"/>
            <rFont val="Calibri"/>
            <family val="2"/>
            <scheme val="minor"/>
          </rPr>
          <t>======
ID#AAABVP94Plk
Notbook    (2024-09-12 16:29:55)
entrou 250
saiu 250</t>
        </r>
      </text>
    </comment>
    <comment ref="BJ7" authorId="0" shapeId="0" xr:uid="{00000000-0006-0000-0D00-000011000000}">
      <text>
        <r>
          <rPr>
            <sz val="11"/>
            <color theme="1"/>
            <rFont val="Calibri"/>
            <family val="2"/>
            <scheme val="minor"/>
          </rPr>
          <t>======
ID#AAABVQmvx78
Notbook    (2024-09-12 16:29:55)
pgto contas</t>
        </r>
      </text>
    </comment>
    <comment ref="CG9" authorId="1" shapeId="0" xr:uid="{EBF2BA2B-F60C-4E65-A2CC-25C212F7D52D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titus</t>
        </r>
      </text>
    </comment>
    <comment ref="CE17" authorId="1" shapeId="0" xr:uid="{FAE7263D-26A7-44AD-98F5-EB1C10DF61A0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acerto conta</t>
        </r>
      </text>
    </comment>
    <comment ref="BA19" authorId="0" shapeId="0" xr:uid="{00000000-0006-0000-0D00-00000F000000}">
      <text>
        <r>
          <rPr>
            <sz val="11"/>
            <color theme="1"/>
            <rFont val="Calibri"/>
            <family val="2"/>
            <scheme val="minor"/>
          </rPr>
          <t>======
ID#AAABVQmvx8s
Micro    (2024-09-12 16:29:55)
pix 19/09</t>
        </r>
      </text>
    </comment>
    <comment ref="AT20" authorId="0" shapeId="0" xr:uid="{00000000-0006-0000-0D00-00001A000000}">
      <text>
        <r>
          <rPr>
            <sz val="11"/>
            <color theme="1"/>
            <rFont val="Calibri"/>
            <family val="2"/>
            <scheme val="minor"/>
          </rPr>
          <t>======
ID#AAABVP94PjE
Notbook    (2024-09-12 16:29:55)
pix (errei alguma conta)</t>
        </r>
      </text>
    </comment>
    <comment ref="BA20" authorId="0" shapeId="0" xr:uid="{00000000-0006-0000-0D00-00000B000000}">
      <text>
        <r>
          <rPr>
            <sz val="11"/>
            <color theme="1"/>
            <rFont val="Calibri"/>
            <family val="2"/>
            <scheme val="minor"/>
          </rPr>
          <t>======
ID#AAABVQmvx-A
Micro    (2024-09-12 16:29:55)
furto bnp</t>
        </r>
      </text>
    </comment>
    <comment ref="BB20" authorId="0" shapeId="0" xr:uid="{00000000-0006-0000-0D00-00000A000000}">
      <text>
        <r>
          <rPr>
            <sz val="11"/>
            <color theme="1"/>
            <rFont val="Calibri"/>
            <family val="2"/>
            <scheme val="minor"/>
          </rPr>
          <t>======
ID#AAABVQmvx-I
Micro    (2024-09-12 16:29:55)
bnp 1k 
bnp 3k
bnp 1300
bnp 3000</t>
        </r>
      </text>
    </comment>
    <comment ref="BE42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======
ID#AAABVRRHMHQ
Notbook    (2024-09-12 16:29:55)
TREINAMENTO GABRIEL</t>
        </r>
      </text>
    </comment>
    <comment ref="BO42" authorId="0" shapeId="0" xr:uid="{00000000-0006-0000-0D00-000017000000}">
      <text>
        <r>
          <rPr>
            <sz val="11"/>
            <color theme="1"/>
            <rFont val="Calibri"/>
            <family val="2"/>
            <scheme val="minor"/>
          </rPr>
          <t>======
ID#AAABVP94PkI
Notbook    (2024-09-12 16:29:55)
passagem</t>
        </r>
      </text>
    </comment>
    <comment ref="BR42" authorId="0" shapeId="0" xr:uid="{00000000-0006-0000-0D00-00000D000000}">
      <text>
        <r>
          <rPr>
            <sz val="11"/>
            <color theme="1"/>
            <rFont val="Calibri"/>
            <family val="2"/>
            <scheme val="minor"/>
          </rPr>
          <t>======
ID#AAABVQmvx80
Notbook    (2024-09-12 16:29:55)
copa</t>
        </r>
      </text>
    </comment>
    <comment ref="BR43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======
ID#AAABVRRHMGc
Notbook    (2024-09-12 16:29:55)
fm</t>
        </r>
      </text>
    </comment>
    <comment ref="CE43" authorId="1" shapeId="0" xr:uid="{321ECCED-AD62-4AC0-8229-34D1C996EC4D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rescisao serginho</t>
        </r>
      </text>
    </comment>
    <comment ref="AE44" authorId="0" shapeId="0" xr:uid="{00000000-0006-0000-0D00-000008000000}">
      <text>
        <r>
          <rPr>
            <sz val="11"/>
            <color theme="1"/>
            <rFont val="Calibri"/>
            <family val="2"/>
            <scheme val="minor"/>
          </rPr>
          <t>======
ID#AAABVQmvx-s
Notbook    (2024-09-12 16:29:55)
tupa</t>
        </r>
      </text>
    </comment>
    <comment ref="AG44" authorId="0" shapeId="0" xr:uid="{00000000-0006-0000-0D00-000010000000}">
      <text>
        <r>
          <rPr>
            <sz val="11"/>
            <color theme="1"/>
            <rFont val="Calibri"/>
            <family val="2"/>
            <scheme val="minor"/>
          </rPr>
          <t>======
ID#AAABVQmvx70
Micro    (2024-09-12 16:29:55)
matheus 240,
dj 300,</t>
        </r>
      </text>
    </comment>
    <comment ref="AQ55" authorId="0" shapeId="0" xr:uid="{00000000-0006-0000-0D00-00000E000000}">
      <text>
        <r>
          <rPr>
            <sz val="11"/>
            <color theme="1"/>
            <rFont val="Calibri"/>
            <family val="2"/>
            <scheme val="minor"/>
          </rPr>
          <t>======
ID#AAABVQmvx88
Notbook    (2024-09-12 16:29:55)
conserto piso madeira</t>
        </r>
      </text>
    </comment>
    <comment ref="AI66" authorId="0" shapeId="0" xr:uid="{00000000-0006-0000-0D00-000019000000}">
      <text>
        <r>
          <rPr>
            <sz val="11"/>
            <color theme="1"/>
            <rFont val="Calibri"/>
            <family val="2"/>
            <scheme val="minor"/>
          </rPr>
          <t>======
ID#AAABVP94PjQ
Micro    (2024-09-12 16:29:55)
filmagem e fotos evento banka</t>
        </r>
      </text>
    </comment>
    <comment ref="AM66" authorId="0" shapeId="0" xr:uid="{00000000-0006-0000-0D00-000015000000}">
      <text>
        <r>
          <rPr>
            <sz val="11"/>
            <color theme="1"/>
            <rFont val="Calibri"/>
            <family val="2"/>
            <scheme val="minor"/>
          </rPr>
          <t>======
ID#AAABVP94Pkk
Notbook    (2024-09-12 16:29:55)
parcela compra banka fm 3 de 3</t>
        </r>
      </text>
    </comment>
    <comment ref="BA66" authorId="0" shapeId="0" xr:uid="{00000000-0006-0000-0D00-000016000000}">
      <text>
        <r>
          <rPr>
            <sz val="11"/>
            <color theme="1"/>
            <rFont val="Calibri"/>
            <family val="2"/>
            <scheme val="minor"/>
          </rPr>
          <t>======
ID#AAABVP94PkM
Micro    (2024-09-12 16:29:55)
furto marco antonio 1k
furto 2810 marco da silva</t>
        </r>
      </text>
    </comment>
    <comment ref="BB66" authorId="0" shapeId="0" xr:uid="{00000000-0006-0000-0D00-000009000000}">
      <text>
        <r>
          <rPr>
            <sz val="11"/>
            <color theme="1"/>
            <rFont val="Calibri"/>
            <family val="2"/>
            <scheme val="minor"/>
          </rPr>
          <t>======
ID#AAABVQmvx-c
Micro    (2024-09-12 16:29:55)
furto caio vaz 1021, 
furto caio vaz 3k
furto caio vaz 800, 
caio vaz 3500</t>
        </r>
      </text>
    </comment>
    <comment ref="BX66" authorId="0" shapeId="0" xr:uid="{00000000-0006-0000-0D00-00000C000000}">
      <text>
        <r>
          <rPr>
            <sz val="11"/>
            <color theme="1"/>
            <rFont val="Calibri"/>
            <family val="2"/>
            <scheme val="minor"/>
          </rPr>
          <t>======
ID#AAABVQmvx9k
Notbook    (2024-09-12 16:29:55)
troco</t>
        </r>
      </text>
    </comment>
    <comment ref="BZ66" authorId="1" shapeId="0" xr:uid="{BDA55061-FC40-4E1A-944C-B4A7A72A66CA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pgtos copa</t>
        </r>
      </text>
    </comment>
    <comment ref="CE66" authorId="1" shapeId="0" xr:uid="{7192B912-3CAD-4555-9EC2-AA09BA1A343B}">
      <text>
        <r>
          <rPr>
            <b/>
            <sz val="9"/>
            <color indexed="81"/>
            <rFont val="Segoe UI"/>
            <family val="2"/>
          </rPr>
          <t>Notbook:</t>
        </r>
        <r>
          <rPr>
            <sz val="9"/>
            <color indexed="81"/>
            <rFont val="Segoe UI"/>
            <family val="2"/>
          </rPr>
          <t xml:space="preserve">
copa bradesco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4j0S2HALM+GlH3yyKVgKAcZew6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<sst xmlns="http://schemas.openxmlformats.org/spreadsheetml/2006/main" count="6244" uniqueCount="964">
  <si>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</si>
  <si>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</si>
  <si>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</si>
  <si>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</si>
  <si>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</si>
  <si>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</si>
  <si>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</si>
  <si>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</si>
  <si>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</si>
  <si>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</si>
  <si>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</si>
  <si>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</si>
  <si>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Data 1 (lançamento pgto)</t>
  </si>
  <si>
    <t>Data 2 (dia do pgto)</t>
  </si>
  <si>
    <t>Fornecedor</t>
  </si>
  <si>
    <t>Banca</t>
  </si>
  <si>
    <t>Descrição 1 (Produto)</t>
  </si>
  <si>
    <t>Descrição 2 (Família)</t>
  </si>
  <si>
    <t>Descrição 3 (Quantidade)</t>
  </si>
  <si>
    <t>Descrição 4 (Valor da Compra)</t>
  </si>
  <si>
    <t>Custo Unitário</t>
  </si>
  <si>
    <t>Preço de Venda</t>
  </si>
  <si>
    <t>Markup (%)</t>
  </si>
  <si>
    <t>Nota Fiscal = Boleto Agendado?</t>
  </si>
  <si>
    <t>Fornecedores</t>
  </si>
  <si>
    <t>CNPJ / CPF</t>
  </si>
  <si>
    <t>Lista de Produtos</t>
  </si>
  <si>
    <t>Família</t>
  </si>
  <si>
    <t>Quantidade de Famílias</t>
  </si>
  <si>
    <t>Famílias</t>
  </si>
  <si>
    <t>CDD SAO CRISTOVAO AMBEV</t>
  </si>
  <si>
    <t>Baixo Gávea</t>
  </si>
  <si>
    <t>Bebidas</t>
  </si>
  <si>
    <t>Sim</t>
  </si>
  <si>
    <t>ALL IN</t>
  </si>
  <si>
    <t>A PITEIRA OROCHI EXTRA LARGE</t>
  </si>
  <si>
    <t>Tabacaria</t>
  </si>
  <si>
    <t>SOUZA CRUZ LTDA</t>
  </si>
  <si>
    <t>Cigarros</t>
  </si>
  <si>
    <t>BACKBONE</t>
  </si>
  <si>
    <t>31.330.391/0003-06</t>
  </si>
  <si>
    <t>AGUA 1,5 LITRO</t>
  </si>
  <si>
    <t>Bomboniere</t>
  </si>
  <si>
    <t>PHILLIP MORRIS</t>
  </si>
  <si>
    <t>BIARRITZ INDUSTRIA E COMERCIO DE BEBIDAS LTDA</t>
  </si>
  <si>
    <t>46.172.355/0001-69</t>
  </si>
  <si>
    <t>AGUA COM GAS 510 ML</t>
  </si>
  <si>
    <t>KRL COMERCIO DE ALIMENTOS LTDA</t>
  </si>
  <si>
    <t>C. B. DE F. ANTUNES COMERCIO E BEBIDAS DE ALIMENTOS E BEBIDAS</t>
  </si>
  <si>
    <t>35.973.436/0001-41</t>
  </si>
  <si>
    <t>AGUA SEM GAS 510 ML</t>
  </si>
  <si>
    <t>Diversos</t>
  </si>
  <si>
    <t>CACHAÇA EXCELÊNCIA</t>
  </si>
  <si>
    <t>26.934.582/0001-77</t>
  </si>
  <si>
    <t>ALBUM AFRICA SELVAGEM</t>
  </si>
  <si>
    <t>Revistas</t>
  </si>
  <si>
    <t>Jornais</t>
  </si>
  <si>
    <t>JT INTERNATIONAL DISTRIBUIDORA DE CIGARROS LTDA.</t>
  </si>
  <si>
    <t>CATAVENTO</t>
  </si>
  <si>
    <t>ALBUM ENALDINHO</t>
  </si>
  <si>
    <t>Livros</t>
  </si>
  <si>
    <t>PSA PRODUCAO DE DOCES LTDA</t>
  </si>
  <si>
    <t>56.228.356/0031-57</t>
  </si>
  <si>
    <t>ALBUM LIBERTADORES 2024</t>
  </si>
  <si>
    <t>INDUSTRIA DE BEBIDAS TRES RIOS LTDA</t>
  </si>
  <si>
    <t>cerveja praya</t>
  </si>
  <si>
    <t>ALBUM LIBERTADORES COM 10 PCTS</t>
  </si>
  <si>
    <t>Sorvetes</t>
  </si>
  <si>
    <t>CERVEJARIAS KAISER BRASIL LTDA</t>
  </si>
  <si>
    <t>19.900.000/0056-40</t>
  </si>
  <si>
    <t>ALMANAQUE DA MONICA (2021)</t>
  </si>
  <si>
    <t>PARANHOS DISTRIBUIDORA E COMERCIO INTERNACIONAL LTDA</t>
  </si>
  <si>
    <t>CIFAL</t>
  </si>
  <si>
    <t>20.024.291/0006-70</t>
  </si>
  <si>
    <t>JP COMERCIO EXTERIOR E REPRESENTACAO LTDA</t>
  </si>
  <si>
    <t xml:space="preserve">CKBR BEBIDAS LTDA </t>
  </si>
  <si>
    <t>04.176.513/0010-08</t>
  </si>
  <si>
    <t>ALMANAQUE TEMATICO MONICA MONICAO</t>
  </si>
  <si>
    <t>COCA COLA ANDINA BRASIL</t>
  </si>
  <si>
    <t>00.074.569/0047-84</t>
  </si>
  <si>
    <t>ALMANAQUE TEMATICO TURMA DA MONICA E SEUS AMIGOS</t>
  </si>
  <si>
    <t>Tijuca</t>
  </si>
  <si>
    <t>DEPOSITO ROCINHA</t>
  </si>
  <si>
    <t>AMENDOIM MENDORATO</t>
  </si>
  <si>
    <t>DEPOSITO SANTA CATARINA LTDA</t>
  </si>
  <si>
    <t>AMENDOIM MENDORATO SEM CASCA</t>
  </si>
  <si>
    <t>DISTRI RIO COMERCIAL EIRELI</t>
  </si>
  <si>
    <t>26.594.798/0001-30</t>
  </si>
  <si>
    <t>BACIO DI LATTE BACIO BIANCO</t>
  </si>
  <si>
    <t>São Conrado</t>
  </si>
  <si>
    <t>Distribuidora de Supergelados Natural Fresh</t>
  </si>
  <si>
    <t>24.144.451/0001-50</t>
  </si>
  <si>
    <t>BACIO DI LATTE CEREJA SILVESTRE</t>
  </si>
  <si>
    <t>DOCES EURELI</t>
  </si>
  <si>
    <t>BACIO DI LATTE CHOCOLATE BELGA</t>
  </si>
  <si>
    <t>GB</t>
  </si>
  <si>
    <t>29.259.656/0001-05</t>
  </si>
  <si>
    <t>BACIO DI LATTE COCO COM COBERTURA</t>
  </si>
  <si>
    <t>SOL DA MANHA</t>
  </si>
  <si>
    <t>Copacabana</t>
  </si>
  <si>
    <t>GRUPO 021</t>
  </si>
  <si>
    <t>BACIO DI LATTE CREME COM COBERTURA</t>
  </si>
  <si>
    <t>NEW FUTURE (PIX)</t>
  </si>
  <si>
    <t>Gudam Garam Paulo Roberto</t>
  </si>
  <si>
    <t>481.223.517-00</t>
  </si>
  <si>
    <t>BACIO DI LATTE DOCE DE LEITE</t>
  </si>
  <si>
    <t>GW</t>
  </si>
  <si>
    <t>BACIO DI LATTE PISTACHE</t>
  </si>
  <si>
    <t>HR50 DISTRIBUIDORA LTDA</t>
  </si>
  <si>
    <t>36.143.422/0001-63</t>
  </si>
  <si>
    <t>BACKBONE AMERICAN LAGER</t>
  </si>
  <si>
    <t>IMPRESSAO</t>
  </si>
  <si>
    <t>BACKBONE GERMAN PILSNER</t>
  </si>
  <si>
    <t>29.478.269/0001-60</t>
  </si>
  <si>
    <t>BACKBONE WEST COAST IPA</t>
  </si>
  <si>
    <t>JL CUNHA DISTRIBUIDORA DE BEBIDAS LTDA</t>
  </si>
  <si>
    <t>08.805.852/0001-68</t>
  </si>
  <si>
    <t>BANANADA GRANDE</t>
  </si>
  <si>
    <t>23.131.813/0001-16</t>
  </si>
  <si>
    <t>Bananada pq</t>
  </si>
  <si>
    <t>11.124.629/0004-02</t>
  </si>
  <si>
    <t>BANDEJA BULLDOG GRANDE</t>
  </si>
  <si>
    <t>KAISER</t>
  </si>
  <si>
    <t>BANDEJA BULLDOG PEQ</t>
  </si>
  <si>
    <t>41.332.715/0001-29</t>
  </si>
  <si>
    <t>BANDEJA RAW MINI</t>
  </si>
  <si>
    <t>LIVROS BRUNO TITUS</t>
  </si>
  <si>
    <t>BANDEJA RAW SMALL BRAZIL</t>
  </si>
  <si>
    <t>LM ROCHA</t>
  </si>
  <si>
    <t>BANDEJA RAW SMALL CAMO</t>
  </si>
  <si>
    <t>Luiz Fernando Raw</t>
  </si>
  <si>
    <t>21 968071002</t>
  </si>
  <si>
    <t>BANDEJA RAW SMALL DAB TRAY</t>
  </si>
  <si>
    <t xml:space="preserve">LUPE </t>
  </si>
  <si>
    <t>29.081.476/0001-86</t>
  </si>
  <si>
    <t>BANDEJA VIDRO WEEDZ</t>
  </si>
  <si>
    <t>MA - KAYROS DIST DE ALIM E BEBIDAS LTDA</t>
  </si>
  <si>
    <t>16.722.503/0001-00</t>
  </si>
  <si>
    <t>BARALHO 1001</t>
  </si>
  <si>
    <t>MAE DIVINA INCENSOS</t>
  </si>
  <si>
    <t>Baralho Copag</t>
  </si>
  <si>
    <t>MANIA DE MARIA</t>
  </si>
  <si>
    <t>BECKS</t>
  </si>
  <si>
    <t>Marcos Alonso Havaianas</t>
  </si>
  <si>
    <t>BIARRITZ GIN CAPIN SANTO</t>
  </si>
  <si>
    <t>MEXICO 70</t>
  </si>
  <si>
    <t>BIARRITZ GIN HIBISCO</t>
  </si>
  <si>
    <t>MISTER BROWNIE</t>
  </si>
  <si>
    <t>BIARRITZ GIN MARACUJA</t>
  </si>
  <si>
    <t>BIS XTRA OREO</t>
  </si>
  <si>
    <t>PALHA  ITALIANA</t>
  </si>
  <si>
    <t>BIS XTRA ORIGINAL</t>
  </si>
  <si>
    <t>03.402.219/0001-05</t>
  </si>
  <si>
    <t>BISCOITO POLVILHO DOCE GLOBO 30GR</t>
  </si>
  <si>
    <t>04.041.933/0023-93</t>
  </si>
  <si>
    <t>BISCOITO POLVILHO SALGADO GLOBO 30GR</t>
  </si>
  <si>
    <t>PIPOCA DO JOAO COMERCIO E DISTRIBUICAO LTDA</t>
  </si>
  <si>
    <t>35.294.852/0001-13</t>
  </si>
  <si>
    <t>BLACK CANELA</t>
  </si>
  <si>
    <t>27.621.505/0001-20</t>
  </si>
  <si>
    <t>BLACK MENTHOL</t>
  </si>
  <si>
    <t>RAW LUIZ FERNANDO</t>
  </si>
  <si>
    <t>BLUE MOON LONG NECK</t>
  </si>
  <si>
    <t>RDR Comercio de Eletronicos</t>
  </si>
  <si>
    <t>29.873.811/0001-89</t>
  </si>
  <si>
    <t>BLUNT CYCLONE</t>
  </si>
  <si>
    <t>SINCERO FRIGORIFICO E DISTRIBUIDORA LTDA</t>
  </si>
  <si>
    <t>REVISTAS DECA</t>
  </si>
  <si>
    <t>Bolinho tia bia</t>
  </si>
  <si>
    <t>ROTER CERVEJARIA</t>
  </si>
  <si>
    <t>52.981.790/0001-37</t>
  </si>
  <si>
    <t>BOMBOM OURO BRANCO</t>
  </si>
  <si>
    <t>43.471.501/0001-69</t>
  </si>
  <si>
    <t>BOMBOM SONHO DE VALSA</t>
  </si>
  <si>
    <t>39.092.705/0001-11</t>
  </si>
  <si>
    <t>BONG ACRILICO SQUADAFUN 9003 LARANJA</t>
  </si>
  <si>
    <t>33.009.911/0253-95</t>
  </si>
  <si>
    <t>BONG ACRILICO SQUADFUN AZUL</t>
  </si>
  <si>
    <t>TABACO ARTESANAL</t>
  </si>
  <si>
    <t>BONG ACRILICO SQUADFUN VERDE</t>
  </si>
  <si>
    <t>TIA BIA</t>
  </si>
  <si>
    <t>BONG VIDRO SQUADAFUN</t>
  </si>
  <si>
    <t>TOP CHICLE</t>
  </si>
  <si>
    <t>BRAHMA LATAO 473 ML</t>
  </si>
  <si>
    <t>VALOR CAFE</t>
  </si>
  <si>
    <t>BRINCAR E APRENDER JUNTANDO OS IGUAIS</t>
  </si>
  <si>
    <t>VAREJO</t>
  </si>
  <si>
    <t>BRINCAR E APRENDER RIMAR E DESCOBRIR</t>
  </si>
  <si>
    <t>Tabaco 021</t>
  </si>
  <si>
    <t>30.020.623/0001-97</t>
  </si>
  <si>
    <t>BRINCAR E APRENDER UMA AVENTURA PELOS MESES DO ANO</t>
  </si>
  <si>
    <t>Di Brownie</t>
  </si>
  <si>
    <t>23.214.431/0001-56</t>
  </si>
  <si>
    <t>BRINQUEDOS AMOEBA</t>
  </si>
  <si>
    <t>BROWNIE DO LUIZ AVELA</t>
  </si>
  <si>
    <t>BROWNIE DO LUIZ DOCE DE LEITE</t>
  </si>
  <si>
    <t>BROWNIE DO LUIZ LATA</t>
  </si>
  <si>
    <t>BROWNIE DO LUIZ ORIGINAL</t>
  </si>
  <si>
    <t>BUBBALOO HORTELA</t>
  </si>
  <si>
    <t>BUBBALOO MORANGO</t>
  </si>
  <si>
    <t>BUBBALOO TUTTI FRUITI</t>
  </si>
  <si>
    <t>CAFE CREME AROME</t>
  </si>
  <si>
    <t>Cafe expresso</t>
  </si>
  <si>
    <t>CAMEL AMARELO BOX</t>
  </si>
  <si>
    <t>CAMEL AZUL BOX</t>
  </si>
  <si>
    <t>CAMEL CRAVO MENTA</t>
  </si>
  <si>
    <t>CAMEL DOUBLE ROXO</t>
  </si>
  <si>
    <t>CARAS</t>
  </si>
  <si>
    <t>CARAS MODA</t>
  </si>
  <si>
    <t>CARTA CAPITAL</t>
  </si>
  <si>
    <t>CASA INTERIOR E PAISAGISMO</t>
  </si>
  <si>
    <t>CASCAO</t>
  </si>
  <si>
    <t>CASCAO (2021)</t>
  </si>
  <si>
    <t>CASE SADHU GRANDE</t>
  </si>
  <si>
    <t>CASE SADHU PEQUENA</t>
  </si>
  <si>
    <t>CEBOLINHA</t>
  </si>
  <si>
    <t>CEBOLINHA (2021)</t>
  </si>
  <si>
    <t>CHARUTO DONA FLOR ROBUSTO</t>
  </si>
  <si>
    <t>CHESTERFIELD AMARELO BOX</t>
  </si>
  <si>
    <t>CHESTERFIELD AZUL BOX</t>
  </si>
  <si>
    <t>CHICO BENTO</t>
  </si>
  <si>
    <t>CHOCOLATE ALPINO</t>
  </si>
  <si>
    <t>Não</t>
  </si>
  <si>
    <t>CHOKITO</t>
  </si>
  <si>
    <t>CIGARRO DE PALHA SOUZA PAIOL TRADICIONAL</t>
  </si>
  <si>
    <t>CINZEIRO BULLDOG METAL AZUL</t>
  </si>
  <si>
    <t>CINZEIRO BULLDOG METAL PRETO</t>
  </si>
  <si>
    <t>CINZEIRO METAL G-ROLLZ</t>
  </si>
  <si>
    <t>Cinzeiro quadrado squadafun</t>
  </si>
  <si>
    <t>Cinzeiro silicone red squadafun</t>
  </si>
  <si>
    <t>Cinzeiro turn off squadafun</t>
  </si>
  <si>
    <t>CINZEIRO VIDRO BULLDOG COLORIDO</t>
  </si>
  <si>
    <t>CINZEIRO VIDRO BULLDOG TRANSPARENTE</t>
  </si>
  <si>
    <t>COCA 2 LITROS</t>
  </si>
  <si>
    <t>COCA 350 ML</t>
  </si>
  <si>
    <t>COCA MINI</t>
  </si>
  <si>
    <t>COCA ZERO 350 ML</t>
  </si>
  <si>
    <t>COLECAO MILKSHAKE ACHEI DESCOBERTAS E DIVERSAO</t>
  </si>
  <si>
    <t>COLORADO RIBEIRAO LONG NECK</t>
  </si>
  <si>
    <t>COQUETEL 240 JOGOS</t>
  </si>
  <si>
    <t>COQUETEL CACA MAIS</t>
  </si>
  <si>
    <t>COQUETEL CACA PALAVRA</t>
  </si>
  <si>
    <t>COQUETEL CACA PALAVRA FACIL 144 PAG</t>
  </si>
  <si>
    <t>COQUETEL CACA PALAVRA MATA</t>
  </si>
  <si>
    <t>COQUETEL CRIPTO GENIO</t>
  </si>
  <si>
    <t>COQUETEL CRIPTO MAIS</t>
  </si>
  <si>
    <t>COQUETEL CRIPTO MIX</t>
  </si>
  <si>
    <t>COQUETEL CRUZADAS FACIL MOLEZA</t>
  </si>
  <si>
    <t>COQUETEL CRUZADAS FACIL SUAVE</t>
  </si>
  <si>
    <t>COQUETEL CRUZADAS JUMBO</t>
  </si>
  <si>
    <t>COQUETEL CRUZADAS SIMPLES INTELIGENTE</t>
  </si>
  <si>
    <t>COQUETEL CRUZADAS SIMPLES NOVATO</t>
  </si>
  <si>
    <t>gudam garam paulo roberto</t>
  </si>
  <si>
    <t>COQUETEL CRUZADOX</t>
  </si>
  <si>
    <t>COQUETEL DESAFIO CEREBRO</t>
  </si>
  <si>
    <t>COQUETEL DESAFIO SUPER</t>
  </si>
  <si>
    <t>COQUETEL FACIL LEVE</t>
  </si>
  <si>
    <t>COQUETEL GRANDE MIDAS</t>
  </si>
  <si>
    <t>diversos</t>
  </si>
  <si>
    <t>COQUETEL LETRAO MEDIO</t>
  </si>
  <si>
    <t>COQUETEL LETRAO SO DIRETAS</t>
  </si>
  <si>
    <t>COQUETEL OURO MEDIO</t>
  </si>
  <si>
    <t>COQUETEL PEROLA FACIL</t>
  </si>
  <si>
    <t>COQUETEL PICOLE INFANTIL</t>
  </si>
  <si>
    <t>COQUETEL SUDOKU 200 JOGOS</t>
  </si>
  <si>
    <t>COQUETEL SUDOKU MEDIO</t>
  </si>
  <si>
    <t>CORONA</t>
  </si>
  <si>
    <t>CORONA ZERO</t>
  </si>
  <si>
    <t>CORTADOR DE CHARUTO</t>
  </si>
  <si>
    <t>CUIA SILICONE SADHU</t>
  </si>
  <si>
    <t>Cuia squadafun</t>
  </si>
  <si>
    <t>DEMON SLAYER</t>
  </si>
  <si>
    <t>Dichavador Bem Bolado Policarbonato 4cm com 8 Unidades</t>
  </si>
  <si>
    <t>Dichavador Bem Bolado Policarbonato 6cm Display com 8 Unidades</t>
  </si>
  <si>
    <t>DUNHILL CARLTON AZUL BOX</t>
  </si>
  <si>
    <t>DUNHILL CARLTON BOX</t>
  </si>
  <si>
    <t>DUNHILL DOUBLE REFRESH (ANTIGO DUNHILL DOUBLE)</t>
  </si>
  <si>
    <t>DUNHILL ON AZUL BOX</t>
  </si>
  <si>
    <t>DUNHILL ON VERMELHO BOX</t>
  </si>
  <si>
    <t>EISEBAHN IPA</t>
  </si>
  <si>
    <t>EXTRA (DOMINGO)</t>
  </si>
  <si>
    <t>FANTA SABORES 350 ML LATA</t>
  </si>
  <si>
    <t>FIGURINAS AFRICA SELVAGEM</t>
  </si>
  <si>
    <t>FIGURINHAS ENALDINHO</t>
  </si>
  <si>
    <t>FIGURINHAS HELLO KITTY</t>
  </si>
  <si>
    <t>FIGURINHAS LIBERTADORES 2024</t>
  </si>
  <si>
    <t>FILTRO MASCOTE CARVAO ATIVADO</t>
  </si>
  <si>
    <t>FILTRO OCB EXTRA SLIM</t>
  </si>
  <si>
    <t>FILTRO PAPELITO BIODEGRADAVEL</t>
  </si>
  <si>
    <t>FILTRO PAPELITO LONGO</t>
  </si>
  <si>
    <t>FILTRO PAPELITO SLIM</t>
  </si>
  <si>
    <t>FILTRO PAPELITO TRADICIONAL</t>
  </si>
  <si>
    <t>FILTRO PAPELITO ULTRA LONGO</t>
  </si>
  <si>
    <t>FLUIDO PARA ISQUEIRO VOLCANO</t>
  </si>
  <si>
    <t>GAS PARA ISQUEIRO VOLCANO</t>
  </si>
  <si>
    <t>GATORADE BERRY BLUE</t>
  </si>
  <si>
    <t>GATORADE MARACUJA</t>
  </si>
  <si>
    <t>GATORADE MORANGO E MARACUJA</t>
  </si>
  <si>
    <t>GATORADE MORANGO E MELANCIA</t>
  </si>
  <si>
    <t>GATORADE TANGERINA</t>
  </si>
  <si>
    <t>GATORADE UVA</t>
  </si>
  <si>
    <t>GUARANA ANTARTICA</t>
  </si>
  <si>
    <t>Guarana antartica 2l</t>
  </si>
  <si>
    <t>GUARAVITA</t>
  </si>
  <si>
    <t>GUARAVITON GINSENG</t>
  </si>
  <si>
    <t>GUDANG CANELA</t>
  </si>
  <si>
    <t>GUDANG MENTA</t>
  </si>
  <si>
    <t>H2O</t>
  </si>
  <si>
    <t>HALLS CEREJA</t>
  </si>
  <si>
    <t>HALLS EXTRA FORTE</t>
  </si>
  <si>
    <t>HALLS MELANCIA</t>
  </si>
  <si>
    <t>HALLS MENTA</t>
  </si>
  <si>
    <t>HALLS MENTA PRATA</t>
  </si>
  <si>
    <t>HALLS MENTHOL</t>
  </si>
  <si>
    <t>HALLS MINI CEREJA</t>
  </si>
  <si>
    <t>HALLS MINI EXTRA FORTE</t>
  </si>
  <si>
    <t>HALLS MINI MELANCIA</t>
  </si>
  <si>
    <t>HALLS MORANGO</t>
  </si>
  <si>
    <t>HEINEKEN</t>
  </si>
  <si>
    <t>HEINEKEN ZERO</t>
  </si>
  <si>
    <t>HOCUS POCUS INTERESTRELAR 500ML</t>
  </si>
  <si>
    <t>HOCUS POCUS MAGIC TRAP</t>
  </si>
  <si>
    <t>HOCUS POCUS ORANGE SUNSHINE 355ML</t>
  </si>
  <si>
    <t>HOCUS POCUS ORANGE SUNSHINE 500 ML</t>
  </si>
  <si>
    <t>HOEGAARDEN LONG NECK</t>
  </si>
  <si>
    <t>INCENSARIO BAMBU</t>
  </si>
  <si>
    <t>INCENSARIO REGUA</t>
  </si>
  <si>
    <t>INCENSO COMUM</t>
  </si>
  <si>
    <t>INCENSO NAG CHAMPA</t>
  </si>
  <si>
    <t>ISQUEIRO BIC MAXXI</t>
  </si>
  <si>
    <t>ISQUEIRO BIC MINI</t>
  </si>
  <si>
    <t>ISQUEIRO CLIPPER GRANDE</t>
  </si>
  <si>
    <t>ISQUEIRO PEQUENO CRICKET</t>
  </si>
  <si>
    <t>JACK PAIOL OURO</t>
  </si>
  <si>
    <t>JGS BRINQ CARTON POKEMON DECK BATALHA EX CHIEN PAO E TINKATON</t>
  </si>
  <si>
    <t>JGS BRINQ CARTON POKEMON DECK MINHA PRIMEIRA BATALHA</t>
  </si>
  <si>
    <t>JGS BRINQ CARTON POKEMON EV1 BOOSTER ESCARLATE E VIOLETA</t>
  </si>
  <si>
    <t>JGS BRINQ CARTON POKEMON EV6 BOOSTER MASCARAS DO CREPUSCULO</t>
  </si>
  <si>
    <t>JGS BRINQCARTONPOKEMON BATALHA DE LIGA CALYREX</t>
  </si>
  <si>
    <t>Jogo de Domino</t>
  </si>
  <si>
    <t>JOGO DO MICO</t>
  </si>
  <si>
    <t>JORNAL EXTRA</t>
  </si>
  <si>
    <t>JORNAL MEIA HORA</t>
  </si>
  <si>
    <t>JORNAL O DIA</t>
  </si>
  <si>
    <t>JORNAL O GLOBO</t>
  </si>
  <si>
    <t>KINDER BUENO WHITE</t>
  </si>
  <si>
    <t>KINDER JOY COM SURPRESA</t>
  </si>
  <si>
    <t>KIT AFRICA SELVAGEM</t>
  </si>
  <si>
    <t>KIT KAT</t>
  </si>
  <si>
    <t>LAGUNITAS LONG NECK</t>
  </si>
  <si>
    <t>LIVROS DIVERSOS</t>
  </si>
  <si>
    <t>LUCK STRIKE AZUL BOX</t>
  </si>
  <si>
    <t>LUCK STRIKE VERMELHO BOX</t>
  </si>
  <si>
    <t>LUCKY STRIKE DOUBLE CLICK</t>
  </si>
  <si>
    <t>LUCKY STRIKE ECONOMICO AZUL</t>
  </si>
  <si>
    <t>LUCKY STRIKE ECONOMICO VERMELHO</t>
  </si>
  <si>
    <t>M&amp;M CHOCOLATE</t>
  </si>
  <si>
    <t>MACARICO ZENGAS ZL14</t>
  </si>
  <si>
    <t>MAGALI</t>
  </si>
  <si>
    <t>MAQUINA PARA APERTAR HI TABACO GRD</t>
  </si>
  <si>
    <t>MAQUINA PARA APERTAR HI TABACO PEQ</t>
  </si>
  <si>
    <t>MARA E VOCE</t>
  </si>
  <si>
    <t>MARLBORO BLUE ICE</t>
  </si>
  <si>
    <t>MARLBORO GOLD BOX</t>
  </si>
  <si>
    <t>MARLBORO GOLD SELECTION</t>
  </si>
  <si>
    <t>MARLBORO MELANCIA VISTA</t>
  </si>
  <si>
    <t>MARLBORO RED BOX</t>
  </si>
  <si>
    <t>MARLBORO RED SELECTION</t>
  </si>
  <si>
    <t>MARLBORO VISTA PURPLE</t>
  </si>
  <si>
    <t>MARVEL MIAU</t>
  </si>
  <si>
    <t>MATE COM LIMAO</t>
  </si>
  <si>
    <t>MATE NATURAL</t>
  </si>
  <si>
    <t>MATE ZERO NATURAL</t>
  </si>
  <si>
    <t>MEIA HORA (DOMINGO)</t>
  </si>
  <si>
    <t>MENTOS GARRAFA FRESH MINT</t>
  </si>
  <si>
    <t>MENTOS GARRAFA MORANGO</t>
  </si>
  <si>
    <t>MENTOS GARRAFA UP2U</t>
  </si>
  <si>
    <t>MENTOS GARRAFA WHITE MINT</t>
  </si>
  <si>
    <t>MENTOS GARRAFA WINTERGREEN</t>
  </si>
  <si>
    <t>MENTOS STICK FANTA</t>
  </si>
  <si>
    <t>MENTOS STICK FRUTAS</t>
  </si>
  <si>
    <t>MENTOS STICK FRUTAS VERMELHAS</t>
  </si>
  <si>
    <t>MENTOS STICK MINT</t>
  </si>
  <si>
    <t>MENTOS STICK RAINBOW</t>
  </si>
  <si>
    <t>MENTOS STICK TUTTI FRUTI</t>
  </si>
  <si>
    <t>MENTOS STICK YOGURT</t>
  </si>
  <si>
    <t>MIDWAY GOOSE INDIA IPA</t>
  </si>
  <si>
    <t>MILKSHAKE GRANDES ATLETAS DO BRASIL</t>
  </si>
  <si>
    <t>MM AMENDOIM</t>
  </si>
  <si>
    <t>MONICA</t>
  </si>
  <si>
    <t>MONICA (2021)</t>
  </si>
  <si>
    <t>MONSTER 473 ML DIVERSOS</t>
  </si>
  <si>
    <t>NA SEDA TABACO APERTADO MACO</t>
  </si>
  <si>
    <t>NUTELLA B-READY</t>
  </si>
  <si>
    <t>O DIA (DOMINGO)</t>
  </si>
  <si>
    <t>O GLOBO (DOMINGO)</t>
  </si>
  <si>
    <t>ORIGINAL LATAO</t>
  </si>
  <si>
    <t>OS AVENTUREIROS LIVRO TAPETE</t>
  </si>
  <si>
    <t>PACOCA QUADRADA</t>
  </si>
  <si>
    <t>PALHA ITALIANA</t>
  </si>
  <si>
    <t>PAPEL DE SEDA SMOKING BROWN PEQUENA</t>
  </si>
  <si>
    <t>PARLIAMENT</t>
  </si>
  <si>
    <t>PATAGONIA LONG NECK</t>
  </si>
  <si>
    <t>PICOLE PASSATEMPOS EDUCATIVOS</t>
  </si>
  <si>
    <t>PIPE METAL SQUADAFUN</t>
  </si>
  <si>
    <t>PIPE VIDRO SQUADAFUN</t>
  </si>
  <si>
    <t>PIRULITO DIP LOKO BOOM</t>
  </si>
  <si>
    <t>PIRULITO DIP LOKO UNICORNIO</t>
  </si>
  <si>
    <t>PIRULITO VOA LOKO</t>
  </si>
  <si>
    <t>Pirulitos diversos</t>
  </si>
  <si>
    <t>PITEIRA BEM BOLADO SLIM</t>
  </si>
  <si>
    <t>PITEIRA GIRLS IN GREEN HIPERLARGE</t>
  </si>
  <si>
    <t>Piteira mainstreet</t>
  </si>
  <si>
    <t>Piteira Papel Papelito Tropical Large com 24 Livretos</t>
  </si>
  <si>
    <t>Piteira Papel Papelito Tropical Tradicional com 25 Livretos</t>
  </si>
  <si>
    <t>PITEIRA PAPELITO LARGE</t>
  </si>
  <si>
    <t>PITEIRA PAPELITO TROPICAL</t>
  </si>
  <si>
    <t>PITEIRA RAW</t>
  </si>
  <si>
    <t>PITEIRA TIMES RJ</t>
  </si>
  <si>
    <t>POKEMON PLATINUM</t>
  </si>
  <si>
    <t>Pote silicone squadafun peq</t>
  </si>
  <si>
    <t>POTE SQUADAFUN GRANDE COM DIVISORIA</t>
  </si>
  <si>
    <t>praya long neck</t>
  </si>
  <si>
    <t>PRESTIGIO</t>
  </si>
  <si>
    <t>QUATRO RODAS</t>
  </si>
  <si>
    <t>RED BULL MELANCIA</t>
  </si>
  <si>
    <t>RED BULL PITAYA</t>
  </si>
  <si>
    <t>RED BULL TRADICIONAL</t>
  </si>
  <si>
    <t>RED BULL TROPICAL</t>
  </si>
  <si>
    <t>REVISTA HUMANITAS</t>
  </si>
  <si>
    <t>REVISTA PIAUI</t>
  </si>
  <si>
    <t>ROTHMANS AZUL BOX</t>
  </si>
  <si>
    <t>ROTHMANS AZUL GLOBAL</t>
  </si>
  <si>
    <t>ROTHMANS VERMELHO BOX</t>
  </si>
  <si>
    <t>SAGA MARVEL DEMOLIDOR</t>
  </si>
  <si>
    <t>SAIBA MAIS ESPANHOL CORPO HUMANO</t>
  </si>
  <si>
    <t>SAIBA MAIS TURMA DA MONICA (INGLES)</t>
  </si>
  <si>
    <t>SAMPOERNA MENTA</t>
  </si>
  <si>
    <t>SEDA BEM BOLADO BROWN GRD</t>
  </si>
  <si>
    <t>Seda Bem Bolado Brown King Size Large com 50 Livretos</t>
  </si>
  <si>
    <t>Seda Bem Bolado Brown Large 1 14 com 24 Livretos</t>
  </si>
  <si>
    <t>SEDA BEM BOLADO BROWN PEQ</t>
  </si>
  <si>
    <t>SEDA BEM BOLADO EXTRA LARGE</t>
  </si>
  <si>
    <t>Seda Bem Bolado Pop 1 14 Slim com 24 Livretos</t>
  </si>
  <si>
    <t>Seda Bem Bolado Pop King Size Slim com 50 Livretos</t>
  </si>
  <si>
    <t>SEDA BEM BOLADO SLIM GRD</t>
  </si>
  <si>
    <t>SEDA BEM BOLADO SLIM PEQ</t>
  </si>
  <si>
    <t>SEDA BULLDOG SILVER SLIM</t>
  </si>
  <si>
    <t>SEDA DE VIDRO SQUADAFUN C/2 UN</t>
  </si>
  <si>
    <t>SEDA ELEMENTS GRANDE</t>
  </si>
  <si>
    <t>SEDA MASCOTE COM PITEIRA</t>
  </si>
  <si>
    <t>SEDA MASCOTE PEQUENA</t>
  </si>
  <si>
    <t>Seda Mascotte Original 1 14 com 50 Livretos</t>
  </si>
  <si>
    <t>Seda Mascotte Original Combi Ks Slim Tips com 26 Livretos</t>
  </si>
  <si>
    <t>SEDA RAW BLACK GRANDE</t>
  </si>
  <si>
    <t>SEDA RAW CLASSIC GRANDE</t>
  </si>
  <si>
    <t>Seda Smoking Brown 1 14 com 25 Livretos</t>
  </si>
  <si>
    <t>SEDA SMOKING BROWN GRD</t>
  </si>
  <si>
    <t>Seda Smoking Brown King Size com 50 Livretos</t>
  </si>
  <si>
    <t>Seda Smoking Deluxe 1 14 com 25 Livretos</t>
  </si>
  <si>
    <t>Seda Smoking Deluxe King Size com 50 Livretos</t>
  </si>
  <si>
    <t>Seda Smoking Master 1 14 com 25 Livretos</t>
  </si>
  <si>
    <t>Seda Smoking Master King Size com 50 Livretos</t>
  </si>
  <si>
    <t>SEDA SMOKING PRATA GRD</t>
  </si>
  <si>
    <t>SEDA SMOKING PRATA PEQ</t>
  </si>
  <si>
    <t>SEDA SMOKING PRETA GRD</t>
  </si>
  <si>
    <t>SEDA SMOKING PRETA PEQ</t>
  </si>
  <si>
    <t>SKOL BEATS GT LONG NECK</t>
  </si>
  <si>
    <t>SKOL BEATS SENSES</t>
  </si>
  <si>
    <t>SMIRNOFF ICE</t>
  </si>
  <si>
    <t>SNICKERS</t>
  </si>
  <si>
    <t>SPATEN</t>
  </si>
  <si>
    <t>STELLA ARTOIS</t>
  </si>
  <si>
    <t>STELLA PURE GOLD</t>
  </si>
  <si>
    <t>TABACO AMERICAN SPIRIT</t>
  </si>
  <si>
    <t>TABACO AMSTERDAM</t>
  </si>
  <si>
    <t>Tabaco Amsterdam 25g com 6 Pacotes</t>
  </si>
  <si>
    <t>TABACO ANCESTRAL</t>
  </si>
  <si>
    <t>TABACO HASH</t>
  </si>
  <si>
    <t>TABACO HI AMARELO</t>
  </si>
  <si>
    <t>TABACO HI ORGANICO</t>
  </si>
  <si>
    <t>Tabaco Hi Tabacco Golden Virginia Amarelo 35g com 6 Pacotes</t>
  </si>
  <si>
    <t>Tabaco Hi Tabacco Virginia Blend 35g com 6 Pacotes</t>
  </si>
  <si>
    <t>Tabaco Organico Tabear Destalado 25g com 10 Unidades</t>
  </si>
  <si>
    <t>TABACO PARVATHI</t>
  </si>
  <si>
    <t>Tabaco Parvathi Natural Destalado 25g com 6 Pacotes</t>
  </si>
  <si>
    <t>TABACO RAINBOW PRATA</t>
  </si>
  <si>
    <t>Tabaco Rainbow Silver 25g com 6 Pacotes</t>
  </si>
  <si>
    <t>TABACO SASSO</t>
  </si>
  <si>
    <t>Tabaco Sasso Hash Destalado 25g com 10 Pacotes</t>
  </si>
  <si>
    <t>TABACO TABEAR 30 G</t>
  </si>
  <si>
    <t>TABACO VEIO PIMENTA</t>
  </si>
  <si>
    <t>TERRA TABAK MACO BROWN</t>
  </si>
  <si>
    <t>TESOURA PLASTICO SADHU</t>
  </si>
  <si>
    <t>Tesoura sadhu metal</t>
  </si>
  <si>
    <t>TIC TAC LARANJA</t>
  </si>
  <si>
    <t>TIC TAC MENTA</t>
  </si>
  <si>
    <t>TORCIDA BACON</t>
  </si>
  <si>
    <t>TORCIDA CHURRASCO</t>
  </si>
  <si>
    <t>TORCIDA QUEIJO</t>
  </si>
  <si>
    <t>TRENTO AVELA</t>
  </si>
  <si>
    <t>TRENTO BRANCO DARK</t>
  </si>
  <si>
    <t>TRENTO CHOCOLATE</t>
  </si>
  <si>
    <t>TRENTO DARK</t>
  </si>
  <si>
    <t>TRENTO MOUSSE DE MARACUJA</t>
  </si>
  <si>
    <t>TRENTO TORTA DE LIMAO</t>
  </si>
  <si>
    <t>TRIDENT 14 UN MELANCIA</t>
  </si>
  <si>
    <t>TRIDENT 14 UN MENTA</t>
  </si>
  <si>
    <t>TRIDENT 14 UN TUTTI FRUTI</t>
  </si>
  <si>
    <t>TRIDENT 14 UN XSENSES AZUL</t>
  </si>
  <si>
    <t>TRIDENT CEREJA ICE</t>
  </si>
  <si>
    <t>TRIDENT HERBAL</t>
  </si>
  <si>
    <t>TRIDENT HORTELA</t>
  </si>
  <si>
    <t>TRIDENT MAX COOL RASPBERRY</t>
  </si>
  <si>
    <t>TRIDENT MAX HORTELA FRESH</t>
  </si>
  <si>
    <t>TRIDENT MAX MENTA BLUEBERRY</t>
  </si>
  <si>
    <t>TRIDENT MELANCIA</t>
  </si>
  <si>
    <t>TRIDENT MENTA</t>
  </si>
  <si>
    <t>TRIDENT MORANGO</t>
  </si>
  <si>
    <t>TRIDENT TUTTI FRUTI</t>
  </si>
  <si>
    <t>TRIDENT XSENSES INTENSE</t>
  </si>
  <si>
    <t>TRITURADOR BEM BOLADO GRANDE</t>
  </si>
  <si>
    <t>TRITURADOR BEM BOLADO PEQUENO</t>
  </si>
  <si>
    <t>TRITURADOR BULLDOG ACRILICO</t>
  </si>
  <si>
    <t>TRITURADOR SADHU METAL GRANDE</t>
  </si>
  <si>
    <t>TUBO MOCO SQUADFUN</t>
  </si>
  <si>
    <t>TURMA DA MONICA</t>
  </si>
  <si>
    <t>TURMA DA MONICA (2021)</t>
  </si>
  <si>
    <t>TURMA DA MONICA JOVEM</t>
  </si>
  <si>
    <t>TWIX</t>
  </si>
  <si>
    <t>URSINHO BRINCALHAO</t>
  </si>
  <si>
    <t>VAREJO 1 REAL</t>
  </si>
  <si>
    <t>VAREJO 2 REAIS</t>
  </si>
  <si>
    <t>VAREJO 3</t>
  </si>
  <si>
    <t>VEJA</t>
  </si>
  <si>
    <t>VEJA RIO</t>
  </si>
  <si>
    <t>VOCE ME DEIXA SEM FOLEGO</t>
  </si>
  <si>
    <t>Data de Cadastro</t>
  </si>
  <si>
    <t>Unidade</t>
  </si>
  <si>
    <t>Número Nota Fiscal</t>
  </si>
  <si>
    <t>Código</t>
  </si>
  <si>
    <t>Produto</t>
  </si>
  <si>
    <t>Quantidade</t>
  </si>
  <si>
    <t>Valor Unitário</t>
  </si>
  <si>
    <t>Valor Total</t>
  </si>
  <si>
    <t>Classe</t>
  </si>
  <si>
    <t>CNPJ fornecedor</t>
  </si>
  <si>
    <t>Data de Vencimento</t>
  </si>
  <si>
    <t>12/09/2024</t>
  </si>
  <si>
    <t>37772</t>
  </si>
  <si>
    <t>0009085</t>
  </si>
  <si>
    <t>GUARANA CHP ANTARCTICA DIET LATA 350ML SH C/12 NPAL</t>
  </si>
  <si>
    <t>CRBS SA - CDD Jacarepagua</t>
  </si>
  <si>
    <t>56228356003238</t>
  </si>
  <si>
    <t>02/09/2024</t>
  </si>
  <si>
    <t>0024057</t>
  </si>
  <si>
    <t>SAO LOURENCO AGUA MIN. C GAS GFA PET 300ML FD C 12</t>
  </si>
  <si>
    <t>0022209</t>
  </si>
  <si>
    <t>GUARAVITA NAT COPO PLAST 290ML CX C/24</t>
  </si>
  <si>
    <t>0002349</t>
  </si>
  <si>
    <t>GUARANA CHP ANTARCTICA PET 2L CAIXA C/6</t>
  </si>
  <si>
    <t>0009320</t>
  </si>
  <si>
    <t>BRAHMA CHOPP LT 473ML SH C/12 NPAL</t>
  </si>
  <si>
    <t>0013061</t>
  </si>
  <si>
    <t>H2OH LIMONETO PET 500ML SHRINK C/12 NPAL</t>
  </si>
  <si>
    <t>0017266</t>
  </si>
  <si>
    <t>BOHEMIA LT 473ML CX CARTAO C/12</t>
  </si>
  <si>
    <t>0004311</t>
  </si>
  <si>
    <t>MINALBA AGUA MINERAL S/GAS GFA PET 510ML FD C/12</t>
  </si>
  <si>
    <t>0014844</t>
  </si>
  <si>
    <t>GUARANA CHP ANTARCTICA LT 269ML SH C/15</t>
  </si>
  <si>
    <t>0032067</t>
  </si>
  <si>
    <t>GATORADE BERRY BLUE PET 500ML SIXPACK</t>
  </si>
  <si>
    <t>0021391</t>
  </si>
  <si>
    <t>AGUA MINERAL S/ GAS AMA PET 1,5L CAIXA C/6 NPAL</t>
  </si>
  <si>
    <t>0009084</t>
  </si>
  <si>
    <t>GUARANA CHP ANTARCTICA LATA 350ML SH C/12 NPAL</t>
  </si>
  <si>
    <t>0024306</t>
  </si>
  <si>
    <t>RED BULL MELANCIA LATA 250ML FOUR PACK NPAL</t>
  </si>
  <si>
    <t>490681</t>
  </si>
  <si>
    <t>89989898129134</t>
  </si>
  <si>
    <t>Filtro Papelito Tradicional 6mm Display com 10 Pacotes</t>
  </si>
  <si>
    <t>JP COMERCIO EXTERIOR E REPRESENTACAO  EIRELI  ME</t>
  </si>
  <si>
    <t>23131813000116</t>
  </si>
  <si>
    <t>18/09/2024</t>
  </si>
  <si>
    <t>89989898129131</t>
  </si>
  <si>
    <t>Filtro Ocb Slim Filters 6mm Display com 34 Pacotes</t>
  </si>
  <si>
    <t>8998989812141</t>
  </si>
  <si>
    <t>89989898130801</t>
  </si>
  <si>
    <t>89989898128938</t>
  </si>
  <si>
    <t>Tabaco Hi Tabacco Virginia Blend  35g com 6 Pacotes</t>
  </si>
  <si>
    <t>8998989812158</t>
  </si>
  <si>
    <t>89989898131057</t>
  </si>
  <si>
    <t>Tabaco Veio Pimenta 25g com 10 Pacotes</t>
  </si>
  <si>
    <t>8998989812755</t>
  </si>
  <si>
    <t>Seda Elements King Size Slim com 50 Livretos</t>
  </si>
  <si>
    <t>89989898133103</t>
  </si>
  <si>
    <t>Cinzeiro Squadafum Turn Off - Azul</t>
  </si>
  <si>
    <t>89989898129593</t>
  </si>
  <si>
    <t>Cinzeiro Squadafum Turn Off - Preto</t>
  </si>
  <si>
    <t>89989898129592</t>
  </si>
  <si>
    <t>Cinzeiro Squadafum Turn Off - Rosa</t>
  </si>
  <si>
    <t>89989898129991</t>
  </si>
  <si>
    <t>Tesoura Sadhu Metalica - Dourada</t>
  </si>
  <si>
    <t>89989898129993</t>
  </si>
  <si>
    <t>Tesoura Sadhu Metalica - Bronze</t>
  </si>
  <si>
    <t>89989898130848</t>
  </si>
  <si>
    <t>Dichavador Sadhu Grande 3 partes 5cm - Prata</t>
  </si>
  <si>
    <t>89989898130850</t>
  </si>
  <si>
    <t>Dichavador Sadhu Grande 3 partes 5cm - Preto</t>
  </si>
  <si>
    <t>89989898133642</t>
  </si>
  <si>
    <t>Mini Cuia Silicone Sadhu Brilhante com 12 Unidades - Mix</t>
  </si>
  <si>
    <t>490756</t>
  </si>
  <si>
    <t>25/09/2024</t>
  </si>
  <si>
    <t>89989898129136</t>
  </si>
  <si>
    <t>Filtro Papelito Slim 5,3 mm Display com 10 Pacotes</t>
  </si>
  <si>
    <t>89989898131954</t>
  </si>
  <si>
    <t>Piteira Vidro Squadafum 6mm com 10 x 2 Unidades</t>
  </si>
  <si>
    <t>89989898128734</t>
  </si>
  <si>
    <t>Pipe Metal Squadafum Heat Cooler Small 2004 - Preto</t>
  </si>
  <si>
    <t>8998989812914</t>
  </si>
  <si>
    <t>8998989813774</t>
  </si>
  <si>
    <t>89989898133566</t>
  </si>
  <si>
    <t>Bandeja Sadhu Metal Holi Festival Pequena  - Pink 3</t>
  </si>
  <si>
    <t>89989898133565</t>
  </si>
  <si>
    <t>Bandeja Sadhu Metal Holi Festival Pequena  - Pensativo 21</t>
  </si>
  <si>
    <t>43081</t>
  </si>
  <si>
    <t>0026462</t>
  </si>
  <si>
    <t>ORIGINAL LT 473ML CX CARTAO C/12</t>
  </si>
  <si>
    <t>06/09/2024</t>
  </si>
  <si>
    <t>0029580</t>
  </si>
  <si>
    <t>STELLA ARTOIS PURE GOLD LONG NECK 330ML SP SH C/4</t>
  </si>
  <si>
    <t>49008</t>
  </si>
  <si>
    <t>11/09/2024</t>
  </si>
  <si>
    <t>0022213</t>
  </si>
  <si>
    <t>GUARAVITON NAT ACAI GFA PET 500ML PACK C/12</t>
  </si>
  <si>
    <t>0004249</t>
  </si>
  <si>
    <t>MINALBA AGUA MINERAL S/GAS GFA PET 1,5L FD C/6</t>
  </si>
  <si>
    <t>0018807</t>
  </si>
  <si>
    <t>STELLA ARTOIS LONG NECK 330ML SIX-PACK SHRINK C/4</t>
  </si>
  <si>
    <t>0021529</t>
  </si>
  <si>
    <t>ABSOLUT ORIGINAL GARRAFA VIDRO 1 L        100,9900</t>
  </si>
  <si>
    <t>0021666</t>
  </si>
  <si>
    <t>RED BULL TROPICAL BR LATA 250ML FOUR PACK NPAL .</t>
  </si>
  <si>
    <t>0026607</t>
  </si>
  <si>
    <t>RED BULL PITAYA LATA 250ML FOUR PACK NPAL</t>
  </si>
  <si>
    <t>0023731</t>
  </si>
  <si>
    <t>GATORADE MELANCIA-MORANGO PET 500ML SIXPACK</t>
  </si>
  <si>
    <t>0007977</t>
  </si>
  <si>
    <t>GATORADE UVA PET 500ML SIXPACK</t>
  </si>
  <si>
    <t>0018836</t>
  </si>
  <si>
    <t>CORONA EXTRA N LONG NECK 330ML CX C/24 NPAL</t>
  </si>
  <si>
    <t>0019231</t>
  </si>
  <si>
    <t>RED BULL SUGAR FREE BR LATA 250ML FOUR PACK NPAL .</t>
  </si>
  <si>
    <t>0024046</t>
  </si>
  <si>
    <t>PUREZA VITAL AGUA MIN. S GAS GFA PET 510ML FD C/12</t>
  </si>
  <si>
    <t>0004254</t>
  </si>
  <si>
    <t>MINALBA AGUA MINERAL C/GAS GFA PET 510ML FD C/12</t>
  </si>
  <si>
    <t>0009091</t>
  </si>
  <si>
    <t>TONICA ANTARCTICA LATA 350ML SH C/12 NPAL</t>
  </si>
  <si>
    <t>1436725</t>
  </si>
  <si>
    <t>000000000015005197</t>
  </si>
  <si>
    <t>TABACO DESFIADO AMERICAN SPIRIT BLUE</t>
  </si>
  <si>
    <t>JT INTERNATIONAL DISTRIBUIDORA DE CIGARROS LTDA</t>
  </si>
  <si>
    <t>11124629000402</t>
  </si>
  <si>
    <t>19/09/2024</t>
  </si>
  <si>
    <t>000000000015190231</t>
  </si>
  <si>
    <t>CIGARRO CAMEL YELLOW</t>
  </si>
  <si>
    <t>000000000015190240</t>
  </si>
  <si>
    <t>CIGARRO CAMEL BLUE</t>
  </si>
  <si>
    <t>000000000014704477</t>
  </si>
  <si>
    <t>CIGARRO CAMEL KRETEK</t>
  </si>
  <si>
    <t>3468204</t>
  </si>
  <si>
    <t>10187537</t>
  </si>
  <si>
    <t>LUCK BLUE 20/200 KRE RB BRA REV</t>
  </si>
  <si>
    <t>SOUZA CRUZ LTDA.</t>
  </si>
  <si>
    <t>33009911025395</t>
  </si>
  <si>
    <t>Data de vencimento não encontrada</t>
  </si>
  <si>
    <t>10172237</t>
  </si>
  <si>
    <t>ROTH RED 20/200 KRE BE BRA REV</t>
  </si>
  <si>
    <t>10172247</t>
  </si>
  <si>
    <t>ROTH BLUE 20/200 KRE BE BRA FFF_REV</t>
  </si>
  <si>
    <t>10165915</t>
  </si>
  <si>
    <t>LUCK 2CAPS 20/200 KRE BRA FRESH</t>
  </si>
  <si>
    <t>10136761</t>
  </si>
  <si>
    <t>DUNH ON BLUE 20/200 KRE BE BRA EG</t>
  </si>
  <si>
    <t>10100818</t>
  </si>
  <si>
    <t>DUNHILL BLUE BOX 10x1 20/200</t>
  </si>
  <si>
    <t>10100880</t>
  </si>
  <si>
    <t>DUNH CLTR 20/200 KRE ME BRA BC2</t>
  </si>
  <si>
    <t>10124190</t>
  </si>
  <si>
    <t>ROTH INTER 20/200 ERE BE BRA EG</t>
  </si>
  <si>
    <t>50066171</t>
  </si>
  <si>
    <t>Mais mu Bebida Chocolate 250ml c12</t>
  </si>
  <si>
    <t>50066165</t>
  </si>
  <si>
    <t>Mais Mu Crush Bar Morango 40g</t>
  </si>
  <si>
    <t>50994931</t>
  </si>
  <si>
    <t>ISQ BIC MIN C/6 (ONU1057-ISQUEIRO GAS)</t>
  </si>
  <si>
    <t>50994945</t>
  </si>
  <si>
    <t>ISQ BIC MAX C/6 (ONU1057-ISQUEIRO GAS)</t>
  </si>
  <si>
    <t>3479116</t>
  </si>
  <si>
    <t>10187546</t>
  </si>
  <si>
    <t>LUCK RED 20/200 KRE RB BRA REV 10X1</t>
  </si>
  <si>
    <t>10136760</t>
  </si>
  <si>
    <t>DUNH ON RED 20/200 KRE BE BRA EG</t>
  </si>
  <si>
    <t>10180666</t>
  </si>
  <si>
    <t>LUCK BLUE 20/200 KRE SC BRA ULOW</t>
  </si>
  <si>
    <t>10180648</t>
  </si>
  <si>
    <t>LUCK RED 20/200 KRE SC BRA ULOW</t>
  </si>
  <si>
    <t>15138</t>
  </si>
  <si>
    <t>16/08/2024</t>
  </si>
  <si>
    <t>0021527</t>
  </si>
  <si>
    <t>TANQUERAY GIN LONDON DRY GARRAFA VIDRO 750 99,9700</t>
  </si>
  <si>
    <t>0021530</t>
  </si>
  <si>
    <t>SMIRNOFF ORIGINAL GARRAFA VIDRO 998ML      31,9700</t>
  </si>
  <si>
    <t>0032055</t>
  </si>
  <si>
    <t>TANQUERAY GIN TONIC LONDON DRY LT 269 ML CX C/24</t>
  </si>
  <si>
    <t>81089</t>
  </si>
  <si>
    <t>555.0</t>
  </si>
  <si>
    <t>PICOLE BACIO COM COBERTURA 70G</t>
  </si>
  <si>
    <t>43471501000169</t>
  </si>
  <si>
    <t>30/08/2024</t>
  </si>
  <si>
    <t>557.0</t>
  </si>
  <si>
    <t>PICOLE DOCE DE LEITE C/COBERTURA 70G</t>
  </si>
  <si>
    <t>560.0</t>
  </si>
  <si>
    <t>PICOLE PISTACCHIO C/COBERTURA 70G</t>
  </si>
  <si>
    <t>771</t>
  </si>
  <si>
    <t>78846</t>
  </si>
  <si>
    <t>JGS BRINQ CARTON-POKEMON EV3-BOOSTER - OBSIDIANA EM CHAMAS</t>
  </si>
  <si>
    <t>36143422000163</t>
  </si>
  <si>
    <t>16/09/2024</t>
  </si>
  <si>
    <t>32560</t>
  </si>
  <si>
    <t>JGS BRINQ CARTON - POKEMON EV1 - BOOSTER ESCARLATE E VIOLETA</t>
  </si>
  <si>
    <t>3436347</t>
  </si>
  <si>
    <t>10181732</t>
  </si>
  <si>
    <t>LUCK 2CAPS 20/200 KRE RB BRA ICE X</t>
  </si>
  <si>
    <t>10162791</t>
  </si>
  <si>
    <t>ROTH BLUE 20/200 KRE BE BRA LEPP_NKW</t>
  </si>
  <si>
    <t>10165214</t>
  </si>
  <si>
    <t>ROTH BLUE 20/200 KRE BE LEPP BRA _BF</t>
  </si>
  <si>
    <t>478356</t>
  </si>
  <si>
    <t>28/08/2024</t>
  </si>
  <si>
    <t>8998989812156</t>
  </si>
  <si>
    <t>89989898131932</t>
  </si>
  <si>
    <t>Pote Silicone Squadafum Medio 10ml Unidade - Verde/ Rosa</t>
  </si>
  <si>
    <t>89989898131935</t>
  </si>
  <si>
    <t>Pote Silicone Squadafum Medio 10ml Unidade - Verde/Marrom/Preto</t>
  </si>
  <si>
    <t>89989898133506</t>
  </si>
  <si>
    <t>Pote Silicone Sadhu 5ml com 12 Unidades - Mix</t>
  </si>
  <si>
    <t>89989898133316</t>
  </si>
  <si>
    <t>Piteira Vidro Hippie Bong Achatada Mix com 25 Unidades</t>
  </si>
  <si>
    <t>89989898132292</t>
  </si>
  <si>
    <t>Piteira Bem Bolado Girls in Green Hiper Large c/ 24 Livretos</t>
  </si>
  <si>
    <t>89989898131688</t>
  </si>
  <si>
    <t>89989898128729</t>
  </si>
  <si>
    <t>Bong Acrilico Squadafum 9002 - Amarelo</t>
  </si>
  <si>
    <t>3441550</t>
  </si>
  <si>
    <t>10184862</t>
  </si>
  <si>
    <t>DUNH 2CAPS 20/200 ISL WE BRA REF</t>
  </si>
  <si>
    <t>19412</t>
  </si>
  <si>
    <t>0029974</t>
  </si>
  <si>
    <t>SKOL BEATS GT LONG NECK 269ML SIX-PACK SH C/2</t>
  </si>
  <si>
    <t>20/08/2024</t>
  </si>
  <si>
    <t>SMIRNOFF ORIGINAL GARRAFA VIDRO 998ML      37,9700</t>
  </si>
  <si>
    <t>0019229</t>
  </si>
  <si>
    <t>RED BULL BR LATA 250ML SIX PACK NPAL .</t>
  </si>
  <si>
    <t>0021632</t>
  </si>
  <si>
    <t>SPATEN N LN 355ML SIXPACK SH C/4</t>
  </si>
  <si>
    <t>0021781</t>
  </si>
  <si>
    <t>SMIRNOFF ICE GARRAFA VD 275ML CX C24</t>
  </si>
  <si>
    <t>478474</t>
  </si>
  <si>
    <t>89989898131704</t>
  </si>
  <si>
    <t>Pipe Metal Squadafum Heat Cooler Small 2004 - Laranja</t>
  </si>
  <si>
    <t>05/09/2024</t>
  </si>
  <si>
    <t>89989898129569</t>
  </si>
  <si>
    <t>Pipe Metal Squadafum Heat Cooler Small 2004 - Azul</t>
  </si>
  <si>
    <t>89989898133368</t>
  </si>
  <si>
    <t>Maquina Enrolar Hi Tobacco 110mm</t>
  </si>
  <si>
    <t>89989898133367</t>
  </si>
  <si>
    <t>Maquina Enrolar Hi Tobacco 78mm</t>
  </si>
  <si>
    <t>89989898129289</t>
  </si>
  <si>
    <t>Seda Smoking Master 1 1/4 com 25 Livretos</t>
  </si>
  <si>
    <t>8998989812143</t>
  </si>
  <si>
    <t>8998989812884</t>
  </si>
  <si>
    <t>8998989812734</t>
  </si>
  <si>
    <t>Seda Raw Classic 1 1/4 com 24 Livretos</t>
  </si>
  <si>
    <t>8998989812729</t>
  </si>
  <si>
    <t>Seda Raw Classic King Size Slim com 50 Livretos</t>
  </si>
  <si>
    <t>1423930</t>
  </si>
  <si>
    <t>000000000015190246</t>
  </si>
  <si>
    <t>CIGARRO CAMEL DOUBLE MINT &amp; PURPLE</t>
  </si>
  <si>
    <t>000000000015190249</t>
  </si>
  <si>
    <t>CIGARRO CAMEL DOUBLE MINT &amp; RED</t>
  </si>
  <si>
    <t>Consolidado</t>
  </si>
  <si>
    <t>Caixa</t>
  </si>
  <si>
    <t>Competência</t>
  </si>
  <si>
    <t>Entrada de Caixa</t>
  </si>
  <si>
    <t>Crédito</t>
  </si>
  <si>
    <t xml:space="preserve"> </t>
  </si>
  <si>
    <t>Débito</t>
  </si>
  <si>
    <t>Pix</t>
  </si>
  <si>
    <t>Antecipação (crédito)</t>
  </si>
  <si>
    <t>Cash</t>
  </si>
  <si>
    <t>Receitas Financeiras (líquida)</t>
  </si>
  <si>
    <t>Delivery (Rappi + Ifood)</t>
  </si>
  <si>
    <t>Aluguel Banka Leblon</t>
  </si>
  <si>
    <t>Aluguel Banka Ipanema</t>
  </si>
  <si>
    <t>Publicidade Ambev</t>
  </si>
  <si>
    <t>Outros</t>
  </si>
  <si>
    <t>Custo c/ Taxas e Devoluções</t>
  </si>
  <si>
    <t>Taxa Crédito (sem parcelas)</t>
  </si>
  <si>
    <t>Taxa Débito</t>
  </si>
  <si>
    <t>Taxa Pix</t>
  </si>
  <si>
    <t>Taxa Antecipação (crédito)</t>
  </si>
  <si>
    <t>Devoluções / Descontos</t>
  </si>
  <si>
    <t>Custo de Aquisição de Produtos</t>
  </si>
  <si>
    <t>Resultado Bruto (caixa)</t>
  </si>
  <si>
    <t>%</t>
  </si>
  <si>
    <t>Despesas Operacionais</t>
  </si>
  <si>
    <t>Equipe Operacional</t>
  </si>
  <si>
    <t>Funcionário 1 (gerente)</t>
  </si>
  <si>
    <t>Funcionário 2 (Sávio)</t>
  </si>
  <si>
    <t>Funcionário 3 (freela)</t>
  </si>
  <si>
    <t>Funcionário 4 (freela)</t>
  </si>
  <si>
    <t>Segurança 1</t>
  </si>
  <si>
    <t>Segurança 2</t>
  </si>
  <si>
    <t>Despesas c/ Imóvel</t>
  </si>
  <si>
    <t>Luz</t>
  </si>
  <si>
    <t>Água</t>
  </si>
  <si>
    <t>Internet + Telefone</t>
  </si>
  <si>
    <t>Lixeira</t>
  </si>
  <si>
    <t>Materiais de Limpeza</t>
  </si>
  <si>
    <t>Materiais de Escritório</t>
  </si>
  <si>
    <t>Manutenção</t>
  </si>
  <si>
    <t>Aluguel</t>
  </si>
  <si>
    <t>Despesas Administrativas</t>
  </si>
  <si>
    <t>Software (Questo, PDV legal)</t>
  </si>
  <si>
    <t>Contabilidade</t>
  </si>
  <si>
    <t>Marketing</t>
  </si>
  <si>
    <t>Financeiro</t>
  </si>
  <si>
    <t>Nvestor</t>
  </si>
  <si>
    <t>Administrador</t>
  </si>
  <si>
    <t>Advogado</t>
  </si>
  <si>
    <t>Despesas c/ Banco e Maquininha</t>
  </si>
  <si>
    <t>Despesas Tributárias</t>
  </si>
  <si>
    <t>Carnê-leão</t>
  </si>
  <si>
    <t>Simples Nacional</t>
  </si>
  <si>
    <t>Taxas</t>
  </si>
  <si>
    <t>Despesas c/ Dívida</t>
  </si>
  <si>
    <t>Amortização da dívida</t>
  </si>
  <si>
    <t>Juros da dívida</t>
  </si>
  <si>
    <t>Resultado Líquido (caixa)</t>
  </si>
  <si>
    <t>Distribuição de Lucros</t>
  </si>
  <si>
    <t>Bruno Titus</t>
  </si>
  <si>
    <t>Rapahel Zay</t>
  </si>
  <si>
    <t>Vicente Falcão</t>
  </si>
  <si>
    <t>Modelo Consolidado</t>
  </si>
  <si>
    <t>Demonstração do Resultado do Exercício</t>
  </si>
  <si>
    <t>Receita Bruta</t>
  </si>
  <si>
    <t>MoM</t>
  </si>
  <si>
    <t>Vendas de Produtos</t>
  </si>
  <si>
    <t>Banka Baixo Gávea</t>
  </si>
  <si>
    <t>Banka Copacabana</t>
  </si>
  <si>
    <t>Banka Tijuca</t>
  </si>
  <si>
    <t>Banka São Conrado</t>
  </si>
  <si>
    <t>Real State</t>
  </si>
  <si>
    <t>Vendas de Serviços (Publicidade)</t>
  </si>
  <si>
    <t>Impostos sobre Receita</t>
  </si>
  <si>
    <t>Receita Líquida</t>
  </si>
  <si>
    <t>Custo da Mercadoria Vendida (CMV)</t>
  </si>
  <si>
    <t>Custo dos Serviços Vendidos (CSV)</t>
  </si>
  <si>
    <t>Compra de Equipamentos</t>
  </si>
  <si>
    <t>Manutenção nos Equipamentos</t>
  </si>
  <si>
    <t>Lucro Bruto</t>
  </si>
  <si>
    <t>Mgm Bruta</t>
  </si>
  <si>
    <t>-</t>
  </si>
  <si>
    <t>Despesas c/ Vendas, Gerais e Administrativas</t>
  </si>
  <si>
    <t>Equipe de Vendas</t>
  </si>
  <si>
    <t>Remunerações</t>
  </si>
  <si>
    <t>Encargos Tributários CLT</t>
  </si>
  <si>
    <t>Comissões</t>
  </si>
  <si>
    <t>Equipe Administrativa</t>
  </si>
  <si>
    <t>Outros (cartão de crédito, etc)</t>
  </si>
  <si>
    <t>Aluguel (BG)</t>
  </si>
  <si>
    <t>Taxas e Custos Tributários</t>
  </si>
  <si>
    <t>Despesas c/ Softwares</t>
  </si>
  <si>
    <t>Questo</t>
  </si>
  <si>
    <t>PDV Legal</t>
  </si>
  <si>
    <t>EBITDA</t>
  </si>
  <si>
    <t>Despesas / Receitas Financeiras</t>
  </si>
  <si>
    <t>Amortização</t>
  </si>
  <si>
    <t>Juros</t>
  </si>
  <si>
    <t>Impostos sobre Lucro</t>
  </si>
  <si>
    <t>Banka Baixo Gávea (carnê-leão)</t>
  </si>
  <si>
    <t>Banka Copacabana (carnê-leão)</t>
  </si>
  <si>
    <t>Banka Tijuca (carnê-leão)</t>
  </si>
  <si>
    <t>Receitas Financeiras</t>
  </si>
  <si>
    <t>Rentabilidade do Caixa</t>
  </si>
  <si>
    <t>Lucro Líquido</t>
  </si>
  <si>
    <t>Fluxo de Caixa - Indireto</t>
  </si>
  <si>
    <t>Fluxo de Caixa Operacional</t>
  </si>
  <si>
    <t>Depreciação e Amortização (+)</t>
  </si>
  <si>
    <t>Provisão para Devedores Duvidosos (+)</t>
  </si>
  <si>
    <t>Aumento / Diminuição em Fornecedores (+/-)</t>
  </si>
  <si>
    <t>Aumento / Diminuição em Contas a Pagar (+/-)</t>
  </si>
  <si>
    <t>Aumento / Diminuição em Contas a Receber (+/-)</t>
  </si>
  <si>
    <t>Aumento / Diminuição em Estoques (+/-)</t>
  </si>
  <si>
    <t>Caixa Líquido das Atividades Operacionais (+/-)</t>
  </si>
  <si>
    <t>Fluxo de Caixa das Atividades de Investimento</t>
  </si>
  <si>
    <t>Venda de Imobilizado (+)</t>
  </si>
  <si>
    <t>Aquisição de Imobilizado (-)</t>
  </si>
  <si>
    <t>Aquisição de outras empresas (-)</t>
  </si>
  <si>
    <t>Caixa Líquido das Atividades de Investimento (+/-)</t>
  </si>
  <si>
    <t>Fluxo de Caixa das Atividades de Financiamento</t>
  </si>
  <si>
    <t>Empréstimos Líquidos Tomados (+)</t>
  </si>
  <si>
    <t>Aumento / Diminuição nos Empréstimos (+/-)</t>
  </si>
  <si>
    <t>Pagamento de Dividendos (-)</t>
  </si>
  <si>
    <t>Caixa Líquido das Atividades de Financiamento (+/-)</t>
  </si>
  <si>
    <t>Evolução do Endividamento</t>
  </si>
  <si>
    <t>stone</t>
  </si>
  <si>
    <t>Venda</t>
  </si>
  <si>
    <t>recebimento</t>
  </si>
  <si>
    <t>conta l agência l banco l nome l CPF</t>
  </si>
  <si>
    <t xml:space="preserve">742737-9l 1852 l Bradesco l Bruno Titus l 110.596.367-51 </t>
  </si>
  <si>
    <t>2901538-5|0001|Stone| Bruno Titus|110.596.367-51</t>
  </si>
  <si>
    <t>Saldo na gaveta</t>
  </si>
  <si>
    <t xml:space="preserve">Variação  na gaveta </t>
  </si>
  <si>
    <t>(+) Entrada</t>
  </si>
  <si>
    <t>(+) Saída</t>
  </si>
  <si>
    <t>Caixa conta-corrente (começo do dia)</t>
  </si>
  <si>
    <t>Variação no Caixa</t>
  </si>
  <si>
    <t>taxas</t>
  </si>
  <si>
    <t>saldo inicial</t>
  </si>
  <si>
    <t>Operação</t>
  </si>
  <si>
    <t>entradas</t>
  </si>
  <si>
    <t>saidas</t>
  </si>
  <si>
    <t>geração/consumo caixa</t>
  </si>
  <si>
    <t>saldo final</t>
  </si>
  <si>
    <t>Caixa Gaveta Titus</t>
  </si>
  <si>
    <t>Entradas = Retiradas da operação</t>
  </si>
  <si>
    <t>Saidas = Pgto de alguma coisa</t>
  </si>
  <si>
    <t>Pagamento de Divida</t>
  </si>
  <si>
    <t>Distribuição socios</t>
  </si>
  <si>
    <t>Funcionário 2 (Rafael - noite)</t>
  </si>
  <si>
    <t xml:space="preserve">742743-3 l 1852 l Bradesco l Vicente Quinderé Falcão l 102.364.157-78 </t>
  </si>
  <si>
    <t>9061386-0 |0001|Stone|Vicente Quinderé Falcão |102.364.157-78</t>
  </si>
  <si>
    <t>Funcionário 2 (fixo)</t>
  </si>
  <si>
    <t xml:space="preserve">496962-6 l 1852 l Bradesco l Raphael Pedrosa Zay l 107.373.747-05 </t>
  </si>
  <si>
    <t xml:space="preserve">2018246-5 l 0001 l Stone l Raphael Pedrosa Zay l 107.373.747-05 </t>
  </si>
  <si>
    <t>Banka PJ</t>
  </si>
  <si>
    <t>Outros 1</t>
  </si>
  <si>
    <t>Outros 2</t>
  </si>
  <si>
    <t>Outros 3</t>
  </si>
  <si>
    <t xml:space="preserve">Sorvetes </t>
  </si>
  <si>
    <t>FGTS/INSS</t>
  </si>
  <si>
    <t xml:space="preserve">Cartão de Crédito </t>
  </si>
  <si>
    <t>Plano de Saúde</t>
  </si>
  <si>
    <t xml:space="preserve">742481-7l 1852 lBradesco l A Banka BG l 033.795.738/0001-41 </t>
  </si>
  <si>
    <t>Havaianas</t>
  </si>
  <si>
    <t>21 99591-8427</t>
  </si>
  <si>
    <t>TABACO 021</t>
  </si>
  <si>
    <t>DI BROWNIE</t>
  </si>
  <si>
    <t>HAVAIANAS</t>
  </si>
  <si>
    <t>NARENDRA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</si>
</sst>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R$&quot;\ * #,##0.00_-;\-&quot;R$&quot;\ * #,##0.00_-;_-&quot;R$&quot;\ * &quot;-&quot;??_-;_-@"/>
    <numFmt numFmtId="165" formatCode="&quot;R$&quot;\ #,##0;\(&quot;R$&quot;\ #,##0\)"/>
  </numFmts>
  <fonts count="2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26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Calibri"/>
      <family val="2"/>
    </font>
    <font>
      <sz val="16"/>
      <color theme="1"/>
      <name val="Calibri"/>
      <family val="2"/>
    </font>
    <font>
      <sz val="10"/>
      <color rgb="FFFF0000"/>
      <name val="Calibri"/>
      <family val="2"/>
    </font>
    <font>
      <sz val="10"/>
      <color rgb="FF00B050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color rgb="FF00B050"/>
      <name val="Calibri"/>
      <family val="2"/>
    </font>
    <font>
      <b/>
      <u/>
      <sz val="11"/>
      <color theme="1"/>
      <name val="Calibri"/>
      <family val="2"/>
    </font>
    <font>
      <sz val="10"/>
      <color theme="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0CECE"/>
        <bgColor rgb="FFD0CECE"/>
      </patternFill>
    </fill>
    <fill>
      <patternFill patternType="solid">
        <fgColor rgb="FFBDD6EE"/>
        <bgColor rgb="FFBDD6EE"/>
      </patternFill>
    </fill>
    <fill>
      <patternFill patternType="solid">
        <fgColor rgb="FFAEABAB"/>
        <bgColor rgb="FFAEABAB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FEA0A0"/>
        <bgColor rgb="FFFEA0A0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4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0" xfId="0" applyFont="1"/>
    <xf numFmtId="14" fontId="3" fillId="0" borderId="5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9" fontId="4" fillId="0" borderId="6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5" fillId="0" borderId="0" xfId="0" applyNumberFormat="1" applyFont="1"/>
    <xf numFmtId="14" fontId="3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9" fontId="4" fillId="0" borderId="7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0" borderId="0" xfId="0" applyNumberFormat="1" applyFont="1"/>
    <xf numFmtId="14" fontId="3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14" fontId="3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4" fontId="4" fillId="0" borderId="7" xfId="0" applyNumberFormat="1" applyFont="1" applyBorder="1" applyAlignment="1">
      <alignment horizontal="left"/>
    </xf>
    <xf numFmtId="0" fontId="7" fillId="0" borderId="0" xfId="0" applyFont="1"/>
    <xf numFmtId="14" fontId="3" fillId="0" borderId="12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1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9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4" fontId="8" fillId="0" borderId="12" xfId="0" applyNumberFormat="1" applyFont="1" applyBorder="1" applyAlignment="1">
      <alignment horizontal="center"/>
    </xf>
    <xf numFmtId="14" fontId="8" fillId="0" borderId="13" xfId="0" applyNumberFormat="1" applyFont="1" applyBorder="1" applyAlignment="1">
      <alignment horizontal="center"/>
    </xf>
    <xf numFmtId="14" fontId="9" fillId="0" borderId="13" xfId="0" applyNumberFormat="1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14" fontId="9" fillId="0" borderId="7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9" fontId="9" fillId="0" borderId="13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4" fontId="3" fillId="5" borderId="15" xfId="0" applyNumberFormat="1" applyFont="1" applyFill="1" applyBorder="1" applyAlignment="1">
      <alignment horizontal="center"/>
    </xf>
    <xf numFmtId="14" fontId="3" fillId="5" borderId="16" xfId="0" applyNumberFormat="1" applyFont="1" applyFill="1" applyBorder="1" applyAlignment="1">
      <alignment horizontal="center"/>
    </xf>
    <xf numFmtId="14" fontId="4" fillId="5" borderId="16" xfId="0" applyNumberFormat="1" applyFont="1" applyFill="1" applyBorder="1" applyAlignment="1">
      <alignment horizontal="left"/>
    </xf>
    <xf numFmtId="0" fontId="4" fillId="5" borderId="16" xfId="0" applyFont="1" applyFill="1" applyBorder="1" applyAlignment="1">
      <alignment horizontal="center"/>
    </xf>
    <xf numFmtId="14" fontId="4" fillId="5" borderId="7" xfId="0" applyNumberFormat="1" applyFont="1" applyFill="1" applyBorder="1" applyAlignment="1">
      <alignment horizontal="center"/>
    </xf>
    <xf numFmtId="164" fontId="4" fillId="5" borderId="16" xfId="0" applyNumberFormat="1" applyFont="1" applyFill="1" applyBorder="1" applyAlignment="1">
      <alignment horizontal="center"/>
    </xf>
    <xf numFmtId="9" fontId="4" fillId="5" borderId="16" xfId="0" applyNumberFormat="1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164" fontId="4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14" fontId="4" fillId="6" borderId="22" xfId="0" applyNumberFormat="1" applyFont="1" applyFill="1" applyBorder="1" applyAlignment="1">
      <alignment horizontal="center"/>
    </xf>
    <xf numFmtId="14" fontId="4" fillId="6" borderId="23" xfId="0" applyNumberFormat="1" applyFont="1" applyFill="1" applyBorder="1" applyAlignment="1">
      <alignment horizontal="center"/>
    </xf>
    <xf numFmtId="14" fontId="4" fillId="6" borderId="4" xfId="0" applyNumberFormat="1" applyFont="1" applyFill="1" applyBorder="1" applyAlignment="1">
      <alignment horizontal="center"/>
    </xf>
    <xf numFmtId="0" fontId="4" fillId="3" borderId="4" xfId="0" applyFont="1" applyFill="1" applyBorder="1"/>
    <xf numFmtId="0" fontId="4" fillId="0" borderId="24" xfId="0" applyFont="1" applyBorder="1"/>
    <xf numFmtId="0" fontId="4" fillId="0" borderId="25" xfId="0" applyFont="1" applyBorder="1"/>
    <xf numFmtId="0" fontId="12" fillId="7" borderId="4" xfId="0" applyFont="1" applyFill="1" applyBorder="1"/>
    <xf numFmtId="164" fontId="3" fillId="7" borderId="22" xfId="0" applyNumberFormat="1" applyFont="1" applyFill="1" applyBorder="1"/>
    <xf numFmtId="164" fontId="3" fillId="7" borderId="23" xfId="0" applyNumberFormat="1" applyFont="1" applyFill="1" applyBorder="1"/>
    <xf numFmtId="164" fontId="3" fillId="7" borderId="4" xfId="0" applyNumberFormat="1" applyFont="1" applyFill="1" applyBorder="1"/>
    <xf numFmtId="164" fontId="4" fillId="0" borderId="24" xfId="0" applyNumberFormat="1" applyFont="1" applyBorder="1"/>
    <xf numFmtId="164" fontId="4" fillId="0" borderId="25" xfId="0" applyNumberFormat="1" applyFont="1" applyBorder="1"/>
    <xf numFmtId="164" fontId="4" fillId="0" borderId="0" xfId="0" applyNumberFormat="1" applyFont="1"/>
    <xf numFmtId="0" fontId="4" fillId="0" borderId="0" xfId="0" applyFont="1" applyAlignment="1">
      <alignment horizontal="left" wrapText="1"/>
    </xf>
    <xf numFmtId="0" fontId="13" fillId="3" borderId="4" xfId="0" applyFont="1" applyFill="1" applyBorder="1" applyAlignment="1">
      <alignment horizontal="center"/>
    </xf>
    <xf numFmtId="164" fontId="4" fillId="7" borderId="22" xfId="0" applyNumberFormat="1" applyFont="1" applyFill="1" applyBorder="1"/>
    <xf numFmtId="164" fontId="4" fillId="7" borderId="23" xfId="0" applyNumberFormat="1" applyFont="1" applyFill="1" applyBorder="1"/>
    <xf numFmtId="164" fontId="4" fillId="7" borderId="4" xfId="0" applyNumberFormat="1" applyFont="1" applyFill="1" applyBorder="1"/>
    <xf numFmtId="10" fontId="5" fillId="3" borderId="4" xfId="0" applyNumberFormat="1" applyFont="1" applyFill="1" applyBorder="1" applyAlignment="1">
      <alignment horizontal="center"/>
    </xf>
    <xf numFmtId="10" fontId="14" fillId="0" borderId="24" xfId="0" applyNumberFormat="1" applyFont="1" applyBorder="1" applyAlignment="1">
      <alignment horizontal="center"/>
    </xf>
    <xf numFmtId="10" fontId="14" fillId="0" borderId="25" xfId="0" applyNumberFormat="1" applyFont="1" applyBorder="1" applyAlignment="1">
      <alignment horizontal="center"/>
    </xf>
    <xf numFmtId="10" fontId="14" fillId="0" borderId="0" xfId="0" applyNumberFormat="1" applyFont="1" applyAlignment="1">
      <alignment horizontal="center"/>
    </xf>
    <xf numFmtId="0" fontId="3" fillId="3" borderId="4" xfId="0" applyFont="1" applyFill="1" applyBorder="1"/>
    <xf numFmtId="0" fontId="15" fillId="2" borderId="4" xfId="0" applyFont="1" applyFill="1" applyBorder="1" applyAlignment="1">
      <alignment horizontal="left"/>
    </xf>
    <xf numFmtId="164" fontId="4" fillId="2" borderId="22" xfId="0" applyNumberFormat="1" applyFont="1" applyFill="1" applyBorder="1"/>
    <xf numFmtId="164" fontId="4" fillId="2" borderId="23" xfId="0" applyNumberFormat="1" applyFont="1" applyFill="1" applyBorder="1"/>
    <xf numFmtId="164" fontId="4" fillId="2" borderId="4" xfId="0" applyNumberFormat="1" applyFont="1" applyFill="1" applyBorder="1"/>
    <xf numFmtId="0" fontId="4" fillId="3" borderId="22" xfId="0" applyFont="1" applyFill="1" applyBorder="1"/>
    <xf numFmtId="0" fontId="4" fillId="3" borderId="23" xfId="0" applyFont="1" applyFill="1" applyBorder="1"/>
    <xf numFmtId="164" fontId="4" fillId="0" borderId="26" xfId="0" applyNumberFormat="1" applyFont="1" applyBorder="1"/>
    <xf numFmtId="164" fontId="4" fillId="0" borderId="27" xfId="0" applyNumberFormat="1" applyFont="1" applyBorder="1"/>
    <xf numFmtId="165" fontId="4" fillId="0" borderId="0" xfId="0" applyNumberFormat="1" applyFont="1"/>
    <xf numFmtId="0" fontId="16" fillId="0" borderId="0" xfId="0" applyFont="1" applyAlignment="1">
      <alignment horizontal="center" vertical="center"/>
    </xf>
    <xf numFmtId="165" fontId="4" fillId="3" borderId="4" xfId="0" applyNumberFormat="1" applyFont="1" applyFill="1" applyBorder="1"/>
    <xf numFmtId="17" fontId="5" fillId="8" borderId="28" xfId="0" applyNumberFormat="1" applyFont="1" applyFill="1" applyBorder="1"/>
    <xf numFmtId="0" fontId="4" fillId="0" borderId="29" xfId="0" applyFont="1" applyBorder="1"/>
    <xf numFmtId="165" fontId="4" fillId="0" borderId="30" xfId="0" applyNumberFormat="1" applyFont="1" applyBorder="1"/>
    <xf numFmtId="165" fontId="4" fillId="0" borderId="31" xfId="0" applyNumberFormat="1" applyFont="1" applyBorder="1"/>
    <xf numFmtId="0" fontId="4" fillId="9" borderId="28" xfId="0" applyFont="1" applyFill="1" applyBorder="1"/>
    <xf numFmtId="165" fontId="4" fillId="9" borderId="28" xfId="0" applyNumberFormat="1" applyFont="1" applyFill="1" applyBorder="1"/>
    <xf numFmtId="165" fontId="14" fillId="3" borderId="4" xfId="0" applyNumberFormat="1" applyFont="1" applyFill="1" applyBorder="1"/>
    <xf numFmtId="0" fontId="14" fillId="3" borderId="4" xfId="0" applyFont="1" applyFill="1" applyBorder="1"/>
    <xf numFmtId="0" fontId="4" fillId="7" borderId="4" xfId="0" applyFont="1" applyFill="1" applyBorder="1" applyAlignment="1">
      <alignment horizontal="left"/>
    </xf>
    <xf numFmtId="165" fontId="4" fillId="7" borderId="4" xfId="0" applyNumberFormat="1" applyFont="1" applyFill="1" applyBorder="1"/>
    <xf numFmtId="0" fontId="4" fillId="2" borderId="4" xfId="0" applyFont="1" applyFill="1" applyBorder="1" applyAlignment="1">
      <alignment horizontal="left"/>
    </xf>
    <xf numFmtId="165" fontId="4" fillId="2" borderId="4" xfId="0" applyNumberFormat="1" applyFont="1" applyFill="1" applyBorder="1"/>
    <xf numFmtId="0" fontId="4" fillId="9" borderId="4" xfId="0" applyFont="1" applyFill="1" applyBorder="1" applyAlignment="1">
      <alignment horizontal="left"/>
    </xf>
    <xf numFmtId="165" fontId="4" fillId="9" borderId="4" xfId="0" applyNumberFormat="1" applyFont="1" applyFill="1" applyBorder="1"/>
    <xf numFmtId="0" fontId="4" fillId="9" borderId="4" xfId="0" applyFont="1" applyFill="1" applyBorder="1"/>
    <xf numFmtId="165" fontId="14" fillId="0" borderId="0" xfId="0" applyNumberFormat="1" applyFont="1"/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center"/>
    </xf>
    <xf numFmtId="9" fontId="14" fillId="0" borderId="0" xfId="0" applyNumberFormat="1" applyFont="1"/>
    <xf numFmtId="9" fontId="14" fillId="0" borderId="0" xfId="0" applyNumberFormat="1" applyFont="1" applyAlignment="1">
      <alignment horizontal="left"/>
    </xf>
    <xf numFmtId="9" fontId="14" fillId="3" borderId="4" xfId="0" applyNumberFormat="1" applyFont="1" applyFill="1" applyBorder="1"/>
    <xf numFmtId="9" fontId="14" fillId="0" borderId="0" xfId="0" applyNumberFormat="1" applyFont="1" applyAlignment="1">
      <alignment horizontal="center"/>
    </xf>
    <xf numFmtId="0" fontId="4" fillId="9" borderId="28" xfId="0" applyFont="1" applyFill="1" applyBorder="1" applyAlignment="1">
      <alignment horizontal="left"/>
    </xf>
    <xf numFmtId="165" fontId="4" fillId="3" borderId="32" xfId="0" applyNumberFormat="1" applyFont="1" applyFill="1" applyBorder="1"/>
    <xf numFmtId="0" fontId="4" fillId="0" borderId="7" xfId="0" applyFont="1" applyBorder="1"/>
    <xf numFmtId="0" fontId="4" fillId="2" borderId="4" xfId="0" applyFont="1" applyFill="1" applyBorder="1"/>
    <xf numFmtId="0" fontId="4" fillId="7" borderId="4" xfId="0" applyFont="1" applyFill="1" applyBorder="1"/>
    <xf numFmtId="17" fontId="4" fillId="10" borderId="33" xfId="0" applyNumberFormat="1" applyFont="1" applyFill="1" applyBorder="1" applyAlignment="1">
      <alignment horizontal="center"/>
    </xf>
    <xf numFmtId="14" fontId="4" fillId="10" borderId="22" xfId="0" applyNumberFormat="1" applyFont="1" applyFill="1" applyBorder="1" applyAlignment="1">
      <alignment horizontal="center"/>
    </xf>
    <xf numFmtId="0" fontId="4" fillId="10" borderId="23" xfId="0" applyFont="1" applyFill="1" applyBorder="1" applyAlignment="1">
      <alignment horizontal="center"/>
    </xf>
    <xf numFmtId="0" fontId="4" fillId="10" borderId="34" xfId="0" applyFont="1" applyFill="1" applyBorder="1" applyAlignment="1">
      <alignment horizontal="center"/>
    </xf>
    <xf numFmtId="14" fontId="4" fillId="10" borderId="23" xfId="0" applyNumberFormat="1" applyFont="1" applyFill="1" applyBorder="1" applyAlignment="1">
      <alignment horizontal="center"/>
    </xf>
    <xf numFmtId="164" fontId="4" fillId="3" borderId="4" xfId="0" applyNumberFormat="1" applyFont="1" applyFill="1" applyBorder="1"/>
    <xf numFmtId="164" fontId="3" fillId="7" borderId="34" xfId="0" applyNumberFormat="1" applyFont="1" applyFill="1" applyBorder="1"/>
    <xf numFmtId="10" fontId="4" fillId="3" borderId="4" xfId="0" applyNumberFormat="1" applyFont="1" applyFill="1" applyBorder="1"/>
    <xf numFmtId="164" fontId="4" fillId="7" borderId="34" xfId="0" applyNumberFormat="1" applyFont="1" applyFill="1" applyBorder="1"/>
    <xf numFmtId="164" fontId="3" fillId="3" borderId="4" xfId="0" applyNumberFormat="1" applyFont="1" applyFill="1" applyBorder="1"/>
    <xf numFmtId="164" fontId="4" fillId="2" borderId="34" xfId="0" applyNumberFormat="1" applyFont="1" applyFill="1" applyBorder="1"/>
    <xf numFmtId="0" fontId="4" fillId="3" borderId="34" xfId="0" applyFont="1" applyFill="1" applyBorder="1"/>
    <xf numFmtId="164" fontId="4" fillId="0" borderId="35" xfId="0" applyNumberFormat="1" applyFont="1" applyBorder="1"/>
    <xf numFmtId="14" fontId="4" fillId="11" borderId="22" xfId="0" applyNumberFormat="1" applyFont="1" applyFill="1" applyBorder="1"/>
    <xf numFmtId="14" fontId="4" fillId="11" borderId="4" xfId="0" applyNumberFormat="1" applyFont="1" applyFill="1" applyBorder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7" borderId="4" xfId="0" applyFont="1" applyFill="1" applyBorder="1" applyAlignment="1">
      <alignment horizontal="left" vertical="center"/>
    </xf>
    <xf numFmtId="164" fontId="4" fillId="7" borderId="36" xfId="0" applyNumberFormat="1" applyFont="1" applyFill="1" applyBorder="1" applyAlignment="1">
      <alignment horizontal="center" vertical="center"/>
    </xf>
    <xf numFmtId="164" fontId="4" fillId="7" borderId="7" xfId="0" applyNumberFormat="1" applyFont="1" applyFill="1" applyBorder="1" applyAlignment="1">
      <alignment vertical="center"/>
    </xf>
    <xf numFmtId="164" fontId="4" fillId="7" borderId="37" xfId="0" applyNumberFormat="1" applyFont="1" applyFill="1" applyBorder="1" applyAlignment="1">
      <alignment vertical="center"/>
    </xf>
    <xf numFmtId="164" fontId="4" fillId="7" borderId="38" xfId="0" applyNumberFormat="1" applyFont="1" applyFill="1" applyBorder="1" applyAlignment="1">
      <alignment vertical="center"/>
    </xf>
    <xf numFmtId="164" fontId="4" fillId="7" borderId="39" xfId="0" applyNumberFormat="1" applyFont="1" applyFill="1" applyBorder="1" applyAlignment="1">
      <alignment vertical="center"/>
    </xf>
    <xf numFmtId="164" fontId="4" fillId="7" borderId="40" xfId="0" applyNumberFormat="1" applyFont="1" applyFill="1" applyBorder="1" applyAlignment="1">
      <alignment vertical="center"/>
    </xf>
    <xf numFmtId="0" fontId="20" fillId="2" borderId="4" xfId="0" applyFont="1" applyFill="1" applyBorder="1"/>
    <xf numFmtId="164" fontId="4" fillId="2" borderId="36" xfId="0" applyNumberFormat="1" applyFont="1" applyFill="1" applyBorder="1"/>
    <xf numFmtId="164" fontId="4" fillId="2" borderId="7" xfId="0" applyNumberFormat="1" applyFont="1" applyFill="1" applyBorder="1"/>
    <xf numFmtId="164" fontId="4" fillId="2" borderId="37" xfId="0" applyNumberFormat="1" applyFont="1" applyFill="1" applyBorder="1"/>
    <xf numFmtId="164" fontId="4" fillId="2" borderId="41" xfId="0" applyNumberFormat="1" applyFont="1" applyFill="1" applyBorder="1"/>
    <xf numFmtId="164" fontId="4" fillId="3" borderId="36" xfId="0" applyNumberFormat="1" applyFont="1" applyFill="1" applyBorder="1"/>
    <xf numFmtId="164" fontId="4" fillId="3" borderId="7" xfId="0" applyNumberFormat="1" applyFont="1" applyFill="1" applyBorder="1"/>
    <xf numFmtId="164" fontId="4" fillId="3" borderId="37" xfId="0" applyNumberFormat="1" applyFont="1" applyFill="1" applyBorder="1"/>
    <xf numFmtId="164" fontId="4" fillId="3" borderId="41" xfId="0" applyNumberFormat="1" applyFont="1" applyFill="1" applyBorder="1"/>
    <xf numFmtId="0" fontId="21" fillId="7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164" fontId="4" fillId="7" borderId="36" xfId="0" applyNumberFormat="1" applyFont="1" applyFill="1" applyBorder="1"/>
    <xf numFmtId="164" fontId="4" fillId="7" borderId="7" xfId="0" applyNumberFormat="1" applyFont="1" applyFill="1" applyBorder="1"/>
    <xf numFmtId="164" fontId="4" fillId="7" borderId="37" xfId="0" applyNumberFormat="1" applyFont="1" applyFill="1" applyBorder="1"/>
    <xf numFmtId="164" fontId="4" fillId="7" borderId="41" xfId="0" applyNumberFormat="1" applyFont="1" applyFill="1" applyBorder="1"/>
    <xf numFmtId="164" fontId="4" fillId="0" borderId="36" xfId="0" applyNumberFormat="1" applyFont="1" applyBorder="1"/>
    <xf numFmtId="164" fontId="4" fillId="0" borderId="7" xfId="0" applyNumberFormat="1" applyFont="1" applyBorder="1"/>
    <xf numFmtId="164" fontId="4" fillId="0" borderId="37" xfId="0" applyNumberFormat="1" applyFont="1" applyBorder="1"/>
    <xf numFmtId="164" fontId="4" fillId="0" borderId="10" xfId="0" applyNumberFormat="1" applyFont="1" applyBorder="1"/>
    <xf numFmtId="164" fontId="22" fillId="0" borderId="7" xfId="0" applyNumberFormat="1" applyFont="1" applyBorder="1"/>
    <xf numFmtId="164" fontId="4" fillId="5" borderId="7" xfId="0" applyNumberFormat="1" applyFont="1" applyFill="1" applyBorder="1"/>
    <xf numFmtId="164" fontId="3" fillId="7" borderId="36" xfId="0" applyNumberFormat="1" applyFont="1" applyFill="1" applyBorder="1"/>
    <xf numFmtId="164" fontId="3" fillId="7" borderId="7" xfId="0" applyNumberFormat="1" applyFont="1" applyFill="1" applyBorder="1"/>
    <xf numFmtId="164" fontId="3" fillId="7" borderId="37" xfId="0" applyNumberFormat="1" applyFont="1" applyFill="1" applyBorder="1"/>
    <xf numFmtId="164" fontId="3" fillId="7" borderId="41" xfId="0" applyNumberFormat="1" applyFont="1" applyFill="1" applyBorder="1"/>
    <xf numFmtId="164" fontId="4" fillId="2" borderId="38" xfId="0" applyNumberFormat="1" applyFont="1" applyFill="1" applyBorder="1"/>
    <xf numFmtId="164" fontId="4" fillId="2" borderId="39" xfId="0" applyNumberFormat="1" applyFont="1" applyFill="1" applyBorder="1"/>
    <xf numFmtId="164" fontId="4" fillId="2" borderId="40" xfId="0" applyNumberFormat="1" applyFont="1" applyFill="1" applyBorder="1"/>
    <xf numFmtId="164" fontId="4" fillId="0" borderId="42" xfId="0" applyNumberFormat="1" applyFont="1" applyBorder="1"/>
    <xf numFmtId="164" fontId="4" fillId="0" borderId="43" xfId="0" applyNumberFormat="1" applyFont="1" applyBorder="1"/>
    <xf numFmtId="164" fontId="4" fillId="0" borderId="44" xfId="0" applyNumberFormat="1" applyFont="1" applyBorder="1"/>
    <xf numFmtId="0" fontId="4" fillId="0" borderId="0" xfId="0" applyFont="1" applyAlignment="1">
      <alignment horizontal="right"/>
    </xf>
    <xf numFmtId="14" fontId="4" fillId="12" borderId="4" xfId="0" applyNumberFormat="1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64" fontId="4" fillId="7" borderId="7" xfId="0" applyNumberFormat="1" applyFont="1" applyFill="1" applyBorder="1" applyAlignment="1">
      <alignment horizontal="center" vertical="center"/>
    </xf>
    <xf numFmtId="164" fontId="4" fillId="7" borderId="36" xfId="0" applyNumberFormat="1" applyFont="1" applyFill="1" applyBorder="1" applyAlignment="1">
      <alignment vertical="center"/>
    </xf>
    <xf numFmtId="164" fontId="4" fillId="7" borderId="41" xfId="0" applyNumberFormat="1" applyFont="1" applyFill="1" applyBorder="1" applyAlignment="1">
      <alignment vertical="center"/>
    </xf>
    <xf numFmtId="164" fontId="4" fillId="3" borderId="39" xfId="0" applyNumberFormat="1" applyFont="1" applyFill="1" applyBorder="1"/>
    <xf numFmtId="0" fontId="25" fillId="3" borderId="4" xfId="0" applyFont="1" applyFill="1" applyBorder="1"/>
    <xf numFmtId="164" fontId="4" fillId="7" borderId="39" xfId="0" applyNumberFormat="1" applyFont="1" applyFill="1" applyBorder="1"/>
    <xf numFmtId="164" fontId="4" fillId="0" borderId="9" xfId="0" applyNumberFormat="1" applyFont="1" applyBorder="1"/>
    <xf numFmtId="164" fontId="3" fillId="7" borderId="39" xfId="0" applyNumberFormat="1" applyFont="1" applyFill="1" applyBorder="1"/>
    <xf numFmtId="14" fontId="4" fillId="13" borderId="22" xfId="0" applyNumberFormat="1" applyFont="1" applyFill="1" applyBorder="1" applyAlignment="1">
      <alignment horizontal="center"/>
    </xf>
    <xf numFmtId="14" fontId="4" fillId="13" borderId="23" xfId="0" applyNumberFormat="1" applyFont="1" applyFill="1" applyBorder="1" applyAlignment="1">
      <alignment horizontal="center"/>
    </xf>
    <xf numFmtId="14" fontId="4" fillId="13" borderId="4" xfId="0" applyNumberFormat="1" applyFont="1" applyFill="1" applyBorder="1" applyAlignment="1">
      <alignment horizontal="center"/>
    </xf>
    <xf numFmtId="164" fontId="22" fillId="7" borderId="7" xfId="0" applyNumberFormat="1" applyFont="1" applyFill="1" applyBorder="1" applyAlignment="1">
      <alignment vertical="center"/>
    </xf>
    <xf numFmtId="164" fontId="22" fillId="2" borderId="7" xfId="0" applyNumberFormat="1" applyFont="1" applyFill="1" applyBorder="1"/>
    <xf numFmtId="0" fontId="22" fillId="0" borderId="0" xfId="0" applyFont="1"/>
    <xf numFmtId="164" fontId="22" fillId="7" borderId="7" xfId="0" applyNumberFormat="1" applyFont="1" applyFill="1" applyBorder="1"/>
    <xf numFmtId="17" fontId="4" fillId="14" borderId="33" xfId="0" applyNumberFormat="1" applyFont="1" applyFill="1" applyBorder="1" applyAlignment="1">
      <alignment horizontal="center"/>
    </xf>
    <xf numFmtId="17" fontId="4" fillId="14" borderId="4" xfId="0" applyNumberFormat="1" applyFont="1" applyFill="1" applyBorder="1" applyAlignment="1">
      <alignment horizontal="center"/>
    </xf>
    <xf numFmtId="14" fontId="4" fillId="14" borderId="45" xfId="0" applyNumberFormat="1" applyFont="1" applyFill="1" applyBorder="1" applyAlignment="1">
      <alignment horizontal="center"/>
    </xf>
    <xf numFmtId="14" fontId="4" fillId="14" borderId="4" xfId="0" applyNumberFormat="1" applyFont="1" applyFill="1" applyBorder="1" applyAlignment="1">
      <alignment horizontal="center"/>
    </xf>
    <xf numFmtId="0" fontId="4" fillId="0" borderId="46" xfId="0" applyFont="1" applyBorder="1"/>
    <xf numFmtId="164" fontId="4" fillId="7" borderId="45" xfId="0" applyNumberFormat="1" applyFont="1" applyFill="1" applyBorder="1"/>
    <xf numFmtId="164" fontId="4" fillId="0" borderId="46" xfId="0" applyNumberFormat="1" applyFont="1" applyBorder="1"/>
    <xf numFmtId="0" fontId="14" fillId="0" borderId="0" xfId="0" applyFont="1" applyAlignment="1">
      <alignment horizontal="left" wrapText="1"/>
    </xf>
    <xf numFmtId="10" fontId="5" fillId="3" borderId="45" xfId="0" applyNumberFormat="1" applyFont="1" applyFill="1" applyBorder="1" applyAlignment="1">
      <alignment horizontal="center"/>
    </xf>
    <xf numFmtId="10" fontId="14" fillId="0" borderId="46" xfId="0" applyNumberFormat="1" applyFont="1" applyBorder="1" applyAlignment="1">
      <alignment horizontal="center"/>
    </xf>
    <xf numFmtId="164" fontId="3" fillId="7" borderId="45" xfId="0" applyNumberFormat="1" applyFont="1" applyFill="1" applyBorder="1"/>
    <xf numFmtId="164" fontId="4" fillId="2" borderId="45" xfId="0" applyNumberFormat="1" applyFont="1" applyFill="1" applyBorder="1"/>
    <xf numFmtId="0" fontId="4" fillId="3" borderId="45" xfId="0" applyFont="1" applyFill="1" applyBorder="1"/>
    <xf numFmtId="164" fontId="4" fillId="0" borderId="47" xfId="0" applyNumberFormat="1" applyFont="1" applyBorder="1"/>
    <xf numFmtId="164" fontId="4" fillId="3" borderId="22" xfId="0" applyNumberFormat="1" applyFont="1" applyFill="1" applyBorder="1"/>
    <xf numFmtId="164" fontId="22" fillId="7" borderId="39" xfId="0" applyNumberFormat="1" applyFont="1" applyFill="1" applyBorder="1" applyAlignment="1">
      <alignment vertical="center"/>
    </xf>
    <xf numFmtId="164" fontId="22" fillId="7" borderId="36" xfId="0" applyNumberFormat="1" applyFont="1" applyFill="1" applyBorder="1" applyAlignment="1">
      <alignment vertical="center"/>
    </xf>
    <xf numFmtId="164" fontId="22" fillId="2" borderId="39" xfId="0" applyNumberFormat="1" applyFont="1" applyFill="1" applyBorder="1"/>
    <xf numFmtId="164" fontId="22" fillId="7" borderId="39" xfId="0" applyNumberFormat="1" applyFont="1" applyFill="1" applyBorder="1"/>
    <xf numFmtId="164" fontId="22" fillId="0" borderId="9" xfId="0" applyNumberFormat="1" applyFont="1" applyBorder="1"/>
    <xf numFmtId="10" fontId="5" fillId="3" borderId="22" xfId="0" applyNumberFormat="1" applyFont="1" applyFill="1" applyBorder="1" applyAlignment="1">
      <alignment horizontal="center"/>
    </xf>
    <xf numFmtId="14" fontId="4" fillId="15" borderId="22" xfId="0" applyNumberFormat="1" applyFont="1" applyFill="1" applyBorder="1" applyAlignment="1">
      <alignment horizontal="center"/>
    </xf>
    <xf numFmtId="14" fontId="4" fillId="15" borderId="23" xfId="0" applyNumberFormat="1" applyFont="1" applyFill="1" applyBorder="1" applyAlignment="1">
      <alignment horizontal="center"/>
    </xf>
    <xf numFmtId="14" fontId="4" fillId="15" borderId="4" xfId="0" applyNumberFormat="1" applyFont="1" applyFill="1" applyBorder="1" applyAlignment="1">
      <alignment horizontal="center"/>
    </xf>
    <xf numFmtId="164" fontId="26" fillId="2" borderId="7" xfId="0" applyNumberFormat="1" applyFont="1" applyFill="1" applyBorder="1"/>
    <xf numFmtId="164" fontId="26" fillId="7" borderId="7" xfId="0" applyNumberFormat="1" applyFont="1" applyFill="1" applyBorder="1"/>
    <xf numFmtId="164" fontId="26" fillId="0" borderId="7" xfId="0" applyNumberFormat="1" applyFont="1" applyBorder="1"/>
    <xf numFmtId="0" fontId="2" fillId="0" borderId="0" xfId="0" applyFont="1"/>
    <xf numFmtId="14" fontId="3" fillId="0" borderId="15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14" fontId="4" fillId="0" borderId="16" xfId="0" applyNumberFormat="1" applyFont="1" applyBorder="1" applyAlignment="1">
      <alignment horizontal="left"/>
    </xf>
    <xf numFmtId="0" fontId="4" fillId="0" borderId="16" xfId="0" applyFont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9" fontId="4" fillId="0" borderId="16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10" fillId="0" borderId="0" xfId="0" applyFont="1" applyAlignment="1">
      <alignment horizontal="center" vertical="center"/>
    </xf>
    <xf numFmtId="0" fontId="0" fillId="0" borderId="0" xfId="0"/>
    <xf numFmtId="17" fontId="4" fillId="6" borderId="18" xfId="0" applyNumberFormat="1" applyFont="1" applyFill="1" applyBorder="1" applyAlignment="1">
      <alignment horizontal="center"/>
    </xf>
    <xf numFmtId="0" fontId="11" fillId="0" borderId="19" xfId="0" applyFont="1" applyBorder="1"/>
    <xf numFmtId="17" fontId="4" fillId="6" borderId="20" xfId="0" applyNumberFormat="1" applyFont="1" applyFill="1" applyBorder="1" applyAlignment="1">
      <alignment horizontal="center"/>
    </xf>
    <xf numFmtId="0" fontId="11" fillId="0" borderId="21" xfId="0" applyFont="1" applyBorder="1"/>
    <xf numFmtId="0" fontId="16" fillId="0" borderId="0" xfId="0" applyFont="1" applyAlignment="1">
      <alignment horizontal="center" vertical="center"/>
    </xf>
    <xf numFmtId="17" fontId="4" fillId="10" borderId="18" xfId="0" applyNumberFormat="1" applyFont="1" applyFill="1" applyBorder="1" applyAlignment="1">
      <alignment horizontal="center"/>
    </xf>
    <xf numFmtId="17" fontId="4" fillId="12" borderId="20" xfId="0" applyNumberFormat="1" applyFont="1" applyFill="1" applyBorder="1" applyAlignment="1">
      <alignment horizontal="center"/>
    </xf>
    <xf numFmtId="17" fontId="4" fillId="13" borderId="18" xfId="0" applyNumberFormat="1" applyFont="1" applyFill="1" applyBorder="1" applyAlignment="1">
      <alignment horizontal="center"/>
    </xf>
    <xf numFmtId="17" fontId="4" fillId="13" borderId="20" xfId="0" applyNumberFormat="1" applyFont="1" applyFill="1" applyBorder="1" applyAlignment="1">
      <alignment horizontal="center"/>
    </xf>
    <xf numFmtId="17" fontId="4" fillId="15" borderId="18" xfId="0" applyNumberFormat="1" applyFont="1" applyFill="1" applyBorder="1" applyAlignment="1">
      <alignment horizontal="center"/>
    </xf>
    <xf numFmtId="17" fontId="4" fillId="15" borderId="20" xfId="0" applyNumberFormat="1" applyFont="1" applyFill="1" applyBorder="1" applyAlignment="1">
      <alignment horizontal="center"/>
    </xf>
    <xf numFmtId="14" fontId="4" fillId="11" borderId="34" xfId="0" applyNumberFormat="1" applyFont="1" applyFill="1" applyBorder="1"/>
    <xf numFmtId="0" fontId="4" fillId="0" borderId="34" xfId="0" applyFont="1" applyBorder="1"/>
    <xf numFmtId="164" fontId="4" fillId="3" borderId="34" xfId="0" applyNumberFormat="1" applyFont="1" applyFill="1" applyBorder="1"/>
    <xf numFmtId="0" fontId="22" fillId="0" borderId="34" xfId="0" applyFont="1" applyBorder="1"/>
    <xf numFmtId="164" fontId="22" fillId="0" borderId="39" xfId="0" applyNumberFormat="1" applyFont="1" applyBorder="1"/>
    <xf numFmtId="10" fontId="5" fillId="3" borderId="34" xfId="0" applyNumberFormat="1" applyFont="1" applyFill="1" applyBorder="1" applyAlignment="1">
      <alignment horizontal="center"/>
    </xf>
    <xf numFmtId="164" fontId="4" fillId="0" borderId="39" xfId="0" applyNumberFormat="1" applyFont="1" applyBorder="1"/>
    <xf numFmtId="164" fontId="4" fillId="0" borderId="34" xfId="0" applyNumberFormat="1" applyFont="1" applyBorder="1"/>
    <xf numFmtId="164" fontId="4" fillId="0" borderId="48" xfId="0" applyNumberFormat="1" applyFont="1" applyBorder="1"/>
    <xf numFmtId="0" fontId="0" fillId="0" borderId="34" xfId="0" applyBorder="1"/>
    <xf numFmtId="0" fontId="4" fillId="0" borderId="28" xfId="0" applyFont="1" applyBorder="1"/>
    <xf numFmtId="14" fontId="4" fillId="16" borderId="4" xfId="0" applyNumberFormat="1" applyFont="1" applyFill="1" applyBorder="1"/>
    <xf numFmtId="0" fontId="4" fillId="17" borderId="24" xfId="0" applyFont="1" applyFill="1" applyBorder="1"/>
    <xf numFmtId="0" fontId="4" fillId="17" borderId="0" xfId="0" applyFont="1" applyFill="1"/>
    <xf numFmtId="0" fontId="4" fillId="17" borderId="25" xfId="0" applyFont="1" applyFill="1" applyBorder="1"/>
    <xf numFmtId="0" fontId="0" fillId="17" borderId="0" xfId="0" applyFill="1"/>
    <xf numFmtId="164" fontId="3" fillId="0" borderId="7" xfId="0" applyNumberFormat="1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.00_-;\-&quot;R$&quot;\ * #,##0.00_-;_-&quot;R$&quot;\ * &quot;-&quot;??_-;_-@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.00_-;\-&quot;R$&quot;\ * #,##0.00_-;_-&quot;R$&quot;\ * &quot;-&quot;??_-;_-@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.00_-;\-&quot;R$&quot;\ * #,##0.00_-;_-&quot;R$&quot;\ * &quot;-&quot;??_-;_-@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1"/>
          <bgColor theme="1"/>
        </patternFill>
      </fill>
    </dxf>
  </dxfs>
  <tableStyles count="3">
    <tableStyle name="Controle de NFs Tomadas-style" pivot="0" count="4" xr9:uid="{00000000-0011-0000-FFFF-FFFF00000000}">
      <tableStyleElement type="headerRow" dxfId="29"/>
      <tableStyleElement type="totalRow" dxfId="28"/>
      <tableStyleElement type="firstRowStripe" dxfId="27"/>
      <tableStyleElement type="secondRowStripe" dxfId="26"/>
    </tableStyle>
    <tableStyle name="Controle de NFs Tomadas-style 2" pivot="0" count="4" xr9:uid="{00000000-0011-0000-FFFF-FFFF01000000}">
      <tableStyleElement type="headerRow" dxfId="25"/>
      <tableStyleElement type="totalRow" dxfId="24"/>
      <tableStyleElement type="firstRowStripe" dxfId="23"/>
      <tableStyleElement type="secondRowStripe" dxfId="22"/>
    </tableStyle>
    <tableStyle name="Controle de NFs Tomadas-style 3" pivot="0" count="4" xr9:uid="{00000000-0011-0000-FFFF-FFFF02000000}">
      <tableStyleElement type="headerRow" dxfId="21"/>
      <tableStyleElement type="total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M992" totalsRowCount="1">
  <autoFilter ref="B2:M991" xr:uid="{00000000-000C-0000-FFFF-FFFF00000000}"/>
  <tableColumns count="12">
    <tableColumn id="1" xr3:uid="{00000000-0010-0000-0000-000001000000}" name="Coluna1" totalsRowDxfId="11"/>
    <tableColumn id="2" xr3:uid="{00000000-0010-0000-0000-000002000000}" name="Coluna2" totalsRowDxfId="10"/>
    <tableColumn id="3" xr3:uid="{00000000-0010-0000-0000-000003000000}" name="Coluna3" totalsRowDxfId="9"/>
    <tableColumn id="4" xr3:uid="{00000000-0010-0000-0000-000004000000}" name="Coluna4" totalsRowDxfId="8"/>
    <tableColumn id="5" xr3:uid="{00000000-0010-0000-0000-000005000000}" name="Coluna5" totalsRowDxfId="7"/>
    <tableColumn id="6" xr3:uid="{00000000-0010-0000-0000-000006000000}" name="Coluna6" totalsRowFunction="custom" totalsRowDxfId="6">
      <totalsRowFormula>IFERROR(VLOOKUP($F992,$S$4:$U$993,3,FALSE),"-")</totalsRowFormula>
    </tableColumn>
    <tableColumn id="7" xr3:uid="{00000000-0010-0000-0000-000007000000}" name="Coluna7" totalsRowDxfId="5"/>
    <tableColumn id="8" xr3:uid="{00000000-0010-0000-0000-000008000000}" name="Coluna8" totalsRowDxfId="4"/>
    <tableColumn id="9" xr3:uid="{00000000-0010-0000-0000-000009000000}" name="Coluna9" totalsRowFunction="custom" totalsRowDxfId="3">
      <totalsRowFormula>IFERROR(I992/H992,"-")</totalsRowFormula>
    </tableColumn>
    <tableColumn id="10" xr3:uid="{00000000-0010-0000-0000-00000A000000}" name="Coluna10" totalsRowFunction="custom" totalsRowDxfId="2">
      <totalsRowFormula>IFERROR(VLOOKUP($F992,$S$4:$U$993,2,FALSE),"-")</totalsRowFormula>
    </tableColumn>
    <tableColumn id="11" xr3:uid="{00000000-0010-0000-0000-00000B000000}" name="Coluna11" totalsRowFunction="custom" totalsRowDxfId="1">
      <totalsRowFormula>IFERROR(K992/J992-1,"-")</totalsRowFormula>
    </tableColumn>
    <tableColumn id="12" xr3:uid="{00000000-0010-0000-0000-00000C000000}" name="Coluna12" totalsRowDxfId="0"/>
  </tableColumns>
  <tableStyleInfo name="Controle de NFs Tomada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P3:Q64">
  <tableColumns count="2">
    <tableColumn id="1" xr3:uid="{00000000-0010-0000-0100-000001000000}" name="Fornecedores"/>
    <tableColumn id="2" xr3:uid="{00000000-0010-0000-0100-000002000000}" name="CNPJ / CPF"/>
  </tableColumns>
  <tableStyleInfo name="Controle de NFs Tomada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S3:U409">
  <tableColumns count="3">
    <tableColumn id="1" xr3:uid="{00000000-0010-0000-0200-000001000000}" name="Lista de Produtos"/>
    <tableColumn id="2" xr3:uid="{00000000-0010-0000-0200-000002000000}" name="Preço de Venda"/>
    <tableColumn id="3" xr3:uid="{00000000-0010-0000-0200-000003000000}" name="Família"/>
  </tableColumns>
  <tableStyleInfo name="Controle de NFs Tomada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:X1000"/>
  <sheetViews>
    <sheetView showGridLines="0" topLeftCell="C1" zoomScale="60" zoomScaleNormal="60" workbookViewId="0">
      <pane ySplit="3" topLeftCell="A756" activePane="bottomLeft" state="frozen"/>
      <selection pane="bottomLeft" activeCell="K5" sqref="K5"/>
    </sheetView>
  </sheetViews>
  <sheetFormatPr defaultColWidth="14.453125" defaultRowHeight="15" customHeight="1" x14ac:dyDescent="0.35"/>
  <cols>
    <col min="1" max="1" width="3.26953125" customWidth="1"/>
    <col min="2" max="2" width="31.54296875" customWidth="1"/>
    <col min="3" max="3" width="21.453125" customWidth="1"/>
    <col min="4" max="4" width="48.7265625" customWidth="1"/>
    <col min="5" max="5" width="14.1796875" customWidth="1"/>
    <col min="6" max="6" width="22.453125" customWidth="1"/>
    <col min="7" max="7" width="22" customWidth="1"/>
    <col min="8" max="8" width="26.1796875" customWidth="1"/>
    <col min="9" max="9" width="31.81640625" customWidth="1"/>
    <col min="10" max="10" width="15.453125" customWidth="1"/>
    <col min="11" max="11" width="16.54296875" customWidth="1"/>
    <col min="12" max="12" width="12.26953125" customWidth="1"/>
    <col min="13" max="13" width="42.26953125" customWidth="1"/>
    <col min="14" max="14" width="15.54296875" customWidth="1"/>
    <col min="15" max="15" width="18.26953125" customWidth="1"/>
    <col min="16" max="16" width="107.26953125" customWidth="1"/>
    <col min="17" max="17" width="27.7265625" customWidth="1"/>
    <col min="18" max="18" width="2.54296875" customWidth="1"/>
    <col min="19" max="19" width="67.26953125" customWidth="1"/>
    <col min="20" max="20" width="18.1796875" customWidth="1"/>
    <col min="21" max="21" width="22.7265625" customWidth="1"/>
    <col min="22" max="22" width="10.26953125" customWidth="1"/>
    <col min="23" max="23" width="22.1796875" customWidth="1"/>
    <col min="24" max="24" width="17.453125" customWidth="1"/>
  </cols>
  <sheetData>
    <row r="1" spans="2:24" ht="14.5" x14ac:dyDescent="0.35"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S1" s="3"/>
      <c r="T1" s="4"/>
      <c r="U1" s="2"/>
    </row>
    <row r="2" spans="2:24" ht="14.5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6"/>
      <c r="O2" s="7"/>
      <c r="P2" s="8"/>
      <c r="Q2" s="8"/>
      <c r="R2" s="8"/>
      <c r="S2" s="8"/>
      <c r="T2" s="8"/>
      <c r="U2" s="8"/>
      <c r="V2" s="7"/>
      <c r="W2" s="7"/>
      <c r="X2" s="7"/>
    </row>
    <row r="3" spans="2:24" ht="14.5" x14ac:dyDescent="0.35">
      <c r="B3" s="9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1" t="s">
        <v>17</v>
      </c>
      <c r="H3" s="10" t="s">
        <v>18</v>
      </c>
      <c r="I3" s="10" t="s">
        <v>19</v>
      </c>
      <c r="J3" s="11" t="s">
        <v>20</v>
      </c>
      <c r="K3" s="11" t="s">
        <v>21</v>
      </c>
      <c r="L3" s="11" t="s">
        <v>22</v>
      </c>
      <c r="M3" s="12" t="s">
        <v>23</v>
      </c>
      <c r="N3" s="13"/>
      <c r="P3" s="14" t="s">
        <v>24</v>
      </c>
      <c r="Q3" s="14" t="s">
        <v>25</v>
      </c>
      <c r="R3" s="8"/>
      <c r="S3" s="15" t="s">
        <v>26</v>
      </c>
      <c r="T3" s="16" t="s">
        <v>21</v>
      </c>
      <c r="U3" s="16" t="s">
        <v>27</v>
      </c>
      <c r="W3" s="17" t="s">
        <v>28</v>
      </c>
      <c r="X3" s="17" t="s">
        <v>29</v>
      </c>
    </row>
    <row r="4" spans="2:24" ht="14.5" x14ac:dyDescent="0.35">
      <c r="B4" s="18">
        <v>45489</v>
      </c>
      <c r="C4" s="19">
        <v>45495</v>
      </c>
      <c r="D4" s="20" t="s">
        <v>30</v>
      </c>
      <c r="E4" s="21" t="s">
        <v>31</v>
      </c>
      <c r="F4" s="22"/>
      <c r="G4" s="21" t="s">
        <v>32</v>
      </c>
      <c r="H4" s="21"/>
      <c r="I4" s="23">
        <v>2341.2600000000002</v>
      </c>
      <c r="J4" s="23" t="str">
        <f t="shared" ref="J4:J258" si="0">IFERROR(I4/H4,"-")</f>
        <v>-</v>
      </c>
      <c r="K4" s="23" t="str">
        <f t="shared" ref="K4:K258" si="1">IFERROR(VLOOKUP($F4,$S$4:$U$993,2,FALSE),"-")</f>
        <v>-</v>
      </c>
      <c r="L4" s="24" t="str">
        <f t="shared" ref="L4:L64" si="2">IFERROR(K4/J4-1,"-")</f>
        <v>-</v>
      </c>
      <c r="M4" s="25" t="s">
        <v>33</v>
      </c>
      <c r="N4" s="2"/>
      <c r="O4" s="26"/>
      <c r="P4" s="7" t="s">
        <v>34</v>
      </c>
      <c r="Q4" s="7"/>
      <c r="R4" s="2"/>
      <c r="S4" s="3" t="s">
        <v>35</v>
      </c>
      <c r="T4" s="4">
        <v>8</v>
      </c>
      <c r="U4" s="2" t="s">
        <v>36</v>
      </c>
      <c r="W4" s="2">
        <f t="array" ref="W4">SUMPRODUCT(1/COUNTIF(U4:U407,U4:U407))</f>
        <v>9.0000000000000462</v>
      </c>
      <c r="X4" s="7" t="s">
        <v>32</v>
      </c>
    </row>
    <row r="5" spans="2:24" ht="14.5" x14ac:dyDescent="0.35">
      <c r="B5" s="18">
        <v>45489</v>
      </c>
      <c r="C5" s="27">
        <v>45496</v>
      </c>
      <c r="D5" s="20" t="s">
        <v>37</v>
      </c>
      <c r="E5" s="28" t="s">
        <v>31</v>
      </c>
      <c r="F5" s="22"/>
      <c r="G5" s="28" t="s">
        <v>38</v>
      </c>
      <c r="H5" s="28"/>
      <c r="I5" s="29">
        <v>1945.33</v>
      </c>
      <c r="J5" s="29" t="str">
        <f t="shared" si="0"/>
        <v>-</v>
      </c>
      <c r="K5" s="29" t="str">
        <f t="shared" si="1"/>
        <v>-</v>
      </c>
      <c r="L5" s="30" t="str">
        <f t="shared" si="2"/>
        <v>-</v>
      </c>
      <c r="M5" s="31" t="s">
        <v>33</v>
      </c>
      <c r="N5" s="2"/>
      <c r="O5" s="32"/>
      <c r="P5" s="7" t="s">
        <v>39</v>
      </c>
      <c r="Q5" s="7" t="s">
        <v>40</v>
      </c>
      <c r="R5" s="2"/>
      <c r="S5" s="3" t="s">
        <v>41</v>
      </c>
      <c r="T5" s="4">
        <v>6</v>
      </c>
      <c r="U5" s="2" t="s">
        <v>32</v>
      </c>
      <c r="X5" s="7" t="s">
        <v>42</v>
      </c>
    </row>
    <row r="6" spans="2:24" ht="14.5" x14ac:dyDescent="0.35">
      <c r="B6" s="18">
        <v>45489</v>
      </c>
      <c r="C6" s="27">
        <v>45503</v>
      </c>
      <c r="D6" s="20" t="s">
        <v>43</v>
      </c>
      <c r="E6" s="28" t="s">
        <v>31</v>
      </c>
      <c r="F6" s="22"/>
      <c r="G6" s="28" t="s">
        <v>38</v>
      </c>
      <c r="H6" s="28"/>
      <c r="I6" s="29">
        <v>1922.11</v>
      </c>
      <c r="J6" s="29" t="str">
        <f t="shared" si="0"/>
        <v>-</v>
      </c>
      <c r="K6" s="29" t="str">
        <f t="shared" si="1"/>
        <v>-</v>
      </c>
      <c r="L6" s="30" t="str">
        <f t="shared" si="2"/>
        <v>-</v>
      </c>
      <c r="M6" s="31" t="s">
        <v>33</v>
      </c>
      <c r="N6" s="2"/>
      <c r="O6" s="32"/>
      <c r="P6" s="7" t="s">
        <v>44</v>
      </c>
      <c r="Q6" s="7" t="s">
        <v>45</v>
      </c>
      <c r="R6" s="2"/>
      <c r="S6" s="3" t="s">
        <v>46</v>
      </c>
      <c r="T6" s="4">
        <v>5</v>
      </c>
      <c r="U6" s="2" t="s">
        <v>32</v>
      </c>
      <c r="X6" s="7" t="s">
        <v>38</v>
      </c>
    </row>
    <row r="7" spans="2:24" ht="14.5" x14ac:dyDescent="0.35">
      <c r="B7" s="18">
        <v>45489</v>
      </c>
      <c r="C7" s="27">
        <v>45502</v>
      </c>
      <c r="D7" s="20" t="s">
        <v>47</v>
      </c>
      <c r="E7" s="28" t="s">
        <v>31</v>
      </c>
      <c r="F7" s="22"/>
      <c r="G7" s="28" t="s">
        <v>42</v>
      </c>
      <c r="H7" s="28"/>
      <c r="I7" s="29">
        <v>309.67</v>
      </c>
      <c r="J7" s="29" t="str">
        <f t="shared" si="0"/>
        <v>-</v>
      </c>
      <c r="K7" s="29" t="str">
        <f t="shared" si="1"/>
        <v>-</v>
      </c>
      <c r="L7" s="30" t="str">
        <f t="shared" si="2"/>
        <v>-</v>
      </c>
      <c r="M7" s="31" t="s">
        <v>33</v>
      </c>
      <c r="N7" s="2"/>
      <c r="O7" s="32"/>
      <c r="P7" s="7" t="s">
        <v>48</v>
      </c>
      <c r="Q7" s="7" t="s">
        <v>49</v>
      </c>
      <c r="R7" s="2"/>
      <c r="S7" s="3" t="s">
        <v>50</v>
      </c>
      <c r="T7" s="4">
        <v>4</v>
      </c>
      <c r="U7" s="2" t="s">
        <v>32</v>
      </c>
      <c r="X7" s="7" t="s">
        <v>51</v>
      </c>
    </row>
    <row r="8" spans="2:24" ht="14.5" x14ac:dyDescent="0.35">
      <c r="B8" s="18">
        <v>45489</v>
      </c>
      <c r="C8" s="27">
        <v>45509</v>
      </c>
      <c r="D8" s="20" t="s">
        <v>47</v>
      </c>
      <c r="E8" s="28" t="s">
        <v>31</v>
      </c>
      <c r="F8" s="22"/>
      <c r="G8" s="28" t="s">
        <v>42</v>
      </c>
      <c r="H8" s="28"/>
      <c r="I8" s="29">
        <v>309.67</v>
      </c>
      <c r="J8" s="29" t="str">
        <f t="shared" si="0"/>
        <v>-</v>
      </c>
      <c r="K8" s="29" t="str">
        <f t="shared" si="1"/>
        <v>-</v>
      </c>
      <c r="L8" s="30" t="str">
        <f t="shared" si="2"/>
        <v>-</v>
      </c>
      <c r="M8" s="31" t="s">
        <v>33</v>
      </c>
      <c r="N8" s="2"/>
      <c r="O8" s="32"/>
      <c r="P8" s="7" t="s">
        <v>52</v>
      </c>
      <c r="Q8" s="7" t="s">
        <v>53</v>
      </c>
      <c r="R8" s="2"/>
      <c r="S8" s="3" t="s">
        <v>54</v>
      </c>
      <c r="T8" s="4">
        <v>16.899999999999999</v>
      </c>
      <c r="U8" s="2" t="s">
        <v>55</v>
      </c>
      <c r="X8" s="7" t="s">
        <v>56</v>
      </c>
    </row>
    <row r="9" spans="2:24" ht="14.5" x14ac:dyDescent="0.35">
      <c r="B9" s="18">
        <v>45489</v>
      </c>
      <c r="C9" s="27">
        <v>45498</v>
      </c>
      <c r="D9" s="20" t="s">
        <v>57</v>
      </c>
      <c r="E9" s="28" t="s">
        <v>31</v>
      </c>
      <c r="F9" s="22"/>
      <c r="G9" s="28" t="s">
        <v>38</v>
      </c>
      <c r="H9" s="28"/>
      <c r="I9" s="29">
        <v>402.82</v>
      </c>
      <c r="J9" s="29" t="str">
        <f t="shared" si="0"/>
        <v>-</v>
      </c>
      <c r="K9" s="29" t="str">
        <f t="shared" si="1"/>
        <v>-</v>
      </c>
      <c r="L9" s="30" t="str">
        <f t="shared" si="2"/>
        <v>-</v>
      </c>
      <c r="M9" s="31" t="s">
        <v>33</v>
      </c>
      <c r="N9" s="2"/>
      <c r="O9" s="32"/>
      <c r="P9" s="7" t="s">
        <v>58</v>
      </c>
      <c r="Q9" s="7"/>
      <c r="R9" s="2"/>
      <c r="S9" s="3" t="s">
        <v>59</v>
      </c>
      <c r="T9" s="4">
        <v>12.9</v>
      </c>
      <c r="U9" s="2" t="s">
        <v>55</v>
      </c>
      <c r="X9" s="7" t="s">
        <v>60</v>
      </c>
    </row>
    <row r="10" spans="2:24" ht="14.5" x14ac:dyDescent="0.35">
      <c r="B10" s="18">
        <v>45489</v>
      </c>
      <c r="C10" s="27">
        <v>45504</v>
      </c>
      <c r="D10" s="20" t="s">
        <v>61</v>
      </c>
      <c r="E10" s="28" t="s">
        <v>31</v>
      </c>
      <c r="F10" s="22"/>
      <c r="G10" s="28" t="s">
        <v>42</v>
      </c>
      <c r="H10" s="28"/>
      <c r="I10" s="29">
        <v>192.1</v>
      </c>
      <c r="J10" s="29" t="str">
        <f t="shared" si="0"/>
        <v>-</v>
      </c>
      <c r="K10" s="29" t="str">
        <f t="shared" si="1"/>
        <v>-</v>
      </c>
      <c r="L10" s="30" t="str">
        <f t="shared" si="2"/>
        <v>-</v>
      </c>
      <c r="M10" s="31" t="s">
        <v>33</v>
      </c>
      <c r="N10" s="2"/>
      <c r="O10" s="32"/>
      <c r="P10" s="7" t="s">
        <v>30</v>
      </c>
      <c r="Q10" s="7" t="s">
        <v>62</v>
      </c>
      <c r="R10" s="2"/>
      <c r="S10" s="3" t="s">
        <v>63</v>
      </c>
      <c r="T10" s="4">
        <v>15</v>
      </c>
      <c r="U10" s="2" t="s">
        <v>55</v>
      </c>
      <c r="X10" s="7" t="s">
        <v>55</v>
      </c>
    </row>
    <row r="11" spans="2:24" ht="14.5" x14ac:dyDescent="0.35">
      <c r="B11" s="18">
        <v>45489</v>
      </c>
      <c r="C11" s="27">
        <v>45503</v>
      </c>
      <c r="D11" s="20" t="s">
        <v>64</v>
      </c>
      <c r="E11" s="28" t="s">
        <v>31</v>
      </c>
      <c r="F11" s="22"/>
      <c r="G11" s="28" t="s">
        <v>32</v>
      </c>
      <c r="H11" s="28"/>
      <c r="I11" s="29">
        <v>400.14</v>
      </c>
      <c r="J11" s="29" t="str">
        <f t="shared" si="0"/>
        <v>-</v>
      </c>
      <c r="K11" s="29" t="str">
        <f t="shared" si="1"/>
        <v>-</v>
      </c>
      <c r="L11" s="30" t="str">
        <f t="shared" si="2"/>
        <v>-</v>
      </c>
      <c r="M11" s="31" t="s">
        <v>33</v>
      </c>
      <c r="N11" s="2"/>
      <c r="O11" s="32"/>
      <c r="P11" s="7" t="s">
        <v>65</v>
      </c>
      <c r="Q11" s="7"/>
      <c r="R11" s="2"/>
      <c r="S11" s="3" t="s">
        <v>66</v>
      </c>
      <c r="T11" s="4">
        <v>50</v>
      </c>
      <c r="U11" s="2" t="s">
        <v>55</v>
      </c>
      <c r="X11" s="7" t="s">
        <v>67</v>
      </c>
    </row>
    <row r="12" spans="2:24" ht="14.5" x14ac:dyDescent="0.35">
      <c r="B12" s="18">
        <v>45489</v>
      </c>
      <c r="C12" s="27">
        <v>45496</v>
      </c>
      <c r="D12" s="20" t="s">
        <v>48</v>
      </c>
      <c r="E12" s="28" t="s">
        <v>31</v>
      </c>
      <c r="F12" s="22"/>
      <c r="G12" s="28" t="s">
        <v>32</v>
      </c>
      <c r="H12" s="28"/>
      <c r="I12" s="29">
        <v>409.98</v>
      </c>
      <c r="J12" s="29" t="str">
        <f t="shared" si="0"/>
        <v>-</v>
      </c>
      <c r="K12" s="29" t="str">
        <f t="shared" si="1"/>
        <v>-</v>
      </c>
      <c r="L12" s="30" t="str">
        <f t="shared" si="2"/>
        <v>-</v>
      </c>
      <c r="M12" s="31" t="s">
        <v>33</v>
      </c>
      <c r="N12" s="2"/>
      <c r="O12" s="32"/>
      <c r="P12" s="7" t="s">
        <v>68</v>
      </c>
      <c r="Q12" s="7" t="s">
        <v>69</v>
      </c>
      <c r="R12" s="2"/>
      <c r="S12" s="3" t="s">
        <v>70</v>
      </c>
      <c r="T12" s="4">
        <v>12.9</v>
      </c>
      <c r="U12" s="2" t="s">
        <v>55</v>
      </c>
      <c r="X12" s="7" t="s">
        <v>36</v>
      </c>
    </row>
    <row r="13" spans="2:24" ht="14.5" x14ac:dyDescent="0.35">
      <c r="B13" s="18">
        <v>45489</v>
      </c>
      <c r="C13" s="27">
        <v>45518</v>
      </c>
      <c r="D13" s="20" t="s">
        <v>71</v>
      </c>
      <c r="E13" s="28" t="s">
        <v>31</v>
      </c>
      <c r="F13" s="22"/>
      <c r="G13" s="28" t="s">
        <v>36</v>
      </c>
      <c r="H13" s="28"/>
      <c r="I13" s="29">
        <v>322</v>
      </c>
      <c r="J13" s="29" t="str">
        <f t="shared" si="0"/>
        <v>-</v>
      </c>
      <c r="K13" s="29" t="str">
        <f t="shared" si="1"/>
        <v>-</v>
      </c>
      <c r="L13" s="30" t="str">
        <f t="shared" si="2"/>
        <v>-</v>
      </c>
      <c r="M13" s="31" t="s">
        <v>33</v>
      </c>
      <c r="N13" s="2"/>
      <c r="O13" s="32"/>
      <c r="P13" s="7" t="s">
        <v>72</v>
      </c>
      <c r="Q13" s="7" t="s">
        <v>73</v>
      </c>
      <c r="R13" s="2"/>
      <c r="S13" s="3" t="s">
        <v>70</v>
      </c>
      <c r="T13" s="4">
        <v>12.9</v>
      </c>
      <c r="U13" s="2" t="s">
        <v>55</v>
      </c>
    </row>
    <row r="14" spans="2:24" ht="14.5" x14ac:dyDescent="0.35">
      <c r="B14" s="18">
        <v>45489</v>
      </c>
      <c r="C14" s="27">
        <v>45504</v>
      </c>
      <c r="D14" s="20" t="s">
        <v>74</v>
      </c>
      <c r="E14" s="28" t="s">
        <v>31</v>
      </c>
      <c r="F14" s="22"/>
      <c r="G14" s="28" t="s">
        <v>36</v>
      </c>
      <c r="H14" s="28"/>
      <c r="I14" s="29">
        <v>1309.42</v>
      </c>
      <c r="J14" s="29" t="str">
        <f t="shared" si="0"/>
        <v>-</v>
      </c>
      <c r="K14" s="29" t="str">
        <f t="shared" si="1"/>
        <v>-</v>
      </c>
      <c r="L14" s="30" t="str">
        <f t="shared" si="2"/>
        <v>-</v>
      </c>
      <c r="M14" s="31" t="s">
        <v>33</v>
      </c>
      <c r="N14" s="2"/>
      <c r="O14" s="32"/>
      <c r="P14" s="7" t="s">
        <v>75</v>
      </c>
      <c r="Q14" s="7" t="s">
        <v>76</v>
      </c>
      <c r="R14" s="2"/>
      <c r="S14" s="3" t="s">
        <v>77</v>
      </c>
      <c r="T14" s="4">
        <v>18.899999999999999</v>
      </c>
      <c r="U14" s="2" t="s">
        <v>55</v>
      </c>
    </row>
    <row r="15" spans="2:24" ht="14.5" x14ac:dyDescent="0.35">
      <c r="B15" s="18">
        <v>45489</v>
      </c>
      <c r="C15" s="27">
        <v>45519</v>
      </c>
      <c r="D15" s="20" t="s">
        <v>74</v>
      </c>
      <c r="E15" s="28" t="s">
        <v>31</v>
      </c>
      <c r="F15" s="22"/>
      <c r="G15" s="28" t="s">
        <v>36</v>
      </c>
      <c r="H15" s="28"/>
      <c r="I15" s="29">
        <v>1309.43</v>
      </c>
      <c r="J15" s="29" t="str">
        <f t="shared" si="0"/>
        <v>-</v>
      </c>
      <c r="K15" s="29" t="str">
        <f t="shared" si="1"/>
        <v>-</v>
      </c>
      <c r="L15" s="30" t="str">
        <f t="shared" si="2"/>
        <v>-</v>
      </c>
      <c r="M15" s="31" t="s">
        <v>33</v>
      </c>
      <c r="N15" s="2"/>
      <c r="O15" s="32"/>
      <c r="P15" s="7" t="s">
        <v>78</v>
      </c>
      <c r="Q15" s="7" t="s">
        <v>79</v>
      </c>
      <c r="R15" s="2"/>
      <c r="S15" s="3" t="s">
        <v>80</v>
      </c>
      <c r="T15" s="4">
        <v>18.899999999999999</v>
      </c>
      <c r="U15" s="2" t="s">
        <v>55</v>
      </c>
    </row>
    <row r="16" spans="2:24" ht="14.5" x14ac:dyDescent="0.35">
      <c r="B16" s="18">
        <v>45489</v>
      </c>
      <c r="C16" s="27">
        <v>45495</v>
      </c>
      <c r="D16" s="20" t="s">
        <v>78</v>
      </c>
      <c r="E16" s="28" t="s">
        <v>81</v>
      </c>
      <c r="F16" s="22"/>
      <c r="G16" s="28" t="s">
        <v>32</v>
      </c>
      <c r="H16" s="28"/>
      <c r="I16" s="29">
        <v>423.48</v>
      </c>
      <c r="J16" s="29" t="str">
        <f t="shared" si="0"/>
        <v>-</v>
      </c>
      <c r="K16" s="29" t="str">
        <f t="shared" si="1"/>
        <v>-</v>
      </c>
      <c r="L16" s="30" t="str">
        <f t="shared" si="2"/>
        <v>-</v>
      </c>
      <c r="M16" s="31" t="s">
        <v>33</v>
      </c>
      <c r="N16" s="2"/>
      <c r="O16" s="32"/>
      <c r="P16" s="7" t="s">
        <v>82</v>
      </c>
      <c r="Q16" s="7"/>
      <c r="R16" s="2"/>
      <c r="S16" s="3" t="s">
        <v>83</v>
      </c>
      <c r="T16" s="4">
        <v>1.5</v>
      </c>
      <c r="U16" s="2" t="s">
        <v>42</v>
      </c>
    </row>
    <row r="17" spans="2:21" ht="14.5" x14ac:dyDescent="0.35">
      <c r="B17" s="18">
        <v>45489</v>
      </c>
      <c r="C17" s="27">
        <v>45496</v>
      </c>
      <c r="D17" s="20" t="s">
        <v>37</v>
      </c>
      <c r="E17" s="28" t="s">
        <v>81</v>
      </c>
      <c r="F17" s="22"/>
      <c r="G17" s="28" t="s">
        <v>38</v>
      </c>
      <c r="H17" s="28"/>
      <c r="I17" s="29">
        <v>3288.88</v>
      </c>
      <c r="J17" s="29" t="str">
        <f t="shared" si="0"/>
        <v>-</v>
      </c>
      <c r="K17" s="29" t="str">
        <f t="shared" si="1"/>
        <v>-</v>
      </c>
      <c r="L17" s="30" t="str">
        <f t="shared" si="2"/>
        <v>-</v>
      </c>
      <c r="M17" s="31" t="s">
        <v>33</v>
      </c>
      <c r="N17" s="2"/>
      <c r="O17" s="32"/>
      <c r="P17" s="7" t="s">
        <v>84</v>
      </c>
      <c r="Q17" s="7"/>
      <c r="R17" s="2"/>
      <c r="S17" s="3" t="s">
        <v>85</v>
      </c>
      <c r="T17" s="4">
        <v>1.5</v>
      </c>
      <c r="U17" s="2" t="s">
        <v>42</v>
      </c>
    </row>
    <row r="18" spans="2:21" ht="14.5" x14ac:dyDescent="0.35">
      <c r="B18" s="18">
        <v>45489</v>
      </c>
      <c r="C18" s="27">
        <v>45496</v>
      </c>
      <c r="D18" s="20" t="s">
        <v>30</v>
      </c>
      <c r="E18" s="28" t="s">
        <v>81</v>
      </c>
      <c r="F18" s="22"/>
      <c r="G18" s="28" t="s">
        <v>32</v>
      </c>
      <c r="H18" s="28"/>
      <c r="I18" s="29">
        <v>1258.8699999999999</v>
      </c>
      <c r="J18" s="29" t="str">
        <f t="shared" si="0"/>
        <v>-</v>
      </c>
      <c r="K18" s="29" t="str">
        <f t="shared" si="1"/>
        <v>-</v>
      </c>
      <c r="L18" s="30" t="str">
        <f t="shared" si="2"/>
        <v>-</v>
      </c>
      <c r="M18" s="31" t="s">
        <v>33</v>
      </c>
      <c r="N18" s="2"/>
      <c r="O18" s="32"/>
      <c r="P18" s="7" t="s">
        <v>86</v>
      </c>
      <c r="Q18" s="7" t="s">
        <v>87</v>
      </c>
      <c r="R18" s="2"/>
      <c r="S18" s="3" t="s">
        <v>88</v>
      </c>
      <c r="T18" s="4">
        <v>21.9</v>
      </c>
      <c r="U18" s="2" t="s">
        <v>67</v>
      </c>
    </row>
    <row r="19" spans="2:21" ht="14.5" x14ac:dyDescent="0.35">
      <c r="B19" s="18">
        <v>45489</v>
      </c>
      <c r="C19" s="27">
        <v>45494</v>
      </c>
      <c r="D19" s="20" t="s">
        <v>43</v>
      </c>
      <c r="E19" s="28" t="s">
        <v>89</v>
      </c>
      <c r="F19" s="22"/>
      <c r="G19" s="28" t="s">
        <v>38</v>
      </c>
      <c r="H19" s="28"/>
      <c r="I19" s="29">
        <v>1242.2</v>
      </c>
      <c r="J19" s="29" t="str">
        <f t="shared" si="0"/>
        <v>-</v>
      </c>
      <c r="K19" s="29" t="str">
        <f t="shared" si="1"/>
        <v>-</v>
      </c>
      <c r="L19" s="30" t="str">
        <f t="shared" si="2"/>
        <v>-</v>
      </c>
      <c r="M19" s="31" t="s">
        <v>33</v>
      </c>
      <c r="N19" s="2"/>
      <c r="O19" s="32"/>
      <c r="P19" s="7" t="s">
        <v>90</v>
      </c>
      <c r="Q19" s="7" t="s">
        <v>91</v>
      </c>
      <c r="R19" s="2"/>
      <c r="S19" s="3" t="s">
        <v>92</v>
      </c>
      <c r="T19" s="4">
        <v>18.899999999999999</v>
      </c>
      <c r="U19" s="2" t="s">
        <v>67</v>
      </c>
    </row>
    <row r="20" spans="2:21" ht="15.75" customHeight="1" x14ac:dyDescent="0.35">
      <c r="B20" s="18">
        <v>45489</v>
      </c>
      <c r="C20" s="27">
        <v>45493</v>
      </c>
      <c r="D20" s="20" t="s">
        <v>43</v>
      </c>
      <c r="E20" s="28" t="s">
        <v>89</v>
      </c>
      <c r="F20" s="22"/>
      <c r="G20" s="28" t="s">
        <v>38</v>
      </c>
      <c r="H20" s="28"/>
      <c r="I20" s="29">
        <v>169.36</v>
      </c>
      <c r="J20" s="29" t="str">
        <f t="shared" si="0"/>
        <v>-</v>
      </c>
      <c r="K20" s="29" t="str">
        <f t="shared" si="1"/>
        <v>-</v>
      </c>
      <c r="L20" s="30" t="str">
        <f t="shared" si="2"/>
        <v>-</v>
      </c>
      <c r="M20" s="31" t="s">
        <v>33</v>
      </c>
      <c r="N20" s="2"/>
      <c r="O20" s="32"/>
      <c r="P20" s="7" t="s">
        <v>93</v>
      </c>
      <c r="Q20" s="7"/>
      <c r="R20" s="2"/>
      <c r="S20" s="3" t="s">
        <v>94</v>
      </c>
      <c r="T20" s="4">
        <v>21.9</v>
      </c>
      <c r="U20" s="2" t="s">
        <v>67</v>
      </c>
    </row>
    <row r="21" spans="2:21" ht="15.75" customHeight="1" x14ac:dyDescent="0.35">
      <c r="B21" s="18">
        <v>45489</v>
      </c>
      <c r="C21" s="27">
        <v>45496</v>
      </c>
      <c r="D21" s="20" t="s">
        <v>43</v>
      </c>
      <c r="E21" s="28" t="s">
        <v>89</v>
      </c>
      <c r="F21" s="22"/>
      <c r="G21" s="28" t="s">
        <v>38</v>
      </c>
      <c r="H21" s="28"/>
      <c r="I21" s="29">
        <v>2339.09</v>
      </c>
      <c r="J21" s="29" t="str">
        <f t="shared" si="0"/>
        <v>-</v>
      </c>
      <c r="K21" s="29" t="str">
        <f t="shared" si="1"/>
        <v>-</v>
      </c>
      <c r="L21" s="30" t="str">
        <f t="shared" si="2"/>
        <v>-</v>
      </c>
      <c r="M21" s="31" t="s">
        <v>33</v>
      </c>
      <c r="N21" s="2"/>
      <c r="O21" s="32"/>
      <c r="P21" s="7" t="s">
        <v>95</v>
      </c>
      <c r="Q21" s="7" t="s">
        <v>96</v>
      </c>
      <c r="R21" s="2"/>
      <c r="S21" s="3" t="s">
        <v>97</v>
      </c>
      <c r="T21" s="4">
        <v>21.9</v>
      </c>
      <c r="U21" s="2" t="s">
        <v>67</v>
      </c>
    </row>
    <row r="22" spans="2:21" ht="15.75" customHeight="1" x14ac:dyDescent="0.35">
      <c r="B22" s="33">
        <v>45490</v>
      </c>
      <c r="C22" s="27">
        <v>45496</v>
      </c>
      <c r="D22" s="34" t="s">
        <v>98</v>
      </c>
      <c r="E22" s="28" t="s">
        <v>99</v>
      </c>
      <c r="F22" s="22"/>
      <c r="G22" s="28" t="s">
        <v>32</v>
      </c>
      <c r="H22" s="28"/>
      <c r="I22" s="29">
        <v>396</v>
      </c>
      <c r="J22" s="29" t="str">
        <f t="shared" si="0"/>
        <v>-</v>
      </c>
      <c r="K22" s="29" t="str">
        <f t="shared" si="1"/>
        <v>-</v>
      </c>
      <c r="L22" s="30" t="str">
        <f t="shared" si="2"/>
        <v>-</v>
      </c>
      <c r="M22" s="31" t="s">
        <v>33</v>
      </c>
      <c r="N22" s="2"/>
      <c r="O22" s="32"/>
      <c r="P22" s="7" t="s">
        <v>100</v>
      </c>
      <c r="Q22" s="7"/>
      <c r="R22" s="2"/>
      <c r="S22" s="3" t="s">
        <v>101</v>
      </c>
      <c r="T22" s="4">
        <v>21.9</v>
      </c>
      <c r="U22" s="2" t="s">
        <v>67</v>
      </c>
    </row>
    <row r="23" spans="2:21" ht="15.75" customHeight="1" x14ac:dyDescent="0.35">
      <c r="B23" s="33">
        <v>45490</v>
      </c>
      <c r="C23" s="35">
        <v>45517</v>
      </c>
      <c r="D23" s="34" t="s">
        <v>102</v>
      </c>
      <c r="E23" s="36" t="s">
        <v>99</v>
      </c>
      <c r="F23" s="22"/>
      <c r="G23" s="28" t="s">
        <v>36</v>
      </c>
      <c r="H23" s="28"/>
      <c r="I23" s="29">
        <v>95</v>
      </c>
      <c r="J23" s="29" t="str">
        <f t="shared" si="0"/>
        <v>-</v>
      </c>
      <c r="K23" s="29" t="str">
        <f t="shared" si="1"/>
        <v>-</v>
      </c>
      <c r="L23" s="30" t="str">
        <f t="shared" si="2"/>
        <v>-</v>
      </c>
      <c r="M23" s="31" t="s">
        <v>33</v>
      </c>
      <c r="N23" s="2"/>
      <c r="O23" s="32"/>
      <c r="P23" s="7" t="s">
        <v>103</v>
      </c>
      <c r="Q23" s="7" t="s">
        <v>104</v>
      </c>
      <c r="R23" s="2"/>
      <c r="S23" s="3" t="s">
        <v>105</v>
      </c>
      <c r="T23" s="4">
        <v>21.9</v>
      </c>
      <c r="U23" s="2" t="s">
        <v>67</v>
      </c>
    </row>
    <row r="24" spans="2:21" ht="15.75" customHeight="1" x14ac:dyDescent="0.35">
      <c r="B24" s="33">
        <v>45490</v>
      </c>
      <c r="C24" s="27">
        <v>45510</v>
      </c>
      <c r="D24" s="20" t="s">
        <v>86</v>
      </c>
      <c r="E24" s="28" t="s">
        <v>31</v>
      </c>
      <c r="F24" s="22"/>
      <c r="G24" s="28" t="s">
        <v>42</v>
      </c>
      <c r="H24" s="28"/>
      <c r="I24" s="29">
        <v>558.66</v>
      </c>
      <c r="J24" s="29" t="str">
        <f t="shared" si="0"/>
        <v>-</v>
      </c>
      <c r="K24" s="29" t="str">
        <f t="shared" si="1"/>
        <v>-</v>
      </c>
      <c r="L24" s="30" t="str">
        <f t="shared" si="2"/>
        <v>-</v>
      </c>
      <c r="M24" s="31" t="s">
        <v>33</v>
      </c>
      <c r="N24" s="2"/>
      <c r="O24" s="32"/>
      <c r="P24" s="7" t="s">
        <v>106</v>
      </c>
      <c r="Q24" s="7"/>
      <c r="R24" s="2"/>
      <c r="S24" s="3" t="s">
        <v>107</v>
      </c>
      <c r="T24" s="4">
        <v>21.9</v>
      </c>
      <c r="U24" s="2" t="s">
        <v>67</v>
      </c>
    </row>
    <row r="25" spans="2:21" ht="15.75" customHeight="1" x14ac:dyDescent="0.35">
      <c r="B25" s="33">
        <v>45490</v>
      </c>
      <c r="C25" s="27">
        <v>45495</v>
      </c>
      <c r="D25" s="20" t="s">
        <v>82</v>
      </c>
      <c r="E25" s="28" t="s">
        <v>31</v>
      </c>
      <c r="F25" s="22"/>
      <c r="G25" s="28" t="s">
        <v>32</v>
      </c>
      <c r="H25" s="28"/>
      <c r="I25" s="29">
        <v>3900</v>
      </c>
      <c r="J25" s="29" t="str">
        <f t="shared" si="0"/>
        <v>-</v>
      </c>
      <c r="K25" s="29" t="str">
        <f t="shared" si="1"/>
        <v>-</v>
      </c>
      <c r="L25" s="30" t="str">
        <f t="shared" si="2"/>
        <v>-</v>
      </c>
      <c r="M25" s="31" t="s">
        <v>33</v>
      </c>
      <c r="N25" s="2"/>
      <c r="O25" s="32"/>
      <c r="P25" s="7" t="s">
        <v>108</v>
      </c>
      <c r="Q25" s="7" t="s">
        <v>109</v>
      </c>
      <c r="R25" s="2"/>
      <c r="S25" s="3" t="s">
        <v>110</v>
      </c>
      <c r="T25" s="4">
        <v>15</v>
      </c>
      <c r="U25" s="2" t="s">
        <v>32</v>
      </c>
    </row>
    <row r="26" spans="2:21" ht="15.75" customHeight="1" x14ac:dyDescent="0.35">
      <c r="B26" s="33">
        <v>45490</v>
      </c>
      <c r="C26" s="27">
        <v>45510</v>
      </c>
      <c r="D26" s="37" t="s">
        <v>47</v>
      </c>
      <c r="E26" s="28" t="s">
        <v>81</v>
      </c>
      <c r="F26" s="22"/>
      <c r="G26" s="28" t="s">
        <v>42</v>
      </c>
      <c r="H26" s="28"/>
      <c r="I26" s="29">
        <v>527.65</v>
      </c>
      <c r="J26" s="29" t="str">
        <f t="shared" si="0"/>
        <v>-</v>
      </c>
      <c r="K26" s="29" t="str">
        <f t="shared" si="1"/>
        <v>-</v>
      </c>
      <c r="L26" s="30" t="str">
        <f t="shared" si="2"/>
        <v>-</v>
      </c>
      <c r="M26" s="31" t="s">
        <v>33</v>
      </c>
      <c r="N26" s="2"/>
      <c r="O26" s="32"/>
      <c r="P26" s="7" t="s">
        <v>111</v>
      </c>
      <c r="Q26" s="7"/>
      <c r="R26" s="2"/>
      <c r="S26" s="3" t="s">
        <v>112</v>
      </c>
      <c r="T26" s="4">
        <v>15</v>
      </c>
      <c r="U26" s="2" t="s">
        <v>32</v>
      </c>
    </row>
    <row r="27" spans="2:21" ht="15.75" customHeight="1" x14ac:dyDescent="0.35">
      <c r="B27" s="33">
        <v>45490</v>
      </c>
      <c r="C27" s="27">
        <v>45504</v>
      </c>
      <c r="D27" s="20" t="s">
        <v>43</v>
      </c>
      <c r="E27" s="28" t="s">
        <v>81</v>
      </c>
      <c r="F27" s="22"/>
      <c r="G27" s="28" t="s">
        <v>38</v>
      </c>
      <c r="H27" s="28"/>
      <c r="I27" s="29">
        <v>896.84</v>
      </c>
      <c r="J27" s="29" t="str">
        <f t="shared" si="0"/>
        <v>-</v>
      </c>
      <c r="K27" s="29" t="str">
        <f t="shared" si="1"/>
        <v>-</v>
      </c>
      <c r="L27" s="30" t="str">
        <f t="shared" si="2"/>
        <v>-</v>
      </c>
      <c r="M27" s="31" t="s">
        <v>33</v>
      </c>
      <c r="N27" s="2"/>
      <c r="O27" s="32"/>
      <c r="P27" s="7" t="s">
        <v>64</v>
      </c>
      <c r="Q27" s="7" t="s">
        <v>113</v>
      </c>
      <c r="R27" s="2"/>
      <c r="S27" s="3" t="s">
        <v>114</v>
      </c>
      <c r="T27" s="4">
        <v>16</v>
      </c>
      <c r="U27" s="2" t="s">
        <v>32</v>
      </c>
    </row>
    <row r="28" spans="2:21" ht="15.75" customHeight="1" x14ac:dyDescent="0.35">
      <c r="B28" s="33">
        <v>45490</v>
      </c>
      <c r="C28" s="27">
        <v>45504</v>
      </c>
      <c r="D28" s="20" t="s">
        <v>74</v>
      </c>
      <c r="E28" s="28" t="s">
        <v>89</v>
      </c>
      <c r="F28" s="22"/>
      <c r="G28" s="28" t="s">
        <v>36</v>
      </c>
      <c r="H28" s="28"/>
      <c r="I28" s="29">
        <v>323.49</v>
      </c>
      <c r="J28" s="29" t="str">
        <f t="shared" si="0"/>
        <v>-</v>
      </c>
      <c r="K28" s="29" t="str">
        <f t="shared" si="1"/>
        <v>-</v>
      </c>
      <c r="L28" s="30" t="str">
        <f t="shared" si="2"/>
        <v>-</v>
      </c>
      <c r="M28" s="31" t="s">
        <v>33</v>
      </c>
      <c r="N28" s="2"/>
      <c r="O28" s="32"/>
      <c r="P28" s="38" t="s">
        <v>115</v>
      </c>
      <c r="Q28" s="38" t="s">
        <v>116</v>
      </c>
      <c r="R28" s="2"/>
      <c r="S28" s="3" t="s">
        <v>117</v>
      </c>
      <c r="T28" s="4">
        <v>1.5</v>
      </c>
      <c r="U28" s="2" t="s">
        <v>42</v>
      </c>
    </row>
    <row r="29" spans="2:21" ht="15.75" customHeight="1" x14ac:dyDescent="0.35">
      <c r="B29" s="33">
        <v>45490</v>
      </c>
      <c r="C29" s="27">
        <v>45519</v>
      </c>
      <c r="D29" s="20" t="s">
        <v>74</v>
      </c>
      <c r="E29" s="28" t="s">
        <v>89</v>
      </c>
      <c r="F29" s="22"/>
      <c r="G29" s="28" t="s">
        <v>36</v>
      </c>
      <c r="H29" s="28"/>
      <c r="I29" s="29">
        <v>323.5</v>
      </c>
      <c r="J29" s="29" t="str">
        <f t="shared" si="0"/>
        <v>-</v>
      </c>
      <c r="K29" s="29" t="str">
        <f t="shared" si="1"/>
        <v>-</v>
      </c>
      <c r="L29" s="30" t="str">
        <f t="shared" si="2"/>
        <v>-</v>
      </c>
      <c r="M29" s="31" t="s">
        <v>33</v>
      </c>
      <c r="N29" s="2"/>
      <c r="O29" s="32"/>
      <c r="P29" s="7" t="s">
        <v>74</v>
      </c>
      <c r="Q29" s="7" t="s">
        <v>118</v>
      </c>
      <c r="R29" s="2"/>
      <c r="S29" s="3" t="s">
        <v>119</v>
      </c>
      <c r="T29" s="4">
        <v>0.5</v>
      </c>
      <c r="U29" s="2" t="s">
        <v>42</v>
      </c>
    </row>
    <row r="30" spans="2:21" ht="15.75" customHeight="1" x14ac:dyDescent="0.35">
      <c r="B30" s="33">
        <v>45490</v>
      </c>
      <c r="C30" s="27">
        <v>45510</v>
      </c>
      <c r="D30" s="20" t="s">
        <v>47</v>
      </c>
      <c r="E30" s="28" t="s">
        <v>89</v>
      </c>
      <c r="F30" s="22"/>
      <c r="G30" s="28" t="s">
        <v>42</v>
      </c>
      <c r="H30" s="28"/>
      <c r="I30" s="29">
        <v>510.77</v>
      </c>
      <c r="J30" s="29" t="str">
        <f t="shared" si="0"/>
        <v>-</v>
      </c>
      <c r="K30" s="29" t="str">
        <f t="shared" si="1"/>
        <v>-</v>
      </c>
      <c r="L30" s="30" t="str">
        <f t="shared" si="2"/>
        <v>-</v>
      </c>
      <c r="M30" s="31" t="s">
        <v>33</v>
      </c>
      <c r="N30" s="2"/>
      <c r="O30" s="32"/>
      <c r="P30" s="7" t="s">
        <v>57</v>
      </c>
      <c r="Q30" s="7" t="s">
        <v>120</v>
      </c>
      <c r="R30" s="2"/>
      <c r="S30" s="3" t="s">
        <v>121</v>
      </c>
      <c r="T30" s="4">
        <v>59.9</v>
      </c>
      <c r="U30" s="2" t="s">
        <v>36</v>
      </c>
    </row>
    <row r="31" spans="2:21" ht="15.75" customHeight="1" x14ac:dyDescent="0.35">
      <c r="B31" s="33">
        <v>45494</v>
      </c>
      <c r="C31" s="27">
        <v>45506</v>
      </c>
      <c r="D31" s="20" t="s">
        <v>43</v>
      </c>
      <c r="E31" s="28" t="s">
        <v>99</v>
      </c>
      <c r="F31" s="22"/>
      <c r="G31" s="28" t="s">
        <v>38</v>
      </c>
      <c r="H31" s="28"/>
      <c r="I31" s="29">
        <v>326.60000000000002</v>
      </c>
      <c r="J31" s="29" t="str">
        <f t="shared" si="0"/>
        <v>-</v>
      </c>
      <c r="K31" s="29" t="str">
        <f t="shared" si="1"/>
        <v>-</v>
      </c>
      <c r="L31" s="30" t="str">
        <f t="shared" si="2"/>
        <v>-</v>
      </c>
      <c r="M31" s="31" t="s">
        <v>33</v>
      </c>
      <c r="N31" s="2"/>
      <c r="O31" s="32"/>
      <c r="P31" s="7" t="s">
        <v>122</v>
      </c>
      <c r="Q31" s="7"/>
      <c r="R31" s="2"/>
      <c r="S31" s="3" t="s">
        <v>123</v>
      </c>
      <c r="T31" s="4">
        <v>39.9</v>
      </c>
      <c r="U31" s="2" t="s">
        <v>36</v>
      </c>
    </row>
    <row r="32" spans="2:21" ht="15.75" customHeight="1" x14ac:dyDescent="0.35">
      <c r="B32" s="33">
        <v>45494</v>
      </c>
      <c r="C32" s="27">
        <v>45505</v>
      </c>
      <c r="D32" s="20" t="s">
        <v>57</v>
      </c>
      <c r="E32" s="28" t="s">
        <v>99</v>
      </c>
      <c r="F32" s="22"/>
      <c r="G32" s="28" t="s">
        <v>38</v>
      </c>
      <c r="H32" s="28"/>
      <c r="I32" s="29">
        <v>201.41</v>
      </c>
      <c r="J32" s="29" t="str">
        <f t="shared" si="0"/>
        <v>-</v>
      </c>
      <c r="K32" s="29" t="str">
        <f t="shared" si="1"/>
        <v>-</v>
      </c>
      <c r="L32" s="30" t="str">
        <f t="shared" si="2"/>
        <v>-</v>
      </c>
      <c r="M32" s="31" t="s">
        <v>33</v>
      </c>
      <c r="N32" s="2"/>
      <c r="O32" s="32"/>
      <c r="P32" s="7" t="s">
        <v>47</v>
      </c>
      <c r="Q32" s="7" t="s">
        <v>124</v>
      </c>
      <c r="R32" s="2"/>
      <c r="S32" s="3" t="s">
        <v>125</v>
      </c>
      <c r="T32" s="4">
        <v>149.9</v>
      </c>
      <c r="U32" s="2" t="s">
        <v>36</v>
      </c>
    </row>
    <row r="33" spans="2:21" ht="15.75" customHeight="1" x14ac:dyDescent="0.35">
      <c r="B33" s="33">
        <v>45494</v>
      </c>
      <c r="C33" s="27">
        <v>45498</v>
      </c>
      <c r="D33" s="20" t="s">
        <v>78</v>
      </c>
      <c r="E33" s="28" t="s">
        <v>99</v>
      </c>
      <c r="F33" s="22"/>
      <c r="G33" s="28" t="s">
        <v>32</v>
      </c>
      <c r="H33" s="28"/>
      <c r="I33" s="29">
        <v>301.25</v>
      </c>
      <c r="J33" s="29" t="str">
        <f t="shared" si="0"/>
        <v>-</v>
      </c>
      <c r="K33" s="29" t="str">
        <f t="shared" si="1"/>
        <v>-</v>
      </c>
      <c r="L33" s="30" t="str">
        <f t="shared" si="2"/>
        <v>-</v>
      </c>
      <c r="M33" s="31" t="s">
        <v>33</v>
      </c>
      <c r="N33" s="2"/>
      <c r="O33" s="32"/>
      <c r="P33" s="7" t="s">
        <v>126</v>
      </c>
      <c r="Q33" s="7"/>
      <c r="R33" s="2"/>
      <c r="S33" s="3" t="s">
        <v>127</v>
      </c>
      <c r="T33" s="4">
        <v>169.9</v>
      </c>
      <c r="U33" s="2" t="s">
        <v>36</v>
      </c>
    </row>
    <row r="34" spans="2:21" ht="15.75" customHeight="1" x14ac:dyDescent="0.35">
      <c r="B34" s="33">
        <v>45494</v>
      </c>
      <c r="C34" s="27">
        <v>45506</v>
      </c>
      <c r="D34" s="20" t="s">
        <v>37</v>
      </c>
      <c r="E34" s="28" t="s">
        <v>99</v>
      </c>
      <c r="F34" s="22"/>
      <c r="G34" s="28" t="s">
        <v>38</v>
      </c>
      <c r="H34" s="28"/>
      <c r="I34" s="29">
        <v>990.4</v>
      </c>
      <c r="J34" s="29" t="str">
        <f t="shared" si="0"/>
        <v>-</v>
      </c>
      <c r="K34" s="29" t="str">
        <f t="shared" si="1"/>
        <v>-</v>
      </c>
      <c r="L34" s="30" t="str">
        <f t="shared" si="2"/>
        <v>-</v>
      </c>
      <c r="M34" s="31" t="s">
        <v>33</v>
      </c>
      <c r="N34" s="2"/>
      <c r="O34" s="32"/>
      <c r="P34" s="7" t="s">
        <v>128</v>
      </c>
      <c r="Q34" s="7"/>
      <c r="R34" s="2"/>
      <c r="S34" s="3" t="s">
        <v>129</v>
      </c>
      <c r="T34" s="4">
        <v>169.9</v>
      </c>
      <c r="U34" s="2" t="s">
        <v>36</v>
      </c>
    </row>
    <row r="35" spans="2:21" ht="15.75" customHeight="1" x14ac:dyDescent="0.35">
      <c r="B35" s="33">
        <v>45494</v>
      </c>
      <c r="C35" s="27">
        <v>45504</v>
      </c>
      <c r="D35" s="20" t="s">
        <v>37</v>
      </c>
      <c r="E35" s="28" t="s">
        <v>99</v>
      </c>
      <c r="F35" s="22"/>
      <c r="G35" s="28" t="s">
        <v>38</v>
      </c>
      <c r="H35" s="28"/>
      <c r="I35" s="29">
        <v>961.27</v>
      </c>
      <c r="J35" s="29" t="str">
        <f t="shared" si="0"/>
        <v>-</v>
      </c>
      <c r="K35" s="29" t="str">
        <f t="shared" si="1"/>
        <v>-</v>
      </c>
      <c r="L35" s="30" t="str">
        <f t="shared" si="2"/>
        <v>-</v>
      </c>
      <c r="M35" s="31" t="s">
        <v>33</v>
      </c>
      <c r="N35" s="2"/>
      <c r="O35" s="32"/>
      <c r="P35" s="7" t="s">
        <v>130</v>
      </c>
      <c r="Q35" s="7" t="s">
        <v>131</v>
      </c>
      <c r="R35" s="2"/>
      <c r="S35" s="3" t="s">
        <v>132</v>
      </c>
      <c r="T35" s="4">
        <v>169.9</v>
      </c>
      <c r="U35" s="2" t="s">
        <v>36</v>
      </c>
    </row>
    <row r="36" spans="2:21" ht="15.75" customHeight="1" x14ac:dyDescent="0.35">
      <c r="B36" s="33">
        <v>45494</v>
      </c>
      <c r="C36" s="27">
        <v>45502</v>
      </c>
      <c r="D36" s="20" t="s">
        <v>37</v>
      </c>
      <c r="E36" s="28" t="s">
        <v>99</v>
      </c>
      <c r="F36" s="22"/>
      <c r="G36" s="28" t="s">
        <v>38</v>
      </c>
      <c r="H36" s="28"/>
      <c r="I36" s="29">
        <v>961.26</v>
      </c>
      <c r="J36" s="29" t="str">
        <f t="shared" si="0"/>
        <v>-</v>
      </c>
      <c r="K36" s="29" t="str">
        <f t="shared" si="1"/>
        <v>-</v>
      </c>
      <c r="L36" s="30" t="str">
        <f t="shared" si="2"/>
        <v>-</v>
      </c>
      <c r="M36" s="31" t="s">
        <v>33</v>
      </c>
      <c r="N36" s="2"/>
      <c r="O36" s="32"/>
      <c r="P36" s="7" t="s">
        <v>133</v>
      </c>
      <c r="Q36" s="7" t="s">
        <v>134</v>
      </c>
      <c r="R36" s="2"/>
      <c r="S36" s="3" t="s">
        <v>135</v>
      </c>
      <c r="T36" s="4">
        <v>79.900000000000006</v>
      </c>
      <c r="U36" s="2" t="s">
        <v>36</v>
      </c>
    </row>
    <row r="37" spans="2:21" ht="15.75" customHeight="1" x14ac:dyDescent="0.35">
      <c r="B37" s="33">
        <v>45494</v>
      </c>
      <c r="C37" s="27">
        <v>45509</v>
      </c>
      <c r="D37" s="20" t="s">
        <v>52</v>
      </c>
      <c r="E37" s="28" t="s">
        <v>31</v>
      </c>
      <c r="F37" s="22"/>
      <c r="G37" s="28" t="s">
        <v>32</v>
      </c>
      <c r="H37" s="28"/>
      <c r="I37" s="29">
        <v>180</v>
      </c>
      <c r="J37" s="29" t="str">
        <f t="shared" si="0"/>
        <v>-</v>
      </c>
      <c r="K37" s="29" t="str">
        <f t="shared" si="1"/>
        <v>-</v>
      </c>
      <c r="L37" s="30" t="str">
        <f t="shared" si="2"/>
        <v>-</v>
      </c>
      <c r="M37" s="31" t="s">
        <v>33</v>
      </c>
      <c r="N37" s="2"/>
      <c r="O37" s="32"/>
      <c r="P37" s="7" t="s">
        <v>136</v>
      </c>
      <c r="Q37" s="7" t="s">
        <v>137</v>
      </c>
      <c r="R37" s="2"/>
      <c r="S37" s="3" t="s">
        <v>138</v>
      </c>
      <c r="T37" s="4">
        <v>19.899999999999999</v>
      </c>
      <c r="U37" s="2" t="s">
        <v>51</v>
      </c>
    </row>
    <row r="38" spans="2:21" ht="15.75" customHeight="1" x14ac:dyDescent="0.35">
      <c r="B38" s="33">
        <v>45494</v>
      </c>
      <c r="C38" s="27">
        <v>45506</v>
      </c>
      <c r="D38" s="20" t="s">
        <v>74</v>
      </c>
      <c r="E38" s="28" t="s">
        <v>31</v>
      </c>
      <c r="F38" s="22"/>
      <c r="G38" s="28" t="s">
        <v>36</v>
      </c>
      <c r="H38" s="28"/>
      <c r="I38" s="29">
        <v>287</v>
      </c>
      <c r="J38" s="29" t="str">
        <f t="shared" si="0"/>
        <v>-</v>
      </c>
      <c r="K38" s="29" t="str">
        <f t="shared" si="1"/>
        <v>-</v>
      </c>
      <c r="L38" s="30" t="str">
        <f t="shared" si="2"/>
        <v>-</v>
      </c>
      <c r="M38" s="31" t="s">
        <v>33</v>
      </c>
      <c r="N38" s="2"/>
      <c r="O38" s="32"/>
      <c r="P38" s="7" t="s">
        <v>139</v>
      </c>
      <c r="Q38" s="7"/>
      <c r="R38" s="2"/>
      <c r="S38" s="3" t="s">
        <v>140</v>
      </c>
      <c r="T38" s="4">
        <v>21.9</v>
      </c>
      <c r="U38" s="2" t="s">
        <v>51</v>
      </c>
    </row>
    <row r="39" spans="2:21" ht="15.75" customHeight="1" x14ac:dyDescent="0.35">
      <c r="B39" s="33">
        <v>45494</v>
      </c>
      <c r="C39" s="27">
        <v>45521</v>
      </c>
      <c r="D39" s="20" t="s">
        <v>74</v>
      </c>
      <c r="E39" s="28" t="s">
        <v>31</v>
      </c>
      <c r="F39" s="22"/>
      <c r="G39" s="28" t="s">
        <v>36</v>
      </c>
      <c r="H39" s="28"/>
      <c r="I39" s="29">
        <v>287</v>
      </c>
      <c r="J39" s="29" t="str">
        <f t="shared" si="0"/>
        <v>-</v>
      </c>
      <c r="K39" s="29" t="str">
        <f t="shared" si="1"/>
        <v>-</v>
      </c>
      <c r="L39" s="30" t="str">
        <f t="shared" si="2"/>
        <v>-</v>
      </c>
      <c r="M39" s="31" t="s">
        <v>33</v>
      </c>
      <c r="N39" s="2"/>
      <c r="O39" s="32"/>
      <c r="P39" s="7" t="s">
        <v>141</v>
      </c>
      <c r="Q39" s="7"/>
      <c r="R39" s="2"/>
      <c r="S39" s="3" t="s">
        <v>142</v>
      </c>
      <c r="T39" s="4">
        <v>10</v>
      </c>
      <c r="U39" s="2" t="s">
        <v>32</v>
      </c>
    </row>
    <row r="40" spans="2:21" ht="15.75" customHeight="1" x14ac:dyDescent="0.35">
      <c r="B40" s="33">
        <v>45494</v>
      </c>
      <c r="C40" s="27">
        <v>45505</v>
      </c>
      <c r="D40" s="20" t="s">
        <v>95</v>
      </c>
      <c r="E40" s="28" t="s">
        <v>31</v>
      </c>
      <c r="F40" s="22"/>
      <c r="G40" s="28" t="s">
        <v>38</v>
      </c>
      <c r="H40" s="28"/>
      <c r="I40" s="29">
        <v>800</v>
      </c>
      <c r="J40" s="29" t="str">
        <f t="shared" si="0"/>
        <v>-</v>
      </c>
      <c r="K40" s="29" t="str">
        <f t="shared" si="1"/>
        <v>-</v>
      </c>
      <c r="L40" s="30" t="str">
        <f t="shared" si="2"/>
        <v>-</v>
      </c>
      <c r="M40" s="31" t="s">
        <v>33</v>
      </c>
      <c r="N40" s="2"/>
      <c r="O40" s="32"/>
      <c r="P40" s="7" t="s">
        <v>143</v>
      </c>
      <c r="Q40" s="7"/>
      <c r="R40" s="2"/>
      <c r="S40" s="3" t="s">
        <v>144</v>
      </c>
      <c r="T40" s="4">
        <v>15</v>
      </c>
      <c r="U40" s="2" t="s">
        <v>32</v>
      </c>
    </row>
    <row r="41" spans="2:21" ht="15.75" customHeight="1" x14ac:dyDescent="0.35">
      <c r="B41" s="33">
        <v>45494</v>
      </c>
      <c r="C41" s="27">
        <v>45503</v>
      </c>
      <c r="D41" s="20" t="s">
        <v>39</v>
      </c>
      <c r="E41" s="28" t="s">
        <v>31</v>
      </c>
      <c r="F41" s="22"/>
      <c r="G41" s="28" t="s">
        <v>32</v>
      </c>
      <c r="H41" s="28"/>
      <c r="I41" s="29">
        <v>350.04</v>
      </c>
      <c r="J41" s="29" t="str">
        <f t="shared" si="0"/>
        <v>-</v>
      </c>
      <c r="K41" s="29" t="str">
        <f t="shared" si="1"/>
        <v>-</v>
      </c>
      <c r="L41" s="30" t="str">
        <f t="shared" si="2"/>
        <v>-</v>
      </c>
      <c r="M41" s="31" t="s">
        <v>33</v>
      </c>
      <c r="N41" s="2"/>
      <c r="O41" s="32"/>
      <c r="P41" s="38" t="s">
        <v>145</v>
      </c>
      <c r="Q41" s="38"/>
      <c r="R41" s="2"/>
      <c r="S41" s="3" t="s">
        <v>146</v>
      </c>
      <c r="T41" s="4">
        <v>15</v>
      </c>
      <c r="U41" s="2" t="s">
        <v>32</v>
      </c>
    </row>
    <row r="42" spans="2:21" ht="15.75" customHeight="1" x14ac:dyDescent="0.35">
      <c r="B42" s="33">
        <v>45494</v>
      </c>
      <c r="C42" s="27">
        <v>45499</v>
      </c>
      <c r="D42" s="20" t="s">
        <v>98</v>
      </c>
      <c r="E42" s="28" t="s">
        <v>31</v>
      </c>
      <c r="F42" s="22"/>
      <c r="G42" s="28" t="s">
        <v>32</v>
      </c>
      <c r="H42" s="28"/>
      <c r="I42" s="29">
        <v>457</v>
      </c>
      <c r="J42" s="29" t="str">
        <f t="shared" si="0"/>
        <v>-</v>
      </c>
      <c r="K42" s="29" t="str">
        <f t="shared" si="1"/>
        <v>-</v>
      </c>
      <c r="L42" s="30" t="str">
        <f t="shared" si="2"/>
        <v>-</v>
      </c>
      <c r="M42" s="31" t="s">
        <v>33</v>
      </c>
      <c r="N42" s="2"/>
      <c r="O42" s="32"/>
      <c r="P42" s="7" t="s">
        <v>147</v>
      </c>
      <c r="Q42" s="7"/>
      <c r="R42" s="2"/>
      <c r="S42" s="3" t="s">
        <v>148</v>
      </c>
      <c r="T42" s="4">
        <v>15</v>
      </c>
      <c r="U42" s="2" t="s">
        <v>32</v>
      </c>
    </row>
    <row r="43" spans="2:21" ht="15.75" customHeight="1" x14ac:dyDescent="0.35">
      <c r="B43" s="33">
        <v>45494</v>
      </c>
      <c r="C43" s="27">
        <v>45498</v>
      </c>
      <c r="D43" s="20" t="s">
        <v>133</v>
      </c>
      <c r="E43" s="28" t="s">
        <v>31</v>
      </c>
      <c r="F43" s="22"/>
      <c r="G43" s="28" t="s">
        <v>42</v>
      </c>
      <c r="H43" s="28"/>
      <c r="I43" s="29">
        <v>234.8</v>
      </c>
      <c r="J43" s="29" t="str">
        <f t="shared" si="0"/>
        <v>-</v>
      </c>
      <c r="K43" s="29" t="str">
        <f t="shared" si="1"/>
        <v>-</v>
      </c>
      <c r="L43" s="30" t="str">
        <f t="shared" si="2"/>
        <v>-</v>
      </c>
      <c r="M43" s="31" t="s">
        <v>33</v>
      </c>
      <c r="N43" s="2"/>
      <c r="O43" s="32"/>
      <c r="P43" s="7" t="s">
        <v>102</v>
      </c>
      <c r="Q43" s="7"/>
      <c r="R43" s="2"/>
      <c r="S43" s="3" t="s">
        <v>149</v>
      </c>
      <c r="T43" s="4">
        <v>5</v>
      </c>
      <c r="U43" s="2" t="s">
        <v>42</v>
      </c>
    </row>
    <row r="44" spans="2:21" ht="15.75" customHeight="1" x14ac:dyDescent="0.35">
      <c r="B44" s="33">
        <v>45494</v>
      </c>
      <c r="C44" s="27">
        <v>45498</v>
      </c>
      <c r="D44" s="20" t="s">
        <v>30</v>
      </c>
      <c r="E44" s="28" t="s">
        <v>31</v>
      </c>
      <c r="F44" s="22"/>
      <c r="G44" s="28" t="s">
        <v>32</v>
      </c>
      <c r="H44" s="28"/>
      <c r="I44" s="29">
        <v>1225.23</v>
      </c>
      <c r="J44" s="29" t="str">
        <f t="shared" si="0"/>
        <v>-</v>
      </c>
      <c r="K44" s="29" t="str">
        <f t="shared" si="1"/>
        <v>-</v>
      </c>
      <c r="L44" s="30" t="str">
        <f t="shared" si="2"/>
        <v>-</v>
      </c>
      <c r="M44" s="31" t="s">
        <v>33</v>
      </c>
      <c r="N44" s="2"/>
      <c r="O44" s="32"/>
      <c r="P44" s="38" t="s">
        <v>150</v>
      </c>
      <c r="Q44" s="38"/>
      <c r="R44" s="2"/>
      <c r="S44" s="3" t="s">
        <v>151</v>
      </c>
      <c r="T44" s="4">
        <v>5</v>
      </c>
      <c r="U44" s="2" t="s">
        <v>42</v>
      </c>
    </row>
    <row r="45" spans="2:21" ht="15.75" customHeight="1" x14ac:dyDescent="0.35">
      <c r="B45" s="33">
        <v>45494</v>
      </c>
      <c r="C45" s="27">
        <v>45495</v>
      </c>
      <c r="D45" s="20" t="s">
        <v>75</v>
      </c>
      <c r="E45" s="28" t="s">
        <v>81</v>
      </c>
      <c r="F45" s="22"/>
      <c r="G45" s="28" t="s">
        <v>32</v>
      </c>
      <c r="H45" s="28"/>
      <c r="I45" s="29">
        <v>295.02999999999997</v>
      </c>
      <c r="J45" s="29" t="str">
        <f t="shared" si="0"/>
        <v>-</v>
      </c>
      <c r="K45" s="29" t="str">
        <f t="shared" si="1"/>
        <v>-</v>
      </c>
      <c r="L45" s="30" t="str">
        <f t="shared" si="2"/>
        <v>-</v>
      </c>
      <c r="M45" s="31" t="s">
        <v>33</v>
      </c>
      <c r="N45" s="2"/>
      <c r="O45" s="32"/>
      <c r="P45" s="7" t="s">
        <v>71</v>
      </c>
      <c r="Q45" s="7" t="s">
        <v>152</v>
      </c>
      <c r="R45" s="2"/>
      <c r="S45" s="3" t="s">
        <v>153</v>
      </c>
      <c r="T45" s="4">
        <v>6</v>
      </c>
      <c r="U45" s="2" t="s">
        <v>42</v>
      </c>
    </row>
    <row r="46" spans="2:21" ht="15.75" customHeight="1" x14ac:dyDescent="0.35">
      <c r="B46" s="33">
        <v>45494</v>
      </c>
      <c r="C46" s="27">
        <v>45521</v>
      </c>
      <c r="D46" s="20" t="s">
        <v>74</v>
      </c>
      <c r="E46" s="28" t="s">
        <v>81</v>
      </c>
      <c r="F46" s="22"/>
      <c r="G46" s="28" t="s">
        <v>36</v>
      </c>
      <c r="H46" s="28"/>
      <c r="I46" s="29">
        <v>388.22</v>
      </c>
      <c r="J46" s="29" t="str">
        <f t="shared" si="0"/>
        <v>-</v>
      </c>
      <c r="K46" s="29" t="str">
        <f t="shared" si="1"/>
        <v>-</v>
      </c>
      <c r="L46" s="30" t="str">
        <f t="shared" si="2"/>
        <v>-</v>
      </c>
      <c r="M46" s="31" t="s">
        <v>33</v>
      </c>
      <c r="N46" s="2"/>
      <c r="O46" s="32"/>
      <c r="P46" s="7" t="s">
        <v>43</v>
      </c>
      <c r="Q46" s="7" t="s">
        <v>154</v>
      </c>
      <c r="R46" s="2"/>
      <c r="S46" s="3" t="s">
        <v>155</v>
      </c>
      <c r="T46" s="4">
        <v>6</v>
      </c>
      <c r="U46" s="2" t="s">
        <v>42</v>
      </c>
    </row>
    <row r="47" spans="2:21" ht="15.75" customHeight="1" x14ac:dyDescent="0.35">
      <c r="B47" s="33">
        <v>45494</v>
      </c>
      <c r="C47" s="27">
        <v>45520</v>
      </c>
      <c r="D47" s="20" t="s">
        <v>71</v>
      </c>
      <c r="E47" s="28" t="s">
        <v>81</v>
      </c>
      <c r="F47" s="22"/>
      <c r="G47" s="28" t="s">
        <v>36</v>
      </c>
      <c r="H47" s="28"/>
      <c r="I47" s="29">
        <v>750</v>
      </c>
      <c r="J47" s="29" t="str">
        <f t="shared" si="0"/>
        <v>-</v>
      </c>
      <c r="K47" s="29" t="str">
        <f t="shared" si="1"/>
        <v>-</v>
      </c>
      <c r="L47" s="30" t="str">
        <f t="shared" si="2"/>
        <v>-</v>
      </c>
      <c r="M47" s="31" t="s">
        <v>33</v>
      </c>
      <c r="N47" s="2"/>
      <c r="O47" s="32"/>
      <c r="P47" s="7" t="s">
        <v>156</v>
      </c>
      <c r="Q47" s="7" t="s">
        <v>157</v>
      </c>
      <c r="R47" s="2"/>
      <c r="S47" s="3" t="s">
        <v>158</v>
      </c>
      <c r="T47" s="4">
        <v>18</v>
      </c>
      <c r="U47" s="2" t="s">
        <v>38</v>
      </c>
    </row>
    <row r="48" spans="2:21" ht="15.75" customHeight="1" x14ac:dyDescent="0.35">
      <c r="B48" s="33">
        <v>45494</v>
      </c>
      <c r="C48" s="27">
        <v>45498</v>
      </c>
      <c r="D48" s="20" t="s">
        <v>30</v>
      </c>
      <c r="E48" s="28" t="s">
        <v>89</v>
      </c>
      <c r="F48" s="22"/>
      <c r="G48" s="28" t="s">
        <v>32</v>
      </c>
      <c r="H48" s="28"/>
      <c r="I48" s="29">
        <v>552.71</v>
      </c>
      <c r="J48" s="29" t="str">
        <f t="shared" si="0"/>
        <v>-</v>
      </c>
      <c r="K48" s="29" t="str">
        <f t="shared" si="1"/>
        <v>-</v>
      </c>
      <c r="L48" s="30" t="str">
        <f t="shared" si="2"/>
        <v>-</v>
      </c>
      <c r="M48" s="31" t="s">
        <v>33</v>
      </c>
      <c r="N48" s="2"/>
      <c r="O48" s="32"/>
      <c r="P48" s="7" t="s">
        <v>61</v>
      </c>
      <c r="Q48" s="7" t="s">
        <v>159</v>
      </c>
      <c r="R48" s="2"/>
      <c r="S48" s="3" t="s">
        <v>160</v>
      </c>
      <c r="T48" s="4">
        <v>18</v>
      </c>
      <c r="U48" s="2" t="s">
        <v>38</v>
      </c>
    </row>
    <row r="49" spans="2:21" ht="15.75" customHeight="1" x14ac:dyDescent="0.35">
      <c r="B49" s="33">
        <v>45494</v>
      </c>
      <c r="C49" s="27">
        <v>45497</v>
      </c>
      <c r="D49" s="20" t="s">
        <v>82</v>
      </c>
      <c r="E49" s="28" t="s">
        <v>89</v>
      </c>
      <c r="F49" s="22"/>
      <c r="G49" s="28" t="s">
        <v>32</v>
      </c>
      <c r="H49" s="28"/>
      <c r="I49" s="29">
        <v>439</v>
      </c>
      <c r="J49" s="29" t="str">
        <f t="shared" si="0"/>
        <v>-</v>
      </c>
      <c r="K49" s="29" t="str">
        <f t="shared" si="1"/>
        <v>-</v>
      </c>
      <c r="L49" s="30" t="str">
        <f t="shared" si="2"/>
        <v>-</v>
      </c>
      <c r="M49" s="31" t="s">
        <v>33</v>
      </c>
      <c r="N49" s="2"/>
      <c r="O49" s="32"/>
      <c r="P49" s="7" t="s">
        <v>161</v>
      </c>
      <c r="Q49" s="7"/>
      <c r="R49" s="2"/>
      <c r="S49" s="3" t="s">
        <v>162</v>
      </c>
      <c r="T49" s="4">
        <v>20</v>
      </c>
      <c r="U49" s="2" t="s">
        <v>32</v>
      </c>
    </row>
    <row r="50" spans="2:21" ht="15.75" customHeight="1" x14ac:dyDescent="0.35">
      <c r="B50" s="33">
        <v>45494</v>
      </c>
      <c r="C50" s="27">
        <v>45493</v>
      </c>
      <c r="D50" s="20" t="s">
        <v>30</v>
      </c>
      <c r="E50" s="28" t="s">
        <v>89</v>
      </c>
      <c r="F50" s="22"/>
      <c r="G50" s="28" t="s">
        <v>32</v>
      </c>
      <c r="H50" s="28"/>
      <c r="I50" s="29">
        <v>493.47</v>
      </c>
      <c r="J50" s="29" t="str">
        <f t="shared" si="0"/>
        <v>-</v>
      </c>
      <c r="K50" s="29" t="str">
        <f t="shared" si="1"/>
        <v>-</v>
      </c>
      <c r="L50" s="30" t="str">
        <f t="shared" si="2"/>
        <v>-</v>
      </c>
      <c r="M50" s="31" t="s">
        <v>33</v>
      </c>
      <c r="N50" s="2"/>
      <c r="O50" s="32"/>
      <c r="P50" s="7" t="s">
        <v>163</v>
      </c>
      <c r="Q50" s="7" t="s">
        <v>164</v>
      </c>
      <c r="R50" s="2"/>
      <c r="S50" s="3" t="s">
        <v>165</v>
      </c>
      <c r="T50" s="4">
        <v>15</v>
      </c>
      <c r="U50" s="2" t="s">
        <v>36</v>
      </c>
    </row>
    <row r="51" spans="2:21" ht="15.75" customHeight="1" x14ac:dyDescent="0.35">
      <c r="B51" s="33">
        <v>45494</v>
      </c>
      <c r="C51" s="27">
        <v>45499</v>
      </c>
      <c r="D51" s="20" t="s">
        <v>166</v>
      </c>
      <c r="E51" s="28" t="s">
        <v>89</v>
      </c>
      <c r="F51" s="22"/>
      <c r="G51" s="28" t="s">
        <v>67</v>
      </c>
      <c r="H51" s="28"/>
      <c r="I51" s="29">
        <v>352.1</v>
      </c>
      <c r="J51" s="29" t="str">
        <f t="shared" si="0"/>
        <v>-</v>
      </c>
      <c r="K51" s="29" t="str">
        <f t="shared" si="1"/>
        <v>-</v>
      </c>
      <c r="L51" s="30" t="str">
        <f t="shared" si="2"/>
        <v>-</v>
      </c>
      <c r="M51" s="31" t="s">
        <v>33</v>
      </c>
      <c r="N51" s="2"/>
      <c r="O51" s="32"/>
      <c r="P51" s="7" t="s">
        <v>167</v>
      </c>
      <c r="Q51" s="7"/>
      <c r="R51" s="2"/>
      <c r="S51" s="3" t="s">
        <v>168</v>
      </c>
      <c r="T51" s="4">
        <v>18</v>
      </c>
      <c r="U51" s="2" t="s">
        <v>42</v>
      </c>
    </row>
    <row r="52" spans="2:21" ht="15.75" customHeight="1" x14ac:dyDescent="0.35">
      <c r="B52" s="33">
        <v>45494</v>
      </c>
      <c r="C52" s="27">
        <v>45506</v>
      </c>
      <c r="D52" s="20" t="s">
        <v>166</v>
      </c>
      <c r="E52" s="28" t="s">
        <v>89</v>
      </c>
      <c r="F52" s="22"/>
      <c r="G52" s="28" t="s">
        <v>67</v>
      </c>
      <c r="H52" s="28"/>
      <c r="I52" s="29">
        <v>352.1</v>
      </c>
      <c r="J52" s="29" t="str">
        <f t="shared" si="0"/>
        <v>-</v>
      </c>
      <c r="K52" s="29" t="str">
        <f t="shared" si="1"/>
        <v>-</v>
      </c>
      <c r="L52" s="30" t="str">
        <f t="shared" si="2"/>
        <v>-</v>
      </c>
      <c r="M52" s="31" t="s">
        <v>33</v>
      </c>
      <c r="N52" s="2"/>
      <c r="O52" s="32"/>
      <c r="P52" s="7" t="s">
        <v>169</v>
      </c>
      <c r="Q52" s="7" t="s">
        <v>170</v>
      </c>
      <c r="R52" s="2"/>
      <c r="S52" s="3" t="s">
        <v>171</v>
      </c>
      <c r="T52" s="4">
        <v>2</v>
      </c>
      <c r="U52" s="2" t="s">
        <v>42</v>
      </c>
    </row>
    <row r="53" spans="2:21" ht="15.75" customHeight="1" x14ac:dyDescent="0.35">
      <c r="B53" s="33">
        <v>45495</v>
      </c>
      <c r="C53" s="27">
        <v>45496</v>
      </c>
      <c r="D53" s="20" t="s">
        <v>84</v>
      </c>
      <c r="E53" s="28" t="s">
        <v>99</v>
      </c>
      <c r="F53" s="22"/>
      <c r="G53" s="28" t="s">
        <v>42</v>
      </c>
      <c r="H53" s="28"/>
      <c r="I53" s="29">
        <v>138.19999999999999</v>
      </c>
      <c r="J53" s="29" t="str">
        <f t="shared" si="0"/>
        <v>-</v>
      </c>
      <c r="K53" s="29" t="str">
        <f t="shared" si="1"/>
        <v>-</v>
      </c>
      <c r="L53" s="30" t="str">
        <f t="shared" si="2"/>
        <v>-</v>
      </c>
      <c r="M53" s="31" t="s">
        <v>33</v>
      </c>
      <c r="N53" s="2"/>
      <c r="O53" s="32"/>
      <c r="P53" s="7" t="s">
        <v>166</v>
      </c>
      <c r="Q53" s="7" t="s">
        <v>172</v>
      </c>
      <c r="R53" s="2"/>
      <c r="S53" s="3" t="s">
        <v>173</v>
      </c>
      <c r="T53" s="4">
        <v>2</v>
      </c>
      <c r="U53" s="2" t="s">
        <v>42</v>
      </c>
    </row>
    <row r="54" spans="2:21" ht="15.75" customHeight="1" x14ac:dyDescent="0.35">
      <c r="B54" s="33">
        <v>45495</v>
      </c>
      <c r="C54" s="27">
        <v>45509</v>
      </c>
      <c r="D54" s="20" t="s">
        <v>30</v>
      </c>
      <c r="E54" s="28" t="s">
        <v>99</v>
      </c>
      <c r="F54" s="22"/>
      <c r="G54" s="28" t="s">
        <v>32</v>
      </c>
      <c r="H54" s="28"/>
      <c r="I54" s="29">
        <v>1049.58</v>
      </c>
      <c r="J54" s="29" t="str">
        <f t="shared" si="0"/>
        <v>-</v>
      </c>
      <c r="K54" s="29" t="str">
        <f t="shared" si="1"/>
        <v>-</v>
      </c>
      <c r="L54" s="30" t="str">
        <f t="shared" si="2"/>
        <v>-</v>
      </c>
      <c r="M54" s="31" t="s">
        <v>33</v>
      </c>
      <c r="N54" s="2"/>
      <c r="O54" s="32"/>
      <c r="P54" s="7" t="s">
        <v>98</v>
      </c>
      <c r="Q54" s="7" t="s">
        <v>174</v>
      </c>
      <c r="R54" s="2"/>
      <c r="S54" s="3" t="s">
        <v>175</v>
      </c>
      <c r="T54" s="4">
        <v>89.9</v>
      </c>
      <c r="U54" s="2" t="s">
        <v>36</v>
      </c>
    </row>
    <row r="55" spans="2:21" ht="15.75" customHeight="1" x14ac:dyDescent="0.35">
      <c r="B55" s="33">
        <v>45495</v>
      </c>
      <c r="C55" s="27">
        <v>45502</v>
      </c>
      <c r="D55" s="20" t="s">
        <v>115</v>
      </c>
      <c r="E55" s="28" t="s">
        <v>99</v>
      </c>
      <c r="F55" s="22"/>
      <c r="G55" s="28" t="s">
        <v>32</v>
      </c>
      <c r="H55" s="28"/>
      <c r="I55" s="29">
        <v>134.5</v>
      </c>
      <c r="J55" s="29" t="str">
        <f t="shared" si="0"/>
        <v>-</v>
      </c>
      <c r="K55" s="29" t="str">
        <f t="shared" si="1"/>
        <v>-</v>
      </c>
      <c r="L55" s="30" t="str">
        <f t="shared" si="2"/>
        <v>-</v>
      </c>
      <c r="M55" s="31" t="s">
        <v>33</v>
      </c>
      <c r="N55" s="2"/>
      <c r="O55" s="32"/>
      <c r="P55" s="7" t="s">
        <v>37</v>
      </c>
      <c r="Q55" s="7" t="s">
        <v>176</v>
      </c>
      <c r="R55" s="2"/>
      <c r="S55" s="3" t="s">
        <v>177</v>
      </c>
      <c r="T55" s="4">
        <v>99</v>
      </c>
      <c r="U55" s="2" t="s">
        <v>36</v>
      </c>
    </row>
    <row r="56" spans="2:21" ht="15.75" customHeight="1" x14ac:dyDescent="0.35">
      <c r="B56" s="33">
        <v>45495</v>
      </c>
      <c r="C56" s="27">
        <v>45497</v>
      </c>
      <c r="D56" s="20" t="s">
        <v>145</v>
      </c>
      <c r="E56" s="28" t="s">
        <v>99</v>
      </c>
      <c r="F56" s="22"/>
      <c r="G56" s="28" t="s">
        <v>32</v>
      </c>
      <c r="H56" s="28"/>
      <c r="I56" s="29">
        <v>270</v>
      </c>
      <c r="J56" s="29" t="str">
        <f t="shared" si="0"/>
        <v>-</v>
      </c>
      <c r="K56" s="29" t="str">
        <f t="shared" si="1"/>
        <v>-</v>
      </c>
      <c r="L56" s="30" t="str">
        <f t="shared" si="2"/>
        <v>-</v>
      </c>
      <c r="M56" s="31" t="s">
        <v>33</v>
      </c>
      <c r="N56" s="2"/>
      <c r="O56" s="32"/>
      <c r="P56" s="7" t="s">
        <v>178</v>
      </c>
      <c r="Q56" s="7"/>
      <c r="R56" s="2"/>
      <c r="S56" s="3" t="s">
        <v>179</v>
      </c>
      <c r="T56" s="4">
        <v>99</v>
      </c>
      <c r="U56" s="2" t="s">
        <v>36</v>
      </c>
    </row>
    <row r="57" spans="2:21" ht="15.75" customHeight="1" x14ac:dyDescent="0.35">
      <c r="B57" s="33">
        <v>45496</v>
      </c>
      <c r="C57" s="27">
        <v>45497</v>
      </c>
      <c r="D57" s="20" t="s">
        <v>150</v>
      </c>
      <c r="E57" s="28" t="s">
        <v>31</v>
      </c>
      <c r="F57" s="22"/>
      <c r="G57" s="28" t="s">
        <v>42</v>
      </c>
      <c r="H57" s="28"/>
      <c r="I57" s="29">
        <v>142.5</v>
      </c>
      <c r="J57" s="29" t="str">
        <f t="shared" si="0"/>
        <v>-</v>
      </c>
      <c r="K57" s="29" t="str">
        <f t="shared" si="1"/>
        <v>-</v>
      </c>
      <c r="L57" s="30" t="str">
        <f t="shared" si="2"/>
        <v>-</v>
      </c>
      <c r="M57" s="31" t="s">
        <v>33</v>
      </c>
      <c r="N57" s="2"/>
      <c r="O57" s="32"/>
      <c r="P57" s="7" t="s">
        <v>180</v>
      </c>
      <c r="Q57" s="7"/>
      <c r="R57" s="2"/>
      <c r="S57" s="3" t="s">
        <v>181</v>
      </c>
      <c r="T57" s="4">
        <v>240</v>
      </c>
      <c r="U57" s="2" t="s">
        <v>36</v>
      </c>
    </row>
    <row r="58" spans="2:21" ht="15.75" customHeight="1" x14ac:dyDescent="0.35">
      <c r="B58" s="33">
        <v>45496</v>
      </c>
      <c r="C58" s="27">
        <v>45502</v>
      </c>
      <c r="D58" s="20" t="s">
        <v>147</v>
      </c>
      <c r="E58" s="28" t="s">
        <v>31</v>
      </c>
      <c r="F58" s="22"/>
      <c r="G58" s="28" t="s">
        <v>42</v>
      </c>
      <c r="H58" s="28"/>
      <c r="I58" s="29">
        <v>245</v>
      </c>
      <c r="J58" s="29" t="str">
        <f t="shared" si="0"/>
        <v>-</v>
      </c>
      <c r="K58" s="29" t="str">
        <f t="shared" si="1"/>
        <v>-</v>
      </c>
      <c r="L58" s="30" t="str">
        <f t="shared" si="2"/>
        <v>-</v>
      </c>
      <c r="M58" s="31" t="s">
        <v>33</v>
      </c>
      <c r="N58" s="2"/>
      <c r="O58" s="32"/>
      <c r="P58" s="7" t="s">
        <v>182</v>
      </c>
      <c r="Q58" s="7"/>
      <c r="R58" s="2"/>
      <c r="S58" s="3" t="s">
        <v>183</v>
      </c>
      <c r="T58" s="4">
        <v>7</v>
      </c>
      <c r="U58" s="2" t="s">
        <v>32</v>
      </c>
    </row>
    <row r="59" spans="2:21" ht="15.75" customHeight="1" x14ac:dyDescent="0.35">
      <c r="B59" s="33">
        <v>45496</v>
      </c>
      <c r="C59" s="27">
        <v>45502</v>
      </c>
      <c r="D59" s="20" t="s">
        <v>75</v>
      </c>
      <c r="E59" s="28" t="s">
        <v>89</v>
      </c>
      <c r="F59" s="22"/>
      <c r="G59" s="28" t="s">
        <v>32</v>
      </c>
      <c r="H59" s="28"/>
      <c r="I59" s="29">
        <v>296.68</v>
      </c>
      <c r="J59" s="29" t="str">
        <f t="shared" si="0"/>
        <v>-</v>
      </c>
      <c r="K59" s="29" t="str">
        <f t="shared" si="1"/>
        <v>-</v>
      </c>
      <c r="L59" s="30" t="str">
        <f t="shared" si="2"/>
        <v>-</v>
      </c>
      <c r="M59" s="31" t="s">
        <v>33</v>
      </c>
      <c r="N59" s="2"/>
      <c r="O59" s="32"/>
      <c r="P59" s="7" t="s">
        <v>184</v>
      </c>
      <c r="Q59" s="7"/>
      <c r="R59" s="2"/>
      <c r="S59" s="3" t="s">
        <v>185</v>
      </c>
      <c r="T59" s="4">
        <v>4.9000000000000004</v>
      </c>
      <c r="U59" s="2" t="s">
        <v>55</v>
      </c>
    </row>
    <row r="60" spans="2:21" ht="15.75" customHeight="1" x14ac:dyDescent="0.35">
      <c r="B60" s="33">
        <v>45496</v>
      </c>
      <c r="C60" s="27">
        <v>45499</v>
      </c>
      <c r="D60" s="20" t="s">
        <v>37</v>
      </c>
      <c r="E60" s="28" t="s">
        <v>89</v>
      </c>
      <c r="F60" s="22"/>
      <c r="G60" s="28" t="s">
        <v>38</v>
      </c>
      <c r="H60" s="28"/>
      <c r="I60" s="29">
        <v>1679.02</v>
      </c>
      <c r="J60" s="29" t="str">
        <f t="shared" si="0"/>
        <v>-</v>
      </c>
      <c r="K60" s="29" t="str">
        <f t="shared" si="1"/>
        <v>-</v>
      </c>
      <c r="L60" s="30" t="str">
        <f t="shared" si="2"/>
        <v>-</v>
      </c>
      <c r="M60" s="31" t="s">
        <v>33</v>
      </c>
      <c r="N60" s="2"/>
      <c r="O60" s="32"/>
      <c r="P60" s="7" t="s">
        <v>186</v>
      </c>
      <c r="Q60" s="7"/>
      <c r="R60" s="2"/>
      <c r="S60" s="3" t="s">
        <v>187</v>
      </c>
      <c r="T60" s="4">
        <v>4.9000000000000004</v>
      </c>
      <c r="U60" s="2" t="s">
        <v>55</v>
      </c>
    </row>
    <row r="61" spans="2:21" ht="15.75" customHeight="1" x14ac:dyDescent="0.35">
      <c r="B61" s="33">
        <v>45496</v>
      </c>
      <c r="C61" s="27">
        <v>45497</v>
      </c>
      <c r="D61" s="20" t="s">
        <v>147</v>
      </c>
      <c r="E61" s="28" t="s">
        <v>89</v>
      </c>
      <c r="F61" s="22"/>
      <c r="G61" s="28" t="s">
        <v>42</v>
      </c>
      <c r="H61" s="28"/>
      <c r="I61" s="29">
        <v>175</v>
      </c>
      <c r="J61" s="29" t="str">
        <f t="shared" si="0"/>
        <v>-</v>
      </c>
      <c r="K61" s="29" t="str">
        <f t="shared" si="1"/>
        <v>-</v>
      </c>
      <c r="L61" s="30" t="str">
        <f t="shared" si="2"/>
        <v>-</v>
      </c>
      <c r="M61" s="31" t="s">
        <v>33</v>
      </c>
      <c r="N61" s="2"/>
      <c r="O61" s="32"/>
      <c r="P61" s="7" t="s">
        <v>960</v>
      </c>
      <c r="Q61" s="7" t="s">
        <v>189</v>
      </c>
      <c r="R61" s="2"/>
      <c r="S61" s="3" t="s">
        <v>190</v>
      </c>
      <c r="T61" s="4">
        <v>4.9000000000000004</v>
      </c>
      <c r="U61" s="2" t="s">
        <v>55</v>
      </c>
    </row>
    <row r="62" spans="2:21" ht="15.75" customHeight="1" x14ac:dyDescent="0.35">
      <c r="B62" s="33">
        <v>45496</v>
      </c>
      <c r="C62" s="27">
        <v>45505</v>
      </c>
      <c r="D62" s="20" t="s">
        <v>57</v>
      </c>
      <c r="E62" s="28" t="s">
        <v>89</v>
      </c>
      <c r="F62" s="22"/>
      <c r="G62" s="28" t="s">
        <v>38</v>
      </c>
      <c r="H62" s="28"/>
      <c r="I62" s="29">
        <v>735.9</v>
      </c>
      <c r="J62" s="29" t="str">
        <f t="shared" si="0"/>
        <v>-</v>
      </c>
      <c r="K62" s="29" t="str">
        <f t="shared" si="1"/>
        <v>-</v>
      </c>
      <c r="L62" s="30" t="str">
        <f t="shared" si="2"/>
        <v>-</v>
      </c>
      <c r="M62" s="31" t="s">
        <v>33</v>
      </c>
      <c r="N62" s="2"/>
      <c r="O62" s="32"/>
      <c r="P62" s="7" t="s">
        <v>961</v>
      </c>
      <c r="Q62" s="7" t="s">
        <v>192</v>
      </c>
      <c r="R62" s="2"/>
      <c r="S62" s="3" t="s">
        <v>193</v>
      </c>
      <c r="T62" s="4">
        <v>12</v>
      </c>
      <c r="U62" s="2" t="s">
        <v>51</v>
      </c>
    </row>
    <row r="63" spans="2:21" ht="15.75" customHeight="1" x14ac:dyDescent="0.35">
      <c r="B63" s="33">
        <v>45496</v>
      </c>
      <c r="C63" s="27">
        <v>45516</v>
      </c>
      <c r="D63" s="20" t="s">
        <v>47</v>
      </c>
      <c r="E63" s="28" t="s">
        <v>99</v>
      </c>
      <c r="F63" s="22"/>
      <c r="G63" s="28" t="s">
        <v>42</v>
      </c>
      <c r="H63" s="28"/>
      <c r="I63" s="29">
        <v>299.94</v>
      </c>
      <c r="J63" s="29" t="str">
        <f t="shared" si="0"/>
        <v>-</v>
      </c>
      <c r="K63" s="29" t="str">
        <f t="shared" si="1"/>
        <v>-</v>
      </c>
      <c r="L63" s="30" t="str">
        <f t="shared" si="2"/>
        <v>-</v>
      </c>
      <c r="M63" s="31" t="s">
        <v>33</v>
      </c>
      <c r="N63" s="2"/>
      <c r="O63" s="32"/>
      <c r="P63" s="230" t="s">
        <v>962</v>
      </c>
      <c r="Q63" s="230" t="s">
        <v>959</v>
      </c>
      <c r="R63" s="2"/>
      <c r="S63" s="3" t="s">
        <v>194</v>
      </c>
      <c r="T63" s="4">
        <v>12</v>
      </c>
      <c r="U63" s="2" t="s">
        <v>42</v>
      </c>
    </row>
    <row r="64" spans="2:21" ht="15.75" customHeight="1" x14ac:dyDescent="0.35">
      <c r="B64" s="33">
        <v>45496</v>
      </c>
      <c r="C64" s="27">
        <v>45503</v>
      </c>
      <c r="D64" s="20" t="s">
        <v>37</v>
      </c>
      <c r="E64" s="28" t="s">
        <v>81</v>
      </c>
      <c r="F64" s="22"/>
      <c r="G64" s="28" t="s">
        <v>38</v>
      </c>
      <c r="H64" s="28"/>
      <c r="I64" s="29">
        <v>3033.16</v>
      </c>
      <c r="J64" s="29" t="str">
        <f t="shared" si="0"/>
        <v>-</v>
      </c>
      <c r="K64" s="29" t="str">
        <f t="shared" si="1"/>
        <v>-</v>
      </c>
      <c r="L64" s="30" t="str">
        <f t="shared" si="2"/>
        <v>-</v>
      </c>
      <c r="M64" s="31" t="s">
        <v>33</v>
      </c>
      <c r="N64" s="2"/>
      <c r="O64" s="32"/>
      <c r="P64" s="238" t="s">
        <v>963</v>
      </c>
      <c r="R64" s="2"/>
      <c r="S64" s="3" t="s">
        <v>195</v>
      </c>
      <c r="T64" s="4">
        <v>12</v>
      </c>
      <c r="U64" s="2" t="s">
        <v>42</v>
      </c>
    </row>
    <row r="65" spans="2:21" ht="15.75" customHeight="1" x14ac:dyDescent="0.35">
      <c r="B65" s="33">
        <v>45496</v>
      </c>
      <c r="C65" s="27">
        <v>45509</v>
      </c>
      <c r="D65" s="20" t="s">
        <v>169</v>
      </c>
      <c r="E65" s="28" t="s">
        <v>81</v>
      </c>
      <c r="F65" s="22"/>
      <c r="G65" s="28" t="s">
        <v>32</v>
      </c>
      <c r="H65" s="28"/>
      <c r="I65" s="29">
        <v>226.44</v>
      </c>
      <c r="J65" s="29" t="str">
        <f t="shared" si="0"/>
        <v>-</v>
      </c>
      <c r="K65" s="29" t="str">
        <f t="shared" si="1"/>
        <v>-</v>
      </c>
      <c r="L65" s="30"/>
      <c r="M65" s="31" t="s">
        <v>33</v>
      </c>
      <c r="N65" s="2"/>
      <c r="R65" s="2"/>
      <c r="S65" s="3" t="s">
        <v>196</v>
      </c>
      <c r="T65" s="4">
        <v>32</v>
      </c>
      <c r="U65" s="2" t="s">
        <v>42</v>
      </c>
    </row>
    <row r="66" spans="2:21" ht="15.75" customHeight="1" x14ac:dyDescent="0.35">
      <c r="B66" s="33">
        <v>45496</v>
      </c>
      <c r="C66" s="27">
        <v>45503</v>
      </c>
      <c r="D66" s="20" t="s">
        <v>30</v>
      </c>
      <c r="E66" s="28" t="s">
        <v>81</v>
      </c>
      <c r="F66" s="22"/>
      <c r="G66" s="28" t="s">
        <v>32</v>
      </c>
      <c r="H66" s="28"/>
      <c r="I66" s="29">
        <v>1066.08</v>
      </c>
      <c r="J66" s="29" t="str">
        <f t="shared" si="0"/>
        <v>-</v>
      </c>
      <c r="K66" s="29" t="str">
        <f t="shared" si="1"/>
        <v>-</v>
      </c>
      <c r="L66" s="30" t="str">
        <f t="shared" ref="L66:L121" si="3">IFERROR(K66/J66-1,"-")</f>
        <v>-</v>
      </c>
      <c r="M66" s="31" t="s">
        <v>33</v>
      </c>
      <c r="N66" s="2"/>
      <c r="R66" s="2"/>
      <c r="S66" s="3" t="s">
        <v>197</v>
      </c>
      <c r="T66" s="4">
        <v>10</v>
      </c>
      <c r="U66" s="2" t="s">
        <v>42</v>
      </c>
    </row>
    <row r="67" spans="2:21" ht="15.75" customHeight="1" x14ac:dyDescent="0.35">
      <c r="B67" s="33">
        <v>45496</v>
      </c>
      <c r="C67" s="27">
        <v>45511</v>
      </c>
      <c r="D67" s="20" t="s">
        <v>74</v>
      </c>
      <c r="E67" s="28" t="s">
        <v>89</v>
      </c>
      <c r="F67" s="22"/>
      <c r="G67" s="28" t="s">
        <v>36</v>
      </c>
      <c r="H67" s="28"/>
      <c r="I67" s="29">
        <v>616.72</v>
      </c>
      <c r="J67" s="29" t="str">
        <f t="shared" si="0"/>
        <v>-</v>
      </c>
      <c r="K67" s="29" t="str">
        <f t="shared" si="1"/>
        <v>-</v>
      </c>
      <c r="L67" s="30" t="str">
        <f t="shared" si="3"/>
        <v>-</v>
      </c>
      <c r="M67" s="31" t="s">
        <v>33</v>
      </c>
      <c r="N67" s="2"/>
      <c r="R67" s="2"/>
      <c r="S67" s="3" t="s">
        <v>198</v>
      </c>
      <c r="T67" s="4">
        <v>0.5</v>
      </c>
      <c r="U67" s="2" t="s">
        <v>42</v>
      </c>
    </row>
    <row r="68" spans="2:21" ht="15.75" customHeight="1" x14ac:dyDescent="0.35">
      <c r="B68" s="39">
        <v>45496</v>
      </c>
      <c r="C68" s="40">
        <v>45526</v>
      </c>
      <c r="D68" s="41" t="s">
        <v>74</v>
      </c>
      <c r="E68" s="42" t="s">
        <v>89</v>
      </c>
      <c r="F68" s="22"/>
      <c r="G68" s="42" t="s">
        <v>36</v>
      </c>
      <c r="H68" s="42"/>
      <c r="I68" s="43">
        <v>616.73</v>
      </c>
      <c r="J68" s="43" t="str">
        <f t="shared" si="0"/>
        <v>-</v>
      </c>
      <c r="K68" s="43" t="str">
        <f t="shared" si="1"/>
        <v>-</v>
      </c>
      <c r="L68" s="44" t="str">
        <f t="shared" si="3"/>
        <v>-</v>
      </c>
      <c r="M68" s="45" t="s">
        <v>33</v>
      </c>
      <c r="N68" s="2"/>
      <c r="R68" s="2"/>
      <c r="S68" s="3" t="s">
        <v>199</v>
      </c>
      <c r="T68" s="4">
        <v>0.5</v>
      </c>
      <c r="U68" s="2" t="s">
        <v>42</v>
      </c>
    </row>
    <row r="69" spans="2:21" ht="15.75" customHeight="1" x14ac:dyDescent="0.35">
      <c r="B69" s="39">
        <v>45496</v>
      </c>
      <c r="C69" s="40">
        <v>45503</v>
      </c>
      <c r="D69" s="41" t="s">
        <v>98</v>
      </c>
      <c r="E69" s="42" t="s">
        <v>89</v>
      </c>
      <c r="F69" s="22"/>
      <c r="G69" s="42" t="s">
        <v>32</v>
      </c>
      <c r="H69" s="42"/>
      <c r="I69" s="43">
        <v>1358</v>
      </c>
      <c r="J69" s="43" t="str">
        <f t="shared" si="0"/>
        <v>-</v>
      </c>
      <c r="K69" s="43" t="str">
        <f t="shared" si="1"/>
        <v>-</v>
      </c>
      <c r="L69" s="44" t="str">
        <f t="shared" si="3"/>
        <v>-</v>
      </c>
      <c r="M69" s="45" t="s">
        <v>33</v>
      </c>
      <c r="N69" s="2"/>
      <c r="R69" s="2"/>
      <c r="S69" s="3" t="s">
        <v>200</v>
      </c>
      <c r="T69" s="4">
        <v>0.5</v>
      </c>
      <c r="U69" s="2" t="s">
        <v>42</v>
      </c>
    </row>
    <row r="70" spans="2:21" ht="15.75" customHeight="1" x14ac:dyDescent="0.35">
      <c r="B70" s="39">
        <v>45496</v>
      </c>
      <c r="C70" s="40">
        <v>45503</v>
      </c>
      <c r="D70" s="41" t="s">
        <v>37</v>
      </c>
      <c r="E70" s="42" t="s">
        <v>31</v>
      </c>
      <c r="F70" s="22"/>
      <c r="G70" s="42" t="s">
        <v>38</v>
      </c>
      <c r="H70" s="42"/>
      <c r="I70" s="43">
        <v>2358.1799999999998</v>
      </c>
      <c r="J70" s="43" t="str">
        <f t="shared" si="0"/>
        <v>-</v>
      </c>
      <c r="K70" s="43" t="str">
        <f t="shared" si="1"/>
        <v>-</v>
      </c>
      <c r="L70" s="44" t="str">
        <f t="shared" si="3"/>
        <v>-</v>
      </c>
      <c r="M70" s="45" t="s">
        <v>33</v>
      </c>
      <c r="N70" s="2"/>
      <c r="R70" s="2"/>
      <c r="S70" s="3" t="s">
        <v>201</v>
      </c>
      <c r="T70" s="4">
        <v>49.9</v>
      </c>
      <c r="U70" s="2" t="s">
        <v>36</v>
      </c>
    </row>
    <row r="71" spans="2:21" ht="15.75" customHeight="1" x14ac:dyDescent="0.35">
      <c r="B71" s="39">
        <v>45496</v>
      </c>
      <c r="C71" s="40">
        <v>45505</v>
      </c>
      <c r="D71" s="41" t="s">
        <v>57</v>
      </c>
      <c r="E71" s="42" t="s">
        <v>31</v>
      </c>
      <c r="F71" s="22"/>
      <c r="G71" s="42" t="s">
        <v>38</v>
      </c>
      <c r="H71" s="42"/>
      <c r="I71" s="43">
        <v>502.46</v>
      </c>
      <c r="J71" s="43" t="str">
        <f t="shared" si="0"/>
        <v>-</v>
      </c>
      <c r="K71" s="43" t="str">
        <f t="shared" si="1"/>
        <v>-</v>
      </c>
      <c r="L71" s="44" t="str">
        <f t="shared" si="3"/>
        <v>-</v>
      </c>
      <c r="M71" s="45" t="s">
        <v>33</v>
      </c>
      <c r="N71" s="2"/>
      <c r="R71" s="2"/>
      <c r="S71" s="3" t="s">
        <v>202</v>
      </c>
      <c r="T71" s="4">
        <v>6</v>
      </c>
      <c r="U71" s="2" t="s">
        <v>32</v>
      </c>
    </row>
    <row r="72" spans="2:21" ht="15.75" customHeight="1" x14ac:dyDescent="0.35">
      <c r="B72" s="39">
        <v>45496</v>
      </c>
      <c r="C72" s="40">
        <v>45516</v>
      </c>
      <c r="D72" s="41" t="s">
        <v>156</v>
      </c>
      <c r="E72" s="42" t="s">
        <v>31</v>
      </c>
      <c r="F72" s="22"/>
      <c r="G72" s="42" t="s">
        <v>42</v>
      </c>
      <c r="H72" s="42"/>
      <c r="I72" s="43">
        <v>393</v>
      </c>
      <c r="J72" s="43" t="str">
        <f t="shared" si="0"/>
        <v>-</v>
      </c>
      <c r="K72" s="43" t="str">
        <f t="shared" si="1"/>
        <v>-</v>
      </c>
      <c r="L72" s="44" t="str">
        <f t="shared" si="3"/>
        <v>-</v>
      </c>
      <c r="M72" s="45" t="s">
        <v>33</v>
      </c>
      <c r="N72" s="2"/>
      <c r="R72" s="2"/>
      <c r="S72" s="3" t="s">
        <v>203</v>
      </c>
      <c r="T72" s="4">
        <v>5.5</v>
      </c>
      <c r="U72" s="2" t="s">
        <v>38</v>
      </c>
    </row>
    <row r="73" spans="2:21" ht="15.75" customHeight="1" x14ac:dyDescent="0.35">
      <c r="B73" s="39">
        <v>45496</v>
      </c>
      <c r="C73" s="40">
        <v>45502</v>
      </c>
      <c r="D73" s="41" t="s">
        <v>30</v>
      </c>
      <c r="E73" s="42" t="s">
        <v>31</v>
      </c>
      <c r="F73" s="22"/>
      <c r="G73" s="42" t="s">
        <v>32</v>
      </c>
      <c r="H73" s="42"/>
      <c r="I73" s="43">
        <v>2478.7800000000002</v>
      </c>
      <c r="J73" s="43" t="str">
        <f t="shared" si="0"/>
        <v>-</v>
      </c>
      <c r="K73" s="43" t="str">
        <f t="shared" si="1"/>
        <v>-</v>
      </c>
      <c r="L73" s="44" t="str">
        <f t="shared" si="3"/>
        <v>-</v>
      </c>
      <c r="M73" s="45" t="s">
        <v>33</v>
      </c>
      <c r="N73" s="2"/>
      <c r="R73" s="2"/>
      <c r="S73" s="3" t="s">
        <v>204</v>
      </c>
      <c r="T73" s="4">
        <v>5.5</v>
      </c>
      <c r="U73" s="2" t="s">
        <v>38</v>
      </c>
    </row>
    <row r="74" spans="2:21" ht="15.75" customHeight="1" x14ac:dyDescent="0.35">
      <c r="B74" s="39">
        <v>45496</v>
      </c>
      <c r="C74" s="40">
        <v>45502</v>
      </c>
      <c r="D74" s="41" t="s">
        <v>78</v>
      </c>
      <c r="E74" s="42" t="s">
        <v>81</v>
      </c>
      <c r="F74" s="22"/>
      <c r="G74" s="42" t="s">
        <v>32</v>
      </c>
      <c r="H74" s="42"/>
      <c r="I74" s="43">
        <v>524.84</v>
      </c>
      <c r="J74" s="43" t="str">
        <f t="shared" si="0"/>
        <v>-</v>
      </c>
      <c r="K74" s="43" t="str">
        <f t="shared" si="1"/>
        <v>-</v>
      </c>
      <c r="L74" s="44" t="str">
        <f t="shared" si="3"/>
        <v>-</v>
      </c>
      <c r="M74" s="45" t="s">
        <v>33</v>
      </c>
      <c r="N74" s="2"/>
      <c r="R74" s="2"/>
      <c r="S74" s="3" t="s">
        <v>205</v>
      </c>
      <c r="T74" s="4">
        <v>11.75</v>
      </c>
      <c r="U74" s="2" t="s">
        <v>38</v>
      </c>
    </row>
    <row r="75" spans="2:21" ht="15.75" customHeight="1" x14ac:dyDescent="0.35">
      <c r="B75" s="39">
        <v>45496</v>
      </c>
      <c r="C75" s="40">
        <v>45510</v>
      </c>
      <c r="D75" s="41" t="s">
        <v>43</v>
      </c>
      <c r="E75" s="42" t="s">
        <v>31</v>
      </c>
      <c r="F75" s="22"/>
      <c r="G75" s="42" t="s">
        <v>38</v>
      </c>
      <c r="H75" s="42"/>
      <c r="I75" s="43">
        <v>2290.62</v>
      </c>
      <c r="J75" s="43" t="str">
        <f t="shared" si="0"/>
        <v>-</v>
      </c>
      <c r="K75" s="43" t="str">
        <f t="shared" si="1"/>
        <v>-</v>
      </c>
      <c r="L75" s="44" t="str">
        <f t="shared" si="3"/>
        <v>-</v>
      </c>
      <c r="M75" s="45" t="s">
        <v>33</v>
      </c>
      <c r="N75" s="2"/>
      <c r="R75" s="2"/>
      <c r="S75" s="3" t="s">
        <v>206</v>
      </c>
      <c r="T75" s="4">
        <v>11</v>
      </c>
      <c r="U75" s="2" t="s">
        <v>38</v>
      </c>
    </row>
    <row r="76" spans="2:21" ht="15.75" customHeight="1" x14ac:dyDescent="0.35">
      <c r="B76" s="39">
        <v>45496</v>
      </c>
      <c r="C76" s="40">
        <v>45516</v>
      </c>
      <c r="D76" s="41" t="s">
        <v>47</v>
      </c>
      <c r="E76" s="42" t="s">
        <v>31</v>
      </c>
      <c r="F76" s="22"/>
      <c r="G76" s="42" t="s">
        <v>42</v>
      </c>
      <c r="H76" s="42"/>
      <c r="I76" s="43">
        <v>549.74</v>
      </c>
      <c r="J76" s="43" t="str">
        <f t="shared" si="0"/>
        <v>-</v>
      </c>
      <c r="K76" s="43" t="str">
        <f t="shared" si="1"/>
        <v>-</v>
      </c>
      <c r="L76" s="44" t="str">
        <f t="shared" si="3"/>
        <v>-</v>
      </c>
      <c r="M76" s="45" t="s">
        <v>33</v>
      </c>
      <c r="N76" s="2"/>
      <c r="R76" s="2"/>
      <c r="S76" s="3" t="s">
        <v>207</v>
      </c>
      <c r="T76" s="4">
        <v>29.9</v>
      </c>
      <c r="U76" s="2" t="s">
        <v>55</v>
      </c>
    </row>
    <row r="77" spans="2:21" ht="15.75" customHeight="1" x14ac:dyDescent="0.35">
      <c r="B77" s="39">
        <v>45496</v>
      </c>
      <c r="C77" s="40">
        <v>45516</v>
      </c>
      <c r="D77" s="41" t="s">
        <v>86</v>
      </c>
      <c r="E77" s="42" t="s">
        <v>31</v>
      </c>
      <c r="F77" s="22"/>
      <c r="G77" s="42" t="s">
        <v>42</v>
      </c>
      <c r="H77" s="42"/>
      <c r="I77" s="43">
        <v>594.29999999999995</v>
      </c>
      <c r="J77" s="43" t="str">
        <f t="shared" si="0"/>
        <v>-</v>
      </c>
      <c r="K77" s="43" t="str">
        <f t="shared" si="1"/>
        <v>-</v>
      </c>
      <c r="L77" s="44" t="str">
        <f t="shared" si="3"/>
        <v>-</v>
      </c>
      <c r="M77" s="45" t="s">
        <v>33</v>
      </c>
      <c r="N77" s="2"/>
      <c r="R77" s="2"/>
      <c r="S77" s="3" t="s">
        <v>208</v>
      </c>
      <c r="T77" s="4">
        <v>49.9</v>
      </c>
      <c r="U77" s="2" t="s">
        <v>55</v>
      </c>
    </row>
    <row r="78" spans="2:21" ht="15.75" customHeight="1" x14ac:dyDescent="0.35">
      <c r="B78" s="39">
        <v>45496</v>
      </c>
      <c r="C78" s="40">
        <v>45511</v>
      </c>
      <c r="D78" s="41" t="s">
        <v>39</v>
      </c>
      <c r="E78" s="42" t="s">
        <v>31</v>
      </c>
      <c r="F78" s="22"/>
      <c r="G78" s="42" t="s">
        <v>32</v>
      </c>
      <c r="H78" s="42"/>
      <c r="I78" s="43">
        <v>350.04</v>
      </c>
      <c r="J78" s="43" t="str">
        <f t="shared" si="0"/>
        <v>-</v>
      </c>
      <c r="K78" s="43" t="str">
        <f t="shared" si="1"/>
        <v>-</v>
      </c>
      <c r="L78" s="44" t="str">
        <f t="shared" si="3"/>
        <v>-</v>
      </c>
      <c r="M78" s="45" t="s">
        <v>33</v>
      </c>
      <c r="N78" s="2"/>
      <c r="R78" s="2"/>
      <c r="S78" s="3" t="s">
        <v>209</v>
      </c>
      <c r="T78" s="4">
        <v>31.9</v>
      </c>
      <c r="U78" s="2" t="s">
        <v>55</v>
      </c>
    </row>
    <row r="79" spans="2:21" ht="15.75" customHeight="1" x14ac:dyDescent="0.35">
      <c r="B79" s="39">
        <v>45496</v>
      </c>
      <c r="C79" s="40">
        <v>45511</v>
      </c>
      <c r="D79" s="41" t="s">
        <v>74</v>
      </c>
      <c r="E79" s="42" t="s">
        <v>31</v>
      </c>
      <c r="F79" s="22"/>
      <c r="G79" s="42" t="s">
        <v>36</v>
      </c>
      <c r="H79" s="42"/>
      <c r="I79" s="43">
        <v>1255.71</v>
      </c>
      <c r="J79" s="43" t="str">
        <f t="shared" si="0"/>
        <v>-</v>
      </c>
      <c r="K79" s="43" t="str">
        <f t="shared" si="1"/>
        <v>-</v>
      </c>
      <c r="L79" s="44" t="str">
        <f t="shared" si="3"/>
        <v>-</v>
      </c>
      <c r="M79" s="45" t="s">
        <v>33</v>
      </c>
      <c r="N79" s="2"/>
      <c r="R79" s="2"/>
      <c r="S79" s="3" t="s">
        <v>210</v>
      </c>
      <c r="T79" s="4">
        <v>17</v>
      </c>
      <c r="U79" s="2" t="s">
        <v>55</v>
      </c>
    </row>
    <row r="80" spans="2:21" ht="15.75" customHeight="1" x14ac:dyDescent="0.35">
      <c r="B80" s="39">
        <v>45496</v>
      </c>
      <c r="C80" s="40">
        <v>45526</v>
      </c>
      <c r="D80" s="41" t="s">
        <v>74</v>
      </c>
      <c r="E80" s="42" t="s">
        <v>31</v>
      </c>
      <c r="F80" s="22"/>
      <c r="G80" s="42" t="s">
        <v>36</v>
      </c>
      <c r="H80" s="42"/>
      <c r="I80" s="43">
        <v>1255.71</v>
      </c>
      <c r="J80" s="43" t="str">
        <f t="shared" si="0"/>
        <v>-</v>
      </c>
      <c r="K80" s="43" t="str">
        <f t="shared" si="1"/>
        <v>-</v>
      </c>
      <c r="L80" s="44" t="str">
        <f t="shared" si="3"/>
        <v>-</v>
      </c>
      <c r="M80" s="45" t="s">
        <v>33</v>
      </c>
      <c r="N80" s="2"/>
      <c r="R80" s="2"/>
      <c r="S80" s="3" t="s">
        <v>211</v>
      </c>
      <c r="T80" s="4">
        <v>6.9</v>
      </c>
      <c r="U80" s="2" t="s">
        <v>55</v>
      </c>
    </row>
    <row r="81" spans="2:21" ht="15.75" customHeight="1" x14ac:dyDescent="0.35">
      <c r="B81" s="39">
        <v>45496</v>
      </c>
      <c r="C81" s="40">
        <v>45511</v>
      </c>
      <c r="D81" s="41" t="s">
        <v>44</v>
      </c>
      <c r="E81" s="42" t="s">
        <v>31</v>
      </c>
      <c r="F81" s="22"/>
      <c r="G81" s="42" t="s">
        <v>32</v>
      </c>
      <c r="H81" s="42"/>
      <c r="I81" s="43">
        <v>288</v>
      </c>
      <c r="J81" s="43" t="str">
        <f t="shared" si="0"/>
        <v>-</v>
      </c>
      <c r="K81" s="43" t="str">
        <f t="shared" si="1"/>
        <v>-</v>
      </c>
      <c r="L81" s="44" t="str">
        <f t="shared" si="3"/>
        <v>-</v>
      </c>
      <c r="M81" s="45" t="s">
        <v>33</v>
      </c>
      <c r="N81" s="2"/>
      <c r="R81" s="2"/>
      <c r="S81" s="3" t="s">
        <v>212</v>
      </c>
      <c r="T81" s="4">
        <v>6.9</v>
      </c>
      <c r="U81" s="2" t="s">
        <v>55</v>
      </c>
    </row>
    <row r="82" spans="2:21" ht="15.75" customHeight="1" x14ac:dyDescent="0.35">
      <c r="B82" s="39">
        <v>45497</v>
      </c>
      <c r="C82" s="40">
        <v>45511</v>
      </c>
      <c r="D82" s="41" t="s">
        <v>74</v>
      </c>
      <c r="E82" s="42" t="s">
        <v>99</v>
      </c>
      <c r="F82" s="22"/>
      <c r="G82" s="42" t="s">
        <v>36</v>
      </c>
      <c r="H82" s="42"/>
      <c r="I82" s="43">
        <v>528.57000000000005</v>
      </c>
      <c r="J82" s="43" t="str">
        <f t="shared" si="0"/>
        <v>-</v>
      </c>
      <c r="K82" s="43" t="str">
        <f t="shared" si="1"/>
        <v>-</v>
      </c>
      <c r="L82" s="44" t="str">
        <f t="shared" si="3"/>
        <v>-</v>
      </c>
      <c r="M82" s="45" t="s">
        <v>33</v>
      </c>
      <c r="N82" s="2"/>
      <c r="R82" s="2"/>
      <c r="S82" s="3" t="s">
        <v>212</v>
      </c>
      <c r="T82" s="4">
        <v>6.9</v>
      </c>
      <c r="U82" s="2" t="s">
        <v>55</v>
      </c>
    </row>
    <row r="83" spans="2:21" ht="15.75" customHeight="1" x14ac:dyDescent="0.35">
      <c r="B83" s="39">
        <v>45497</v>
      </c>
      <c r="C83" s="40">
        <v>45526</v>
      </c>
      <c r="D83" s="41" t="s">
        <v>74</v>
      </c>
      <c r="E83" s="42" t="s">
        <v>99</v>
      </c>
      <c r="F83" s="22"/>
      <c r="G83" s="42" t="s">
        <v>36</v>
      </c>
      <c r="H83" s="42"/>
      <c r="I83" s="43">
        <v>528.57000000000005</v>
      </c>
      <c r="J83" s="43" t="str">
        <f t="shared" si="0"/>
        <v>-</v>
      </c>
      <c r="K83" s="43" t="str">
        <f t="shared" si="1"/>
        <v>-</v>
      </c>
      <c r="L83" s="44" t="str">
        <f t="shared" si="3"/>
        <v>-</v>
      </c>
      <c r="M83" s="45" t="s">
        <v>33</v>
      </c>
      <c r="N83" s="2"/>
      <c r="R83" s="2"/>
      <c r="S83" s="3" t="s">
        <v>213</v>
      </c>
      <c r="T83" s="4">
        <v>140</v>
      </c>
      <c r="U83" s="2" t="s">
        <v>36</v>
      </c>
    </row>
    <row r="84" spans="2:21" ht="15.75" customHeight="1" x14ac:dyDescent="0.35">
      <c r="B84" s="39">
        <v>45497</v>
      </c>
      <c r="C84" s="40">
        <v>45510</v>
      </c>
      <c r="D84" s="41" t="s">
        <v>47</v>
      </c>
      <c r="E84" s="42" t="s">
        <v>81</v>
      </c>
      <c r="F84" s="22"/>
      <c r="G84" s="42" t="s">
        <v>42</v>
      </c>
      <c r="H84" s="42"/>
      <c r="I84" s="43">
        <v>272.82</v>
      </c>
      <c r="J84" s="43" t="str">
        <f t="shared" si="0"/>
        <v>-</v>
      </c>
      <c r="K84" s="43" t="str">
        <f t="shared" si="1"/>
        <v>-</v>
      </c>
      <c r="L84" s="44" t="str">
        <f t="shared" si="3"/>
        <v>-</v>
      </c>
      <c r="M84" s="45" t="s">
        <v>33</v>
      </c>
      <c r="N84" s="2"/>
      <c r="R84" s="2"/>
      <c r="S84" s="3" t="s">
        <v>214</v>
      </c>
      <c r="T84" s="4">
        <v>120</v>
      </c>
      <c r="U84" s="2" t="s">
        <v>36</v>
      </c>
    </row>
    <row r="85" spans="2:21" ht="15.75" customHeight="1" x14ac:dyDescent="0.35">
      <c r="B85" s="39">
        <v>45497</v>
      </c>
      <c r="C85" s="40">
        <v>45517</v>
      </c>
      <c r="D85" s="41" t="s">
        <v>47</v>
      </c>
      <c r="E85" s="42" t="s">
        <v>81</v>
      </c>
      <c r="F85" s="22"/>
      <c r="G85" s="42" t="s">
        <v>42</v>
      </c>
      <c r="H85" s="42"/>
      <c r="I85" s="43">
        <v>272.81</v>
      </c>
      <c r="J85" s="43" t="str">
        <f t="shared" si="0"/>
        <v>-</v>
      </c>
      <c r="K85" s="43" t="str">
        <f t="shared" si="1"/>
        <v>-</v>
      </c>
      <c r="L85" s="44" t="str">
        <f t="shared" si="3"/>
        <v>-</v>
      </c>
      <c r="M85" s="45" t="s">
        <v>33</v>
      </c>
      <c r="N85" s="2"/>
      <c r="R85" s="2"/>
      <c r="S85" s="3" t="s">
        <v>215</v>
      </c>
      <c r="T85" s="4">
        <v>6.9</v>
      </c>
      <c r="U85" s="2" t="s">
        <v>55</v>
      </c>
    </row>
    <row r="86" spans="2:21" ht="15.75" customHeight="1" x14ac:dyDescent="0.35">
      <c r="B86" s="39">
        <v>45499</v>
      </c>
      <c r="C86" s="40">
        <v>45504</v>
      </c>
      <c r="D86" s="41" t="s">
        <v>82</v>
      </c>
      <c r="E86" s="42" t="s">
        <v>31</v>
      </c>
      <c r="F86" s="22"/>
      <c r="G86" s="42" t="s">
        <v>32</v>
      </c>
      <c r="H86" s="42"/>
      <c r="I86" s="43">
        <v>3900</v>
      </c>
      <c r="J86" s="43" t="str">
        <f t="shared" si="0"/>
        <v>-</v>
      </c>
      <c r="K86" s="43" t="str">
        <f t="shared" si="1"/>
        <v>-</v>
      </c>
      <c r="L86" s="44" t="str">
        <f t="shared" si="3"/>
        <v>-</v>
      </c>
      <c r="M86" s="45" t="s">
        <v>33</v>
      </c>
      <c r="N86" s="2"/>
      <c r="R86" s="2"/>
      <c r="S86" s="3" t="s">
        <v>216</v>
      </c>
      <c r="T86" s="4">
        <v>6.9</v>
      </c>
      <c r="U86" s="2" t="s">
        <v>55</v>
      </c>
    </row>
    <row r="87" spans="2:21" ht="15.75" customHeight="1" x14ac:dyDescent="0.35">
      <c r="B87" s="39">
        <v>45499</v>
      </c>
      <c r="C87" s="40">
        <v>45506</v>
      </c>
      <c r="D87" s="41" t="s">
        <v>98</v>
      </c>
      <c r="E87" s="42" t="s">
        <v>31</v>
      </c>
      <c r="F87" s="22"/>
      <c r="G87" s="42" t="s">
        <v>32</v>
      </c>
      <c r="H87" s="42"/>
      <c r="I87" s="43">
        <v>478</v>
      </c>
      <c r="J87" s="43" t="str">
        <f t="shared" si="0"/>
        <v>-</v>
      </c>
      <c r="K87" s="43" t="str">
        <f t="shared" si="1"/>
        <v>-</v>
      </c>
      <c r="L87" s="44" t="str">
        <f t="shared" si="3"/>
        <v>-</v>
      </c>
      <c r="M87" s="45" t="s">
        <v>33</v>
      </c>
      <c r="N87" s="2"/>
      <c r="R87" s="2"/>
      <c r="S87" s="3" t="s">
        <v>216</v>
      </c>
      <c r="T87" s="4">
        <v>6.9</v>
      </c>
      <c r="U87" s="2" t="s">
        <v>55</v>
      </c>
    </row>
    <row r="88" spans="2:21" ht="15.75" customHeight="1" x14ac:dyDescent="0.35">
      <c r="B88" s="39">
        <v>45499</v>
      </c>
      <c r="C88" s="40">
        <v>45513</v>
      </c>
      <c r="D88" s="41" t="s">
        <v>39</v>
      </c>
      <c r="E88" s="42" t="s">
        <v>31</v>
      </c>
      <c r="F88" s="22"/>
      <c r="G88" s="42" t="s">
        <v>32</v>
      </c>
      <c r="H88" s="42"/>
      <c r="I88" s="43">
        <v>350.04</v>
      </c>
      <c r="J88" s="43" t="str">
        <f t="shared" si="0"/>
        <v>-</v>
      </c>
      <c r="K88" s="43" t="str">
        <f t="shared" si="1"/>
        <v>-</v>
      </c>
      <c r="L88" s="44" t="str">
        <f t="shared" si="3"/>
        <v>-</v>
      </c>
      <c r="M88" s="45" t="s">
        <v>33</v>
      </c>
      <c r="N88" s="2"/>
      <c r="R88" s="2"/>
      <c r="S88" s="3" t="s">
        <v>217</v>
      </c>
      <c r="T88" s="4">
        <v>50</v>
      </c>
      <c r="U88" s="2" t="s">
        <v>36</v>
      </c>
    </row>
    <row r="89" spans="2:21" ht="15.75" customHeight="1" x14ac:dyDescent="0.35">
      <c r="B89" s="39">
        <v>45499</v>
      </c>
      <c r="C89" s="40">
        <v>45513</v>
      </c>
      <c r="D89" s="41" t="s">
        <v>64</v>
      </c>
      <c r="E89" s="42" t="s">
        <v>31</v>
      </c>
      <c r="F89" s="22"/>
      <c r="G89" s="42" t="s">
        <v>32</v>
      </c>
      <c r="H89" s="42"/>
      <c r="I89" s="43">
        <v>400.14</v>
      </c>
      <c r="J89" s="43" t="str">
        <f t="shared" si="0"/>
        <v>-</v>
      </c>
      <c r="K89" s="43" t="str">
        <f t="shared" si="1"/>
        <v>-</v>
      </c>
      <c r="L89" s="44" t="str">
        <f t="shared" si="3"/>
        <v>-</v>
      </c>
      <c r="M89" s="45" t="s">
        <v>33</v>
      </c>
      <c r="N89" s="2"/>
      <c r="R89" s="2"/>
      <c r="S89" s="3" t="s">
        <v>218</v>
      </c>
      <c r="T89" s="4">
        <v>6.75</v>
      </c>
      <c r="U89" s="2" t="s">
        <v>38</v>
      </c>
    </row>
    <row r="90" spans="2:21" ht="15.75" customHeight="1" x14ac:dyDescent="0.35">
      <c r="B90" s="39">
        <v>45499</v>
      </c>
      <c r="C90" s="40">
        <v>45504</v>
      </c>
      <c r="D90" s="41" t="s">
        <v>115</v>
      </c>
      <c r="E90" s="42" t="s">
        <v>99</v>
      </c>
      <c r="F90" s="22"/>
      <c r="G90" s="42" t="s">
        <v>32</v>
      </c>
      <c r="H90" s="42"/>
      <c r="I90" s="43">
        <v>212.3</v>
      </c>
      <c r="J90" s="43" t="str">
        <f t="shared" si="0"/>
        <v>-</v>
      </c>
      <c r="K90" s="43" t="str">
        <f t="shared" si="1"/>
        <v>-</v>
      </c>
      <c r="L90" s="44" t="str">
        <f t="shared" si="3"/>
        <v>-</v>
      </c>
      <c r="M90" s="45" t="s">
        <v>33</v>
      </c>
      <c r="N90" s="2"/>
      <c r="R90" s="2"/>
      <c r="S90" s="3" t="s">
        <v>219</v>
      </c>
      <c r="T90" s="4">
        <v>6.75</v>
      </c>
      <c r="U90" s="2" t="s">
        <v>38</v>
      </c>
    </row>
    <row r="91" spans="2:21" ht="15.75" customHeight="1" x14ac:dyDescent="0.35">
      <c r="B91" s="39">
        <v>45499</v>
      </c>
      <c r="C91" s="40">
        <v>45512</v>
      </c>
      <c r="D91" s="41" t="s">
        <v>95</v>
      </c>
      <c r="E91" s="42" t="s">
        <v>99</v>
      </c>
      <c r="F91" s="22"/>
      <c r="G91" s="42" t="s">
        <v>38</v>
      </c>
      <c r="H91" s="42"/>
      <c r="I91" s="43">
        <v>100</v>
      </c>
      <c r="J91" s="43" t="str">
        <f t="shared" si="0"/>
        <v>-</v>
      </c>
      <c r="K91" s="43" t="str">
        <f t="shared" si="1"/>
        <v>-</v>
      </c>
      <c r="L91" s="44" t="str">
        <f t="shared" si="3"/>
        <v>-</v>
      </c>
      <c r="M91" s="45" t="s">
        <v>33</v>
      </c>
      <c r="N91" s="2"/>
      <c r="R91" s="2"/>
      <c r="S91" s="3" t="s">
        <v>220</v>
      </c>
      <c r="T91" s="4">
        <v>6.9</v>
      </c>
      <c r="U91" s="2" t="s">
        <v>55</v>
      </c>
    </row>
    <row r="92" spans="2:21" ht="15.75" customHeight="1" x14ac:dyDescent="0.35">
      <c r="B92" s="39">
        <v>45499</v>
      </c>
      <c r="C92" s="40">
        <v>45505</v>
      </c>
      <c r="D92" s="41" t="s">
        <v>75</v>
      </c>
      <c r="E92" s="42" t="s">
        <v>99</v>
      </c>
      <c r="F92" s="22"/>
      <c r="G92" s="42" t="s">
        <v>32</v>
      </c>
      <c r="H92" s="42"/>
      <c r="I92" s="43">
        <v>343.26</v>
      </c>
      <c r="J92" s="43" t="str">
        <f t="shared" si="0"/>
        <v>-</v>
      </c>
      <c r="K92" s="43" t="str">
        <f t="shared" si="1"/>
        <v>-</v>
      </c>
      <c r="L92" s="44" t="str">
        <f t="shared" si="3"/>
        <v>-</v>
      </c>
      <c r="M92" s="45" t="s">
        <v>33</v>
      </c>
      <c r="N92" s="2"/>
      <c r="R92" s="2"/>
      <c r="S92" s="3" t="s">
        <v>221</v>
      </c>
      <c r="T92" s="4">
        <v>5</v>
      </c>
      <c r="U92" s="2" t="s">
        <v>42</v>
      </c>
    </row>
    <row r="93" spans="2:21" ht="15.75" customHeight="1" x14ac:dyDescent="0.35">
      <c r="B93" s="39">
        <v>45499</v>
      </c>
      <c r="C93" s="40">
        <v>45513</v>
      </c>
      <c r="D93" s="41" t="s">
        <v>86</v>
      </c>
      <c r="E93" s="42" t="s">
        <v>99</v>
      </c>
      <c r="F93" s="22"/>
      <c r="G93" s="42" t="s">
        <v>32</v>
      </c>
      <c r="H93" s="42"/>
      <c r="I93" s="43">
        <v>200.01</v>
      </c>
      <c r="J93" s="43" t="str">
        <f t="shared" si="0"/>
        <v>-</v>
      </c>
      <c r="K93" s="43" t="str">
        <f t="shared" si="1"/>
        <v>-</v>
      </c>
      <c r="L93" s="44" t="str">
        <f t="shared" si="3"/>
        <v>-</v>
      </c>
      <c r="M93" s="45" t="s">
        <v>222</v>
      </c>
      <c r="N93" s="2"/>
      <c r="R93" s="2"/>
      <c r="S93" s="3" t="s">
        <v>223</v>
      </c>
      <c r="T93" s="4">
        <v>4</v>
      </c>
      <c r="U93" s="2" t="s">
        <v>42</v>
      </c>
    </row>
    <row r="94" spans="2:21" ht="15.75" customHeight="1" x14ac:dyDescent="0.35">
      <c r="B94" s="39">
        <v>45499</v>
      </c>
      <c r="C94" s="40">
        <v>45513</v>
      </c>
      <c r="D94" s="41" t="s">
        <v>74</v>
      </c>
      <c r="E94" s="42" t="s">
        <v>81</v>
      </c>
      <c r="F94" s="22"/>
      <c r="G94" s="42" t="s">
        <v>36</v>
      </c>
      <c r="H94" s="42"/>
      <c r="I94" s="43">
        <v>275.81</v>
      </c>
      <c r="J94" s="43" t="str">
        <f t="shared" si="0"/>
        <v>-</v>
      </c>
      <c r="K94" s="43" t="str">
        <f t="shared" si="1"/>
        <v>-</v>
      </c>
      <c r="L94" s="44" t="str">
        <f t="shared" si="3"/>
        <v>-</v>
      </c>
      <c r="M94" s="45" t="s">
        <v>33</v>
      </c>
      <c r="N94" s="2"/>
      <c r="R94" s="2"/>
      <c r="S94" s="3" t="s">
        <v>224</v>
      </c>
      <c r="T94" s="4">
        <v>27</v>
      </c>
      <c r="U94" s="2" t="s">
        <v>36</v>
      </c>
    </row>
    <row r="95" spans="2:21" ht="15.75" customHeight="1" x14ac:dyDescent="0.35">
      <c r="B95" s="39">
        <v>45499</v>
      </c>
      <c r="C95" s="40">
        <v>45528</v>
      </c>
      <c r="D95" s="41" t="s">
        <v>74</v>
      </c>
      <c r="E95" s="42" t="s">
        <v>81</v>
      </c>
      <c r="F95" s="22"/>
      <c r="G95" s="42" t="s">
        <v>36</v>
      </c>
      <c r="H95" s="42"/>
      <c r="I95" s="43">
        <v>275.81</v>
      </c>
      <c r="J95" s="43" t="str">
        <f t="shared" si="0"/>
        <v>-</v>
      </c>
      <c r="K95" s="43" t="str">
        <f t="shared" si="1"/>
        <v>-</v>
      </c>
      <c r="L95" s="44" t="str">
        <f t="shared" si="3"/>
        <v>-</v>
      </c>
      <c r="M95" s="45" t="s">
        <v>33</v>
      </c>
      <c r="N95" s="2"/>
      <c r="R95" s="2"/>
      <c r="S95" s="3" t="s">
        <v>225</v>
      </c>
      <c r="T95" s="4">
        <v>25</v>
      </c>
      <c r="U95" s="2" t="s">
        <v>36</v>
      </c>
    </row>
    <row r="96" spans="2:21" ht="15.75" customHeight="1" x14ac:dyDescent="0.35">
      <c r="B96" s="39">
        <v>45499</v>
      </c>
      <c r="C96" s="40">
        <v>45511</v>
      </c>
      <c r="D96" s="41" t="s">
        <v>57</v>
      </c>
      <c r="E96" s="42" t="s">
        <v>81</v>
      </c>
      <c r="F96" s="22"/>
      <c r="G96" s="42" t="s">
        <v>38</v>
      </c>
      <c r="H96" s="42"/>
      <c r="I96" s="43">
        <v>818.36</v>
      </c>
      <c r="J96" s="43" t="str">
        <f t="shared" si="0"/>
        <v>-</v>
      </c>
      <c r="K96" s="43" t="str">
        <f t="shared" si="1"/>
        <v>-</v>
      </c>
      <c r="L96" s="44" t="str">
        <f t="shared" si="3"/>
        <v>-</v>
      </c>
      <c r="M96" s="45" t="s">
        <v>33</v>
      </c>
      <c r="N96" s="2"/>
      <c r="R96" s="2"/>
      <c r="S96" s="3" t="s">
        <v>226</v>
      </c>
      <c r="T96" s="4">
        <v>25</v>
      </c>
      <c r="U96" s="2" t="s">
        <v>36</v>
      </c>
    </row>
    <row r="97" spans="2:21" ht="15.75" customHeight="1" x14ac:dyDescent="0.35">
      <c r="B97" s="39">
        <v>45499</v>
      </c>
      <c r="C97" s="40">
        <v>45505</v>
      </c>
      <c r="D97" s="41" t="s">
        <v>43</v>
      </c>
      <c r="E97" s="42" t="s">
        <v>81</v>
      </c>
      <c r="F97" s="22"/>
      <c r="G97" s="42" t="s">
        <v>38</v>
      </c>
      <c r="H97" s="42"/>
      <c r="I97" s="43">
        <v>833.74</v>
      </c>
      <c r="J97" s="43" t="str">
        <f t="shared" si="0"/>
        <v>-</v>
      </c>
      <c r="K97" s="43" t="str">
        <f t="shared" si="1"/>
        <v>-</v>
      </c>
      <c r="L97" s="44" t="str">
        <f t="shared" si="3"/>
        <v>-</v>
      </c>
      <c r="M97" s="45" t="s">
        <v>33</v>
      </c>
      <c r="N97" s="2"/>
      <c r="R97" s="2"/>
      <c r="S97" s="3" t="s">
        <v>227</v>
      </c>
      <c r="T97" s="4">
        <v>79.900000000000006</v>
      </c>
      <c r="U97" s="2" t="s">
        <v>36</v>
      </c>
    </row>
    <row r="98" spans="2:21" ht="15.75" customHeight="1" x14ac:dyDescent="0.35">
      <c r="B98" s="39">
        <v>45499</v>
      </c>
      <c r="C98" s="40">
        <v>45506</v>
      </c>
      <c r="D98" s="41" t="s">
        <v>48</v>
      </c>
      <c r="E98" s="42" t="s">
        <v>81</v>
      </c>
      <c r="F98" s="22"/>
      <c r="G98" s="42" t="s">
        <v>32</v>
      </c>
      <c r="H98" s="42"/>
      <c r="I98" s="43">
        <v>689.5</v>
      </c>
      <c r="J98" s="43" t="str">
        <f t="shared" si="0"/>
        <v>-</v>
      </c>
      <c r="K98" s="43" t="str">
        <f t="shared" si="1"/>
        <v>-</v>
      </c>
      <c r="L98" s="44" t="str">
        <f t="shared" si="3"/>
        <v>-</v>
      </c>
      <c r="M98" s="45" t="s">
        <v>33</v>
      </c>
      <c r="N98" s="2"/>
      <c r="R98" s="2"/>
      <c r="S98" s="3" t="s">
        <v>228</v>
      </c>
      <c r="T98" s="4">
        <v>60</v>
      </c>
      <c r="U98" s="2" t="s">
        <v>36</v>
      </c>
    </row>
    <row r="99" spans="2:21" ht="15.75" customHeight="1" x14ac:dyDescent="0.35">
      <c r="B99" s="39">
        <v>45499</v>
      </c>
      <c r="C99" s="40">
        <v>45502</v>
      </c>
      <c r="D99" s="41" t="s">
        <v>43</v>
      </c>
      <c r="E99" s="42" t="s">
        <v>89</v>
      </c>
      <c r="F99" s="22"/>
      <c r="G99" s="42" t="s">
        <v>38</v>
      </c>
      <c r="H99" s="42"/>
      <c r="I99" s="43">
        <v>496.79</v>
      </c>
      <c r="J99" s="43" t="str">
        <f t="shared" si="0"/>
        <v>-</v>
      </c>
      <c r="K99" s="43" t="str">
        <f t="shared" si="1"/>
        <v>-</v>
      </c>
      <c r="L99" s="44" t="str">
        <f t="shared" si="3"/>
        <v>-</v>
      </c>
      <c r="M99" s="45" t="s">
        <v>33</v>
      </c>
      <c r="N99" s="2"/>
      <c r="R99" s="2"/>
      <c r="S99" s="3" t="s">
        <v>229</v>
      </c>
      <c r="T99" s="4">
        <v>35</v>
      </c>
      <c r="U99" s="2" t="s">
        <v>36</v>
      </c>
    </row>
    <row r="100" spans="2:21" ht="15.75" customHeight="1" x14ac:dyDescent="0.35">
      <c r="B100" s="39">
        <v>45499</v>
      </c>
      <c r="C100" s="40">
        <v>45511</v>
      </c>
      <c r="D100" s="41" t="s">
        <v>95</v>
      </c>
      <c r="E100" s="42" t="s">
        <v>89</v>
      </c>
      <c r="F100" s="22"/>
      <c r="G100" s="42" t="s">
        <v>38</v>
      </c>
      <c r="H100" s="42"/>
      <c r="I100" s="43">
        <v>400</v>
      </c>
      <c r="J100" s="43" t="str">
        <f t="shared" si="0"/>
        <v>-</v>
      </c>
      <c r="K100" s="43" t="str">
        <f t="shared" si="1"/>
        <v>-</v>
      </c>
      <c r="L100" s="44" t="str">
        <f t="shared" si="3"/>
        <v>-</v>
      </c>
      <c r="M100" s="45" t="s">
        <v>33</v>
      </c>
      <c r="N100" s="2"/>
      <c r="R100" s="2"/>
      <c r="S100" s="3" t="s">
        <v>230</v>
      </c>
      <c r="T100" s="4">
        <v>30</v>
      </c>
      <c r="U100" s="2" t="s">
        <v>36</v>
      </c>
    </row>
    <row r="101" spans="2:21" ht="15.75" customHeight="1" x14ac:dyDescent="0.35">
      <c r="B101" s="39">
        <v>45499</v>
      </c>
      <c r="C101" s="40">
        <v>45512</v>
      </c>
      <c r="D101" s="41" t="s">
        <v>64</v>
      </c>
      <c r="E101" s="42" t="s">
        <v>89</v>
      </c>
      <c r="F101" s="22"/>
      <c r="G101" s="42" t="s">
        <v>32</v>
      </c>
      <c r="H101" s="42"/>
      <c r="I101" s="43">
        <v>406.98</v>
      </c>
      <c r="J101" s="43" t="str">
        <f t="shared" si="0"/>
        <v>-</v>
      </c>
      <c r="K101" s="43" t="str">
        <f t="shared" si="1"/>
        <v>-</v>
      </c>
      <c r="L101" s="44" t="str">
        <f t="shared" si="3"/>
        <v>-</v>
      </c>
      <c r="M101" s="45" t="s">
        <v>33</v>
      </c>
      <c r="N101" s="2"/>
      <c r="R101" s="2"/>
      <c r="S101" s="3" t="s">
        <v>231</v>
      </c>
      <c r="T101" s="4">
        <v>99</v>
      </c>
      <c r="U101" s="2" t="s">
        <v>36</v>
      </c>
    </row>
    <row r="102" spans="2:21" ht="15.75" customHeight="1" x14ac:dyDescent="0.35">
      <c r="B102" s="39">
        <v>45499</v>
      </c>
      <c r="C102" s="40">
        <v>45512</v>
      </c>
      <c r="D102" s="41" t="s">
        <v>64</v>
      </c>
      <c r="E102" s="42" t="s">
        <v>89</v>
      </c>
      <c r="F102" s="22"/>
      <c r="G102" s="42" t="s">
        <v>32</v>
      </c>
      <c r="H102" s="42"/>
      <c r="I102" s="43">
        <v>24</v>
      </c>
      <c r="J102" s="43" t="str">
        <f t="shared" si="0"/>
        <v>-</v>
      </c>
      <c r="K102" s="43" t="str">
        <f t="shared" si="1"/>
        <v>-</v>
      </c>
      <c r="L102" s="44" t="str">
        <f t="shared" si="3"/>
        <v>-</v>
      </c>
      <c r="M102" s="45" t="s">
        <v>33</v>
      </c>
      <c r="N102" s="2"/>
      <c r="R102" s="2"/>
      <c r="S102" s="3" t="s">
        <v>232</v>
      </c>
      <c r="T102" s="4">
        <v>99</v>
      </c>
      <c r="U102" s="2" t="s">
        <v>36</v>
      </c>
    </row>
    <row r="103" spans="2:21" ht="15.75" customHeight="1" x14ac:dyDescent="0.35">
      <c r="B103" s="39">
        <v>45499</v>
      </c>
      <c r="C103" s="40">
        <v>45504</v>
      </c>
      <c r="D103" s="41" t="s">
        <v>82</v>
      </c>
      <c r="E103" s="42" t="s">
        <v>89</v>
      </c>
      <c r="F103" s="22"/>
      <c r="G103" s="42" t="s">
        <v>32</v>
      </c>
      <c r="H103" s="42"/>
      <c r="I103" s="43">
        <v>487</v>
      </c>
      <c r="J103" s="43" t="str">
        <f t="shared" si="0"/>
        <v>-</v>
      </c>
      <c r="K103" s="43" t="str">
        <f t="shared" si="1"/>
        <v>-</v>
      </c>
      <c r="L103" s="44" t="str">
        <f t="shared" si="3"/>
        <v>-</v>
      </c>
      <c r="M103" s="45" t="s">
        <v>33</v>
      </c>
      <c r="N103" s="2"/>
      <c r="R103" s="2"/>
      <c r="S103" s="3" t="s">
        <v>233</v>
      </c>
      <c r="T103" s="4">
        <v>14</v>
      </c>
      <c r="U103" s="2" t="s">
        <v>32</v>
      </c>
    </row>
    <row r="104" spans="2:21" ht="15.75" customHeight="1" x14ac:dyDescent="0.35">
      <c r="B104" s="39">
        <v>45499</v>
      </c>
      <c r="C104" s="40">
        <v>45509</v>
      </c>
      <c r="D104" s="41" t="s">
        <v>37</v>
      </c>
      <c r="E104" s="42" t="s">
        <v>99</v>
      </c>
      <c r="F104" s="22"/>
      <c r="G104" s="42" t="s">
        <v>38</v>
      </c>
      <c r="H104" s="42"/>
      <c r="I104" s="43">
        <v>1106.53</v>
      </c>
      <c r="J104" s="43" t="str">
        <f t="shared" si="0"/>
        <v>-</v>
      </c>
      <c r="K104" s="43" t="str">
        <f t="shared" si="1"/>
        <v>-</v>
      </c>
      <c r="L104" s="44" t="str">
        <f t="shared" si="3"/>
        <v>-</v>
      </c>
      <c r="M104" s="45" t="s">
        <v>33</v>
      </c>
      <c r="N104" s="2"/>
      <c r="R104" s="2"/>
      <c r="S104" s="3" t="s">
        <v>234</v>
      </c>
      <c r="T104" s="4">
        <v>6</v>
      </c>
      <c r="U104" s="2" t="s">
        <v>32</v>
      </c>
    </row>
    <row r="105" spans="2:21" ht="15.75" customHeight="1" x14ac:dyDescent="0.35">
      <c r="B105" s="39">
        <v>45499</v>
      </c>
      <c r="C105" s="40">
        <v>45518</v>
      </c>
      <c r="D105" s="41" t="s">
        <v>37</v>
      </c>
      <c r="E105" s="42" t="s">
        <v>99</v>
      </c>
      <c r="F105" s="22"/>
      <c r="G105" s="42" t="s">
        <v>38</v>
      </c>
      <c r="H105" s="42"/>
      <c r="I105" s="43">
        <v>1073.99</v>
      </c>
      <c r="J105" s="43" t="str">
        <f t="shared" si="0"/>
        <v>-</v>
      </c>
      <c r="K105" s="43" t="str">
        <f t="shared" si="1"/>
        <v>-</v>
      </c>
      <c r="L105" s="44" t="str">
        <f t="shared" si="3"/>
        <v>-</v>
      </c>
      <c r="M105" s="45" t="s">
        <v>33</v>
      </c>
      <c r="N105" s="2"/>
      <c r="R105" s="2"/>
      <c r="S105" s="3" t="s">
        <v>235</v>
      </c>
      <c r="T105" s="4">
        <v>4.5</v>
      </c>
      <c r="U105" s="2" t="s">
        <v>32</v>
      </c>
    </row>
    <row r="106" spans="2:21" ht="15.75" customHeight="1" x14ac:dyDescent="0.35">
      <c r="B106" s="39">
        <v>45499</v>
      </c>
      <c r="C106" s="40">
        <v>45520</v>
      </c>
      <c r="D106" s="41" t="s">
        <v>37</v>
      </c>
      <c r="E106" s="42" t="s">
        <v>99</v>
      </c>
      <c r="F106" s="22"/>
      <c r="G106" s="42" t="s">
        <v>38</v>
      </c>
      <c r="H106" s="42"/>
      <c r="I106" s="43">
        <v>1073.99</v>
      </c>
      <c r="J106" s="43" t="str">
        <f t="shared" si="0"/>
        <v>-</v>
      </c>
      <c r="K106" s="43" t="str">
        <f t="shared" si="1"/>
        <v>-</v>
      </c>
      <c r="L106" s="44" t="str">
        <f t="shared" si="3"/>
        <v>-</v>
      </c>
      <c r="M106" s="45" t="s">
        <v>33</v>
      </c>
      <c r="N106" s="2"/>
      <c r="R106" s="2"/>
      <c r="S106" s="3" t="s">
        <v>236</v>
      </c>
      <c r="T106" s="4">
        <v>6</v>
      </c>
      <c r="U106" s="2" t="s">
        <v>32</v>
      </c>
    </row>
    <row r="107" spans="2:21" ht="15.75" customHeight="1" x14ac:dyDescent="0.35">
      <c r="B107" s="39">
        <v>45499</v>
      </c>
      <c r="C107" s="40">
        <v>45513</v>
      </c>
      <c r="D107" s="41" t="s">
        <v>43</v>
      </c>
      <c r="E107" s="42" t="s">
        <v>99</v>
      </c>
      <c r="F107" s="22"/>
      <c r="G107" s="42" t="s">
        <v>38</v>
      </c>
      <c r="H107" s="42"/>
      <c r="I107" s="43">
        <v>633.65</v>
      </c>
      <c r="J107" s="43" t="str">
        <f t="shared" si="0"/>
        <v>-</v>
      </c>
      <c r="K107" s="43" t="str">
        <f t="shared" si="1"/>
        <v>-</v>
      </c>
      <c r="L107" s="44" t="str">
        <f t="shared" si="3"/>
        <v>-</v>
      </c>
      <c r="M107" s="45" t="s">
        <v>33</v>
      </c>
      <c r="N107" s="2"/>
      <c r="R107" s="2"/>
      <c r="S107" s="3" t="s">
        <v>237</v>
      </c>
      <c r="T107" s="4">
        <v>21.9</v>
      </c>
      <c r="U107" s="2" t="s">
        <v>55</v>
      </c>
    </row>
    <row r="108" spans="2:21" ht="15.75" customHeight="1" x14ac:dyDescent="0.35">
      <c r="B108" s="39">
        <v>45499</v>
      </c>
      <c r="C108" s="40">
        <v>45512</v>
      </c>
      <c r="D108" s="41" t="s">
        <v>57</v>
      </c>
      <c r="E108" s="42" t="s">
        <v>99</v>
      </c>
      <c r="F108" s="22"/>
      <c r="G108" s="42" t="s">
        <v>38</v>
      </c>
      <c r="H108" s="42"/>
      <c r="I108" s="43">
        <v>313.55</v>
      </c>
      <c r="J108" s="43" t="str">
        <f t="shared" si="0"/>
        <v>-</v>
      </c>
      <c r="K108" s="43" t="str">
        <f t="shared" si="1"/>
        <v>-</v>
      </c>
      <c r="L108" s="44" t="str">
        <f t="shared" si="3"/>
        <v>-</v>
      </c>
      <c r="M108" s="45" t="s">
        <v>33</v>
      </c>
      <c r="N108" s="2"/>
      <c r="R108" s="2"/>
      <c r="S108" s="3" t="s">
        <v>238</v>
      </c>
      <c r="T108" s="4">
        <v>12</v>
      </c>
      <c r="U108" s="2" t="s">
        <v>32</v>
      </c>
    </row>
    <row r="109" spans="2:21" ht="15.75" customHeight="1" x14ac:dyDescent="0.35">
      <c r="B109" s="39">
        <v>45503</v>
      </c>
      <c r="C109" s="40">
        <v>45505</v>
      </c>
      <c r="D109" s="41" t="s">
        <v>30</v>
      </c>
      <c r="E109" s="42" t="s">
        <v>31</v>
      </c>
      <c r="F109" s="22"/>
      <c r="G109" s="42" t="s">
        <v>32</v>
      </c>
      <c r="H109" s="42"/>
      <c r="I109" s="43">
        <v>1625.19</v>
      </c>
      <c r="J109" s="43" t="str">
        <f t="shared" si="0"/>
        <v>-</v>
      </c>
      <c r="K109" s="43" t="str">
        <f t="shared" si="1"/>
        <v>-</v>
      </c>
      <c r="L109" s="44" t="str">
        <f t="shared" si="3"/>
        <v>-</v>
      </c>
      <c r="M109" s="45" t="s">
        <v>33</v>
      </c>
      <c r="N109" s="2"/>
      <c r="R109" s="2"/>
      <c r="S109" s="3" t="s">
        <v>239</v>
      </c>
      <c r="T109" s="4">
        <v>28.99</v>
      </c>
      <c r="U109" s="2" t="s">
        <v>55</v>
      </c>
    </row>
    <row r="110" spans="2:21" ht="15.75" customHeight="1" x14ac:dyDescent="0.35">
      <c r="B110" s="39">
        <v>45503</v>
      </c>
      <c r="C110" s="40">
        <v>45514</v>
      </c>
      <c r="D110" s="41" t="s">
        <v>61</v>
      </c>
      <c r="E110" s="42" t="s">
        <v>31</v>
      </c>
      <c r="F110" s="22"/>
      <c r="G110" s="42" t="s">
        <v>42</v>
      </c>
      <c r="H110" s="42"/>
      <c r="I110" s="43">
        <v>244.5</v>
      </c>
      <c r="J110" s="43" t="str">
        <f t="shared" si="0"/>
        <v>-</v>
      </c>
      <c r="K110" s="43" t="str">
        <f t="shared" si="1"/>
        <v>-</v>
      </c>
      <c r="L110" s="44" t="str">
        <f t="shared" si="3"/>
        <v>-</v>
      </c>
      <c r="M110" s="45" t="s">
        <v>33</v>
      </c>
      <c r="N110" s="2"/>
      <c r="R110" s="2"/>
      <c r="S110" s="3" t="s">
        <v>240</v>
      </c>
      <c r="T110" s="4">
        <v>5.99</v>
      </c>
      <c r="U110" s="2" t="s">
        <v>55</v>
      </c>
    </row>
    <row r="111" spans="2:21" ht="15.75" customHeight="1" x14ac:dyDescent="0.35">
      <c r="B111" s="39">
        <v>45503</v>
      </c>
      <c r="C111" s="40">
        <v>45516</v>
      </c>
      <c r="D111" s="41" t="s">
        <v>95</v>
      </c>
      <c r="E111" s="42" t="s">
        <v>31</v>
      </c>
      <c r="F111" s="22"/>
      <c r="G111" s="42" t="s">
        <v>38</v>
      </c>
      <c r="H111" s="42"/>
      <c r="I111" s="43">
        <v>647.61</v>
      </c>
      <c r="J111" s="43" t="str">
        <f t="shared" si="0"/>
        <v>-</v>
      </c>
      <c r="K111" s="43" t="str">
        <f t="shared" si="1"/>
        <v>-</v>
      </c>
      <c r="L111" s="44" t="str">
        <f t="shared" si="3"/>
        <v>-</v>
      </c>
      <c r="M111" s="45" t="s">
        <v>33</v>
      </c>
      <c r="N111" s="2"/>
      <c r="R111" s="2"/>
      <c r="S111" s="3" t="s">
        <v>241</v>
      </c>
      <c r="T111" s="4">
        <v>5.99</v>
      </c>
      <c r="U111" s="2" t="s">
        <v>55</v>
      </c>
    </row>
    <row r="112" spans="2:21" ht="15.75" customHeight="1" x14ac:dyDescent="0.35">
      <c r="B112" s="39">
        <v>45503</v>
      </c>
      <c r="C112" s="40">
        <v>45509</v>
      </c>
      <c r="D112" s="41" t="s">
        <v>75</v>
      </c>
      <c r="E112" s="42" t="s">
        <v>31</v>
      </c>
      <c r="F112" s="22"/>
      <c r="G112" s="42" t="s">
        <v>32</v>
      </c>
      <c r="H112" s="42"/>
      <c r="I112" s="43">
        <v>997.52</v>
      </c>
      <c r="J112" s="43" t="str">
        <f t="shared" si="0"/>
        <v>-</v>
      </c>
      <c r="K112" s="43" t="str">
        <f t="shared" si="1"/>
        <v>-</v>
      </c>
      <c r="L112" s="44" t="str">
        <f t="shared" si="3"/>
        <v>-</v>
      </c>
      <c r="M112" s="45" t="s">
        <v>33</v>
      </c>
      <c r="N112" s="2"/>
      <c r="R112" s="2"/>
      <c r="S112" s="3" t="s">
        <v>242</v>
      </c>
      <c r="T112" s="4">
        <v>21.99</v>
      </c>
      <c r="U112" s="2" t="s">
        <v>55</v>
      </c>
    </row>
    <row r="113" spans="2:21" ht="15.75" customHeight="1" x14ac:dyDescent="0.35">
      <c r="B113" s="39">
        <v>45503</v>
      </c>
      <c r="C113" s="40">
        <v>45509</v>
      </c>
      <c r="D113" s="41" t="s">
        <v>78</v>
      </c>
      <c r="E113" s="42" t="s">
        <v>81</v>
      </c>
      <c r="F113" s="22"/>
      <c r="G113" s="42" t="s">
        <v>32</v>
      </c>
      <c r="H113" s="42"/>
      <c r="I113" s="43">
        <v>189.09</v>
      </c>
      <c r="J113" s="43" t="str">
        <f t="shared" si="0"/>
        <v>-</v>
      </c>
      <c r="K113" s="43" t="str">
        <f t="shared" si="1"/>
        <v>-</v>
      </c>
      <c r="L113" s="44" t="str">
        <f t="shared" si="3"/>
        <v>-</v>
      </c>
      <c r="M113" s="45" t="s">
        <v>33</v>
      </c>
      <c r="N113" s="2"/>
      <c r="R113" s="2"/>
      <c r="S113" s="3" t="s">
        <v>243</v>
      </c>
      <c r="T113" s="4">
        <v>5.99</v>
      </c>
      <c r="U113" s="2" t="s">
        <v>55</v>
      </c>
    </row>
    <row r="114" spans="2:21" ht="15.75" customHeight="1" x14ac:dyDescent="0.35">
      <c r="B114" s="39">
        <v>45503</v>
      </c>
      <c r="C114" s="40">
        <v>45514</v>
      </c>
      <c r="D114" s="41" t="s">
        <v>61</v>
      </c>
      <c r="E114" s="42" t="s">
        <v>89</v>
      </c>
      <c r="F114" s="22"/>
      <c r="G114" s="42" t="s">
        <v>42</v>
      </c>
      <c r="H114" s="42"/>
      <c r="I114" s="43">
        <v>247.6</v>
      </c>
      <c r="J114" s="43" t="str">
        <f t="shared" si="0"/>
        <v>-</v>
      </c>
      <c r="K114" s="43" t="str">
        <f t="shared" si="1"/>
        <v>-</v>
      </c>
      <c r="L114" s="44" t="str">
        <f t="shared" si="3"/>
        <v>-</v>
      </c>
      <c r="M114" s="45" t="s">
        <v>33</v>
      </c>
      <c r="N114" s="2"/>
      <c r="R114" s="2"/>
      <c r="S114" s="3" t="s">
        <v>244</v>
      </c>
      <c r="T114" s="4">
        <v>6.99</v>
      </c>
      <c r="U114" s="2" t="s">
        <v>55</v>
      </c>
    </row>
    <row r="115" spans="2:21" ht="15.75" customHeight="1" x14ac:dyDescent="0.35">
      <c r="B115" s="39">
        <v>45503</v>
      </c>
      <c r="C115" s="40">
        <v>45510</v>
      </c>
      <c r="D115" s="41" t="s">
        <v>37</v>
      </c>
      <c r="E115" s="42" t="s">
        <v>89</v>
      </c>
      <c r="F115" s="22"/>
      <c r="G115" s="42" t="s">
        <v>38</v>
      </c>
      <c r="H115" s="42"/>
      <c r="I115" s="43">
        <v>2811.74</v>
      </c>
      <c r="J115" s="43" t="str">
        <f t="shared" si="0"/>
        <v>-</v>
      </c>
      <c r="K115" s="43" t="str">
        <f t="shared" si="1"/>
        <v>-</v>
      </c>
      <c r="L115" s="44" t="str">
        <f t="shared" si="3"/>
        <v>-</v>
      </c>
      <c r="M115" s="45" t="s">
        <v>33</v>
      </c>
      <c r="N115" s="2"/>
      <c r="R115" s="2"/>
      <c r="S115" s="3" t="s">
        <v>245</v>
      </c>
      <c r="T115" s="4">
        <v>6.99</v>
      </c>
      <c r="U115" s="2" t="s">
        <v>55</v>
      </c>
    </row>
    <row r="116" spans="2:21" ht="15.75" customHeight="1" x14ac:dyDescent="0.35">
      <c r="B116" s="39">
        <v>45503</v>
      </c>
      <c r="C116" s="40">
        <v>45510</v>
      </c>
      <c r="D116" s="41" t="s">
        <v>43</v>
      </c>
      <c r="E116" s="42" t="s">
        <v>89</v>
      </c>
      <c r="F116" s="22"/>
      <c r="G116" s="42" t="s">
        <v>38</v>
      </c>
      <c r="H116" s="42"/>
      <c r="I116" s="43">
        <v>887.15</v>
      </c>
      <c r="J116" s="43" t="str">
        <f t="shared" si="0"/>
        <v>-</v>
      </c>
      <c r="K116" s="43" t="str">
        <f t="shared" si="1"/>
        <v>-</v>
      </c>
      <c r="L116" s="44" t="str">
        <f t="shared" si="3"/>
        <v>-</v>
      </c>
      <c r="M116" s="45" t="s">
        <v>33</v>
      </c>
      <c r="N116" s="2"/>
      <c r="R116" s="2"/>
      <c r="S116" s="3" t="s">
        <v>246</v>
      </c>
      <c r="T116" s="4">
        <v>6.99</v>
      </c>
      <c r="U116" s="2" t="s">
        <v>55</v>
      </c>
    </row>
    <row r="117" spans="2:21" ht="15.75" customHeight="1" x14ac:dyDescent="0.35">
      <c r="B117" s="39">
        <v>45503</v>
      </c>
      <c r="C117" s="40">
        <v>45523</v>
      </c>
      <c r="D117" s="41" t="s">
        <v>47</v>
      </c>
      <c r="E117" s="42" t="s">
        <v>89</v>
      </c>
      <c r="F117" s="22"/>
      <c r="G117" s="42" t="s">
        <v>42</v>
      </c>
      <c r="H117" s="42"/>
      <c r="I117" s="43">
        <v>469.35</v>
      </c>
      <c r="J117" s="43" t="str">
        <f t="shared" si="0"/>
        <v>-</v>
      </c>
      <c r="K117" s="43" t="str">
        <f t="shared" si="1"/>
        <v>-</v>
      </c>
      <c r="L117" s="44" t="str">
        <f t="shared" si="3"/>
        <v>-</v>
      </c>
      <c r="M117" s="45" t="s">
        <v>33</v>
      </c>
      <c r="N117" s="2"/>
      <c r="R117" s="2"/>
      <c r="S117" s="3" t="s">
        <v>247</v>
      </c>
      <c r="T117" s="4">
        <v>5.99</v>
      </c>
      <c r="U117" s="2" t="s">
        <v>55</v>
      </c>
    </row>
    <row r="118" spans="2:21" ht="15.75" customHeight="1" x14ac:dyDescent="0.35">
      <c r="B118" s="39">
        <v>45503</v>
      </c>
      <c r="C118" s="40">
        <v>45517</v>
      </c>
      <c r="D118" s="41" t="s">
        <v>74</v>
      </c>
      <c r="E118" s="42" t="s">
        <v>89</v>
      </c>
      <c r="F118" s="22"/>
      <c r="G118" s="42" t="s">
        <v>36</v>
      </c>
      <c r="H118" s="42"/>
      <c r="I118" s="43">
        <v>309.07</v>
      </c>
      <c r="J118" s="43" t="str">
        <f t="shared" si="0"/>
        <v>-</v>
      </c>
      <c r="K118" s="43" t="str">
        <f t="shared" si="1"/>
        <v>-</v>
      </c>
      <c r="L118" s="44" t="str">
        <f t="shared" si="3"/>
        <v>-</v>
      </c>
      <c r="M118" s="45" t="s">
        <v>33</v>
      </c>
      <c r="N118" s="2"/>
      <c r="R118" s="2"/>
      <c r="S118" s="3" t="s">
        <v>248</v>
      </c>
      <c r="T118" s="4">
        <v>5.99</v>
      </c>
      <c r="U118" s="2" t="s">
        <v>55</v>
      </c>
    </row>
    <row r="119" spans="2:21" ht="15.75" customHeight="1" x14ac:dyDescent="0.35">
      <c r="B119" s="39">
        <v>45503</v>
      </c>
      <c r="C119" s="40">
        <v>45532</v>
      </c>
      <c r="D119" s="41" t="s">
        <v>74</v>
      </c>
      <c r="E119" s="42" t="s">
        <v>89</v>
      </c>
      <c r="F119" s="22"/>
      <c r="G119" s="42" t="s">
        <v>36</v>
      </c>
      <c r="H119" s="42"/>
      <c r="I119" s="43">
        <v>309.07</v>
      </c>
      <c r="J119" s="43" t="str">
        <f t="shared" si="0"/>
        <v>-</v>
      </c>
      <c r="K119" s="43" t="str">
        <f t="shared" si="1"/>
        <v>-</v>
      </c>
      <c r="L119" s="44" t="str">
        <f t="shared" si="3"/>
        <v>-</v>
      </c>
      <c r="M119" s="45" t="s">
        <v>33</v>
      </c>
      <c r="N119" s="2"/>
      <c r="R119" s="2"/>
      <c r="S119" s="3" t="s">
        <v>249</v>
      </c>
      <c r="T119" s="4">
        <v>28.99</v>
      </c>
      <c r="U119" s="2" t="s">
        <v>55</v>
      </c>
    </row>
    <row r="120" spans="2:21" ht="15.75" customHeight="1" x14ac:dyDescent="0.35">
      <c r="B120" s="39">
        <v>45503</v>
      </c>
      <c r="C120" s="40">
        <v>45510</v>
      </c>
      <c r="D120" s="41" t="s">
        <v>30</v>
      </c>
      <c r="E120" s="42" t="s">
        <v>81</v>
      </c>
      <c r="F120" s="22"/>
      <c r="G120" s="42" t="s">
        <v>32</v>
      </c>
      <c r="H120" s="42"/>
      <c r="I120" s="43">
        <v>1128.81</v>
      </c>
      <c r="J120" s="43" t="str">
        <f t="shared" si="0"/>
        <v>-</v>
      </c>
      <c r="K120" s="43" t="str">
        <f t="shared" si="1"/>
        <v>-</v>
      </c>
      <c r="L120" s="44" t="str">
        <f t="shared" si="3"/>
        <v>-</v>
      </c>
      <c r="M120" s="45" t="s">
        <v>33</v>
      </c>
      <c r="N120" s="2"/>
      <c r="R120" s="2"/>
      <c r="S120" s="3" t="s">
        <v>250</v>
      </c>
      <c r="T120" s="4">
        <v>4.99</v>
      </c>
      <c r="U120" s="2" t="s">
        <v>55</v>
      </c>
    </row>
    <row r="121" spans="2:21" ht="15.75" customHeight="1" x14ac:dyDescent="0.35">
      <c r="B121" s="39">
        <v>45510</v>
      </c>
      <c r="C121" s="40">
        <v>45514</v>
      </c>
      <c r="D121" s="41" t="s">
        <v>84</v>
      </c>
      <c r="E121" s="42" t="s">
        <v>99</v>
      </c>
      <c r="F121" s="22"/>
      <c r="G121" s="42" t="s">
        <v>42</v>
      </c>
      <c r="H121" s="42"/>
      <c r="I121" s="43">
        <v>254.3</v>
      </c>
      <c r="J121" s="43" t="str">
        <f t="shared" si="0"/>
        <v>-</v>
      </c>
      <c r="K121" s="43" t="str">
        <f t="shared" si="1"/>
        <v>-</v>
      </c>
      <c r="L121" s="44" t="str">
        <f t="shared" si="3"/>
        <v>-</v>
      </c>
      <c r="M121" s="45" t="s">
        <v>33</v>
      </c>
      <c r="N121" s="2"/>
      <c r="R121" s="2"/>
      <c r="S121" s="3" t="s">
        <v>251</v>
      </c>
      <c r="T121" s="4">
        <v>4.99</v>
      </c>
      <c r="U121" s="2" t="s">
        <v>55</v>
      </c>
    </row>
    <row r="122" spans="2:21" ht="15.75" customHeight="1" x14ac:dyDescent="0.35">
      <c r="B122" s="39">
        <v>45510</v>
      </c>
      <c r="C122" s="40">
        <v>45514</v>
      </c>
      <c r="D122" s="41" t="s">
        <v>252</v>
      </c>
      <c r="E122" s="42" t="s">
        <v>99</v>
      </c>
      <c r="F122" s="22"/>
      <c r="G122" s="42" t="s">
        <v>38</v>
      </c>
      <c r="H122" s="42"/>
      <c r="I122" s="43">
        <v>240</v>
      </c>
      <c r="J122" s="43" t="str">
        <f t="shared" si="0"/>
        <v>-</v>
      </c>
      <c r="K122" s="43" t="str">
        <f t="shared" si="1"/>
        <v>-</v>
      </c>
      <c r="L122" s="44"/>
      <c r="M122" s="45" t="s">
        <v>33</v>
      </c>
      <c r="N122" s="2"/>
      <c r="R122" s="2"/>
      <c r="S122" s="3" t="s">
        <v>253</v>
      </c>
      <c r="T122" s="4">
        <v>15.9</v>
      </c>
      <c r="U122" s="2" t="s">
        <v>55</v>
      </c>
    </row>
    <row r="123" spans="2:21" ht="15.75" customHeight="1" x14ac:dyDescent="0.35">
      <c r="B123" s="39">
        <v>45510</v>
      </c>
      <c r="C123" s="40">
        <v>45509</v>
      </c>
      <c r="D123" s="41" t="s">
        <v>47</v>
      </c>
      <c r="E123" s="42" t="s">
        <v>99</v>
      </c>
      <c r="F123" s="22"/>
      <c r="G123" s="42" t="s">
        <v>42</v>
      </c>
      <c r="H123" s="42"/>
      <c r="I123" s="43">
        <v>157.13</v>
      </c>
      <c r="J123" s="43" t="str">
        <f t="shared" si="0"/>
        <v>-</v>
      </c>
      <c r="K123" s="43" t="str">
        <f t="shared" si="1"/>
        <v>-</v>
      </c>
      <c r="L123" s="44" t="str">
        <f t="shared" ref="L123:L139" si="4">IFERROR(K123/J123-1,"-")</f>
        <v>-</v>
      </c>
      <c r="M123" s="45" t="s">
        <v>33</v>
      </c>
      <c r="N123" s="2"/>
      <c r="R123" s="2"/>
      <c r="S123" s="3" t="s">
        <v>254</v>
      </c>
      <c r="T123" s="4">
        <v>6.99</v>
      </c>
      <c r="U123" s="2" t="s">
        <v>55</v>
      </c>
    </row>
    <row r="124" spans="2:21" ht="15.75" customHeight="1" x14ac:dyDescent="0.35">
      <c r="B124" s="39">
        <v>45510</v>
      </c>
      <c r="C124" s="40">
        <v>45511</v>
      </c>
      <c r="D124" s="41" t="s">
        <v>115</v>
      </c>
      <c r="E124" s="42" t="s">
        <v>99</v>
      </c>
      <c r="F124" s="22"/>
      <c r="G124" s="42" t="s">
        <v>32</v>
      </c>
      <c r="H124" s="42"/>
      <c r="I124" s="43">
        <v>240.2</v>
      </c>
      <c r="J124" s="43" t="str">
        <f t="shared" si="0"/>
        <v>-</v>
      </c>
      <c r="K124" s="43" t="str">
        <f t="shared" si="1"/>
        <v>-</v>
      </c>
      <c r="L124" s="44" t="str">
        <f t="shared" si="4"/>
        <v>-</v>
      </c>
      <c r="M124" s="45" t="s">
        <v>33</v>
      </c>
      <c r="N124" s="2"/>
      <c r="R124" s="2"/>
      <c r="S124" s="3" t="s">
        <v>255</v>
      </c>
      <c r="T124" s="4">
        <v>6.99</v>
      </c>
      <c r="U124" s="2" t="s">
        <v>55</v>
      </c>
    </row>
    <row r="125" spans="2:21" ht="15.75" customHeight="1" x14ac:dyDescent="0.35">
      <c r="B125" s="39">
        <v>45510</v>
      </c>
      <c r="C125" s="40">
        <v>45534</v>
      </c>
      <c r="D125" s="41" t="s">
        <v>139</v>
      </c>
      <c r="E125" s="42" t="s">
        <v>99</v>
      </c>
      <c r="F125" s="22"/>
      <c r="G125" s="42" t="s">
        <v>36</v>
      </c>
      <c r="H125" s="42"/>
      <c r="I125" s="43">
        <v>297</v>
      </c>
      <c r="J125" s="43" t="str">
        <f t="shared" si="0"/>
        <v>-</v>
      </c>
      <c r="K125" s="43" t="str">
        <f t="shared" si="1"/>
        <v>-</v>
      </c>
      <c r="L125" s="44" t="str">
        <f t="shared" si="4"/>
        <v>-</v>
      </c>
      <c r="M125" s="45" t="s">
        <v>33</v>
      </c>
      <c r="N125" s="2"/>
      <c r="R125" s="2"/>
      <c r="S125" s="3" t="s">
        <v>256</v>
      </c>
      <c r="T125" s="4">
        <v>5.99</v>
      </c>
      <c r="U125" s="2" t="s">
        <v>55</v>
      </c>
    </row>
    <row r="126" spans="2:21" ht="15.75" customHeight="1" x14ac:dyDescent="0.35">
      <c r="B126" s="39">
        <v>45510</v>
      </c>
      <c r="C126" s="40">
        <v>45510</v>
      </c>
      <c r="D126" s="41" t="s">
        <v>163</v>
      </c>
      <c r="E126" s="42" t="s">
        <v>99</v>
      </c>
      <c r="F126" s="22"/>
      <c r="G126" s="42" t="s">
        <v>38</v>
      </c>
      <c r="H126" s="42"/>
      <c r="I126" s="43">
        <v>292</v>
      </c>
      <c r="J126" s="43" t="str">
        <f t="shared" si="0"/>
        <v>-</v>
      </c>
      <c r="K126" s="43" t="str">
        <f t="shared" si="1"/>
        <v>-</v>
      </c>
      <c r="L126" s="44" t="str">
        <f t="shared" si="4"/>
        <v>-</v>
      </c>
      <c r="M126" s="45" t="s">
        <v>33</v>
      </c>
      <c r="N126" s="2"/>
      <c r="R126" s="2"/>
      <c r="S126" s="3" t="s">
        <v>257</v>
      </c>
      <c r="T126" s="4">
        <v>6.99</v>
      </c>
      <c r="U126" s="2" t="s">
        <v>55</v>
      </c>
    </row>
    <row r="127" spans="2:21" ht="15.75" customHeight="1" x14ac:dyDescent="0.35">
      <c r="B127" s="39">
        <v>45510</v>
      </c>
      <c r="C127" s="40">
        <v>45510</v>
      </c>
      <c r="D127" s="41" t="s">
        <v>143</v>
      </c>
      <c r="E127" s="42" t="s">
        <v>99</v>
      </c>
      <c r="F127" s="22"/>
      <c r="G127" s="42" t="s">
        <v>258</v>
      </c>
      <c r="H127" s="42"/>
      <c r="I127" s="43">
        <v>396</v>
      </c>
      <c r="J127" s="43" t="str">
        <f t="shared" si="0"/>
        <v>-</v>
      </c>
      <c r="K127" s="43" t="str">
        <f t="shared" si="1"/>
        <v>-</v>
      </c>
      <c r="L127" s="44" t="str">
        <f t="shared" si="4"/>
        <v>-</v>
      </c>
      <c r="M127" s="45" t="s">
        <v>33</v>
      </c>
      <c r="N127" s="2"/>
      <c r="R127" s="2"/>
      <c r="S127" s="3" t="s">
        <v>259</v>
      </c>
      <c r="T127" s="4">
        <v>6.99</v>
      </c>
      <c r="U127" s="2" t="s">
        <v>55</v>
      </c>
    </row>
    <row r="128" spans="2:21" ht="15.75" customHeight="1" x14ac:dyDescent="0.35">
      <c r="B128" s="39">
        <v>45510</v>
      </c>
      <c r="C128" s="40">
        <v>45520</v>
      </c>
      <c r="D128" s="41" t="s">
        <v>43</v>
      </c>
      <c r="E128" s="42" t="s">
        <v>99</v>
      </c>
      <c r="F128" s="22"/>
      <c r="G128" s="42" t="s">
        <v>38</v>
      </c>
      <c r="H128" s="42"/>
      <c r="I128" s="43">
        <v>317.39999999999998</v>
      </c>
      <c r="J128" s="43" t="str">
        <f t="shared" si="0"/>
        <v>-</v>
      </c>
      <c r="K128" s="43" t="str">
        <f t="shared" si="1"/>
        <v>-</v>
      </c>
      <c r="L128" s="44" t="str">
        <f t="shared" si="4"/>
        <v>-</v>
      </c>
      <c r="M128" s="45" t="s">
        <v>33</v>
      </c>
      <c r="N128" s="2"/>
      <c r="R128" s="2"/>
      <c r="S128" s="3" t="s">
        <v>260</v>
      </c>
      <c r="T128" s="4">
        <v>6.99</v>
      </c>
      <c r="U128" s="2" t="s">
        <v>55</v>
      </c>
    </row>
    <row r="129" spans="2:21" ht="15.75" customHeight="1" x14ac:dyDescent="0.35">
      <c r="B129" s="39">
        <v>45510</v>
      </c>
      <c r="C129" s="40">
        <v>45519</v>
      </c>
      <c r="D129" s="41" t="s">
        <v>57</v>
      </c>
      <c r="E129" s="42" t="s">
        <v>99</v>
      </c>
      <c r="F129" s="22"/>
      <c r="G129" s="42" t="s">
        <v>38</v>
      </c>
      <c r="H129" s="42"/>
      <c r="I129" s="43">
        <v>234.48</v>
      </c>
      <c r="J129" s="43" t="str">
        <f t="shared" si="0"/>
        <v>-</v>
      </c>
      <c r="K129" s="43" t="str">
        <f t="shared" si="1"/>
        <v>-</v>
      </c>
      <c r="L129" s="44" t="str">
        <f t="shared" si="4"/>
        <v>-</v>
      </c>
      <c r="M129" s="45" t="s">
        <v>33</v>
      </c>
      <c r="N129" s="2"/>
      <c r="R129" s="2"/>
      <c r="S129" s="3" t="s">
        <v>261</v>
      </c>
      <c r="T129" s="4">
        <v>21.99</v>
      </c>
      <c r="U129" s="2" t="s">
        <v>55</v>
      </c>
    </row>
    <row r="130" spans="2:21" ht="15.75" customHeight="1" x14ac:dyDescent="0.35">
      <c r="B130" s="39">
        <v>45510</v>
      </c>
      <c r="C130" s="40">
        <v>45512</v>
      </c>
      <c r="D130" s="41" t="s">
        <v>37</v>
      </c>
      <c r="E130" s="42" t="s">
        <v>99</v>
      </c>
      <c r="F130" s="22"/>
      <c r="G130" s="42" t="s">
        <v>38</v>
      </c>
      <c r="H130" s="42"/>
      <c r="I130" s="43">
        <v>1247.17</v>
      </c>
      <c r="J130" s="43" t="str">
        <f t="shared" si="0"/>
        <v>-</v>
      </c>
      <c r="K130" s="43" t="str">
        <f t="shared" si="1"/>
        <v>-</v>
      </c>
      <c r="L130" s="44" t="str">
        <f t="shared" si="4"/>
        <v>-</v>
      </c>
      <c r="M130" s="45" t="s">
        <v>33</v>
      </c>
      <c r="N130" s="2"/>
      <c r="R130" s="2"/>
      <c r="S130" s="3" t="s">
        <v>262</v>
      </c>
      <c r="T130" s="4">
        <v>13.9</v>
      </c>
      <c r="U130" s="2" t="s">
        <v>55</v>
      </c>
    </row>
    <row r="131" spans="2:21" ht="15.75" customHeight="1" x14ac:dyDescent="0.35">
      <c r="B131" s="39">
        <v>45510</v>
      </c>
      <c r="C131" s="40">
        <v>45516</v>
      </c>
      <c r="D131" s="41" t="s">
        <v>37</v>
      </c>
      <c r="E131" s="42" t="s">
        <v>99</v>
      </c>
      <c r="F131" s="22"/>
      <c r="G131" s="42" t="s">
        <v>38</v>
      </c>
      <c r="H131" s="42"/>
      <c r="I131" s="43">
        <v>1247.18</v>
      </c>
      <c r="J131" s="43" t="str">
        <f t="shared" si="0"/>
        <v>-</v>
      </c>
      <c r="K131" s="43" t="str">
        <f t="shared" si="1"/>
        <v>-</v>
      </c>
      <c r="L131" s="44" t="str">
        <f t="shared" si="4"/>
        <v>-</v>
      </c>
      <c r="M131" s="45" t="s">
        <v>33</v>
      </c>
      <c r="N131" s="2"/>
      <c r="R131" s="2"/>
      <c r="S131" s="3" t="s">
        <v>263</v>
      </c>
      <c r="T131" s="4">
        <v>5.9</v>
      </c>
      <c r="U131" s="2" t="s">
        <v>55</v>
      </c>
    </row>
    <row r="132" spans="2:21" ht="15.75" customHeight="1" x14ac:dyDescent="0.35">
      <c r="B132" s="39">
        <v>45510</v>
      </c>
      <c r="C132" s="40">
        <v>45511</v>
      </c>
      <c r="D132" s="41" t="s">
        <v>82</v>
      </c>
      <c r="E132" s="42" t="s">
        <v>89</v>
      </c>
      <c r="F132" s="22"/>
      <c r="G132" s="42" t="s">
        <v>32</v>
      </c>
      <c r="H132" s="42"/>
      <c r="I132" s="43">
        <v>482</v>
      </c>
      <c r="J132" s="43" t="str">
        <f t="shared" si="0"/>
        <v>-</v>
      </c>
      <c r="K132" s="43" t="str">
        <f t="shared" si="1"/>
        <v>-</v>
      </c>
      <c r="L132" s="44" t="str">
        <f t="shared" si="4"/>
        <v>-</v>
      </c>
      <c r="M132" s="45" t="s">
        <v>33</v>
      </c>
      <c r="N132" s="2"/>
      <c r="R132" s="2"/>
      <c r="S132" s="3" t="s">
        <v>264</v>
      </c>
      <c r="T132" s="4">
        <v>11.9</v>
      </c>
      <c r="U132" s="2" t="s">
        <v>55</v>
      </c>
    </row>
    <row r="133" spans="2:21" ht="15.75" customHeight="1" x14ac:dyDescent="0.35">
      <c r="B133" s="39">
        <v>45510</v>
      </c>
      <c r="C133" s="40">
        <v>45513</v>
      </c>
      <c r="D133" s="41" t="s">
        <v>166</v>
      </c>
      <c r="E133" s="42" t="s">
        <v>89</v>
      </c>
      <c r="F133" s="22"/>
      <c r="G133" s="42" t="s">
        <v>67</v>
      </c>
      <c r="H133" s="42"/>
      <c r="I133" s="43">
        <v>475.4</v>
      </c>
      <c r="J133" s="43" t="str">
        <f t="shared" si="0"/>
        <v>-</v>
      </c>
      <c r="K133" s="43" t="str">
        <f t="shared" si="1"/>
        <v>-</v>
      </c>
      <c r="L133" s="44" t="str">
        <f t="shared" si="4"/>
        <v>-</v>
      </c>
      <c r="M133" s="45" t="s">
        <v>33</v>
      </c>
      <c r="N133" s="2"/>
      <c r="R133" s="2"/>
      <c r="S133" s="3" t="s">
        <v>265</v>
      </c>
      <c r="T133" s="4">
        <v>5.99</v>
      </c>
      <c r="U133" s="2" t="s">
        <v>55</v>
      </c>
    </row>
    <row r="134" spans="2:21" ht="15.75" customHeight="1" x14ac:dyDescent="0.35">
      <c r="B134" s="39">
        <v>45510</v>
      </c>
      <c r="C134" s="40">
        <v>45520</v>
      </c>
      <c r="D134" s="41" t="s">
        <v>166</v>
      </c>
      <c r="E134" s="42" t="s">
        <v>89</v>
      </c>
      <c r="F134" s="22"/>
      <c r="G134" s="42" t="s">
        <v>67</v>
      </c>
      <c r="H134" s="42"/>
      <c r="I134" s="43">
        <v>475.4</v>
      </c>
      <c r="J134" s="43" t="str">
        <f t="shared" si="0"/>
        <v>-</v>
      </c>
      <c r="K134" s="43" t="str">
        <f t="shared" si="1"/>
        <v>-</v>
      </c>
      <c r="L134" s="44" t="str">
        <f t="shared" si="4"/>
        <v>-</v>
      </c>
      <c r="M134" s="45" t="s">
        <v>33</v>
      </c>
      <c r="N134" s="2"/>
      <c r="R134" s="2"/>
      <c r="S134" s="3" t="s">
        <v>266</v>
      </c>
      <c r="T134" s="4">
        <v>11</v>
      </c>
      <c r="U134" s="2" t="s">
        <v>32</v>
      </c>
    </row>
    <row r="135" spans="2:21" ht="15.75" customHeight="1" x14ac:dyDescent="0.35">
      <c r="B135" s="39">
        <v>45510</v>
      </c>
      <c r="C135" s="40">
        <v>45511</v>
      </c>
      <c r="D135" s="41" t="s">
        <v>150</v>
      </c>
      <c r="E135" s="42" t="s">
        <v>89</v>
      </c>
      <c r="F135" s="22"/>
      <c r="G135" s="42" t="s">
        <v>42</v>
      </c>
      <c r="H135" s="42"/>
      <c r="I135" s="43">
        <v>28.5</v>
      </c>
      <c r="J135" s="43" t="str">
        <f t="shared" si="0"/>
        <v>-</v>
      </c>
      <c r="K135" s="43" t="str">
        <f t="shared" si="1"/>
        <v>-</v>
      </c>
      <c r="L135" s="44" t="str">
        <f t="shared" si="4"/>
        <v>-</v>
      </c>
      <c r="M135" s="45" t="s">
        <v>33</v>
      </c>
      <c r="N135" s="2"/>
      <c r="R135" s="2"/>
      <c r="S135" s="3" t="s">
        <v>267</v>
      </c>
      <c r="T135" s="4">
        <v>11</v>
      </c>
      <c r="U135" s="2" t="s">
        <v>32</v>
      </c>
    </row>
    <row r="136" spans="2:21" ht="15.75" customHeight="1" x14ac:dyDescent="0.35">
      <c r="B136" s="39">
        <v>45510</v>
      </c>
      <c r="C136" s="40">
        <v>45510</v>
      </c>
      <c r="D136" s="41" t="s">
        <v>130</v>
      </c>
      <c r="E136" s="42" t="s">
        <v>89</v>
      </c>
      <c r="F136" s="22"/>
      <c r="G136" s="42" t="s">
        <v>36</v>
      </c>
      <c r="H136" s="42"/>
      <c r="I136" s="43">
        <v>709</v>
      </c>
      <c r="J136" s="43" t="str">
        <f t="shared" si="0"/>
        <v>-</v>
      </c>
      <c r="K136" s="43" t="str">
        <f t="shared" si="1"/>
        <v>-</v>
      </c>
      <c r="L136" s="44" t="str">
        <f t="shared" si="4"/>
        <v>-</v>
      </c>
      <c r="M136" s="45" t="s">
        <v>33</v>
      </c>
      <c r="N136" s="2"/>
      <c r="R136" s="2"/>
      <c r="S136" s="3" t="s">
        <v>268</v>
      </c>
      <c r="T136" s="4">
        <v>20</v>
      </c>
      <c r="U136" s="2" t="s">
        <v>36</v>
      </c>
    </row>
    <row r="137" spans="2:21" ht="15.75" customHeight="1" x14ac:dyDescent="0.35">
      <c r="B137" s="39">
        <v>45510</v>
      </c>
      <c r="C137" s="40">
        <v>45536</v>
      </c>
      <c r="D137" s="41" t="s">
        <v>130</v>
      </c>
      <c r="E137" s="42" t="s">
        <v>89</v>
      </c>
      <c r="F137" s="22"/>
      <c r="G137" s="42" t="s">
        <v>36</v>
      </c>
      <c r="H137" s="42"/>
      <c r="I137" s="43">
        <v>709</v>
      </c>
      <c r="J137" s="43" t="str">
        <f t="shared" si="0"/>
        <v>-</v>
      </c>
      <c r="K137" s="43" t="str">
        <f t="shared" si="1"/>
        <v>-</v>
      </c>
      <c r="L137" s="44" t="str">
        <f t="shared" si="4"/>
        <v>-</v>
      </c>
      <c r="M137" s="45" t="s">
        <v>33</v>
      </c>
      <c r="N137" s="2"/>
      <c r="R137" s="2"/>
      <c r="S137" s="3" t="s">
        <v>269</v>
      </c>
      <c r="T137" s="4">
        <v>20</v>
      </c>
      <c r="U137" s="2" t="s">
        <v>36</v>
      </c>
    </row>
    <row r="138" spans="2:21" ht="15.75" customHeight="1" x14ac:dyDescent="0.35">
      <c r="B138" s="39">
        <v>45510</v>
      </c>
      <c r="C138" s="40">
        <v>45511</v>
      </c>
      <c r="D138" s="41" t="s">
        <v>147</v>
      </c>
      <c r="E138" s="42" t="s">
        <v>31</v>
      </c>
      <c r="F138" s="22"/>
      <c r="G138" s="42" t="s">
        <v>42</v>
      </c>
      <c r="H138" s="42"/>
      <c r="I138" s="43">
        <v>245</v>
      </c>
      <c r="J138" s="43" t="str">
        <f t="shared" si="0"/>
        <v>-</v>
      </c>
      <c r="K138" s="43" t="str">
        <f t="shared" si="1"/>
        <v>-</v>
      </c>
      <c r="L138" s="44" t="str">
        <f t="shared" si="4"/>
        <v>-</v>
      </c>
      <c r="M138" s="45" t="s">
        <v>33</v>
      </c>
      <c r="N138" s="2"/>
      <c r="R138" s="2"/>
      <c r="S138" s="3" t="s">
        <v>270</v>
      </c>
      <c r="T138" s="4">
        <v>30</v>
      </c>
      <c r="U138" s="2" t="s">
        <v>36</v>
      </c>
    </row>
    <row r="139" spans="2:21" ht="15.75" customHeight="1" x14ac:dyDescent="0.35">
      <c r="B139" s="39">
        <v>45510</v>
      </c>
      <c r="C139" s="40">
        <v>45510</v>
      </c>
      <c r="D139" s="41" t="s">
        <v>150</v>
      </c>
      <c r="E139" s="42" t="s">
        <v>31</v>
      </c>
      <c r="F139" s="22"/>
      <c r="G139" s="42" t="s">
        <v>42</v>
      </c>
      <c r="H139" s="42"/>
      <c r="I139" s="43">
        <v>95</v>
      </c>
      <c r="J139" s="43" t="str">
        <f t="shared" si="0"/>
        <v>-</v>
      </c>
      <c r="K139" s="43" t="str">
        <f t="shared" si="1"/>
        <v>-</v>
      </c>
      <c r="L139" s="44" t="str">
        <f t="shared" si="4"/>
        <v>-</v>
      </c>
      <c r="M139" s="45" t="s">
        <v>33</v>
      </c>
      <c r="N139" s="2"/>
      <c r="R139" s="2"/>
      <c r="S139" s="3" t="s">
        <v>271</v>
      </c>
      <c r="T139" s="4">
        <v>34.9</v>
      </c>
      <c r="U139" s="2" t="s">
        <v>55</v>
      </c>
    </row>
    <row r="140" spans="2:21" ht="15.75" customHeight="1" x14ac:dyDescent="0.35">
      <c r="B140" s="39">
        <v>45510</v>
      </c>
      <c r="C140" s="40">
        <v>45511</v>
      </c>
      <c r="D140" s="41" t="s">
        <v>82</v>
      </c>
      <c r="E140" s="42" t="s">
        <v>31</v>
      </c>
      <c r="F140" s="22"/>
      <c r="G140" s="42" t="s">
        <v>32</v>
      </c>
      <c r="H140" s="42"/>
      <c r="I140" s="43">
        <v>3900</v>
      </c>
      <c r="J140" s="43" t="str">
        <f t="shared" si="0"/>
        <v>-</v>
      </c>
      <c r="K140" s="43" t="str">
        <f t="shared" si="1"/>
        <v>-</v>
      </c>
      <c r="L140" s="44"/>
      <c r="M140" s="45" t="s">
        <v>33</v>
      </c>
      <c r="N140" s="2"/>
      <c r="R140" s="2"/>
      <c r="S140" s="3" t="s">
        <v>272</v>
      </c>
      <c r="T140" s="4">
        <v>0</v>
      </c>
      <c r="U140" s="2" t="s">
        <v>32</v>
      </c>
    </row>
    <row r="141" spans="2:21" ht="15.75" customHeight="1" x14ac:dyDescent="0.35">
      <c r="B141" s="39">
        <v>45510</v>
      </c>
      <c r="C141" s="40">
        <v>45512</v>
      </c>
      <c r="D141" s="41" t="s">
        <v>30</v>
      </c>
      <c r="E141" s="42" t="s">
        <v>31</v>
      </c>
      <c r="F141" s="22"/>
      <c r="G141" s="42" t="s">
        <v>32</v>
      </c>
      <c r="H141" s="42"/>
      <c r="I141" s="43">
        <v>1390.3</v>
      </c>
      <c r="J141" s="43" t="str">
        <f t="shared" si="0"/>
        <v>-</v>
      </c>
      <c r="K141" s="43" t="str">
        <f t="shared" si="1"/>
        <v>-</v>
      </c>
      <c r="L141" s="44"/>
      <c r="M141" s="45" t="s">
        <v>33</v>
      </c>
      <c r="N141" s="2"/>
      <c r="R141" s="2"/>
      <c r="S141" s="3" t="s">
        <v>273</v>
      </c>
      <c r="T141" s="4">
        <v>0</v>
      </c>
      <c r="U141" s="2" t="s">
        <v>32</v>
      </c>
    </row>
    <row r="142" spans="2:21" ht="15.75" customHeight="1" x14ac:dyDescent="0.35">
      <c r="B142" s="39">
        <v>45510</v>
      </c>
      <c r="C142" s="40">
        <v>45513</v>
      </c>
      <c r="D142" s="41" t="s">
        <v>98</v>
      </c>
      <c r="E142" s="42" t="s">
        <v>31</v>
      </c>
      <c r="F142" s="22"/>
      <c r="G142" s="42" t="s">
        <v>32</v>
      </c>
      <c r="H142" s="42"/>
      <c r="I142" s="43">
        <v>434</v>
      </c>
      <c r="J142" s="43" t="str">
        <f t="shared" si="0"/>
        <v>-</v>
      </c>
      <c r="K142" s="43" t="str">
        <f t="shared" si="1"/>
        <v>-</v>
      </c>
      <c r="L142" s="44" t="str">
        <f t="shared" ref="L142:L208" si="5">IFERROR(K142/J142-1,"-")</f>
        <v>-</v>
      </c>
      <c r="M142" s="45" t="s">
        <v>33</v>
      </c>
      <c r="N142" s="2"/>
      <c r="R142" s="2"/>
      <c r="S142" s="3" t="s">
        <v>274</v>
      </c>
      <c r="T142" s="4">
        <v>11.25</v>
      </c>
      <c r="U142" s="2" t="s">
        <v>38</v>
      </c>
    </row>
    <row r="143" spans="2:21" ht="15.75" customHeight="1" x14ac:dyDescent="0.35">
      <c r="B143" s="39">
        <v>45510</v>
      </c>
      <c r="C143" s="40">
        <v>45517</v>
      </c>
      <c r="D143" s="41" t="s">
        <v>47</v>
      </c>
      <c r="E143" s="42" t="s">
        <v>81</v>
      </c>
      <c r="F143" s="22"/>
      <c r="G143" s="42" t="s">
        <v>42</v>
      </c>
      <c r="H143" s="42"/>
      <c r="I143" s="43">
        <v>202.04</v>
      </c>
      <c r="J143" s="43" t="str">
        <f t="shared" si="0"/>
        <v>-</v>
      </c>
      <c r="K143" s="43" t="str">
        <f t="shared" si="1"/>
        <v>-</v>
      </c>
      <c r="L143" s="44" t="str">
        <f t="shared" si="5"/>
        <v>-</v>
      </c>
      <c r="M143" s="45" t="s">
        <v>33</v>
      </c>
      <c r="N143" s="2"/>
      <c r="R143" s="2"/>
      <c r="S143" s="3" t="s">
        <v>275</v>
      </c>
      <c r="T143" s="4">
        <v>11.25</v>
      </c>
      <c r="U143" s="2" t="s">
        <v>38</v>
      </c>
    </row>
    <row r="144" spans="2:21" ht="15.75" customHeight="1" x14ac:dyDescent="0.35">
      <c r="B144" s="39">
        <v>45510</v>
      </c>
      <c r="C144" s="40">
        <v>45519</v>
      </c>
      <c r="D144" s="41" t="s">
        <v>74</v>
      </c>
      <c r="E144" s="42" t="s">
        <v>81</v>
      </c>
      <c r="F144" s="22"/>
      <c r="G144" s="42" t="s">
        <v>36</v>
      </c>
      <c r="H144" s="42"/>
      <c r="I144" s="43">
        <v>370.08</v>
      </c>
      <c r="J144" s="43" t="str">
        <f t="shared" si="0"/>
        <v>-</v>
      </c>
      <c r="K144" s="43" t="str">
        <f t="shared" si="1"/>
        <v>-</v>
      </c>
      <c r="L144" s="44" t="str">
        <f t="shared" si="5"/>
        <v>-</v>
      </c>
      <c r="M144" s="45" t="s">
        <v>33</v>
      </c>
      <c r="N144" s="2"/>
      <c r="R144" s="2"/>
      <c r="S144" s="3" t="s">
        <v>276</v>
      </c>
      <c r="T144" s="4">
        <v>11.75</v>
      </c>
      <c r="U144" s="2" t="s">
        <v>38</v>
      </c>
    </row>
    <row r="145" spans="2:21" ht="15.75" customHeight="1" x14ac:dyDescent="0.35">
      <c r="B145" s="39">
        <v>45510</v>
      </c>
      <c r="C145" s="40">
        <v>45534</v>
      </c>
      <c r="D145" s="41" t="s">
        <v>74</v>
      </c>
      <c r="E145" s="42" t="s">
        <v>81</v>
      </c>
      <c r="F145" s="22"/>
      <c r="G145" s="42" t="s">
        <v>36</v>
      </c>
      <c r="H145" s="42"/>
      <c r="I145" s="43">
        <v>370.08</v>
      </c>
      <c r="J145" s="43" t="str">
        <f t="shared" si="0"/>
        <v>-</v>
      </c>
      <c r="K145" s="43" t="str">
        <f t="shared" si="1"/>
        <v>-</v>
      </c>
      <c r="L145" s="44" t="str">
        <f t="shared" si="5"/>
        <v>-</v>
      </c>
      <c r="M145" s="45" t="s">
        <v>33</v>
      </c>
      <c r="N145" s="2"/>
      <c r="R145" s="2"/>
      <c r="S145" s="3" t="s">
        <v>277</v>
      </c>
      <c r="T145" s="4">
        <v>9.75</v>
      </c>
      <c r="U145" s="2" t="s">
        <v>38</v>
      </c>
    </row>
    <row r="146" spans="2:21" ht="15.75" customHeight="1" x14ac:dyDescent="0.35">
      <c r="B146" s="39">
        <v>45510</v>
      </c>
      <c r="C146" s="40">
        <v>45512</v>
      </c>
      <c r="D146" s="41" t="s">
        <v>37</v>
      </c>
      <c r="E146" s="42" t="s">
        <v>81</v>
      </c>
      <c r="F146" s="22"/>
      <c r="G146" s="42" t="s">
        <v>38</v>
      </c>
      <c r="H146" s="42"/>
      <c r="I146" s="43">
        <v>1716.78</v>
      </c>
      <c r="J146" s="43" t="str">
        <f t="shared" si="0"/>
        <v>-</v>
      </c>
      <c r="K146" s="43" t="str">
        <f t="shared" si="1"/>
        <v>-</v>
      </c>
      <c r="L146" s="44" t="str">
        <f t="shared" si="5"/>
        <v>-</v>
      </c>
      <c r="M146" s="45" t="s">
        <v>33</v>
      </c>
      <c r="N146" s="2"/>
      <c r="R146" s="2"/>
      <c r="S146" s="3" t="s">
        <v>278</v>
      </c>
      <c r="T146" s="4">
        <v>9.75</v>
      </c>
      <c r="U146" s="2" t="s">
        <v>38</v>
      </c>
    </row>
    <row r="147" spans="2:21" ht="15.75" customHeight="1" x14ac:dyDescent="0.35">
      <c r="B147" s="39">
        <v>45510</v>
      </c>
      <c r="C147" s="40">
        <v>45518</v>
      </c>
      <c r="D147" s="41" t="s">
        <v>37</v>
      </c>
      <c r="E147" s="42" t="s">
        <v>81</v>
      </c>
      <c r="F147" s="22"/>
      <c r="G147" s="42" t="s">
        <v>38</v>
      </c>
      <c r="H147" s="42"/>
      <c r="I147" s="43">
        <v>1716.77</v>
      </c>
      <c r="J147" s="43" t="str">
        <f t="shared" si="0"/>
        <v>-</v>
      </c>
      <c r="K147" s="43" t="str">
        <f t="shared" si="1"/>
        <v>-</v>
      </c>
      <c r="L147" s="44" t="str">
        <f t="shared" si="5"/>
        <v>-</v>
      </c>
      <c r="M147" s="45" t="s">
        <v>33</v>
      </c>
      <c r="N147" s="2"/>
      <c r="R147" s="2"/>
      <c r="S147" s="3" t="s">
        <v>279</v>
      </c>
      <c r="T147" s="4">
        <v>12</v>
      </c>
      <c r="U147" s="2" t="s">
        <v>32</v>
      </c>
    </row>
    <row r="148" spans="2:21" ht="15.75" customHeight="1" x14ac:dyDescent="0.35">
      <c r="B148" s="39">
        <v>45510</v>
      </c>
      <c r="C148" s="40">
        <v>45512</v>
      </c>
      <c r="D148" s="41" t="s">
        <v>43</v>
      </c>
      <c r="E148" s="42" t="s">
        <v>81</v>
      </c>
      <c r="F148" s="22"/>
      <c r="G148" s="42" t="s">
        <v>38</v>
      </c>
      <c r="H148" s="42"/>
      <c r="I148" s="43">
        <v>673.96</v>
      </c>
      <c r="J148" s="43" t="str">
        <f t="shared" si="0"/>
        <v>-</v>
      </c>
      <c r="K148" s="43" t="str">
        <f t="shared" si="1"/>
        <v>-</v>
      </c>
      <c r="L148" s="44" t="str">
        <f t="shared" si="5"/>
        <v>-</v>
      </c>
      <c r="M148" s="45" t="s">
        <v>33</v>
      </c>
      <c r="N148" s="2"/>
      <c r="R148" s="2"/>
      <c r="S148" s="3" t="s">
        <v>280</v>
      </c>
      <c r="T148" s="4">
        <v>5</v>
      </c>
      <c r="U148" s="2" t="s">
        <v>56</v>
      </c>
    </row>
    <row r="149" spans="2:21" ht="15.75" customHeight="1" x14ac:dyDescent="0.35">
      <c r="B149" s="39">
        <v>45510</v>
      </c>
      <c r="C149" s="40">
        <v>45518</v>
      </c>
      <c r="D149" s="41" t="s">
        <v>57</v>
      </c>
      <c r="E149" s="42" t="s">
        <v>81</v>
      </c>
      <c r="F149" s="22"/>
      <c r="G149" s="42" t="s">
        <v>38</v>
      </c>
      <c r="H149" s="42"/>
      <c r="I149" s="43">
        <v>444.11</v>
      </c>
      <c r="J149" s="43" t="str">
        <f t="shared" si="0"/>
        <v>-</v>
      </c>
      <c r="K149" s="43" t="str">
        <f t="shared" si="1"/>
        <v>-</v>
      </c>
      <c r="L149" s="44" t="str">
        <f t="shared" si="5"/>
        <v>-</v>
      </c>
      <c r="M149" s="45" t="s">
        <v>33</v>
      </c>
      <c r="N149" s="2"/>
      <c r="R149" s="2"/>
      <c r="S149" s="3" t="s">
        <v>281</v>
      </c>
      <c r="T149" s="4">
        <v>6</v>
      </c>
      <c r="U149" s="2" t="s">
        <v>32</v>
      </c>
    </row>
    <row r="150" spans="2:21" ht="15.75" customHeight="1" x14ac:dyDescent="0.35">
      <c r="B150" s="39">
        <v>45510</v>
      </c>
      <c r="C150" s="40">
        <v>45526</v>
      </c>
      <c r="D150" s="41" t="s">
        <v>64</v>
      </c>
      <c r="E150" s="42" t="s">
        <v>81</v>
      </c>
      <c r="F150" s="22"/>
      <c r="G150" s="42" t="s">
        <v>32</v>
      </c>
      <c r="H150" s="42"/>
      <c r="I150" s="43">
        <v>418.8</v>
      </c>
      <c r="J150" s="43" t="str">
        <f t="shared" si="0"/>
        <v>-</v>
      </c>
      <c r="K150" s="43" t="str">
        <f t="shared" si="1"/>
        <v>-</v>
      </c>
      <c r="L150" s="44" t="str">
        <f t="shared" si="5"/>
        <v>-</v>
      </c>
      <c r="M150" s="45" t="s">
        <v>33</v>
      </c>
      <c r="N150" s="2"/>
      <c r="R150" s="2"/>
      <c r="S150" s="3" t="s">
        <v>282</v>
      </c>
      <c r="T150" s="4">
        <v>3.5</v>
      </c>
      <c r="U150" s="2" t="s">
        <v>55</v>
      </c>
    </row>
    <row r="151" spans="2:21" ht="15.75" customHeight="1" x14ac:dyDescent="0.35">
      <c r="B151" s="39">
        <v>45510</v>
      </c>
      <c r="C151" s="40">
        <v>45519</v>
      </c>
      <c r="D151" s="41" t="s">
        <v>61</v>
      </c>
      <c r="E151" s="42" t="s">
        <v>81</v>
      </c>
      <c r="F151" s="22"/>
      <c r="G151" s="42" t="s">
        <v>42</v>
      </c>
      <c r="H151" s="42"/>
      <c r="I151" s="43">
        <v>186.2</v>
      </c>
      <c r="J151" s="43" t="str">
        <f t="shared" si="0"/>
        <v>-</v>
      </c>
      <c r="K151" s="43" t="str">
        <f t="shared" si="1"/>
        <v>-</v>
      </c>
      <c r="L151" s="44" t="str">
        <f t="shared" si="5"/>
        <v>-</v>
      </c>
      <c r="M151" s="45" t="s">
        <v>33</v>
      </c>
      <c r="N151" s="2"/>
      <c r="R151" s="2"/>
      <c r="S151" s="3" t="s">
        <v>283</v>
      </c>
      <c r="T151" s="4">
        <v>3.5</v>
      </c>
      <c r="U151" s="2" t="s">
        <v>55</v>
      </c>
    </row>
    <row r="152" spans="2:21" ht="15.75" customHeight="1" x14ac:dyDescent="0.35">
      <c r="B152" s="39">
        <v>45512</v>
      </c>
      <c r="C152" s="40">
        <v>45525</v>
      </c>
      <c r="D152" s="41" t="s">
        <v>44</v>
      </c>
      <c r="E152" s="42" t="s">
        <v>99</v>
      </c>
      <c r="F152" s="22"/>
      <c r="G152" s="42" t="s">
        <v>32</v>
      </c>
      <c r="H152" s="42"/>
      <c r="I152" s="43">
        <v>240</v>
      </c>
      <c r="J152" s="43" t="str">
        <f t="shared" si="0"/>
        <v>-</v>
      </c>
      <c r="K152" s="43" t="str">
        <f t="shared" si="1"/>
        <v>-</v>
      </c>
      <c r="L152" s="44" t="str">
        <f t="shared" si="5"/>
        <v>-</v>
      </c>
      <c r="M152" s="45" t="s">
        <v>33</v>
      </c>
      <c r="N152" s="2"/>
      <c r="R152" s="2"/>
      <c r="S152" s="3" t="s">
        <v>284</v>
      </c>
      <c r="T152" s="4">
        <v>4</v>
      </c>
      <c r="U152" s="2" t="s">
        <v>55</v>
      </c>
    </row>
    <row r="153" spans="2:21" ht="15.75" customHeight="1" x14ac:dyDescent="0.35">
      <c r="B153" s="39">
        <v>45512</v>
      </c>
      <c r="C153" s="40">
        <v>45527</v>
      </c>
      <c r="D153" s="41" t="s">
        <v>30</v>
      </c>
      <c r="E153" s="42" t="s">
        <v>99</v>
      </c>
      <c r="F153" s="22"/>
      <c r="G153" s="42" t="s">
        <v>32</v>
      </c>
      <c r="H153" s="42"/>
      <c r="I153" s="43">
        <v>1117.28</v>
      </c>
      <c r="J153" s="43" t="str">
        <f t="shared" si="0"/>
        <v>-</v>
      </c>
      <c r="K153" s="43" t="str">
        <f t="shared" si="1"/>
        <v>-</v>
      </c>
      <c r="L153" s="44" t="str">
        <f t="shared" si="5"/>
        <v>-</v>
      </c>
      <c r="M153" s="45" t="s">
        <v>33</v>
      </c>
      <c r="N153" s="2"/>
      <c r="R153" s="2"/>
      <c r="S153" s="3" t="s">
        <v>285</v>
      </c>
      <c r="T153" s="4">
        <v>5</v>
      </c>
      <c r="U153" s="2" t="s">
        <v>55</v>
      </c>
    </row>
    <row r="154" spans="2:21" ht="15.75" customHeight="1" x14ac:dyDescent="0.35">
      <c r="B154" s="39">
        <v>45512</v>
      </c>
      <c r="C154" s="40">
        <v>45517</v>
      </c>
      <c r="D154" s="41" t="s">
        <v>78</v>
      </c>
      <c r="E154" s="42" t="s">
        <v>99</v>
      </c>
      <c r="F154" s="22"/>
      <c r="G154" s="42" t="s">
        <v>32</v>
      </c>
      <c r="H154" s="42"/>
      <c r="I154" s="43">
        <v>392.59</v>
      </c>
      <c r="J154" s="43" t="str">
        <f t="shared" si="0"/>
        <v>-</v>
      </c>
      <c r="K154" s="43" t="str">
        <f t="shared" si="1"/>
        <v>-</v>
      </c>
      <c r="L154" s="44" t="str">
        <f t="shared" si="5"/>
        <v>-</v>
      </c>
      <c r="M154" s="45" t="s">
        <v>33</v>
      </c>
      <c r="N154" s="2"/>
      <c r="R154" s="2"/>
      <c r="S154" s="3" t="s">
        <v>286</v>
      </c>
      <c r="T154" s="4">
        <v>24</v>
      </c>
      <c r="U154" s="2" t="s">
        <v>36</v>
      </c>
    </row>
    <row r="155" spans="2:21" ht="15.75" customHeight="1" x14ac:dyDescent="0.35">
      <c r="B155" s="39">
        <v>45512</v>
      </c>
      <c r="C155" s="40">
        <v>45525</v>
      </c>
      <c r="D155" s="41" t="s">
        <v>102</v>
      </c>
      <c r="E155" s="42" t="s">
        <v>99</v>
      </c>
      <c r="F155" s="22"/>
      <c r="G155" s="42" t="s">
        <v>36</v>
      </c>
      <c r="H155" s="42"/>
      <c r="I155" s="43">
        <v>228.5</v>
      </c>
      <c r="J155" s="43" t="str">
        <f t="shared" si="0"/>
        <v>-</v>
      </c>
      <c r="K155" s="43" t="str">
        <f t="shared" si="1"/>
        <v>-</v>
      </c>
      <c r="L155" s="44" t="str">
        <f t="shared" si="5"/>
        <v>-</v>
      </c>
      <c r="M155" s="45" t="s">
        <v>33</v>
      </c>
      <c r="N155" s="2"/>
      <c r="R155" s="2"/>
      <c r="S155" s="3" t="s">
        <v>287</v>
      </c>
      <c r="T155" s="4">
        <v>15</v>
      </c>
      <c r="U155" s="2" t="s">
        <v>36</v>
      </c>
    </row>
    <row r="156" spans="2:21" ht="15.75" customHeight="1" x14ac:dyDescent="0.35">
      <c r="B156" s="39">
        <v>45512</v>
      </c>
      <c r="C156" s="40">
        <v>45525</v>
      </c>
      <c r="D156" s="41" t="s">
        <v>74</v>
      </c>
      <c r="E156" s="42" t="s">
        <v>99</v>
      </c>
      <c r="F156" s="22"/>
      <c r="G156" s="42" t="s">
        <v>36</v>
      </c>
      <c r="H156" s="42"/>
      <c r="I156" s="43">
        <v>563.17999999999995</v>
      </c>
      <c r="J156" s="43" t="str">
        <f t="shared" si="0"/>
        <v>-</v>
      </c>
      <c r="K156" s="43" t="str">
        <f t="shared" si="1"/>
        <v>-</v>
      </c>
      <c r="L156" s="44" t="str">
        <f t="shared" si="5"/>
        <v>-</v>
      </c>
      <c r="M156" s="45" t="s">
        <v>33</v>
      </c>
      <c r="N156" s="2"/>
      <c r="R156" s="2"/>
      <c r="S156" s="3" t="s">
        <v>288</v>
      </c>
      <c r="T156" s="4">
        <v>14</v>
      </c>
      <c r="U156" s="2" t="s">
        <v>36</v>
      </c>
    </row>
    <row r="157" spans="2:21" ht="15.75" customHeight="1" x14ac:dyDescent="0.35">
      <c r="B157" s="39">
        <v>45512</v>
      </c>
      <c r="C157" s="40">
        <v>45532</v>
      </c>
      <c r="D157" s="41" t="s">
        <v>74</v>
      </c>
      <c r="E157" s="42" t="s">
        <v>99</v>
      </c>
      <c r="F157" s="22"/>
      <c r="G157" s="42" t="s">
        <v>36</v>
      </c>
      <c r="H157" s="42"/>
      <c r="I157" s="43">
        <v>563.19000000000005</v>
      </c>
      <c r="J157" s="43" t="str">
        <f t="shared" si="0"/>
        <v>-</v>
      </c>
      <c r="K157" s="43" t="str">
        <f t="shared" si="1"/>
        <v>-</v>
      </c>
      <c r="L157" s="44" t="str">
        <f t="shared" si="5"/>
        <v>-</v>
      </c>
      <c r="M157" s="45" t="s">
        <v>33</v>
      </c>
      <c r="N157" s="2"/>
      <c r="R157" s="2"/>
      <c r="S157" s="3" t="s">
        <v>289</v>
      </c>
      <c r="T157" s="4">
        <v>14</v>
      </c>
      <c r="U157" s="2" t="s">
        <v>36</v>
      </c>
    </row>
    <row r="158" spans="2:21" ht="15.75" customHeight="1" x14ac:dyDescent="0.35">
      <c r="B158" s="39">
        <v>45512</v>
      </c>
      <c r="C158" s="40">
        <v>45539</v>
      </c>
      <c r="D158" s="41" t="s">
        <v>74</v>
      </c>
      <c r="E158" s="42" t="s">
        <v>99</v>
      </c>
      <c r="F158" s="22"/>
      <c r="G158" s="42" t="s">
        <v>36</v>
      </c>
      <c r="H158" s="42"/>
      <c r="I158" s="43">
        <v>563.19000000000005</v>
      </c>
      <c r="J158" s="43" t="str">
        <f t="shared" si="0"/>
        <v>-</v>
      </c>
      <c r="K158" s="43" t="str">
        <f t="shared" si="1"/>
        <v>-</v>
      </c>
      <c r="L158" s="44" t="str">
        <f t="shared" si="5"/>
        <v>-</v>
      </c>
      <c r="M158" s="45" t="s">
        <v>33</v>
      </c>
      <c r="N158" s="2"/>
      <c r="R158" s="2"/>
      <c r="S158" s="3" t="s">
        <v>290</v>
      </c>
      <c r="T158" s="4">
        <v>11</v>
      </c>
      <c r="U158" s="2" t="s">
        <v>36</v>
      </c>
    </row>
    <row r="159" spans="2:21" ht="15.75" customHeight="1" x14ac:dyDescent="0.35">
      <c r="B159" s="39">
        <v>45512</v>
      </c>
      <c r="C159" s="40">
        <v>45518</v>
      </c>
      <c r="D159" s="41" t="s">
        <v>145</v>
      </c>
      <c r="E159" s="42" t="s">
        <v>99</v>
      </c>
      <c r="F159" s="22"/>
      <c r="G159" s="42" t="s">
        <v>32</v>
      </c>
      <c r="H159" s="42"/>
      <c r="I159" s="43">
        <v>260</v>
      </c>
      <c r="J159" s="43" t="str">
        <f t="shared" si="0"/>
        <v>-</v>
      </c>
      <c r="K159" s="43" t="str">
        <f t="shared" si="1"/>
        <v>-</v>
      </c>
      <c r="L159" s="44" t="str">
        <f t="shared" si="5"/>
        <v>-</v>
      </c>
      <c r="M159" s="45" t="s">
        <v>33</v>
      </c>
      <c r="N159" s="2"/>
      <c r="R159" s="2"/>
      <c r="S159" s="3" t="s">
        <v>291</v>
      </c>
      <c r="T159" s="4">
        <v>11</v>
      </c>
      <c r="U159" s="2" t="s">
        <v>36</v>
      </c>
    </row>
    <row r="160" spans="2:21" ht="15.75" customHeight="1" x14ac:dyDescent="0.35">
      <c r="B160" s="39">
        <v>45512</v>
      </c>
      <c r="C160" s="40">
        <v>45517</v>
      </c>
      <c r="D160" s="41" t="s">
        <v>180</v>
      </c>
      <c r="E160" s="42" t="s">
        <v>31</v>
      </c>
      <c r="F160" s="22"/>
      <c r="G160" s="42" t="s">
        <v>42</v>
      </c>
      <c r="H160" s="42"/>
      <c r="I160" s="43">
        <v>230</v>
      </c>
      <c r="J160" s="43" t="str">
        <f t="shared" si="0"/>
        <v>-</v>
      </c>
      <c r="K160" s="43" t="str">
        <f t="shared" si="1"/>
        <v>-</v>
      </c>
      <c r="L160" s="44" t="str">
        <f t="shared" si="5"/>
        <v>-</v>
      </c>
      <c r="M160" s="45" t="s">
        <v>33</v>
      </c>
      <c r="N160" s="2"/>
      <c r="R160" s="2"/>
      <c r="S160" s="3" t="s">
        <v>292</v>
      </c>
      <c r="T160" s="4">
        <v>15</v>
      </c>
      <c r="U160" s="2" t="s">
        <v>36</v>
      </c>
    </row>
    <row r="161" spans="2:21" ht="15.75" customHeight="1" x14ac:dyDescent="0.35">
      <c r="B161" s="39">
        <v>45512</v>
      </c>
      <c r="C161" s="40">
        <v>45516</v>
      </c>
      <c r="D161" s="41" t="s">
        <v>75</v>
      </c>
      <c r="E161" s="42" t="s">
        <v>31</v>
      </c>
      <c r="F161" s="22"/>
      <c r="G161" s="42" t="s">
        <v>32</v>
      </c>
      <c r="H161" s="42"/>
      <c r="I161" s="43">
        <v>997.52</v>
      </c>
      <c r="J161" s="43" t="str">
        <f t="shared" si="0"/>
        <v>-</v>
      </c>
      <c r="K161" s="43" t="str">
        <f t="shared" si="1"/>
        <v>-</v>
      </c>
      <c r="L161" s="44" t="str">
        <f t="shared" si="5"/>
        <v>-</v>
      </c>
      <c r="M161" s="45" t="s">
        <v>33</v>
      </c>
      <c r="N161" s="2"/>
      <c r="R161" s="2"/>
      <c r="S161" s="3" t="s">
        <v>293</v>
      </c>
      <c r="T161" s="4">
        <v>30</v>
      </c>
      <c r="U161" s="2" t="s">
        <v>36</v>
      </c>
    </row>
    <row r="162" spans="2:21" ht="15.75" customHeight="1" x14ac:dyDescent="0.35">
      <c r="B162" s="39">
        <v>45512</v>
      </c>
      <c r="C162" s="40">
        <v>45518</v>
      </c>
      <c r="D162" s="41" t="s">
        <v>98</v>
      </c>
      <c r="E162" s="42" t="s">
        <v>31</v>
      </c>
      <c r="F162" s="22"/>
      <c r="G162" s="42" t="s">
        <v>32</v>
      </c>
      <c r="H162" s="42"/>
      <c r="I162" s="43">
        <v>395</v>
      </c>
      <c r="J162" s="43" t="str">
        <f t="shared" si="0"/>
        <v>-</v>
      </c>
      <c r="K162" s="43" t="str">
        <f t="shared" si="1"/>
        <v>-</v>
      </c>
      <c r="L162" s="44" t="str">
        <f t="shared" si="5"/>
        <v>-</v>
      </c>
      <c r="M162" s="45" t="s">
        <v>33</v>
      </c>
      <c r="N162" s="2"/>
      <c r="R162" s="2"/>
      <c r="S162" s="3" t="s">
        <v>294</v>
      </c>
      <c r="T162" s="4">
        <v>42</v>
      </c>
      <c r="U162" s="2" t="s">
        <v>36</v>
      </c>
    </row>
    <row r="163" spans="2:21" ht="15.75" customHeight="1" x14ac:dyDescent="0.35">
      <c r="B163" s="39">
        <v>45512</v>
      </c>
      <c r="C163" s="40">
        <v>45533</v>
      </c>
      <c r="D163" s="41" t="s">
        <v>86</v>
      </c>
      <c r="E163" s="42" t="s">
        <v>31</v>
      </c>
      <c r="F163" s="22"/>
      <c r="G163" s="42" t="s">
        <v>42</v>
      </c>
      <c r="H163" s="42"/>
      <c r="I163" s="43">
        <v>957.59</v>
      </c>
      <c r="J163" s="43" t="str">
        <f t="shared" si="0"/>
        <v>-</v>
      </c>
      <c r="K163" s="43" t="str">
        <f t="shared" si="1"/>
        <v>-</v>
      </c>
      <c r="L163" s="44" t="str">
        <f t="shared" si="5"/>
        <v>-</v>
      </c>
      <c r="M163" s="45" t="s">
        <v>33</v>
      </c>
      <c r="N163" s="2"/>
      <c r="R163" s="2"/>
      <c r="S163" s="3" t="s">
        <v>295</v>
      </c>
      <c r="T163" s="4">
        <v>10</v>
      </c>
      <c r="U163" s="2" t="s">
        <v>32</v>
      </c>
    </row>
    <row r="164" spans="2:21" ht="15.75" customHeight="1" x14ac:dyDescent="0.35">
      <c r="B164" s="39">
        <v>45512</v>
      </c>
      <c r="C164" s="40">
        <v>45525</v>
      </c>
      <c r="D164" s="41" t="s">
        <v>44</v>
      </c>
      <c r="E164" s="42" t="s">
        <v>31</v>
      </c>
      <c r="F164" s="22"/>
      <c r="G164" s="42" t="s">
        <v>32</v>
      </c>
      <c r="H164" s="42"/>
      <c r="I164" s="43">
        <v>288</v>
      </c>
      <c r="J164" s="43" t="str">
        <f t="shared" si="0"/>
        <v>-</v>
      </c>
      <c r="K164" s="43" t="str">
        <f t="shared" si="1"/>
        <v>-</v>
      </c>
      <c r="L164" s="44" t="str">
        <f t="shared" si="5"/>
        <v>-</v>
      </c>
      <c r="M164" s="45" t="s">
        <v>33</v>
      </c>
      <c r="N164" s="2"/>
      <c r="R164" s="2"/>
      <c r="S164" s="3" t="s">
        <v>296</v>
      </c>
      <c r="T164" s="4">
        <v>10</v>
      </c>
      <c r="U164" s="2" t="s">
        <v>32</v>
      </c>
    </row>
    <row r="165" spans="2:21" ht="15.75" customHeight="1" x14ac:dyDescent="0.35">
      <c r="B165" s="39">
        <v>45512</v>
      </c>
      <c r="C165" s="40">
        <v>45520</v>
      </c>
      <c r="D165" s="41" t="s">
        <v>57</v>
      </c>
      <c r="E165" s="42" t="s">
        <v>31</v>
      </c>
      <c r="F165" s="22"/>
      <c r="G165" s="42" t="s">
        <v>38</v>
      </c>
      <c r="H165" s="42"/>
      <c r="I165" s="43">
        <v>452.1</v>
      </c>
      <c r="J165" s="43" t="str">
        <f t="shared" si="0"/>
        <v>-</v>
      </c>
      <c r="K165" s="43" t="str">
        <f t="shared" si="1"/>
        <v>-</v>
      </c>
      <c r="L165" s="44" t="str">
        <f t="shared" si="5"/>
        <v>-</v>
      </c>
      <c r="M165" s="45" t="s">
        <v>33</v>
      </c>
      <c r="N165" s="2"/>
      <c r="R165" s="2"/>
      <c r="S165" s="3" t="s">
        <v>297</v>
      </c>
      <c r="T165" s="4">
        <v>10</v>
      </c>
      <c r="U165" s="2" t="s">
        <v>32</v>
      </c>
    </row>
    <row r="166" spans="2:21" ht="15.75" customHeight="1" x14ac:dyDescent="0.35">
      <c r="B166" s="39">
        <v>45512</v>
      </c>
      <c r="C166" s="40">
        <v>45518</v>
      </c>
      <c r="D166" s="41" t="s">
        <v>43</v>
      </c>
      <c r="E166" s="42" t="s">
        <v>31</v>
      </c>
      <c r="F166" s="22"/>
      <c r="G166" s="42" t="s">
        <v>38</v>
      </c>
      <c r="H166" s="42"/>
      <c r="I166" s="43">
        <v>1392.49</v>
      </c>
      <c r="J166" s="43" t="str">
        <f t="shared" si="0"/>
        <v>-</v>
      </c>
      <c r="K166" s="43" t="str">
        <f t="shared" si="1"/>
        <v>-</v>
      </c>
      <c r="L166" s="44" t="str">
        <f t="shared" si="5"/>
        <v>-</v>
      </c>
      <c r="M166" s="45" t="s">
        <v>33</v>
      </c>
      <c r="N166" s="2"/>
      <c r="R166" s="2"/>
      <c r="S166" s="3" t="s">
        <v>298</v>
      </c>
      <c r="T166" s="4">
        <v>10</v>
      </c>
      <c r="U166" s="2" t="s">
        <v>32</v>
      </c>
    </row>
    <row r="167" spans="2:21" ht="15.75" customHeight="1" x14ac:dyDescent="0.35">
      <c r="B167" s="39">
        <v>45512</v>
      </c>
      <c r="C167" s="40">
        <v>45525</v>
      </c>
      <c r="D167" s="41" t="s">
        <v>75</v>
      </c>
      <c r="E167" s="42" t="s">
        <v>31</v>
      </c>
      <c r="F167" s="22"/>
      <c r="G167" s="42" t="s">
        <v>32</v>
      </c>
      <c r="H167" s="42"/>
      <c r="I167" s="43">
        <v>254.76</v>
      </c>
      <c r="J167" s="43" t="str">
        <f t="shared" si="0"/>
        <v>-</v>
      </c>
      <c r="K167" s="43" t="str">
        <f t="shared" si="1"/>
        <v>-</v>
      </c>
      <c r="L167" s="44" t="str">
        <f t="shared" si="5"/>
        <v>-</v>
      </c>
      <c r="M167" s="45" t="s">
        <v>33</v>
      </c>
      <c r="N167" s="2"/>
      <c r="R167" s="2"/>
      <c r="S167" s="3" t="s">
        <v>299</v>
      </c>
      <c r="T167" s="4">
        <v>10</v>
      </c>
      <c r="U167" s="2" t="s">
        <v>32</v>
      </c>
    </row>
    <row r="168" spans="2:21" ht="15.75" customHeight="1" x14ac:dyDescent="0.35">
      <c r="B168" s="39">
        <v>45512</v>
      </c>
      <c r="C168" s="40">
        <v>45518</v>
      </c>
      <c r="D168" s="41" t="s">
        <v>37</v>
      </c>
      <c r="E168" s="42" t="s">
        <v>31</v>
      </c>
      <c r="F168" s="22"/>
      <c r="G168" s="42" t="s">
        <v>38</v>
      </c>
      <c r="H168" s="42"/>
      <c r="I168" s="43">
        <v>2354.13</v>
      </c>
      <c r="J168" s="43" t="str">
        <f t="shared" si="0"/>
        <v>-</v>
      </c>
      <c r="K168" s="43" t="str">
        <f t="shared" si="1"/>
        <v>-</v>
      </c>
      <c r="L168" s="44" t="str">
        <f t="shared" si="5"/>
        <v>-</v>
      </c>
      <c r="M168" s="45" t="s">
        <v>33</v>
      </c>
      <c r="N168" s="2"/>
      <c r="R168" s="2"/>
      <c r="S168" s="3" t="s">
        <v>300</v>
      </c>
      <c r="T168" s="4">
        <v>10</v>
      </c>
      <c r="U168" s="2" t="s">
        <v>32</v>
      </c>
    </row>
    <row r="169" spans="2:21" ht="15.75" customHeight="1" x14ac:dyDescent="0.35">
      <c r="B169" s="39">
        <v>45512</v>
      </c>
      <c r="C169" s="40">
        <v>45525</v>
      </c>
      <c r="D169" s="41" t="s">
        <v>74</v>
      </c>
      <c r="E169" s="42" t="s">
        <v>31</v>
      </c>
      <c r="F169" s="22"/>
      <c r="G169" s="42" t="s">
        <v>36</v>
      </c>
      <c r="H169" s="42"/>
      <c r="I169" s="43">
        <v>1247</v>
      </c>
      <c r="J169" s="43" t="str">
        <f t="shared" si="0"/>
        <v>-</v>
      </c>
      <c r="K169" s="43" t="str">
        <f t="shared" si="1"/>
        <v>-</v>
      </c>
      <c r="L169" s="44" t="str">
        <f t="shared" si="5"/>
        <v>-</v>
      </c>
      <c r="M169" s="45" t="s">
        <v>33</v>
      </c>
      <c r="N169" s="2"/>
      <c r="R169" s="2"/>
      <c r="S169" s="3" t="s">
        <v>301</v>
      </c>
      <c r="T169" s="4">
        <v>6</v>
      </c>
      <c r="U169" s="2" t="s">
        <v>32</v>
      </c>
    </row>
    <row r="170" spans="2:21" ht="15.75" customHeight="1" x14ac:dyDescent="0.35">
      <c r="B170" s="39">
        <v>45512</v>
      </c>
      <c r="C170" s="40">
        <v>45540</v>
      </c>
      <c r="D170" s="41" t="s">
        <v>74</v>
      </c>
      <c r="E170" s="42" t="s">
        <v>31</v>
      </c>
      <c r="F170" s="22"/>
      <c r="G170" s="42" t="s">
        <v>36</v>
      </c>
      <c r="H170" s="42"/>
      <c r="I170" s="43">
        <v>1247</v>
      </c>
      <c r="J170" s="43" t="str">
        <f t="shared" si="0"/>
        <v>-</v>
      </c>
      <c r="K170" s="43" t="str">
        <f t="shared" si="1"/>
        <v>-</v>
      </c>
      <c r="L170" s="44" t="str">
        <f t="shared" si="5"/>
        <v>-</v>
      </c>
      <c r="M170" s="45" t="s">
        <v>33</v>
      </c>
      <c r="N170" s="2"/>
      <c r="R170" s="2"/>
      <c r="S170" s="3" t="s">
        <v>302</v>
      </c>
      <c r="T170" s="4">
        <v>14</v>
      </c>
      <c r="U170" s="2" t="s">
        <v>32</v>
      </c>
    </row>
    <row r="171" spans="2:21" ht="15.75" customHeight="1" x14ac:dyDescent="0.35">
      <c r="B171" s="39">
        <v>45512</v>
      </c>
      <c r="C171" s="40">
        <v>45519</v>
      </c>
      <c r="D171" s="41" t="s">
        <v>147</v>
      </c>
      <c r="E171" s="42" t="s">
        <v>31</v>
      </c>
      <c r="F171" s="22"/>
      <c r="G171" s="42" t="s">
        <v>42</v>
      </c>
      <c r="H171" s="42"/>
      <c r="I171" s="43">
        <v>175</v>
      </c>
      <c r="J171" s="43" t="str">
        <f t="shared" si="0"/>
        <v>-</v>
      </c>
      <c r="K171" s="43" t="str">
        <f t="shared" si="1"/>
        <v>-</v>
      </c>
      <c r="L171" s="44" t="str">
        <f t="shared" si="5"/>
        <v>-</v>
      </c>
      <c r="M171" s="45" t="s">
        <v>33</v>
      </c>
      <c r="N171" s="2"/>
      <c r="R171" s="2"/>
      <c r="S171" s="3" t="s">
        <v>303</v>
      </c>
      <c r="T171" s="4">
        <v>2.5</v>
      </c>
      <c r="U171" s="2" t="s">
        <v>32</v>
      </c>
    </row>
    <row r="172" spans="2:21" ht="15.75" customHeight="1" x14ac:dyDescent="0.35">
      <c r="B172" s="39">
        <v>45512</v>
      </c>
      <c r="C172" s="40">
        <v>45516</v>
      </c>
      <c r="D172" s="41" t="s">
        <v>78</v>
      </c>
      <c r="E172" s="42" t="s">
        <v>81</v>
      </c>
      <c r="F172" s="22"/>
      <c r="G172" s="42" t="s">
        <v>32</v>
      </c>
      <c r="H172" s="42"/>
      <c r="I172" s="43">
        <v>261.12</v>
      </c>
      <c r="J172" s="43" t="str">
        <f t="shared" si="0"/>
        <v>-</v>
      </c>
      <c r="K172" s="43" t="str">
        <f t="shared" si="1"/>
        <v>-</v>
      </c>
      <c r="L172" s="44" t="str">
        <f t="shared" si="5"/>
        <v>-</v>
      </c>
      <c r="M172" s="45" t="s">
        <v>33</v>
      </c>
      <c r="N172" s="2"/>
      <c r="R172" s="2"/>
      <c r="S172" s="3" t="s">
        <v>304</v>
      </c>
      <c r="T172" s="4">
        <v>5</v>
      </c>
      <c r="U172" s="2" t="s">
        <v>32</v>
      </c>
    </row>
    <row r="173" spans="2:21" ht="15.75" customHeight="1" x14ac:dyDescent="0.35">
      <c r="B173" s="39">
        <v>45512</v>
      </c>
      <c r="C173" s="40">
        <v>45523</v>
      </c>
      <c r="D173" s="41" t="s">
        <v>169</v>
      </c>
      <c r="E173" s="42" t="s">
        <v>81</v>
      </c>
      <c r="F173" s="22"/>
      <c r="G173" s="42" t="s">
        <v>32</v>
      </c>
      <c r="H173" s="42"/>
      <c r="I173" s="43">
        <v>226.44</v>
      </c>
      <c r="J173" s="43" t="str">
        <f t="shared" si="0"/>
        <v>-</v>
      </c>
      <c r="K173" s="43" t="str">
        <f t="shared" si="1"/>
        <v>-</v>
      </c>
      <c r="L173" s="44" t="str">
        <f t="shared" si="5"/>
        <v>-</v>
      </c>
      <c r="M173" s="45" t="s">
        <v>33</v>
      </c>
      <c r="N173" s="2"/>
      <c r="R173" s="2"/>
      <c r="S173" s="3" t="s">
        <v>305</v>
      </c>
      <c r="T173" s="4">
        <v>25</v>
      </c>
      <c r="U173" s="2" t="s">
        <v>36</v>
      </c>
    </row>
    <row r="174" spans="2:21" ht="15.75" customHeight="1" x14ac:dyDescent="0.35">
      <c r="B174" s="39">
        <v>45512</v>
      </c>
      <c r="C174" s="40">
        <v>45517</v>
      </c>
      <c r="D174" s="41" t="s">
        <v>37</v>
      </c>
      <c r="E174" s="42" t="s">
        <v>81</v>
      </c>
      <c r="F174" s="22"/>
      <c r="G174" s="42" t="s">
        <v>38</v>
      </c>
      <c r="H174" s="42"/>
      <c r="I174" s="43">
        <v>3317.07</v>
      </c>
      <c r="J174" s="43" t="str">
        <f t="shared" si="0"/>
        <v>-</v>
      </c>
      <c r="K174" s="43" t="str">
        <f t="shared" si="1"/>
        <v>-</v>
      </c>
      <c r="L174" s="44" t="str">
        <f t="shared" si="5"/>
        <v>-</v>
      </c>
      <c r="M174" s="45" t="s">
        <v>33</v>
      </c>
      <c r="N174" s="2"/>
      <c r="R174" s="2"/>
      <c r="S174" s="3" t="s">
        <v>306</v>
      </c>
      <c r="T174" s="4">
        <v>25</v>
      </c>
      <c r="U174" s="2" t="s">
        <v>36</v>
      </c>
    </row>
    <row r="175" spans="2:21" ht="15.75" customHeight="1" x14ac:dyDescent="0.35">
      <c r="B175" s="39">
        <v>45512</v>
      </c>
      <c r="C175" s="40">
        <v>45517</v>
      </c>
      <c r="D175" s="41" t="s">
        <v>30</v>
      </c>
      <c r="E175" s="42" t="s">
        <v>81</v>
      </c>
      <c r="F175" s="22"/>
      <c r="G175" s="42" t="s">
        <v>32</v>
      </c>
      <c r="H175" s="42"/>
      <c r="I175" s="43">
        <v>1126.82</v>
      </c>
      <c r="J175" s="43" t="str">
        <f t="shared" si="0"/>
        <v>-</v>
      </c>
      <c r="K175" s="43" t="str">
        <f t="shared" si="1"/>
        <v>-</v>
      </c>
      <c r="L175" s="44" t="str">
        <f t="shared" si="5"/>
        <v>-</v>
      </c>
      <c r="M175" s="45" t="s">
        <v>33</v>
      </c>
      <c r="N175" s="2"/>
      <c r="R175" s="2"/>
      <c r="S175" s="3" t="s">
        <v>307</v>
      </c>
      <c r="T175" s="4">
        <v>7</v>
      </c>
      <c r="U175" s="2" t="s">
        <v>32</v>
      </c>
    </row>
    <row r="176" spans="2:21" ht="15.75" customHeight="1" x14ac:dyDescent="0.35">
      <c r="B176" s="39">
        <v>45512</v>
      </c>
      <c r="C176" s="40">
        <v>45520</v>
      </c>
      <c r="D176" s="41" t="s">
        <v>57</v>
      </c>
      <c r="E176" s="42" t="s">
        <v>81</v>
      </c>
      <c r="F176" s="22"/>
      <c r="G176" s="42" t="s">
        <v>38</v>
      </c>
      <c r="H176" s="42"/>
      <c r="I176" s="43">
        <v>678.61</v>
      </c>
      <c r="J176" s="43" t="str">
        <f t="shared" si="0"/>
        <v>-</v>
      </c>
      <c r="K176" s="43" t="str">
        <f t="shared" si="1"/>
        <v>-</v>
      </c>
      <c r="L176" s="44" t="str">
        <f t="shared" si="5"/>
        <v>-</v>
      </c>
      <c r="M176" s="45" t="s">
        <v>33</v>
      </c>
      <c r="N176" s="2"/>
      <c r="R176" s="2"/>
      <c r="S176" s="3" t="s">
        <v>308</v>
      </c>
      <c r="T176" s="4">
        <v>2.5</v>
      </c>
      <c r="U176" s="2" t="s">
        <v>42</v>
      </c>
    </row>
    <row r="177" spans="2:21" ht="15.75" customHeight="1" x14ac:dyDescent="0.35">
      <c r="B177" s="39">
        <v>45512</v>
      </c>
      <c r="C177" s="40">
        <v>45532</v>
      </c>
      <c r="D177" s="41" t="s">
        <v>64</v>
      </c>
      <c r="E177" s="42" t="s">
        <v>81</v>
      </c>
      <c r="F177" s="22"/>
      <c r="G177" s="42" t="s">
        <v>32</v>
      </c>
      <c r="H177" s="42"/>
      <c r="I177" s="43">
        <v>297</v>
      </c>
      <c r="J177" s="43" t="str">
        <f t="shared" si="0"/>
        <v>-</v>
      </c>
      <c r="K177" s="43" t="str">
        <f t="shared" si="1"/>
        <v>-</v>
      </c>
      <c r="L177" s="44" t="str">
        <f t="shared" si="5"/>
        <v>-</v>
      </c>
      <c r="M177" s="45" t="s">
        <v>33</v>
      </c>
      <c r="N177" s="2"/>
      <c r="R177" s="2"/>
      <c r="S177" s="3" t="s">
        <v>309</v>
      </c>
      <c r="T177" s="4">
        <v>2.5</v>
      </c>
      <c r="U177" s="2" t="s">
        <v>42</v>
      </c>
    </row>
    <row r="178" spans="2:21" ht="15.75" customHeight="1" x14ac:dyDescent="0.35">
      <c r="B178" s="39">
        <v>45512</v>
      </c>
      <c r="C178" s="40">
        <v>45525</v>
      </c>
      <c r="D178" s="41" t="s">
        <v>43</v>
      </c>
      <c r="E178" s="42" t="s">
        <v>81</v>
      </c>
      <c r="F178" s="22"/>
      <c r="G178" s="42" t="s">
        <v>38</v>
      </c>
      <c r="H178" s="42"/>
      <c r="I178" s="43">
        <v>1043.55</v>
      </c>
      <c r="J178" s="43" t="str">
        <f t="shared" si="0"/>
        <v>-</v>
      </c>
      <c r="K178" s="43" t="str">
        <f t="shared" si="1"/>
        <v>-</v>
      </c>
      <c r="L178" s="44" t="str">
        <f t="shared" si="5"/>
        <v>-</v>
      </c>
      <c r="M178" s="45" t="s">
        <v>33</v>
      </c>
      <c r="N178" s="2"/>
      <c r="R178" s="2"/>
      <c r="S178" s="3" t="s">
        <v>310</v>
      </c>
      <c r="T178" s="4">
        <v>2.5</v>
      </c>
      <c r="U178" s="2" t="s">
        <v>42</v>
      </c>
    </row>
    <row r="179" spans="2:21" ht="15.75" customHeight="1" x14ac:dyDescent="0.35">
      <c r="B179" s="39">
        <v>45512</v>
      </c>
      <c r="C179" s="40">
        <v>45519</v>
      </c>
      <c r="D179" s="41" t="s">
        <v>48</v>
      </c>
      <c r="E179" s="42" t="s">
        <v>81</v>
      </c>
      <c r="F179" s="22"/>
      <c r="G179" s="42" t="s">
        <v>32</v>
      </c>
      <c r="H179" s="42"/>
      <c r="I179" s="43">
        <v>706.59</v>
      </c>
      <c r="J179" s="43" t="str">
        <f t="shared" si="0"/>
        <v>-</v>
      </c>
      <c r="K179" s="43" t="str">
        <f t="shared" si="1"/>
        <v>-</v>
      </c>
      <c r="L179" s="44" t="str">
        <f t="shared" si="5"/>
        <v>-</v>
      </c>
      <c r="M179" s="45" t="s">
        <v>33</v>
      </c>
      <c r="N179" s="2"/>
      <c r="R179" s="2"/>
      <c r="S179" s="3" t="s">
        <v>311</v>
      </c>
      <c r="T179" s="4">
        <v>2.5</v>
      </c>
      <c r="U179" s="2" t="s">
        <v>42</v>
      </c>
    </row>
    <row r="180" spans="2:21" ht="15.75" customHeight="1" x14ac:dyDescent="0.35">
      <c r="B180" s="39">
        <v>45512</v>
      </c>
      <c r="C180" s="40">
        <v>45527</v>
      </c>
      <c r="D180" s="41" t="s">
        <v>74</v>
      </c>
      <c r="E180" s="42" t="s">
        <v>81</v>
      </c>
      <c r="F180" s="22"/>
      <c r="G180" s="42" t="s">
        <v>36</v>
      </c>
      <c r="H180" s="42"/>
      <c r="I180" s="43">
        <v>479.69</v>
      </c>
      <c r="J180" s="43" t="str">
        <f t="shared" si="0"/>
        <v>-</v>
      </c>
      <c r="K180" s="43" t="str">
        <f t="shared" si="1"/>
        <v>-</v>
      </c>
      <c r="L180" s="44" t="str">
        <f t="shared" si="5"/>
        <v>-</v>
      </c>
      <c r="M180" s="45" t="s">
        <v>33</v>
      </c>
      <c r="N180" s="2"/>
      <c r="R180" s="2"/>
      <c r="S180" s="3" t="s">
        <v>312</v>
      </c>
      <c r="T180" s="4">
        <v>2.5</v>
      </c>
      <c r="U180" s="2" t="s">
        <v>42</v>
      </c>
    </row>
    <row r="181" spans="2:21" ht="15.75" customHeight="1" x14ac:dyDescent="0.35">
      <c r="B181" s="39">
        <v>45512</v>
      </c>
      <c r="C181" s="40">
        <v>45542</v>
      </c>
      <c r="D181" s="41" t="s">
        <v>74</v>
      </c>
      <c r="E181" s="42" t="s">
        <v>81</v>
      </c>
      <c r="F181" s="22"/>
      <c r="G181" s="42" t="s">
        <v>36</v>
      </c>
      <c r="H181" s="42"/>
      <c r="I181" s="43">
        <v>479.69</v>
      </c>
      <c r="J181" s="43" t="str">
        <f t="shared" si="0"/>
        <v>-</v>
      </c>
      <c r="K181" s="43" t="str">
        <f t="shared" si="1"/>
        <v>-</v>
      </c>
      <c r="L181" s="44" t="str">
        <f t="shared" si="5"/>
        <v>-</v>
      </c>
      <c r="M181" s="45" t="s">
        <v>33</v>
      </c>
      <c r="N181" s="2"/>
      <c r="R181" s="2"/>
      <c r="S181" s="3" t="s">
        <v>313</v>
      </c>
      <c r="T181" s="4">
        <v>2.5</v>
      </c>
      <c r="U181" s="2" t="s">
        <v>42</v>
      </c>
    </row>
    <row r="182" spans="2:21" ht="15.75" customHeight="1" x14ac:dyDescent="0.35">
      <c r="B182" s="39">
        <v>45512</v>
      </c>
      <c r="C182" s="40">
        <v>45524</v>
      </c>
      <c r="D182" s="41" t="s">
        <v>47</v>
      </c>
      <c r="E182" s="42" t="s">
        <v>89</v>
      </c>
      <c r="F182" s="22"/>
      <c r="G182" s="42" t="s">
        <v>42</v>
      </c>
      <c r="H182" s="42"/>
      <c r="I182" s="43">
        <v>270.18</v>
      </c>
      <c r="J182" s="43" t="str">
        <f t="shared" si="0"/>
        <v>-</v>
      </c>
      <c r="K182" s="43" t="str">
        <f t="shared" si="1"/>
        <v>-</v>
      </c>
      <c r="L182" s="44" t="str">
        <f t="shared" si="5"/>
        <v>-</v>
      </c>
      <c r="M182" s="45" t="s">
        <v>33</v>
      </c>
      <c r="N182" s="2"/>
      <c r="R182" s="2"/>
      <c r="S182" s="3" t="s">
        <v>314</v>
      </c>
      <c r="T182" s="4">
        <v>4</v>
      </c>
      <c r="U182" s="2" t="s">
        <v>42</v>
      </c>
    </row>
    <row r="183" spans="2:21" ht="15.75" customHeight="1" x14ac:dyDescent="0.35">
      <c r="B183" s="39">
        <v>45512</v>
      </c>
      <c r="C183" s="40">
        <v>45540</v>
      </c>
      <c r="D183" s="41" t="s">
        <v>74</v>
      </c>
      <c r="E183" s="42" t="s">
        <v>89</v>
      </c>
      <c r="F183" s="22"/>
      <c r="G183" s="42" t="s">
        <v>36</v>
      </c>
      <c r="H183" s="42"/>
      <c r="I183" s="43">
        <v>385.74</v>
      </c>
      <c r="J183" s="43" t="str">
        <f t="shared" si="0"/>
        <v>-</v>
      </c>
      <c r="K183" s="43" t="str">
        <f t="shared" si="1"/>
        <v>-</v>
      </c>
      <c r="L183" s="44" t="str">
        <f t="shared" si="5"/>
        <v>-</v>
      </c>
      <c r="M183" s="45"/>
      <c r="N183" s="2"/>
      <c r="R183" s="2"/>
      <c r="S183" s="3" t="s">
        <v>315</v>
      </c>
      <c r="T183" s="4">
        <v>4</v>
      </c>
      <c r="U183" s="2" t="s">
        <v>42</v>
      </c>
    </row>
    <row r="184" spans="2:21" ht="15.75" customHeight="1" x14ac:dyDescent="0.35">
      <c r="B184" s="39">
        <v>45512</v>
      </c>
      <c r="C184" s="40">
        <v>45518</v>
      </c>
      <c r="D184" s="41" t="s">
        <v>43</v>
      </c>
      <c r="E184" s="42" t="s">
        <v>89</v>
      </c>
      <c r="F184" s="22"/>
      <c r="G184" s="42" t="s">
        <v>38</v>
      </c>
      <c r="H184" s="42"/>
      <c r="I184" s="43">
        <v>808.43</v>
      </c>
      <c r="J184" s="43" t="str">
        <f t="shared" si="0"/>
        <v>-</v>
      </c>
      <c r="K184" s="43" t="str">
        <f t="shared" si="1"/>
        <v>-</v>
      </c>
      <c r="L184" s="44" t="str">
        <f t="shared" si="5"/>
        <v>-</v>
      </c>
      <c r="M184" s="45" t="s">
        <v>33</v>
      </c>
      <c r="N184" s="2"/>
      <c r="R184" s="2"/>
      <c r="S184" s="3" t="s">
        <v>316</v>
      </c>
      <c r="T184" s="4">
        <v>4</v>
      </c>
      <c r="U184" s="2" t="s">
        <v>42</v>
      </c>
    </row>
    <row r="185" spans="2:21" ht="15.75" customHeight="1" x14ac:dyDescent="0.35">
      <c r="B185" s="39">
        <v>45512</v>
      </c>
      <c r="C185" s="40">
        <v>45521</v>
      </c>
      <c r="D185" s="41" t="s">
        <v>57</v>
      </c>
      <c r="E185" s="42" t="s">
        <v>89</v>
      </c>
      <c r="F185" s="22"/>
      <c r="G185" s="42" t="s">
        <v>38</v>
      </c>
      <c r="H185" s="42"/>
      <c r="I185" s="43">
        <v>468.97</v>
      </c>
      <c r="J185" s="43" t="str">
        <f t="shared" si="0"/>
        <v>-</v>
      </c>
      <c r="K185" s="43" t="str">
        <f t="shared" si="1"/>
        <v>-</v>
      </c>
      <c r="L185" s="44" t="str">
        <f t="shared" si="5"/>
        <v>-</v>
      </c>
      <c r="M185" s="45" t="s">
        <v>33</v>
      </c>
      <c r="N185" s="2"/>
      <c r="R185" s="2"/>
      <c r="S185" s="3" t="s">
        <v>317</v>
      </c>
      <c r="T185" s="4">
        <v>2.5</v>
      </c>
      <c r="U185" s="2" t="s">
        <v>42</v>
      </c>
    </row>
    <row r="186" spans="2:21" ht="15.75" customHeight="1" x14ac:dyDescent="0.35">
      <c r="B186" s="39">
        <v>45512</v>
      </c>
      <c r="C186" s="40">
        <v>45516</v>
      </c>
      <c r="D186" s="41" t="s">
        <v>82</v>
      </c>
      <c r="E186" s="42" t="s">
        <v>89</v>
      </c>
      <c r="F186" s="22"/>
      <c r="G186" s="42" t="s">
        <v>32</v>
      </c>
      <c r="H186" s="42"/>
      <c r="I186" s="43">
        <v>452</v>
      </c>
      <c r="J186" s="43" t="str">
        <f t="shared" si="0"/>
        <v>-</v>
      </c>
      <c r="K186" s="43" t="str">
        <f t="shared" si="1"/>
        <v>-</v>
      </c>
      <c r="L186" s="44" t="str">
        <f t="shared" si="5"/>
        <v>-</v>
      </c>
      <c r="M186" s="45" t="s">
        <v>33</v>
      </c>
      <c r="N186" s="2"/>
      <c r="R186" s="2"/>
      <c r="S186" s="3" t="s">
        <v>318</v>
      </c>
      <c r="T186" s="4">
        <v>12</v>
      </c>
      <c r="U186" s="2" t="s">
        <v>32</v>
      </c>
    </row>
    <row r="187" spans="2:21" ht="15.75" customHeight="1" x14ac:dyDescent="0.35">
      <c r="B187" s="39">
        <v>45514</v>
      </c>
      <c r="C187" s="40">
        <v>45526</v>
      </c>
      <c r="D187" s="41" t="s">
        <v>57</v>
      </c>
      <c r="E187" s="42" t="s">
        <v>99</v>
      </c>
      <c r="F187" s="22"/>
      <c r="G187" s="42" t="s">
        <v>38</v>
      </c>
      <c r="H187" s="42"/>
      <c r="I187" s="43">
        <v>372.02</v>
      </c>
      <c r="J187" s="43" t="str">
        <f t="shared" si="0"/>
        <v>-</v>
      </c>
      <c r="K187" s="43" t="str">
        <f t="shared" si="1"/>
        <v>-</v>
      </c>
      <c r="L187" s="44" t="str">
        <f t="shared" si="5"/>
        <v>-</v>
      </c>
      <c r="M187" s="45" t="s">
        <v>33</v>
      </c>
      <c r="N187" s="2"/>
      <c r="R187" s="2"/>
      <c r="S187" s="3" t="s">
        <v>319</v>
      </c>
      <c r="T187" s="4">
        <v>11</v>
      </c>
      <c r="U187" s="2" t="s">
        <v>32</v>
      </c>
    </row>
    <row r="188" spans="2:21" ht="15.75" customHeight="1" x14ac:dyDescent="0.35">
      <c r="B188" s="39">
        <v>45514</v>
      </c>
      <c r="C188" s="40">
        <v>45518</v>
      </c>
      <c r="D188" s="41" t="s">
        <v>37</v>
      </c>
      <c r="E188" s="42" t="s">
        <v>99</v>
      </c>
      <c r="F188" s="22"/>
      <c r="G188" s="42" t="s">
        <v>38</v>
      </c>
      <c r="H188" s="42"/>
      <c r="I188" s="43">
        <v>638.24</v>
      </c>
      <c r="J188" s="43" t="str">
        <f t="shared" si="0"/>
        <v>-</v>
      </c>
      <c r="K188" s="43" t="str">
        <f t="shared" si="1"/>
        <v>-</v>
      </c>
      <c r="L188" s="44" t="str">
        <f t="shared" si="5"/>
        <v>-</v>
      </c>
      <c r="M188" s="45" t="s">
        <v>33</v>
      </c>
      <c r="N188" s="2"/>
      <c r="R188" s="2"/>
      <c r="S188" s="3" t="s">
        <v>320</v>
      </c>
      <c r="T188" s="4">
        <v>36</v>
      </c>
      <c r="U188" s="2" t="s">
        <v>32</v>
      </c>
    </row>
    <row r="189" spans="2:21" ht="15.75" customHeight="1" x14ac:dyDescent="0.35">
      <c r="B189" s="39">
        <v>45514</v>
      </c>
      <c r="C189" s="40">
        <v>45520</v>
      </c>
      <c r="D189" s="41" t="s">
        <v>37</v>
      </c>
      <c r="E189" s="42" t="s">
        <v>99</v>
      </c>
      <c r="F189" s="22"/>
      <c r="G189" s="42" t="s">
        <v>38</v>
      </c>
      <c r="H189" s="42"/>
      <c r="I189" s="43">
        <v>638.24</v>
      </c>
      <c r="J189" s="43" t="str">
        <f t="shared" si="0"/>
        <v>-</v>
      </c>
      <c r="K189" s="43" t="str">
        <f t="shared" si="1"/>
        <v>-</v>
      </c>
      <c r="L189" s="44" t="str">
        <f t="shared" si="5"/>
        <v>-</v>
      </c>
      <c r="M189" s="45" t="s">
        <v>33</v>
      </c>
      <c r="N189" s="2"/>
      <c r="R189" s="2"/>
      <c r="S189" s="3" t="s">
        <v>321</v>
      </c>
      <c r="T189" s="4">
        <v>34</v>
      </c>
      <c r="U189" s="2" t="s">
        <v>32</v>
      </c>
    </row>
    <row r="190" spans="2:21" ht="15.75" customHeight="1" x14ac:dyDescent="0.35">
      <c r="B190" s="39">
        <v>45514</v>
      </c>
      <c r="C190" s="40">
        <v>45527</v>
      </c>
      <c r="D190" s="41" t="s">
        <v>43</v>
      </c>
      <c r="E190" s="42" t="s">
        <v>99</v>
      </c>
      <c r="F190" s="22"/>
      <c r="G190" s="42" t="s">
        <v>38</v>
      </c>
      <c r="H190" s="42"/>
      <c r="I190" s="43">
        <v>571.54999999999995</v>
      </c>
      <c r="J190" s="43" t="str">
        <f t="shared" si="0"/>
        <v>-</v>
      </c>
      <c r="K190" s="43" t="str">
        <f t="shared" si="1"/>
        <v>-</v>
      </c>
      <c r="L190" s="44" t="str">
        <f t="shared" si="5"/>
        <v>-</v>
      </c>
      <c r="M190" s="45" t="s">
        <v>33</v>
      </c>
      <c r="N190" s="2"/>
      <c r="R190" s="2"/>
      <c r="S190" s="3" t="s">
        <v>322</v>
      </c>
      <c r="T190" s="4">
        <v>18</v>
      </c>
      <c r="U190" s="2" t="s">
        <v>32</v>
      </c>
    </row>
    <row r="191" spans="2:21" ht="15.75" customHeight="1" x14ac:dyDescent="0.35">
      <c r="B191" s="39">
        <v>45514</v>
      </c>
      <c r="C191" s="40">
        <v>45540</v>
      </c>
      <c r="D191" s="41" t="s">
        <v>90</v>
      </c>
      <c r="E191" s="42" t="s">
        <v>99</v>
      </c>
      <c r="F191" s="22"/>
      <c r="G191" s="42" t="s">
        <v>67</v>
      </c>
      <c r="H191" s="42"/>
      <c r="I191" s="43">
        <v>759.74</v>
      </c>
      <c r="J191" s="43" t="str">
        <f t="shared" si="0"/>
        <v>-</v>
      </c>
      <c r="K191" s="43" t="str">
        <f t="shared" si="1"/>
        <v>-</v>
      </c>
      <c r="L191" s="44" t="str">
        <f t="shared" si="5"/>
        <v>-</v>
      </c>
      <c r="M191" s="45" t="s">
        <v>33</v>
      </c>
      <c r="N191" s="2"/>
      <c r="R191" s="2"/>
      <c r="S191" s="3" t="s">
        <v>323</v>
      </c>
      <c r="T191" s="4">
        <v>23</v>
      </c>
      <c r="U191" s="2" t="s">
        <v>32</v>
      </c>
    </row>
    <row r="192" spans="2:21" ht="15.75" customHeight="1" x14ac:dyDescent="0.35">
      <c r="B192" s="39">
        <v>45514</v>
      </c>
      <c r="C192" s="40">
        <v>45517</v>
      </c>
      <c r="D192" s="41" t="s">
        <v>82</v>
      </c>
      <c r="E192" s="42" t="s">
        <v>31</v>
      </c>
      <c r="F192" s="22"/>
      <c r="G192" s="42" t="s">
        <v>32</v>
      </c>
      <c r="H192" s="42"/>
      <c r="I192" s="43">
        <v>3900</v>
      </c>
      <c r="J192" s="43" t="str">
        <f t="shared" si="0"/>
        <v>-</v>
      </c>
      <c r="K192" s="43" t="str">
        <f t="shared" si="1"/>
        <v>-</v>
      </c>
      <c r="L192" s="44" t="str">
        <f t="shared" si="5"/>
        <v>-</v>
      </c>
      <c r="M192" s="45" t="s">
        <v>33</v>
      </c>
      <c r="N192" s="2"/>
      <c r="R192" s="2"/>
      <c r="S192" s="3" t="s">
        <v>324</v>
      </c>
      <c r="T192" s="4">
        <v>15</v>
      </c>
      <c r="U192" s="2" t="s">
        <v>32</v>
      </c>
    </row>
    <row r="193" spans="2:21" ht="15.75" customHeight="1" x14ac:dyDescent="0.35">
      <c r="B193" s="39">
        <v>45514</v>
      </c>
      <c r="C193" s="40">
        <v>45528</v>
      </c>
      <c r="D193" s="41" t="s">
        <v>61</v>
      </c>
      <c r="E193" s="42" t="s">
        <v>31</v>
      </c>
      <c r="F193" s="22"/>
      <c r="G193" s="42" t="s">
        <v>42</v>
      </c>
      <c r="H193" s="42"/>
      <c r="I193" s="43">
        <v>244.5</v>
      </c>
      <c r="J193" s="43" t="str">
        <f t="shared" si="0"/>
        <v>-</v>
      </c>
      <c r="K193" s="43" t="str">
        <f t="shared" si="1"/>
        <v>-</v>
      </c>
      <c r="L193" s="44" t="str">
        <f t="shared" si="5"/>
        <v>-</v>
      </c>
      <c r="M193" s="45" t="s">
        <v>33</v>
      </c>
      <c r="N193" s="2"/>
      <c r="R193" s="2"/>
      <c r="S193" s="3" t="s">
        <v>111</v>
      </c>
      <c r="T193" s="4">
        <v>2</v>
      </c>
      <c r="U193" s="2" t="s">
        <v>51</v>
      </c>
    </row>
    <row r="194" spans="2:21" ht="15.75" customHeight="1" x14ac:dyDescent="0.35">
      <c r="B194" s="39">
        <v>45514</v>
      </c>
      <c r="C194" s="40">
        <v>45517</v>
      </c>
      <c r="D194" s="41" t="s">
        <v>30</v>
      </c>
      <c r="E194" s="42" t="s">
        <v>31</v>
      </c>
      <c r="F194" s="22"/>
      <c r="G194" s="42" t="s">
        <v>32</v>
      </c>
      <c r="H194" s="42"/>
      <c r="I194" s="43">
        <v>2413.52</v>
      </c>
      <c r="J194" s="43" t="str">
        <f t="shared" si="0"/>
        <v>-</v>
      </c>
      <c r="K194" s="43" t="str">
        <f t="shared" si="1"/>
        <v>-</v>
      </c>
      <c r="L194" s="44" t="str">
        <f t="shared" si="5"/>
        <v>-</v>
      </c>
      <c r="M194" s="45" t="s">
        <v>33</v>
      </c>
      <c r="N194" s="2"/>
      <c r="R194" s="2"/>
      <c r="S194" s="3" t="s">
        <v>325</v>
      </c>
      <c r="T194" s="4">
        <v>10</v>
      </c>
      <c r="U194" s="2" t="s">
        <v>51</v>
      </c>
    </row>
    <row r="195" spans="2:21" ht="15.75" customHeight="1" x14ac:dyDescent="0.35">
      <c r="B195" s="39">
        <v>45514</v>
      </c>
      <c r="C195" s="40">
        <v>45527</v>
      </c>
      <c r="D195" s="41" t="s">
        <v>95</v>
      </c>
      <c r="E195" s="42" t="s">
        <v>31</v>
      </c>
      <c r="F195" s="22"/>
      <c r="G195" s="42" t="s">
        <v>38</v>
      </c>
      <c r="H195" s="42"/>
      <c r="I195" s="43">
        <v>566.64</v>
      </c>
      <c r="J195" s="43" t="str">
        <f t="shared" si="0"/>
        <v>-</v>
      </c>
      <c r="K195" s="43" t="str">
        <f t="shared" si="1"/>
        <v>-</v>
      </c>
      <c r="L195" s="44" t="str">
        <f t="shared" si="5"/>
        <v>-</v>
      </c>
      <c r="M195" s="45" t="s">
        <v>33</v>
      </c>
      <c r="N195" s="2"/>
      <c r="R195" s="2"/>
      <c r="S195" s="3" t="s">
        <v>326</v>
      </c>
      <c r="T195" s="4">
        <v>10</v>
      </c>
      <c r="U195" s="2" t="s">
        <v>51</v>
      </c>
    </row>
    <row r="196" spans="2:21" ht="15.75" customHeight="1" x14ac:dyDescent="0.35">
      <c r="B196" s="39">
        <v>45514</v>
      </c>
      <c r="C196" s="40">
        <v>45534</v>
      </c>
      <c r="D196" s="41" t="s">
        <v>95</v>
      </c>
      <c r="E196" s="42" t="s">
        <v>31</v>
      </c>
      <c r="F196" s="22"/>
      <c r="G196" s="42" t="s">
        <v>38</v>
      </c>
      <c r="H196" s="42"/>
      <c r="I196" s="43">
        <v>566.63</v>
      </c>
      <c r="J196" s="43" t="str">
        <f t="shared" si="0"/>
        <v>-</v>
      </c>
      <c r="K196" s="43" t="str">
        <f t="shared" si="1"/>
        <v>-</v>
      </c>
      <c r="L196" s="44" t="str">
        <f t="shared" si="5"/>
        <v>-</v>
      </c>
      <c r="M196" s="45" t="s">
        <v>33</v>
      </c>
      <c r="N196" s="2"/>
      <c r="R196" s="2"/>
      <c r="S196" s="3" t="s">
        <v>327</v>
      </c>
      <c r="T196" s="4">
        <v>5</v>
      </c>
      <c r="U196" s="2" t="s">
        <v>51</v>
      </c>
    </row>
    <row r="197" spans="2:21" ht="15.75" customHeight="1" x14ac:dyDescent="0.35">
      <c r="B197" s="39">
        <v>45514</v>
      </c>
      <c r="C197" s="40">
        <v>45527</v>
      </c>
      <c r="D197" s="41" t="s">
        <v>98</v>
      </c>
      <c r="E197" s="42" t="s">
        <v>31</v>
      </c>
      <c r="F197" s="22"/>
      <c r="G197" s="42" t="s">
        <v>32</v>
      </c>
      <c r="H197" s="42"/>
      <c r="I197" s="43">
        <v>514</v>
      </c>
      <c r="J197" s="43" t="str">
        <f t="shared" si="0"/>
        <v>-</v>
      </c>
      <c r="K197" s="43" t="str">
        <f t="shared" si="1"/>
        <v>-</v>
      </c>
      <c r="L197" s="44" t="str">
        <f t="shared" si="5"/>
        <v>-</v>
      </c>
      <c r="M197" s="45"/>
      <c r="N197" s="2"/>
      <c r="R197" s="2"/>
      <c r="S197" s="3" t="s">
        <v>328</v>
      </c>
      <c r="T197" s="4">
        <v>20</v>
      </c>
      <c r="U197" s="2" t="s">
        <v>51</v>
      </c>
    </row>
    <row r="198" spans="2:21" ht="15.75" customHeight="1" x14ac:dyDescent="0.35">
      <c r="B198" s="39">
        <v>45514</v>
      </c>
      <c r="C198" s="40">
        <v>45520</v>
      </c>
      <c r="D198" s="41" t="s">
        <v>30</v>
      </c>
      <c r="E198" s="42" t="s">
        <v>81</v>
      </c>
      <c r="F198" s="22"/>
      <c r="G198" s="42" t="s">
        <v>32</v>
      </c>
      <c r="H198" s="42"/>
      <c r="I198" s="43">
        <v>924.59</v>
      </c>
      <c r="J198" s="43" t="str">
        <f t="shared" si="0"/>
        <v>-</v>
      </c>
      <c r="K198" s="43" t="str">
        <f t="shared" si="1"/>
        <v>-</v>
      </c>
      <c r="L198" s="44" t="str">
        <f t="shared" si="5"/>
        <v>-</v>
      </c>
      <c r="M198" s="45" t="s">
        <v>33</v>
      </c>
      <c r="N198" s="2"/>
      <c r="R198" s="2"/>
      <c r="S198" s="3" t="s">
        <v>329</v>
      </c>
      <c r="T198" s="4">
        <v>9</v>
      </c>
      <c r="U198" s="2" t="s">
        <v>36</v>
      </c>
    </row>
    <row r="199" spans="2:21" ht="15.75" customHeight="1" x14ac:dyDescent="0.35">
      <c r="B199" s="39">
        <v>45518</v>
      </c>
      <c r="C199" s="40">
        <v>45537</v>
      </c>
      <c r="D199" s="41" t="s">
        <v>72</v>
      </c>
      <c r="E199" s="42" t="s">
        <v>99</v>
      </c>
      <c r="F199" s="22"/>
      <c r="G199" s="42" t="s">
        <v>36</v>
      </c>
      <c r="H199" s="42"/>
      <c r="I199" s="43">
        <v>175.84</v>
      </c>
      <c r="J199" s="43" t="str">
        <f t="shared" si="0"/>
        <v>-</v>
      </c>
      <c r="K199" s="43" t="str">
        <f t="shared" si="1"/>
        <v>-</v>
      </c>
      <c r="L199" s="44" t="str">
        <f t="shared" si="5"/>
        <v>-</v>
      </c>
      <c r="M199" s="45"/>
      <c r="N199" s="2"/>
      <c r="R199" s="2"/>
      <c r="S199" s="3" t="s">
        <v>330</v>
      </c>
      <c r="T199" s="4">
        <v>7</v>
      </c>
      <c r="U199" s="2" t="s">
        <v>36</v>
      </c>
    </row>
    <row r="200" spans="2:21" ht="15.75" customHeight="1" x14ac:dyDescent="0.35">
      <c r="B200" s="39">
        <v>45518</v>
      </c>
      <c r="C200" s="40">
        <v>45546</v>
      </c>
      <c r="D200" s="41" t="s">
        <v>72</v>
      </c>
      <c r="E200" s="42" t="s">
        <v>99</v>
      </c>
      <c r="F200" s="22"/>
      <c r="G200" s="42" t="s">
        <v>36</v>
      </c>
      <c r="H200" s="42"/>
      <c r="I200" s="43">
        <v>175.83</v>
      </c>
      <c r="J200" s="43" t="str">
        <f t="shared" si="0"/>
        <v>-</v>
      </c>
      <c r="K200" s="43" t="str">
        <f t="shared" si="1"/>
        <v>-</v>
      </c>
      <c r="L200" s="44" t="str">
        <f t="shared" si="5"/>
        <v>-</v>
      </c>
      <c r="M200" s="45"/>
      <c r="N200" s="2"/>
      <c r="S200" s="3" t="s">
        <v>331</v>
      </c>
      <c r="T200" s="4">
        <v>9</v>
      </c>
      <c r="U200" s="2" t="s">
        <v>36</v>
      </c>
    </row>
    <row r="201" spans="2:21" ht="15.75" customHeight="1" x14ac:dyDescent="0.35">
      <c r="B201" s="39">
        <v>45518</v>
      </c>
      <c r="C201" s="40">
        <v>45558</v>
      </c>
      <c r="D201" s="41" t="s">
        <v>72</v>
      </c>
      <c r="E201" s="42" t="s">
        <v>99</v>
      </c>
      <c r="F201" s="22"/>
      <c r="G201" s="42" t="s">
        <v>36</v>
      </c>
      <c r="H201" s="42"/>
      <c r="I201" s="43">
        <v>175.84</v>
      </c>
      <c r="J201" s="43" t="str">
        <f t="shared" si="0"/>
        <v>-</v>
      </c>
      <c r="K201" s="43" t="str">
        <f t="shared" si="1"/>
        <v>-</v>
      </c>
      <c r="L201" s="44" t="str">
        <f t="shared" si="5"/>
        <v>-</v>
      </c>
      <c r="M201" s="45" t="s">
        <v>33</v>
      </c>
      <c r="N201" s="2"/>
      <c r="S201" s="3" t="s">
        <v>332</v>
      </c>
      <c r="T201" s="4">
        <v>5</v>
      </c>
      <c r="U201" s="2" t="s">
        <v>36</v>
      </c>
    </row>
    <row r="202" spans="2:21" ht="15.75" customHeight="1" x14ac:dyDescent="0.35">
      <c r="B202" s="39">
        <v>45518</v>
      </c>
      <c r="C202" s="40">
        <v>45537</v>
      </c>
      <c r="D202" s="41" t="s">
        <v>47</v>
      </c>
      <c r="E202" s="42" t="s">
        <v>99</v>
      </c>
      <c r="F202" s="22"/>
      <c r="G202" s="42" t="s">
        <v>42</v>
      </c>
      <c r="H202" s="42"/>
      <c r="I202" s="43">
        <v>340.04</v>
      </c>
      <c r="J202" s="43" t="str">
        <f t="shared" si="0"/>
        <v>-</v>
      </c>
      <c r="K202" s="43" t="str">
        <f t="shared" si="1"/>
        <v>-</v>
      </c>
      <c r="L202" s="44" t="str">
        <f t="shared" si="5"/>
        <v>-</v>
      </c>
      <c r="M202" s="45" t="s">
        <v>33</v>
      </c>
      <c r="N202" s="2"/>
      <c r="S202" s="3" t="s">
        <v>333</v>
      </c>
      <c r="T202" s="4">
        <v>30</v>
      </c>
      <c r="U202" s="2" t="s">
        <v>36</v>
      </c>
    </row>
    <row r="203" spans="2:21" ht="15.75" customHeight="1" x14ac:dyDescent="0.35">
      <c r="B203" s="39">
        <v>45518</v>
      </c>
      <c r="C203" s="40">
        <v>45538</v>
      </c>
      <c r="D203" s="41" t="s">
        <v>102</v>
      </c>
      <c r="E203" s="42" t="s">
        <v>99</v>
      </c>
      <c r="F203" s="22"/>
      <c r="G203" s="42" t="s">
        <v>36</v>
      </c>
      <c r="H203" s="42"/>
      <c r="I203" s="43">
        <v>256</v>
      </c>
      <c r="J203" s="43" t="str">
        <f t="shared" si="0"/>
        <v>-</v>
      </c>
      <c r="K203" s="43" t="str">
        <f t="shared" si="1"/>
        <v>-</v>
      </c>
      <c r="L203" s="44" t="str">
        <f t="shared" si="5"/>
        <v>-</v>
      </c>
      <c r="M203" s="45" t="s">
        <v>33</v>
      </c>
      <c r="N203" s="2"/>
      <c r="S203" s="3" t="s">
        <v>334</v>
      </c>
      <c r="T203" s="4">
        <v>89.9</v>
      </c>
      <c r="U203" s="2" t="s">
        <v>51</v>
      </c>
    </row>
    <row r="204" spans="2:21" ht="15.75" customHeight="1" x14ac:dyDescent="0.35">
      <c r="B204" s="39">
        <v>45518</v>
      </c>
      <c r="C204" s="40">
        <v>45539</v>
      </c>
      <c r="D204" s="41" t="s">
        <v>102</v>
      </c>
      <c r="E204" s="42" t="s">
        <v>99</v>
      </c>
      <c r="F204" s="22"/>
      <c r="G204" s="42" t="s">
        <v>36</v>
      </c>
      <c r="H204" s="42"/>
      <c r="I204" s="43">
        <v>164</v>
      </c>
      <c r="J204" s="43" t="str">
        <f t="shared" si="0"/>
        <v>-</v>
      </c>
      <c r="K204" s="43" t="str">
        <f t="shared" si="1"/>
        <v>-</v>
      </c>
      <c r="L204" s="44" t="str">
        <f t="shared" si="5"/>
        <v>-</v>
      </c>
      <c r="M204" s="45" t="s">
        <v>33</v>
      </c>
      <c r="N204" s="2"/>
      <c r="S204" s="3" t="s">
        <v>335</v>
      </c>
      <c r="T204" s="4">
        <v>64.900000000000006</v>
      </c>
      <c r="U204" s="2" t="s">
        <v>51</v>
      </c>
    </row>
    <row r="205" spans="2:21" ht="15.75" customHeight="1" x14ac:dyDescent="0.35">
      <c r="B205" s="39">
        <v>45518</v>
      </c>
      <c r="C205" s="40">
        <v>45554</v>
      </c>
      <c r="D205" s="41"/>
      <c r="E205" s="42" t="s">
        <v>99</v>
      </c>
      <c r="F205" s="22"/>
      <c r="G205" s="42" t="s">
        <v>32</v>
      </c>
      <c r="H205" s="42"/>
      <c r="I205" s="43">
        <v>114.73</v>
      </c>
      <c r="J205" s="43" t="str">
        <f t="shared" si="0"/>
        <v>-</v>
      </c>
      <c r="K205" s="43" t="str">
        <f t="shared" si="1"/>
        <v>-</v>
      </c>
      <c r="L205" s="44" t="str">
        <f t="shared" si="5"/>
        <v>-</v>
      </c>
      <c r="M205" s="45"/>
      <c r="N205" s="2"/>
      <c r="S205" s="3" t="s">
        <v>336</v>
      </c>
      <c r="T205" s="4">
        <v>13</v>
      </c>
      <c r="U205" s="2" t="s">
        <v>51</v>
      </c>
    </row>
    <row r="206" spans="2:21" ht="15.75" customHeight="1" x14ac:dyDescent="0.35">
      <c r="B206" s="39">
        <v>45518</v>
      </c>
      <c r="C206" s="40">
        <v>45532</v>
      </c>
      <c r="D206" s="41" t="s">
        <v>39</v>
      </c>
      <c r="E206" s="42" t="s">
        <v>99</v>
      </c>
      <c r="F206" s="22"/>
      <c r="G206" s="42" t="s">
        <v>32</v>
      </c>
      <c r="H206" s="42"/>
      <c r="I206" s="43">
        <v>103</v>
      </c>
      <c r="J206" s="43" t="str">
        <f t="shared" si="0"/>
        <v>-</v>
      </c>
      <c r="K206" s="43" t="str">
        <f t="shared" si="1"/>
        <v>-</v>
      </c>
      <c r="L206" s="44" t="str">
        <f t="shared" si="5"/>
        <v>-</v>
      </c>
      <c r="M206" s="45" t="s">
        <v>33</v>
      </c>
      <c r="N206" s="2"/>
      <c r="S206" s="3" t="s">
        <v>337</v>
      </c>
      <c r="T206" s="4">
        <v>13</v>
      </c>
      <c r="U206" s="2" t="s">
        <v>51</v>
      </c>
    </row>
    <row r="207" spans="2:21" ht="15.75" customHeight="1" x14ac:dyDescent="0.35">
      <c r="B207" s="39">
        <v>45518</v>
      </c>
      <c r="C207" s="40">
        <v>45524</v>
      </c>
      <c r="D207" s="41" t="s">
        <v>86</v>
      </c>
      <c r="E207" s="42" t="s">
        <v>99</v>
      </c>
      <c r="F207" s="22"/>
      <c r="G207" s="42" t="s">
        <v>42</v>
      </c>
      <c r="H207" s="42"/>
      <c r="I207" s="43">
        <v>173.5</v>
      </c>
      <c r="J207" s="43" t="str">
        <f t="shared" si="0"/>
        <v>-</v>
      </c>
      <c r="K207" s="43" t="str">
        <f t="shared" si="1"/>
        <v>-</v>
      </c>
      <c r="L207" s="44" t="str">
        <f t="shared" si="5"/>
        <v>-</v>
      </c>
      <c r="M207" s="45" t="s">
        <v>33</v>
      </c>
      <c r="N207" s="2"/>
      <c r="S207" s="3" t="s">
        <v>338</v>
      </c>
      <c r="T207" s="4">
        <v>189.9</v>
      </c>
      <c r="U207" s="2" t="s">
        <v>51</v>
      </c>
    </row>
    <row r="208" spans="2:21" ht="15.75" customHeight="1" x14ac:dyDescent="0.35">
      <c r="B208" s="39">
        <v>45518</v>
      </c>
      <c r="C208" s="40">
        <v>45545</v>
      </c>
      <c r="D208" s="41" t="s">
        <v>102</v>
      </c>
      <c r="E208" s="42" t="s">
        <v>99</v>
      </c>
      <c r="F208" s="22"/>
      <c r="G208" s="42" t="s">
        <v>36</v>
      </c>
      <c r="H208" s="42"/>
      <c r="I208" s="43">
        <v>25</v>
      </c>
      <c r="J208" s="43" t="str">
        <f t="shared" si="0"/>
        <v>-</v>
      </c>
      <c r="K208" s="43" t="str">
        <f t="shared" si="1"/>
        <v>-</v>
      </c>
      <c r="L208" s="44" t="str">
        <f t="shared" si="5"/>
        <v>-</v>
      </c>
      <c r="M208" s="45" t="s">
        <v>33</v>
      </c>
      <c r="N208" s="2"/>
      <c r="S208" s="3" t="s">
        <v>339</v>
      </c>
      <c r="T208" s="4">
        <v>40</v>
      </c>
      <c r="U208" s="2" t="s">
        <v>51</v>
      </c>
    </row>
    <row r="209" spans="2:21" ht="15.75" customHeight="1" x14ac:dyDescent="0.35">
      <c r="B209" s="39">
        <v>45518</v>
      </c>
      <c r="C209" s="40">
        <v>45532</v>
      </c>
      <c r="D209" s="41" t="s">
        <v>30</v>
      </c>
      <c r="E209" s="42" t="s">
        <v>99</v>
      </c>
      <c r="F209" s="22"/>
      <c r="G209" s="42" t="s">
        <v>32</v>
      </c>
      <c r="H209" s="42"/>
      <c r="I209" s="43">
        <v>741.76</v>
      </c>
      <c r="J209" s="43" t="str">
        <f t="shared" si="0"/>
        <v>-</v>
      </c>
      <c r="K209" s="43" t="str">
        <f t="shared" si="1"/>
        <v>-</v>
      </c>
      <c r="L209" s="44"/>
      <c r="M209" s="45" t="s">
        <v>33</v>
      </c>
      <c r="N209" s="2"/>
      <c r="S209" s="3" t="s">
        <v>340</v>
      </c>
      <c r="T209" s="4">
        <v>25</v>
      </c>
      <c r="U209" s="2" t="s">
        <v>51</v>
      </c>
    </row>
    <row r="210" spans="2:21" ht="15.75" customHeight="1" x14ac:dyDescent="0.35">
      <c r="B210" s="39">
        <v>45518</v>
      </c>
      <c r="C210" s="40">
        <v>45519</v>
      </c>
      <c r="D210" s="41" t="s">
        <v>30</v>
      </c>
      <c r="E210" s="42" t="s">
        <v>31</v>
      </c>
      <c r="F210" s="22"/>
      <c r="G210" s="42" t="s">
        <v>32</v>
      </c>
      <c r="H210" s="42"/>
      <c r="I210" s="43">
        <v>1244.5899999999999</v>
      </c>
      <c r="J210" s="43" t="str">
        <f t="shared" si="0"/>
        <v>-</v>
      </c>
      <c r="K210" s="43" t="str">
        <f t="shared" si="1"/>
        <v>-</v>
      </c>
      <c r="L210" s="44" t="str">
        <f t="shared" ref="L210:L400" si="6">IFERROR(K210/J210-1,"-")</f>
        <v>-</v>
      </c>
      <c r="M210" s="45" t="s">
        <v>33</v>
      </c>
      <c r="N210" s="2"/>
      <c r="S210" s="3" t="s">
        <v>341</v>
      </c>
      <c r="T210" s="4">
        <v>2.5</v>
      </c>
      <c r="U210" s="2" t="s">
        <v>56</v>
      </c>
    </row>
    <row r="211" spans="2:21" ht="15.75" customHeight="1" x14ac:dyDescent="0.35">
      <c r="B211" s="39">
        <v>45518</v>
      </c>
      <c r="C211" s="40">
        <v>45530</v>
      </c>
      <c r="D211" s="41" t="s">
        <v>39</v>
      </c>
      <c r="E211" s="42" t="s">
        <v>31</v>
      </c>
      <c r="F211" s="22"/>
      <c r="G211" s="42" t="s">
        <v>32</v>
      </c>
      <c r="H211" s="42"/>
      <c r="I211" s="43">
        <v>350.04</v>
      </c>
      <c r="J211" s="43" t="str">
        <f t="shared" si="0"/>
        <v>-</v>
      </c>
      <c r="K211" s="43" t="str">
        <f t="shared" si="1"/>
        <v>-</v>
      </c>
      <c r="L211" s="44" t="str">
        <f t="shared" si="6"/>
        <v>-</v>
      </c>
      <c r="M211" s="45" t="s">
        <v>33</v>
      </c>
      <c r="N211" s="2"/>
      <c r="S211" s="3" t="s">
        <v>342</v>
      </c>
      <c r="T211" s="4">
        <v>1.5</v>
      </c>
      <c r="U211" s="2" t="s">
        <v>56</v>
      </c>
    </row>
    <row r="212" spans="2:21" ht="15.75" customHeight="1" x14ac:dyDescent="0.35">
      <c r="B212" s="39">
        <v>45518</v>
      </c>
      <c r="C212" s="40">
        <v>45526</v>
      </c>
      <c r="D212" s="41" t="s">
        <v>64</v>
      </c>
      <c r="E212" s="42" t="s">
        <v>31</v>
      </c>
      <c r="F212" s="22"/>
      <c r="G212" s="42" t="s">
        <v>32</v>
      </c>
      <c r="H212" s="42"/>
      <c r="I212" s="43">
        <v>222</v>
      </c>
      <c r="J212" s="43" t="str">
        <f t="shared" si="0"/>
        <v>-</v>
      </c>
      <c r="K212" s="43" t="str">
        <f t="shared" si="1"/>
        <v>-</v>
      </c>
      <c r="L212" s="44" t="str">
        <f t="shared" si="6"/>
        <v>-</v>
      </c>
      <c r="M212" s="45" t="s">
        <v>33</v>
      </c>
      <c r="N212" s="2"/>
      <c r="S212" s="3" t="s">
        <v>343</v>
      </c>
      <c r="T212" s="4">
        <v>2</v>
      </c>
      <c r="U212" s="2" t="s">
        <v>56</v>
      </c>
    </row>
    <row r="213" spans="2:21" ht="15.75" customHeight="1" x14ac:dyDescent="0.35">
      <c r="B213" s="39">
        <v>45518</v>
      </c>
      <c r="C213" s="40">
        <v>45523</v>
      </c>
      <c r="D213" s="41" t="s">
        <v>78</v>
      </c>
      <c r="E213" s="42" t="s">
        <v>81</v>
      </c>
      <c r="F213" s="22"/>
      <c r="G213" s="42" t="s">
        <v>32</v>
      </c>
      <c r="H213" s="42"/>
      <c r="I213" s="43">
        <v>525.78</v>
      </c>
      <c r="J213" s="43" t="str">
        <f t="shared" si="0"/>
        <v>-</v>
      </c>
      <c r="K213" s="43" t="str">
        <f t="shared" si="1"/>
        <v>-</v>
      </c>
      <c r="L213" s="44" t="str">
        <f t="shared" si="6"/>
        <v>-</v>
      </c>
      <c r="M213" s="45" t="s">
        <v>33</v>
      </c>
      <c r="N213" s="2"/>
      <c r="S213" s="3" t="s">
        <v>344</v>
      </c>
      <c r="T213" s="4">
        <v>6</v>
      </c>
      <c r="U213" s="2" t="s">
        <v>56</v>
      </c>
    </row>
    <row r="214" spans="2:21" ht="15.75" customHeight="1" x14ac:dyDescent="0.35">
      <c r="B214" s="46">
        <v>45518</v>
      </c>
      <c r="C214" s="47">
        <v>45524</v>
      </c>
      <c r="D214" s="48" t="s">
        <v>37</v>
      </c>
      <c r="E214" s="49" t="s">
        <v>81</v>
      </c>
      <c r="F214" s="50"/>
      <c r="G214" s="49" t="s">
        <v>38</v>
      </c>
      <c r="H214" s="49"/>
      <c r="I214" s="51">
        <v>3403.67</v>
      </c>
      <c r="J214" s="51" t="str">
        <f t="shared" si="0"/>
        <v>-</v>
      </c>
      <c r="K214" s="51" t="str">
        <f t="shared" si="1"/>
        <v>-</v>
      </c>
      <c r="L214" s="52" t="str">
        <f t="shared" si="6"/>
        <v>-</v>
      </c>
      <c r="M214" s="53" t="s">
        <v>33</v>
      </c>
      <c r="N214" s="2"/>
      <c r="S214" s="3" t="s">
        <v>345</v>
      </c>
      <c r="T214" s="4">
        <v>10</v>
      </c>
      <c r="U214" s="2" t="s">
        <v>42</v>
      </c>
    </row>
    <row r="215" spans="2:21" ht="15.75" customHeight="1" x14ac:dyDescent="0.35">
      <c r="B215" s="39">
        <v>45518</v>
      </c>
      <c r="C215" s="40">
        <v>45532</v>
      </c>
      <c r="D215" s="41" t="s">
        <v>43</v>
      </c>
      <c r="E215" s="42" t="s">
        <v>81</v>
      </c>
      <c r="F215" s="22"/>
      <c r="G215" s="42" t="s">
        <v>38</v>
      </c>
      <c r="H215" s="42"/>
      <c r="I215" s="43">
        <v>1167.46</v>
      </c>
      <c r="J215" s="43" t="str">
        <f t="shared" si="0"/>
        <v>-</v>
      </c>
      <c r="K215" s="43" t="str">
        <f t="shared" si="1"/>
        <v>-</v>
      </c>
      <c r="L215" s="44" t="str">
        <f t="shared" si="6"/>
        <v>-</v>
      </c>
      <c r="M215" s="45" t="s">
        <v>33</v>
      </c>
      <c r="N215" s="2"/>
      <c r="S215" s="3" t="s">
        <v>346</v>
      </c>
      <c r="T215" s="4">
        <v>10</v>
      </c>
      <c r="U215" s="2" t="s">
        <v>42</v>
      </c>
    </row>
    <row r="216" spans="2:21" ht="15.75" customHeight="1" x14ac:dyDescent="0.35">
      <c r="B216" s="39">
        <v>45518</v>
      </c>
      <c r="C216" s="40">
        <v>45538</v>
      </c>
      <c r="D216" s="41" t="s">
        <v>47</v>
      </c>
      <c r="E216" s="42" t="s">
        <v>81</v>
      </c>
      <c r="F216" s="22"/>
      <c r="G216" s="42" t="s">
        <v>42</v>
      </c>
      <c r="H216" s="42"/>
      <c r="I216" s="43">
        <v>427.27</v>
      </c>
      <c r="J216" s="43" t="str">
        <f t="shared" si="0"/>
        <v>-</v>
      </c>
      <c r="K216" s="43" t="str">
        <f t="shared" si="1"/>
        <v>-</v>
      </c>
      <c r="L216" s="44" t="str">
        <f t="shared" si="6"/>
        <v>-</v>
      </c>
      <c r="M216" s="45" t="s">
        <v>33</v>
      </c>
      <c r="N216" s="2"/>
      <c r="S216" s="3" t="s">
        <v>347</v>
      </c>
      <c r="T216" s="4">
        <v>19.899999999999999</v>
      </c>
      <c r="U216" s="2" t="s">
        <v>55</v>
      </c>
    </row>
    <row r="217" spans="2:21" ht="15.75" customHeight="1" x14ac:dyDescent="0.35">
      <c r="B217" s="39">
        <v>45518</v>
      </c>
      <c r="C217" s="40">
        <v>45520</v>
      </c>
      <c r="D217" s="41" t="s">
        <v>37</v>
      </c>
      <c r="E217" s="42" t="s">
        <v>89</v>
      </c>
      <c r="F217" s="22"/>
      <c r="G217" s="42" t="s">
        <v>38</v>
      </c>
      <c r="H217" s="42"/>
      <c r="I217" s="43">
        <v>2743.15</v>
      </c>
      <c r="J217" s="43" t="str">
        <f t="shared" si="0"/>
        <v>-</v>
      </c>
      <c r="K217" s="43" t="str">
        <f t="shared" si="1"/>
        <v>-</v>
      </c>
      <c r="L217" s="44" t="str">
        <f t="shared" si="6"/>
        <v>-</v>
      </c>
      <c r="M217" s="45" t="s">
        <v>33</v>
      </c>
      <c r="N217" s="2"/>
      <c r="S217" s="3" t="s">
        <v>348</v>
      </c>
      <c r="T217" s="4">
        <v>5</v>
      </c>
      <c r="U217" s="2" t="s">
        <v>42</v>
      </c>
    </row>
    <row r="218" spans="2:21" ht="15.75" customHeight="1" x14ac:dyDescent="0.35">
      <c r="B218" s="39">
        <v>45518</v>
      </c>
      <c r="C218" s="40">
        <v>45532</v>
      </c>
      <c r="D218" s="41" t="s">
        <v>74</v>
      </c>
      <c r="E218" s="42" t="s">
        <v>89</v>
      </c>
      <c r="F218" s="22"/>
      <c r="G218" s="42" t="s">
        <v>36</v>
      </c>
      <c r="H218" s="42"/>
      <c r="I218" s="43">
        <v>304.42</v>
      </c>
      <c r="J218" s="43" t="str">
        <f t="shared" si="0"/>
        <v>-</v>
      </c>
      <c r="K218" s="43" t="str">
        <f t="shared" si="1"/>
        <v>-</v>
      </c>
      <c r="L218" s="44" t="str">
        <f t="shared" si="6"/>
        <v>-</v>
      </c>
      <c r="M218" s="45" t="s">
        <v>33</v>
      </c>
      <c r="N218" s="2"/>
      <c r="S218" s="3" t="s">
        <v>349</v>
      </c>
      <c r="T218" s="4">
        <v>20</v>
      </c>
      <c r="U218" s="2" t="s">
        <v>32</v>
      </c>
    </row>
    <row r="219" spans="2:21" ht="15.75" customHeight="1" x14ac:dyDescent="0.35">
      <c r="B219" s="39">
        <v>45518</v>
      </c>
      <c r="C219" s="40">
        <v>45547</v>
      </c>
      <c r="D219" s="41" t="s">
        <v>74</v>
      </c>
      <c r="E219" s="42" t="s">
        <v>89</v>
      </c>
      <c r="F219" s="22"/>
      <c r="G219" s="42" t="s">
        <v>36</v>
      </c>
      <c r="H219" s="42"/>
      <c r="I219" s="43">
        <v>304.43</v>
      </c>
      <c r="J219" s="43" t="str">
        <f t="shared" si="0"/>
        <v>-</v>
      </c>
      <c r="K219" s="43" t="str">
        <f t="shared" si="1"/>
        <v>-</v>
      </c>
      <c r="L219" s="44" t="str">
        <f t="shared" si="6"/>
        <v>-</v>
      </c>
      <c r="M219" s="45"/>
      <c r="N219" s="2"/>
      <c r="S219" s="3" t="s">
        <v>350</v>
      </c>
      <c r="T219" s="4">
        <v>29.9</v>
      </c>
      <c r="U219" s="2" t="s">
        <v>60</v>
      </c>
    </row>
    <row r="220" spans="2:21" ht="15.75" customHeight="1" x14ac:dyDescent="0.35">
      <c r="B220" s="39">
        <v>45518</v>
      </c>
      <c r="C220" s="40">
        <v>45524</v>
      </c>
      <c r="D220" s="41" t="s">
        <v>43</v>
      </c>
      <c r="E220" s="42" t="s">
        <v>89</v>
      </c>
      <c r="F220" s="22"/>
      <c r="G220" s="42" t="s">
        <v>38</v>
      </c>
      <c r="H220" s="42"/>
      <c r="I220" s="43">
        <v>994.75</v>
      </c>
      <c r="J220" s="43" t="str">
        <f t="shared" si="0"/>
        <v>-</v>
      </c>
      <c r="K220" s="43" t="str">
        <f t="shared" si="1"/>
        <v>-</v>
      </c>
      <c r="L220" s="44" t="str">
        <f t="shared" si="6"/>
        <v>-</v>
      </c>
      <c r="M220" s="45" t="s">
        <v>33</v>
      </c>
      <c r="N220" s="2"/>
      <c r="S220" s="3" t="s">
        <v>351</v>
      </c>
      <c r="T220" s="4">
        <v>8.75</v>
      </c>
      <c r="U220" s="2" t="s">
        <v>38</v>
      </c>
    </row>
    <row r="221" spans="2:21" ht="15.75" customHeight="1" x14ac:dyDescent="0.35">
      <c r="B221" s="39">
        <v>45518</v>
      </c>
      <c r="C221" s="40">
        <v>45538</v>
      </c>
      <c r="D221" s="41" t="s">
        <v>39</v>
      </c>
      <c r="E221" s="42" t="s">
        <v>89</v>
      </c>
      <c r="F221" s="22"/>
      <c r="G221" s="42" t="s">
        <v>32</v>
      </c>
      <c r="H221" s="42"/>
      <c r="I221" s="43">
        <v>471.2</v>
      </c>
      <c r="J221" s="43" t="str">
        <f t="shared" si="0"/>
        <v>-</v>
      </c>
      <c r="K221" s="43" t="str">
        <f t="shared" si="1"/>
        <v>-</v>
      </c>
      <c r="L221" s="44" t="str">
        <f t="shared" si="6"/>
        <v>-</v>
      </c>
      <c r="M221" s="45" t="s">
        <v>33</v>
      </c>
      <c r="N221" s="2"/>
      <c r="S221" s="3" t="s">
        <v>352</v>
      </c>
      <c r="T221" s="4">
        <v>8.75</v>
      </c>
      <c r="U221" s="2" t="s">
        <v>38</v>
      </c>
    </row>
    <row r="222" spans="2:21" ht="15.75" customHeight="1" x14ac:dyDescent="0.35">
      <c r="B222" s="39">
        <v>45518</v>
      </c>
      <c r="C222" s="40">
        <v>45546</v>
      </c>
      <c r="D222" s="41" t="s">
        <v>71</v>
      </c>
      <c r="E222" s="42" t="s">
        <v>89</v>
      </c>
      <c r="F222" s="22"/>
      <c r="G222" s="28" t="s">
        <v>36</v>
      </c>
      <c r="H222" s="42"/>
      <c r="I222" s="43">
        <v>1175</v>
      </c>
      <c r="J222" s="43" t="str">
        <f t="shared" si="0"/>
        <v>-</v>
      </c>
      <c r="K222" s="43" t="str">
        <f t="shared" si="1"/>
        <v>-</v>
      </c>
      <c r="L222" s="44" t="str">
        <f t="shared" si="6"/>
        <v>-</v>
      </c>
      <c r="M222" s="45"/>
      <c r="N222" s="2"/>
      <c r="S222" s="3" t="s">
        <v>353</v>
      </c>
      <c r="T222" s="4">
        <v>9.25</v>
      </c>
      <c r="U222" s="2" t="s">
        <v>38</v>
      </c>
    </row>
    <row r="223" spans="2:21" ht="15.75" customHeight="1" x14ac:dyDescent="0.35">
      <c r="B223" s="54">
        <v>45492</v>
      </c>
      <c r="C223" s="55">
        <v>45474</v>
      </c>
      <c r="D223" s="56" t="s">
        <v>44</v>
      </c>
      <c r="E223" s="57" t="s">
        <v>99</v>
      </c>
      <c r="F223" s="58"/>
      <c r="G223" s="57" t="s">
        <v>32</v>
      </c>
      <c r="H223" s="57"/>
      <c r="I223" s="59">
        <v>288</v>
      </c>
      <c r="J223" s="59" t="str">
        <f t="shared" si="0"/>
        <v>-</v>
      </c>
      <c r="K223" s="59" t="str">
        <f t="shared" si="1"/>
        <v>-</v>
      </c>
      <c r="L223" s="60" t="str">
        <f t="shared" si="6"/>
        <v>-</v>
      </c>
      <c r="M223" s="61"/>
      <c r="N223" s="2"/>
      <c r="S223" s="3" t="s">
        <v>354</v>
      </c>
      <c r="T223" s="4">
        <v>5.5</v>
      </c>
      <c r="U223" s="2" t="s">
        <v>38</v>
      </c>
    </row>
    <row r="224" spans="2:21" ht="15.75" customHeight="1" x14ac:dyDescent="0.35">
      <c r="B224" s="54">
        <v>45492</v>
      </c>
      <c r="C224" s="55">
        <v>45474</v>
      </c>
      <c r="D224" s="56" t="s">
        <v>37</v>
      </c>
      <c r="E224" s="57" t="s">
        <v>99</v>
      </c>
      <c r="F224" s="58"/>
      <c r="G224" s="57" t="s">
        <v>38</v>
      </c>
      <c r="H224" s="57"/>
      <c r="I224" s="59">
        <v>1191.21</v>
      </c>
      <c r="J224" s="59" t="str">
        <f t="shared" si="0"/>
        <v>-</v>
      </c>
      <c r="K224" s="59" t="str">
        <f t="shared" si="1"/>
        <v>-</v>
      </c>
      <c r="L224" s="60" t="str">
        <f t="shared" si="6"/>
        <v>-</v>
      </c>
      <c r="M224" s="61"/>
      <c r="N224" s="2"/>
      <c r="S224" s="3" t="s">
        <v>355</v>
      </c>
      <c r="T224" s="4">
        <v>5.5</v>
      </c>
      <c r="U224" s="2" t="s">
        <v>38</v>
      </c>
    </row>
    <row r="225" spans="2:21" ht="15.75" customHeight="1" x14ac:dyDescent="0.35">
      <c r="B225" s="54">
        <v>45492</v>
      </c>
      <c r="C225" s="55">
        <v>45474</v>
      </c>
      <c r="D225" s="56" t="s">
        <v>47</v>
      </c>
      <c r="E225" s="57" t="s">
        <v>99</v>
      </c>
      <c r="F225" s="58"/>
      <c r="G225" s="57" t="s">
        <v>42</v>
      </c>
      <c r="H225" s="57"/>
      <c r="I225" s="59">
        <v>173.08</v>
      </c>
      <c r="J225" s="59" t="str">
        <f t="shared" si="0"/>
        <v>-</v>
      </c>
      <c r="K225" s="59" t="str">
        <f t="shared" si="1"/>
        <v>-</v>
      </c>
      <c r="L225" s="60" t="str">
        <f t="shared" si="6"/>
        <v>-</v>
      </c>
      <c r="M225" s="61"/>
      <c r="N225" s="2"/>
      <c r="S225" s="3" t="s">
        <v>356</v>
      </c>
      <c r="T225" s="4">
        <v>7</v>
      </c>
      <c r="U225" s="2" t="s">
        <v>42</v>
      </c>
    </row>
    <row r="226" spans="2:21" ht="15.75" customHeight="1" x14ac:dyDescent="0.35">
      <c r="B226" s="54">
        <v>45492</v>
      </c>
      <c r="C226" s="55">
        <v>45474</v>
      </c>
      <c r="D226" s="56" t="s">
        <v>115</v>
      </c>
      <c r="E226" s="57" t="s">
        <v>99</v>
      </c>
      <c r="F226" s="58"/>
      <c r="G226" s="57" t="s">
        <v>32</v>
      </c>
      <c r="H226" s="57"/>
      <c r="I226" s="59">
        <v>306.3</v>
      </c>
      <c r="J226" s="59" t="str">
        <f t="shared" si="0"/>
        <v>-</v>
      </c>
      <c r="K226" s="59" t="str">
        <f t="shared" si="1"/>
        <v>-</v>
      </c>
      <c r="L226" s="60" t="str">
        <f t="shared" si="6"/>
        <v>-</v>
      </c>
      <c r="M226" s="61"/>
      <c r="N226" s="2"/>
      <c r="S226" s="3" t="s">
        <v>357</v>
      </c>
      <c r="T226" s="4">
        <v>40</v>
      </c>
      <c r="U226" s="2" t="s">
        <v>36</v>
      </c>
    </row>
    <row r="227" spans="2:21" ht="15.75" customHeight="1" x14ac:dyDescent="0.35">
      <c r="B227" s="54">
        <v>45492</v>
      </c>
      <c r="C227" s="55">
        <v>45475</v>
      </c>
      <c r="D227" s="56" t="s">
        <v>115</v>
      </c>
      <c r="E227" s="57" t="s">
        <v>99</v>
      </c>
      <c r="F227" s="58"/>
      <c r="G227" s="57" t="s">
        <v>32</v>
      </c>
      <c r="H227" s="57"/>
      <c r="I227" s="59">
        <v>195.5</v>
      </c>
      <c r="J227" s="59" t="str">
        <f t="shared" si="0"/>
        <v>-</v>
      </c>
      <c r="K227" s="59" t="str">
        <f t="shared" si="1"/>
        <v>-</v>
      </c>
      <c r="L227" s="60" t="str">
        <f t="shared" si="6"/>
        <v>-</v>
      </c>
      <c r="M227" s="61"/>
      <c r="N227" s="2"/>
      <c r="S227" s="3" t="s">
        <v>358</v>
      </c>
      <c r="T227" s="4">
        <v>6.9</v>
      </c>
      <c r="U227" s="2" t="s">
        <v>55</v>
      </c>
    </row>
    <row r="228" spans="2:21" ht="15.75" customHeight="1" x14ac:dyDescent="0.35">
      <c r="B228" s="54">
        <v>45492</v>
      </c>
      <c r="C228" s="55">
        <v>45475</v>
      </c>
      <c r="D228" s="56" t="s">
        <v>64</v>
      </c>
      <c r="E228" s="57" t="s">
        <v>99</v>
      </c>
      <c r="F228" s="58"/>
      <c r="G228" s="57" t="s">
        <v>32</v>
      </c>
      <c r="H228" s="57"/>
      <c r="I228" s="59">
        <v>112.8</v>
      </c>
      <c r="J228" s="59" t="str">
        <f t="shared" si="0"/>
        <v>-</v>
      </c>
      <c r="K228" s="59" t="str">
        <f t="shared" si="1"/>
        <v>-</v>
      </c>
      <c r="L228" s="60" t="str">
        <f t="shared" si="6"/>
        <v>-</v>
      </c>
      <c r="M228" s="61"/>
      <c r="N228" s="2"/>
      <c r="S228" s="3" t="s">
        <v>359</v>
      </c>
      <c r="T228" s="4">
        <v>30</v>
      </c>
      <c r="U228" s="2" t="s">
        <v>36</v>
      </c>
    </row>
    <row r="229" spans="2:21" ht="15.75" customHeight="1" x14ac:dyDescent="0.35">
      <c r="B229" s="54">
        <v>45492</v>
      </c>
      <c r="C229" s="55">
        <v>45475</v>
      </c>
      <c r="D229" s="56" t="s">
        <v>47</v>
      </c>
      <c r="E229" s="57" t="s">
        <v>99</v>
      </c>
      <c r="F229" s="58"/>
      <c r="G229" s="57" t="s">
        <v>42</v>
      </c>
      <c r="H229" s="57"/>
      <c r="I229" s="59">
        <v>347.86</v>
      </c>
      <c r="J229" s="59" t="str">
        <f t="shared" si="0"/>
        <v>-</v>
      </c>
      <c r="K229" s="59" t="str">
        <f t="shared" si="1"/>
        <v>-</v>
      </c>
      <c r="L229" s="60" t="str">
        <f t="shared" si="6"/>
        <v>-</v>
      </c>
      <c r="M229" s="61"/>
      <c r="N229" s="2"/>
      <c r="S229" s="3" t="s">
        <v>360</v>
      </c>
      <c r="T229" s="4">
        <v>25</v>
      </c>
      <c r="U229" s="2" t="s">
        <v>36</v>
      </c>
    </row>
    <row r="230" spans="2:21" ht="15.75" customHeight="1" x14ac:dyDescent="0.35">
      <c r="B230" s="54">
        <v>45492</v>
      </c>
      <c r="C230" s="55">
        <v>45476</v>
      </c>
      <c r="D230" s="56" t="s">
        <v>57</v>
      </c>
      <c r="E230" s="57" t="s">
        <v>99</v>
      </c>
      <c r="F230" s="58"/>
      <c r="G230" s="57" t="s">
        <v>38</v>
      </c>
      <c r="H230" s="57"/>
      <c r="I230" s="59">
        <v>338.92</v>
      </c>
      <c r="J230" s="59" t="str">
        <f t="shared" si="0"/>
        <v>-</v>
      </c>
      <c r="K230" s="59" t="str">
        <f t="shared" si="1"/>
        <v>-</v>
      </c>
      <c r="L230" s="60" t="str">
        <f t="shared" si="6"/>
        <v>-</v>
      </c>
      <c r="M230" s="61"/>
      <c r="N230" s="2"/>
      <c r="S230" s="3" t="s">
        <v>361</v>
      </c>
      <c r="T230" s="4">
        <v>9.9</v>
      </c>
      <c r="U230" s="2" t="s">
        <v>55</v>
      </c>
    </row>
    <row r="231" spans="2:21" ht="15.75" customHeight="1" x14ac:dyDescent="0.35">
      <c r="B231" s="54">
        <v>45492</v>
      </c>
      <c r="C231" s="55">
        <v>45476</v>
      </c>
      <c r="D231" s="56" t="s">
        <v>82</v>
      </c>
      <c r="E231" s="57" t="s">
        <v>99</v>
      </c>
      <c r="F231" s="58"/>
      <c r="G231" s="57" t="s">
        <v>32</v>
      </c>
      <c r="H231" s="57"/>
      <c r="I231" s="59">
        <v>269.45999999999998</v>
      </c>
      <c r="J231" s="59" t="str">
        <f t="shared" si="0"/>
        <v>-</v>
      </c>
      <c r="K231" s="59" t="str">
        <f t="shared" si="1"/>
        <v>-</v>
      </c>
      <c r="L231" s="60" t="str">
        <f t="shared" si="6"/>
        <v>-</v>
      </c>
      <c r="M231" s="61"/>
      <c r="N231" s="2"/>
      <c r="S231" s="3" t="s">
        <v>362</v>
      </c>
      <c r="T231" s="4">
        <v>11.25</v>
      </c>
      <c r="U231" s="2" t="s">
        <v>38</v>
      </c>
    </row>
    <row r="232" spans="2:21" ht="15.75" customHeight="1" x14ac:dyDescent="0.35">
      <c r="B232" s="54">
        <v>45492</v>
      </c>
      <c r="C232" s="55">
        <v>45476</v>
      </c>
      <c r="D232" s="56" t="s">
        <v>74</v>
      </c>
      <c r="E232" s="57" t="s">
        <v>99</v>
      </c>
      <c r="F232" s="58"/>
      <c r="G232" s="57" t="s">
        <v>36</v>
      </c>
      <c r="H232" s="57"/>
      <c r="I232" s="59">
        <v>541.37</v>
      </c>
      <c r="J232" s="59" t="str">
        <f t="shared" si="0"/>
        <v>-</v>
      </c>
      <c r="K232" s="59" t="str">
        <f t="shared" si="1"/>
        <v>-</v>
      </c>
      <c r="L232" s="60" t="str">
        <f t="shared" si="6"/>
        <v>-</v>
      </c>
      <c r="M232" s="61"/>
      <c r="N232" s="2"/>
      <c r="S232" s="3" t="s">
        <v>363</v>
      </c>
      <c r="T232" s="4">
        <v>11.25</v>
      </c>
      <c r="U232" s="2" t="s">
        <v>38</v>
      </c>
    </row>
    <row r="233" spans="2:21" ht="15.75" customHeight="1" x14ac:dyDescent="0.35">
      <c r="B233" s="54">
        <v>45492</v>
      </c>
      <c r="C233" s="55">
        <v>45476</v>
      </c>
      <c r="D233" s="56" t="s">
        <v>30</v>
      </c>
      <c r="E233" s="57" t="s">
        <v>99</v>
      </c>
      <c r="F233" s="58"/>
      <c r="G233" s="57" t="s">
        <v>32</v>
      </c>
      <c r="H233" s="57"/>
      <c r="I233" s="59">
        <v>650.27</v>
      </c>
      <c r="J233" s="59" t="str">
        <f t="shared" si="0"/>
        <v>-</v>
      </c>
      <c r="K233" s="59" t="str">
        <f t="shared" si="1"/>
        <v>-</v>
      </c>
      <c r="L233" s="60" t="str">
        <f t="shared" si="6"/>
        <v>-</v>
      </c>
      <c r="M233" s="61"/>
      <c r="N233" s="2"/>
      <c r="S233" s="3" t="s">
        <v>364</v>
      </c>
      <c r="T233" s="4">
        <v>5.5</v>
      </c>
      <c r="U233" s="2" t="s">
        <v>38</v>
      </c>
    </row>
    <row r="234" spans="2:21" ht="15.75" customHeight="1" x14ac:dyDescent="0.35">
      <c r="B234" s="54">
        <v>45492</v>
      </c>
      <c r="C234" s="55">
        <v>45476</v>
      </c>
      <c r="D234" s="56" t="s">
        <v>74</v>
      </c>
      <c r="E234" s="57" t="s">
        <v>99</v>
      </c>
      <c r="F234" s="58"/>
      <c r="G234" s="57" t="s">
        <v>36</v>
      </c>
      <c r="H234" s="57"/>
      <c r="I234" s="59">
        <v>336.78</v>
      </c>
      <c r="J234" s="59" t="str">
        <f t="shared" si="0"/>
        <v>-</v>
      </c>
      <c r="K234" s="59" t="str">
        <f t="shared" si="1"/>
        <v>-</v>
      </c>
      <c r="L234" s="60" t="str">
        <f t="shared" si="6"/>
        <v>-</v>
      </c>
      <c r="M234" s="61"/>
      <c r="N234" s="2"/>
      <c r="S234" s="3" t="s">
        <v>365</v>
      </c>
      <c r="T234" s="4">
        <v>9.25</v>
      </c>
      <c r="U234" s="2" t="s">
        <v>38</v>
      </c>
    </row>
    <row r="235" spans="2:21" ht="15.75" customHeight="1" x14ac:dyDescent="0.35">
      <c r="B235" s="54">
        <v>45492</v>
      </c>
      <c r="C235" s="55">
        <v>45476</v>
      </c>
      <c r="D235" s="56" t="s">
        <v>58</v>
      </c>
      <c r="E235" s="57" t="s">
        <v>99</v>
      </c>
      <c r="F235" s="58"/>
      <c r="G235" s="57" t="s">
        <v>60</v>
      </c>
      <c r="H235" s="57"/>
      <c r="I235" s="59">
        <v>382.06</v>
      </c>
      <c r="J235" s="59" t="str">
        <f t="shared" si="0"/>
        <v>-</v>
      </c>
      <c r="K235" s="59" t="str">
        <f t="shared" si="1"/>
        <v>-</v>
      </c>
      <c r="L235" s="60" t="str">
        <f t="shared" si="6"/>
        <v>-</v>
      </c>
      <c r="M235" s="61"/>
      <c r="N235" s="2"/>
      <c r="S235" s="3" t="s">
        <v>366</v>
      </c>
      <c r="T235" s="4">
        <v>11.25</v>
      </c>
      <c r="U235" s="2" t="s">
        <v>38</v>
      </c>
    </row>
    <row r="236" spans="2:21" ht="15.75" customHeight="1" x14ac:dyDescent="0.35">
      <c r="B236" s="54">
        <v>45492</v>
      </c>
      <c r="C236" s="55">
        <v>45477</v>
      </c>
      <c r="D236" s="56" t="s">
        <v>78</v>
      </c>
      <c r="E236" s="57" t="s">
        <v>99</v>
      </c>
      <c r="F236" s="58"/>
      <c r="G236" s="57" t="s">
        <v>32</v>
      </c>
      <c r="H236" s="57"/>
      <c r="I236" s="59">
        <v>408.1</v>
      </c>
      <c r="J236" s="59" t="str">
        <f t="shared" si="0"/>
        <v>-</v>
      </c>
      <c r="K236" s="59" t="str">
        <f t="shared" si="1"/>
        <v>-</v>
      </c>
      <c r="L236" s="60" t="str">
        <f t="shared" si="6"/>
        <v>-</v>
      </c>
      <c r="M236" s="61"/>
      <c r="N236" s="2"/>
      <c r="S236" s="3" t="s">
        <v>367</v>
      </c>
      <c r="T236" s="4">
        <v>5.5</v>
      </c>
      <c r="U236" s="2" t="s">
        <v>38</v>
      </c>
    </row>
    <row r="237" spans="2:21" ht="15.75" customHeight="1" x14ac:dyDescent="0.35">
      <c r="B237" s="54">
        <v>45492</v>
      </c>
      <c r="C237" s="55">
        <v>45477</v>
      </c>
      <c r="D237" s="56" t="s">
        <v>43</v>
      </c>
      <c r="E237" s="57" t="s">
        <v>99</v>
      </c>
      <c r="F237" s="58"/>
      <c r="G237" s="57" t="s">
        <v>38</v>
      </c>
      <c r="H237" s="57"/>
      <c r="I237" s="59">
        <v>640.54999999999995</v>
      </c>
      <c r="J237" s="59" t="str">
        <f t="shared" si="0"/>
        <v>-</v>
      </c>
      <c r="K237" s="59" t="str">
        <f t="shared" si="1"/>
        <v>-</v>
      </c>
      <c r="L237" s="60" t="str">
        <f t="shared" si="6"/>
        <v>-</v>
      </c>
      <c r="M237" s="61"/>
      <c r="N237" s="2"/>
      <c r="S237" s="3" t="s">
        <v>368</v>
      </c>
      <c r="T237" s="4">
        <v>9.25</v>
      </c>
      <c r="U237" s="2" t="s">
        <v>38</v>
      </c>
    </row>
    <row r="238" spans="2:21" ht="15.75" customHeight="1" x14ac:dyDescent="0.35">
      <c r="B238" s="54">
        <v>45492</v>
      </c>
      <c r="C238" s="55">
        <v>45477</v>
      </c>
      <c r="D238" s="56" t="s">
        <v>72</v>
      </c>
      <c r="E238" s="57" t="s">
        <v>99</v>
      </c>
      <c r="F238" s="58"/>
      <c r="G238" s="57" t="s">
        <v>36</v>
      </c>
      <c r="H238" s="57"/>
      <c r="I238" s="59">
        <v>563.5</v>
      </c>
      <c r="J238" s="59" t="str">
        <f t="shared" si="0"/>
        <v>-</v>
      </c>
      <c r="K238" s="59" t="str">
        <f t="shared" si="1"/>
        <v>-</v>
      </c>
      <c r="L238" s="60" t="str">
        <f t="shared" si="6"/>
        <v>-</v>
      </c>
      <c r="M238" s="61"/>
      <c r="N238" s="2"/>
      <c r="S238" s="3" t="s">
        <v>369</v>
      </c>
      <c r="T238" s="4">
        <v>44.9</v>
      </c>
      <c r="U238" s="2" t="s">
        <v>55</v>
      </c>
    </row>
    <row r="239" spans="2:21" ht="15.75" customHeight="1" x14ac:dyDescent="0.35">
      <c r="B239" s="54">
        <v>45492</v>
      </c>
      <c r="C239" s="55">
        <v>45478</v>
      </c>
      <c r="D239" s="56" t="s">
        <v>37</v>
      </c>
      <c r="E239" s="57" t="s">
        <v>99</v>
      </c>
      <c r="F239" s="58"/>
      <c r="G239" s="57" t="s">
        <v>38</v>
      </c>
      <c r="H239" s="57"/>
      <c r="I239" s="59">
        <v>1191.22</v>
      </c>
      <c r="J239" s="59" t="str">
        <f t="shared" si="0"/>
        <v>-</v>
      </c>
      <c r="K239" s="59" t="str">
        <f t="shared" si="1"/>
        <v>-</v>
      </c>
      <c r="L239" s="60" t="str">
        <f t="shared" si="6"/>
        <v>-</v>
      </c>
      <c r="M239" s="61"/>
      <c r="N239" s="2"/>
      <c r="S239" s="3" t="s">
        <v>370</v>
      </c>
      <c r="T239" s="4">
        <v>5</v>
      </c>
      <c r="U239" s="2" t="s">
        <v>32</v>
      </c>
    </row>
    <row r="240" spans="2:21" ht="15.75" customHeight="1" x14ac:dyDescent="0.35">
      <c r="B240" s="54">
        <v>45492</v>
      </c>
      <c r="C240" s="55">
        <v>45481</v>
      </c>
      <c r="D240" s="56" t="s">
        <v>37</v>
      </c>
      <c r="E240" s="57" t="s">
        <v>99</v>
      </c>
      <c r="F240" s="58"/>
      <c r="G240" s="57" t="s">
        <v>38</v>
      </c>
      <c r="H240" s="57"/>
      <c r="I240" s="59">
        <v>1024.08</v>
      </c>
      <c r="J240" s="59" t="str">
        <f t="shared" si="0"/>
        <v>-</v>
      </c>
      <c r="K240" s="59" t="str">
        <f t="shared" si="1"/>
        <v>-</v>
      </c>
      <c r="L240" s="60" t="str">
        <f t="shared" si="6"/>
        <v>-</v>
      </c>
      <c r="M240" s="61"/>
      <c r="N240" s="2"/>
      <c r="S240" s="3" t="s">
        <v>371</v>
      </c>
      <c r="T240" s="4">
        <v>5</v>
      </c>
      <c r="U240" s="2" t="s">
        <v>32</v>
      </c>
    </row>
    <row r="241" spans="2:21" ht="15.75" customHeight="1" x14ac:dyDescent="0.35">
      <c r="B241" s="54">
        <v>45492</v>
      </c>
      <c r="C241" s="55">
        <v>45482</v>
      </c>
      <c r="D241" s="56" t="s">
        <v>86</v>
      </c>
      <c r="E241" s="57" t="s">
        <v>99</v>
      </c>
      <c r="F241" s="58"/>
      <c r="G241" s="57" t="s">
        <v>42</v>
      </c>
      <c r="H241" s="57"/>
      <c r="I241" s="59">
        <v>245.34</v>
      </c>
      <c r="J241" s="59" t="str">
        <f t="shared" si="0"/>
        <v>-</v>
      </c>
      <c r="K241" s="59" t="str">
        <f t="shared" si="1"/>
        <v>-</v>
      </c>
      <c r="L241" s="60" t="str">
        <f t="shared" si="6"/>
        <v>-</v>
      </c>
      <c r="M241" s="61"/>
      <c r="N241" s="2"/>
      <c r="S241" s="3" t="s">
        <v>372</v>
      </c>
      <c r="T241" s="4">
        <v>5</v>
      </c>
      <c r="U241" s="2" t="s">
        <v>32</v>
      </c>
    </row>
    <row r="242" spans="2:21" ht="15.75" customHeight="1" x14ac:dyDescent="0.35">
      <c r="B242" s="54">
        <v>45492</v>
      </c>
      <c r="C242" s="55">
        <v>45483</v>
      </c>
      <c r="D242" s="56" t="s">
        <v>115</v>
      </c>
      <c r="E242" s="57" t="s">
        <v>99</v>
      </c>
      <c r="F242" s="58"/>
      <c r="G242" s="57" t="s">
        <v>32</v>
      </c>
      <c r="H242" s="57"/>
      <c r="I242" s="59">
        <v>275.2</v>
      </c>
      <c r="J242" s="59" t="str">
        <f t="shared" si="0"/>
        <v>-</v>
      </c>
      <c r="K242" s="59" t="str">
        <f t="shared" si="1"/>
        <v>-</v>
      </c>
      <c r="L242" s="60" t="str">
        <f t="shared" si="6"/>
        <v>-</v>
      </c>
      <c r="M242" s="61"/>
      <c r="N242" s="2"/>
      <c r="S242" s="3" t="s">
        <v>373</v>
      </c>
      <c r="T242" s="4">
        <v>3</v>
      </c>
      <c r="U242" s="2" t="s">
        <v>56</v>
      </c>
    </row>
    <row r="243" spans="2:21" ht="15.75" customHeight="1" x14ac:dyDescent="0.35">
      <c r="B243" s="54">
        <v>45492</v>
      </c>
      <c r="C243" s="55">
        <v>45483</v>
      </c>
      <c r="D243" s="56" t="s">
        <v>30</v>
      </c>
      <c r="E243" s="57" t="s">
        <v>99</v>
      </c>
      <c r="F243" s="58"/>
      <c r="G243" s="57" t="s">
        <v>32</v>
      </c>
      <c r="H243" s="57"/>
      <c r="I243" s="59">
        <v>501.35</v>
      </c>
      <c r="J243" s="59" t="str">
        <f t="shared" si="0"/>
        <v>-</v>
      </c>
      <c r="K243" s="59" t="str">
        <f t="shared" si="1"/>
        <v>-</v>
      </c>
      <c r="L243" s="60" t="str">
        <f t="shared" si="6"/>
        <v>-</v>
      </c>
      <c r="M243" s="61"/>
      <c r="N243" s="2"/>
      <c r="S243" s="3" t="s">
        <v>374</v>
      </c>
      <c r="T243" s="4">
        <v>18</v>
      </c>
      <c r="U243" s="2" t="s">
        <v>42</v>
      </c>
    </row>
    <row r="244" spans="2:21" ht="15.75" customHeight="1" x14ac:dyDescent="0.35">
      <c r="B244" s="54">
        <v>45492</v>
      </c>
      <c r="C244" s="55">
        <v>45483</v>
      </c>
      <c r="D244" s="56" t="s">
        <v>74</v>
      </c>
      <c r="E244" s="57" t="s">
        <v>99</v>
      </c>
      <c r="F244" s="58"/>
      <c r="G244" s="57" t="s">
        <v>36</v>
      </c>
      <c r="H244" s="57"/>
      <c r="I244" s="59">
        <v>263.12</v>
      </c>
      <c r="J244" s="59" t="str">
        <f t="shared" si="0"/>
        <v>-</v>
      </c>
      <c r="K244" s="59" t="str">
        <f t="shared" si="1"/>
        <v>-</v>
      </c>
      <c r="L244" s="60" t="str">
        <f t="shared" si="6"/>
        <v>-</v>
      </c>
      <c r="M244" s="61"/>
      <c r="N244" s="2"/>
      <c r="S244" s="3" t="s">
        <v>375</v>
      </c>
      <c r="T244" s="4">
        <v>18</v>
      </c>
      <c r="U244" s="2" t="s">
        <v>42</v>
      </c>
    </row>
    <row r="245" spans="2:21" ht="15.75" customHeight="1" x14ac:dyDescent="0.35">
      <c r="B245" s="54">
        <v>45492</v>
      </c>
      <c r="C245" s="55">
        <v>45483</v>
      </c>
      <c r="D245" s="56" t="s">
        <v>37</v>
      </c>
      <c r="E245" s="57" t="s">
        <v>99</v>
      </c>
      <c r="F245" s="58"/>
      <c r="G245" s="57" t="s">
        <v>38</v>
      </c>
      <c r="H245" s="57"/>
      <c r="I245" s="59">
        <v>1286.26</v>
      </c>
      <c r="J245" s="59" t="str">
        <f t="shared" si="0"/>
        <v>-</v>
      </c>
      <c r="K245" s="59" t="str">
        <f t="shared" si="1"/>
        <v>-</v>
      </c>
      <c r="L245" s="60" t="str">
        <f t="shared" si="6"/>
        <v>-</v>
      </c>
      <c r="M245" s="61"/>
      <c r="N245" s="2"/>
      <c r="S245" s="3" t="s">
        <v>376</v>
      </c>
      <c r="T245" s="4">
        <v>18</v>
      </c>
      <c r="U245" s="2" t="s">
        <v>42</v>
      </c>
    </row>
    <row r="246" spans="2:21" ht="15.75" customHeight="1" x14ac:dyDescent="0.35">
      <c r="B246" s="54">
        <v>45492</v>
      </c>
      <c r="C246" s="55">
        <v>45483</v>
      </c>
      <c r="D246" s="56" t="s">
        <v>30</v>
      </c>
      <c r="E246" s="57" t="s">
        <v>99</v>
      </c>
      <c r="F246" s="58"/>
      <c r="G246" s="57" t="s">
        <v>32</v>
      </c>
      <c r="H246" s="57"/>
      <c r="I246" s="59">
        <v>937.65</v>
      </c>
      <c r="J246" s="59" t="str">
        <f t="shared" si="0"/>
        <v>-</v>
      </c>
      <c r="K246" s="59" t="str">
        <f t="shared" si="1"/>
        <v>-</v>
      </c>
      <c r="L246" s="60" t="str">
        <f t="shared" si="6"/>
        <v>-</v>
      </c>
      <c r="M246" s="61"/>
      <c r="N246" s="2"/>
      <c r="S246" s="3" t="s">
        <v>377</v>
      </c>
      <c r="T246" s="4">
        <v>18</v>
      </c>
      <c r="U246" s="2" t="s">
        <v>42</v>
      </c>
    </row>
    <row r="247" spans="2:21" ht="15.75" customHeight="1" x14ac:dyDescent="0.35">
      <c r="B247" s="54">
        <v>45492</v>
      </c>
      <c r="C247" s="55">
        <v>45484</v>
      </c>
      <c r="D247" s="56" t="s">
        <v>57</v>
      </c>
      <c r="E247" s="57" t="s">
        <v>99</v>
      </c>
      <c r="F247" s="58"/>
      <c r="G247" s="57" t="s">
        <v>38</v>
      </c>
      <c r="H247" s="57"/>
      <c r="I247" s="59">
        <v>187.86</v>
      </c>
      <c r="J247" s="59" t="str">
        <f t="shared" si="0"/>
        <v>-</v>
      </c>
      <c r="K247" s="59" t="str">
        <f t="shared" si="1"/>
        <v>-</v>
      </c>
      <c r="L247" s="60" t="str">
        <f t="shared" si="6"/>
        <v>-</v>
      </c>
      <c r="M247" s="61"/>
      <c r="N247" s="2"/>
      <c r="S247" s="3" t="s">
        <v>378</v>
      </c>
      <c r="T247" s="4">
        <v>18</v>
      </c>
      <c r="U247" s="2" t="s">
        <v>42</v>
      </c>
    </row>
    <row r="248" spans="2:21" ht="15.75" customHeight="1" x14ac:dyDescent="0.35">
      <c r="B248" s="54">
        <v>45492</v>
      </c>
      <c r="C248" s="55">
        <v>45484</v>
      </c>
      <c r="D248" s="56" t="s">
        <v>252</v>
      </c>
      <c r="E248" s="57" t="s">
        <v>99</v>
      </c>
      <c r="F248" s="58"/>
      <c r="G248" s="57" t="s">
        <v>38</v>
      </c>
      <c r="H248" s="57"/>
      <c r="I248" s="59">
        <v>197.67</v>
      </c>
      <c r="J248" s="59" t="str">
        <f t="shared" si="0"/>
        <v>-</v>
      </c>
      <c r="K248" s="59" t="str">
        <f t="shared" si="1"/>
        <v>-</v>
      </c>
      <c r="L248" s="60" t="str">
        <f t="shared" si="6"/>
        <v>-</v>
      </c>
      <c r="M248" s="61"/>
      <c r="N248" s="2"/>
      <c r="S248" s="3" t="s">
        <v>379</v>
      </c>
      <c r="T248" s="4">
        <v>4</v>
      </c>
      <c r="U248" s="2" t="s">
        <v>42</v>
      </c>
    </row>
    <row r="249" spans="2:21" ht="15.75" customHeight="1" x14ac:dyDescent="0.35">
      <c r="B249" s="54">
        <v>45492</v>
      </c>
      <c r="C249" s="55">
        <v>45484</v>
      </c>
      <c r="D249" s="56" t="s">
        <v>37</v>
      </c>
      <c r="E249" s="57" t="s">
        <v>99</v>
      </c>
      <c r="F249" s="58"/>
      <c r="G249" s="57" t="s">
        <v>38</v>
      </c>
      <c r="H249" s="57"/>
      <c r="I249" s="59">
        <v>1227.32</v>
      </c>
      <c r="J249" s="59" t="str">
        <f t="shared" si="0"/>
        <v>-</v>
      </c>
      <c r="K249" s="59" t="str">
        <f t="shared" si="1"/>
        <v>-</v>
      </c>
      <c r="L249" s="60" t="str">
        <f t="shared" si="6"/>
        <v>-</v>
      </c>
      <c r="M249" s="61"/>
      <c r="N249" s="2"/>
      <c r="S249" s="3" t="s">
        <v>380</v>
      </c>
      <c r="T249" s="4">
        <v>4</v>
      </c>
      <c r="U249" s="2" t="s">
        <v>42</v>
      </c>
    </row>
    <row r="250" spans="2:21" ht="15.75" customHeight="1" x14ac:dyDescent="0.35">
      <c r="B250" s="54">
        <v>45492</v>
      </c>
      <c r="C250" s="55">
        <v>45485</v>
      </c>
      <c r="D250" s="56" t="s">
        <v>74</v>
      </c>
      <c r="E250" s="57" t="s">
        <v>99</v>
      </c>
      <c r="F250" s="58"/>
      <c r="G250" s="57" t="s">
        <v>36</v>
      </c>
      <c r="H250" s="57"/>
      <c r="I250" s="59">
        <v>390.46</v>
      </c>
      <c r="J250" s="59" t="str">
        <f t="shared" si="0"/>
        <v>-</v>
      </c>
      <c r="K250" s="59" t="str">
        <f t="shared" si="1"/>
        <v>-</v>
      </c>
      <c r="L250" s="60" t="str">
        <f t="shared" si="6"/>
        <v>-</v>
      </c>
      <c r="M250" s="61"/>
      <c r="N250" s="2"/>
      <c r="S250" s="3" t="s">
        <v>381</v>
      </c>
      <c r="T250" s="4">
        <v>4</v>
      </c>
      <c r="U250" s="2" t="s">
        <v>42</v>
      </c>
    </row>
    <row r="251" spans="2:21" ht="15.75" customHeight="1" x14ac:dyDescent="0.35">
      <c r="B251" s="54">
        <v>45492</v>
      </c>
      <c r="C251" s="55">
        <v>45485</v>
      </c>
      <c r="D251" s="56" t="s">
        <v>43</v>
      </c>
      <c r="E251" s="57" t="s">
        <v>99</v>
      </c>
      <c r="F251" s="58"/>
      <c r="G251" s="57" t="s">
        <v>38</v>
      </c>
      <c r="H251" s="57"/>
      <c r="I251" s="59">
        <v>294.39999999999998</v>
      </c>
      <c r="J251" s="59" t="str">
        <f t="shared" si="0"/>
        <v>-</v>
      </c>
      <c r="K251" s="59" t="str">
        <f t="shared" si="1"/>
        <v>-</v>
      </c>
      <c r="L251" s="60" t="str">
        <f t="shared" si="6"/>
        <v>-</v>
      </c>
      <c r="M251" s="61"/>
      <c r="N251" s="2"/>
      <c r="S251" s="3" t="s">
        <v>382</v>
      </c>
      <c r="T251" s="4">
        <v>4</v>
      </c>
      <c r="U251" s="2" t="s">
        <v>42</v>
      </c>
    </row>
    <row r="252" spans="2:21" ht="15.75" customHeight="1" x14ac:dyDescent="0.35">
      <c r="B252" s="54">
        <v>45492</v>
      </c>
      <c r="C252" s="55">
        <v>45485</v>
      </c>
      <c r="D252" s="56" t="s">
        <v>37</v>
      </c>
      <c r="E252" s="57" t="s">
        <v>99</v>
      </c>
      <c r="F252" s="58"/>
      <c r="G252" s="57" t="s">
        <v>38</v>
      </c>
      <c r="H252" s="57"/>
      <c r="I252" s="59">
        <v>1024.08</v>
      </c>
      <c r="J252" s="59" t="str">
        <f t="shared" si="0"/>
        <v>-</v>
      </c>
      <c r="K252" s="59" t="str">
        <f t="shared" si="1"/>
        <v>-</v>
      </c>
      <c r="L252" s="60" t="str">
        <f t="shared" si="6"/>
        <v>-</v>
      </c>
      <c r="M252" s="61"/>
      <c r="N252" s="2"/>
      <c r="S252" s="3" t="s">
        <v>383</v>
      </c>
      <c r="T252" s="4">
        <v>4</v>
      </c>
      <c r="U252" s="2" t="s">
        <v>42</v>
      </c>
    </row>
    <row r="253" spans="2:21" ht="15.75" customHeight="1" x14ac:dyDescent="0.35">
      <c r="B253" s="54">
        <v>45492</v>
      </c>
      <c r="C253" s="55">
        <v>45489</v>
      </c>
      <c r="D253" s="56" t="s">
        <v>98</v>
      </c>
      <c r="E253" s="57" t="s">
        <v>99</v>
      </c>
      <c r="F253" s="58"/>
      <c r="G253" s="57" t="s">
        <v>32</v>
      </c>
      <c r="H253" s="57"/>
      <c r="I253" s="59">
        <v>296</v>
      </c>
      <c r="J253" s="59" t="str">
        <f t="shared" si="0"/>
        <v>-</v>
      </c>
      <c r="K253" s="59" t="str">
        <f t="shared" si="1"/>
        <v>-</v>
      </c>
      <c r="L253" s="60" t="str">
        <f t="shared" si="6"/>
        <v>-</v>
      </c>
      <c r="M253" s="61"/>
      <c r="N253" s="2"/>
      <c r="S253" s="3" t="s">
        <v>384</v>
      </c>
      <c r="T253" s="4">
        <v>4</v>
      </c>
      <c r="U253" s="2" t="s">
        <v>42</v>
      </c>
    </row>
    <row r="254" spans="2:21" ht="15.75" customHeight="1" x14ac:dyDescent="0.35">
      <c r="B254" s="54">
        <v>45492</v>
      </c>
      <c r="C254" s="55">
        <v>45490</v>
      </c>
      <c r="D254" s="56" t="s">
        <v>98</v>
      </c>
      <c r="E254" s="57" t="s">
        <v>99</v>
      </c>
      <c r="F254" s="58"/>
      <c r="G254" s="57" t="s">
        <v>32</v>
      </c>
      <c r="H254" s="57"/>
      <c r="I254" s="59">
        <v>379</v>
      </c>
      <c r="J254" s="59" t="str">
        <f t="shared" si="0"/>
        <v>-</v>
      </c>
      <c r="K254" s="59" t="str">
        <f t="shared" si="1"/>
        <v>-</v>
      </c>
      <c r="L254" s="60" t="str">
        <f t="shared" si="6"/>
        <v>-</v>
      </c>
      <c r="M254" s="61"/>
      <c r="N254" s="2"/>
      <c r="S254" s="3" t="s">
        <v>385</v>
      </c>
      <c r="T254" s="4">
        <v>4</v>
      </c>
      <c r="U254" s="2" t="s">
        <v>42</v>
      </c>
    </row>
    <row r="255" spans="2:21" ht="15.75" customHeight="1" x14ac:dyDescent="0.35">
      <c r="B255" s="54">
        <v>45492</v>
      </c>
      <c r="C255" s="55">
        <v>45490</v>
      </c>
      <c r="D255" s="56" t="s">
        <v>74</v>
      </c>
      <c r="E255" s="57" t="s">
        <v>99</v>
      </c>
      <c r="F255" s="58"/>
      <c r="G255" s="57" t="s">
        <v>36</v>
      </c>
      <c r="H255" s="57"/>
      <c r="I255" s="59">
        <v>208.95</v>
      </c>
      <c r="J255" s="59" t="str">
        <f t="shared" si="0"/>
        <v>-</v>
      </c>
      <c r="K255" s="59" t="str">
        <f t="shared" si="1"/>
        <v>-</v>
      </c>
      <c r="L255" s="60" t="str">
        <f t="shared" si="6"/>
        <v>-</v>
      </c>
      <c r="M255" s="61"/>
      <c r="N255" s="2"/>
      <c r="S255" s="3" t="s">
        <v>386</v>
      </c>
      <c r="T255" s="4">
        <v>17</v>
      </c>
      <c r="U255" s="2" t="s">
        <v>32</v>
      </c>
    </row>
    <row r="256" spans="2:21" ht="15.75" customHeight="1" x14ac:dyDescent="0.35">
      <c r="B256" s="54">
        <v>45492</v>
      </c>
      <c r="C256" s="55">
        <v>45490</v>
      </c>
      <c r="D256" s="56" t="s">
        <v>147</v>
      </c>
      <c r="E256" s="57" t="s">
        <v>99</v>
      </c>
      <c r="F256" s="58"/>
      <c r="G256" s="57" t="s">
        <v>42</v>
      </c>
      <c r="H256" s="57"/>
      <c r="I256" s="59">
        <v>104.8</v>
      </c>
      <c r="J256" s="59" t="str">
        <f t="shared" si="0"/>
        <v>-</v>
      </c>
      <c r="K256" s="59" t="str">
        <f t="shared" si="1"/>
        <v>-</v>
      </c>
      <c r="L256" s="60" t="str">
        <f t="shared" si="6"/>
        <v>-</v>
      </c>
      <c r="M256" s="61"/>
      <c r="N256" s="2"/>
      <c r="S256" s="3" t="s">
        <v>387</v>
      </c>
      <c r="T256" s="4">
        <v>21.9</v>
      </c>
      <c r="U256" s="2" t="s">
        <v>55</v>
      </c>
    </row>
    <row r="257" spans="2:21" ht="15.75" customHeight="1" x14ac:dyDescent="0.35">
      <c r="B257" s="54">
        <v>45492</v>
      </c>
      <c r="C257" s="55">
        <v>45491</v>
      </c>
      <c r="D257" s="56" t="s">
        <v>115</v>
      </c>
      <c r="E257" s="57" t="s">
        <v>99</v>
      </c>
      <c r="F257" s="58"/>
      <c r="G257" s="57" t="s">
        <v>32</v>
      </c>
      <c r="H257" s="57"/>
      <c r="I257" s="59">
        <v>184.5</v>
      </c>
      <c r="J257" s="59" t="str">
        <f t="shared" si="0"/>
        <v>-</v>
      </c>
      <c r="K257" s="59" t="str">
        <f t="shared" si="1"/>
        <v>-</v>
      </c>
      <c r="L257" s="60" t="str">
        <f t="shared" si="6"/>
        <v>-</v>
      </c>
      <c r="M257" s="61"/>
      <c r="N257" s="2"/>
      <c r="S257" s="3" t="s">
        <v>147</v>
      </c>
      <c r="T257" s="4">
        <v>7</v>
      </c>
      <c r="U257" s="2" t="s">
        <v>42</v>
      </c>
    </row>
    <row r="258" spans="2:21" ht="15.75" customHeight="1" x14ac:dyDescent="0.35">
      <c r="B258" s="54">
        <v>45492</v>
      </c>
      <c r="C258" s="55">
        <v>45491</v>
      </c>
      <c r="D258" s="56" t="s">
        <v>74</v>
      </c>
      <c r="E258" s="57" t="s">
        <v>99</v>
      </c>
      <c r="F258" s="58"/>
      <c r="G258" s="57" t="s">
        <v>36</v>
      </c>
      <c r="H258" s="57"/>
      <c r="I258" s="59">
        <v>336.78</v>
      </c>
      <c r="J258" s="59" t="str">
        <f t="shared" si="0"/>
        <v>-</v>
      </c>
      <c r="K258" s="59" t="str">
        <f t="shared" si="1"/>
        <v>-</v>
      </c>
      <c r="L258" s="60" t="str">
        <f t="shared" si="6"/>
        <v>-</v>
      </c>
      <c r="M258" s="61"/>
      <c r="N258" s="2"/>
      <c r="S258" s="3" t="s">
        <v>388</v>
      </c>
      <c r="T258" s="4">
        <v>7</v>
      </c>
      <c r="U258" s="2" t="s">
        <v>42</v>
      </c>
    </row>
    <row r="259" spans="2:21" ht="15.75" customHeight="1" x14ac:dyDescent="0.35">
      <c r="B259" s="54">
        <v>45492</v>
      </c>
      <c r="C259" s="55">
        <v>45491</v>
      </c>
      <c r="D259" s="56" t="s">
        <v>57</v>
      </c>
      <c r="E259" s="57" t="s">
        <v>99</v>
      </c>
      <c r="F259" s="58"/>
      <c r="G259" s="57" t="s">
        <v>38</v>
      </c>
      <c r="H259" s="57"/>
      <c r="I259" s="59">
        <v>308.5</v>
      </c>
      <c r="J259" s="59" t="str">
        <f t="shared" ref="J259:J513" si="7">IFERROR(I259/H259,"-")</f>
        <v>-</v>
      </c>
      <c r="K259" s="59" t="str">
        <f t="shared" ref="K259:K460" si="8">IFERROR(VLOOKUP($F259,$S$4:$U$993,2,FALSE),"-")</f>
        <v>-</v>
      </c>
      <c r="L259" s="60" t="str">
        <f t="shared" si="6"/>
        <v>-</v>
      </c>
      <c r="M259" s="61"/>
      <c r="N259" s="2"/>
      <c r="S259" s="3" t="s">
        <v>389</v>
      </c>
      <c r="T259" s="4">
        <v>6.9</v>
      </c>
      <c r="U259" s="2" t="s">
        <v>55</v>
      </c>
    </row>
    <row r="260" spans="2:21" ht="15.75" customHeight="1" x14ac:dyDescent="0.35">
      <c r="B260" s="54">
        <v>45492</v>
      </c>
      <c r="C260" s="55">
        <v>45492</v>
      </c>
      <c r="D260" s="56" t="s">
        <v>37</v>
      </c>
      <c r="E260" s="57" t="s">
        <v>99</v>
      </c>
      <c r="F260" s="58"/>
      <c r="G260" s="57" t="s">
        <v>38</v>
      </c>
      <c r="H260" s="57"/>
      <c r="I260" s="59">
        <v>1286.27</v>
      </c>
      <c r="J260" s="59" t="str">
        <f t="shared" si="7"/>
        <v>-</v>
      </c>
      <c r="K260" s="59" t="str">
        <f t="shared" si="8"/>
        <v>-</v>
      </c>
      <c r="L260" s="60" t="str">
        <f t="shared" si="6"/>
        <v>-</v>
      </c>
      <c r="M260" s="61"/>
      <c r="N260" s="2"/>
      <c r="S260" s="3" t="s">
        <v>390</v>
      </c>
      <c r="T260" s="4">
        <v>6.9</v>
      </c>
      <c r="U260" s="2" t="s">
        <v>55</v>
      </c>
    </row>
    <row r="261" spans="2:21" ht="15.75" customHeight="1" x14ac:dyDescent="0.35">
      <c r="B261" s="54">
        <v>45492</v>
      </c>
      <c r="C261" s="55">
        <v>45492</v>
      </c>
      <c r="D261" s="56" t="s">
        <v>43</v>
      </c>
      <c r="E261" s="57" t="s">
        <v>99</v>
      </c>
      <c r="F261" s="58"/>
      <c r="G261" s="57" t="s">
        <v>38</v>
      </c>
      <c r="H261" s="57"/>
      <c r="I261" s="59">
        <v>468.05</v>
      </c>
      <c r="J261" s="59" t="str">
        <f t="shared" si="7"/>
        <v>-</v>
      </c>
      <c r="K261" s="59" t="str">
        <f t="shared" si="8"/>
        <v>-</v>
      </c>
      <c r="L261" s="60" t="str">
        <f t="shared" si="6"/>
        <v>-</v>
      </c>
      <c r="M261" s="61"/>
      <c r="N261" s="2"/>
      <c r="S261" s="3" t="s">
        <v>390</v>
      </c>
      <c r="T261" s="4">
        <v>6.9</v>
      </c>
      <c r="U261" s="2" t="s">
        <v>55</v>
      </c>
    </row>
    <row r="262" spans="2:21" ht="15.75" customHeight="1" x14ac:dyDescent="0.35">
      <c r="B262" s="54">
        <v>45492</v>
      </c>
      <c r="C262" s="55">
        <v>45474</v>
      </c>
      <c r="D262" s="56" t="s">
        <v>122</v>
      </c>
      <c r="E262" s="57" t="s">
        <v>31</v>
      </c>
      <c r="F262" s="58"/>
      <c r="G262" s="57" t="s">
        <v>32</v>
      </c>
      <c r="H262" s="57"/>
      <c r="I262" s="59">
        <v>512.45000000000005</v>
      </c>
      <c r="J262" s="59" t="str">
        <f t="shared" si="7"/>
        <v>-</v>
      </c>
      <c r="K262" s="59" t="str">
        <f t="shared" si="8"/>
        <v>-</v>
      </c>
      <c r="L262" s="60" t="str">
        <f t="shared" si="6"/>
        <v>-</v>
      </c>
      <c r="M262" s="61"/>
      <c r="N262" s="2"/>
      <c r="S262" s="3" t="s">
        <v>391</v>
      </c>
      <c r="T262" s="4">
        <v>14</v>
      </c>
      <c r="U262" s="2" t="s">
        <v>32</v>
      </c>
    </row>
    <row r="263" spans="2:21" ht="15.75" customHeight="1" x14ac:dyDescent="0.35">
      <c r="B263" s="54">
        <v>45492</v>
      </c>
      <c r="C263" s="55">
        <v>45474</v>
      </c>
      <c r="D263" s="56" t="s">
        <v>78</v>
      </c>
      <c r="E263" s="57" t="s">
        <v>31</v>
      </c>
      <c r="F263" s="58"/>
      <c r="G263" s="57" t="s">
        <v>32</v>
      </c>
      <c r="H263" s="57"/>
      <c r="I263" s="59">
        <v>496.64</v>
      </c>
      <c r="J263" s="59" t="str">
        <f t="shared" si="7"/>
        <v>-</v>
      </c>
      <c r="K263" s="59" t="str">
        <f t="shared" si="8"/>
        <v>-</v>
      </c>
      <c r="L263" s="60" t="str">
        <f t="shared" si="6"/>
        <v>-</v>
      </c>
      <c r="M263" s="61"/>
      <c r="N263" s="2"/>
      <c r="S263" s="3" t="s">
        <v>392</v>
      </c>
      <c r="T263" s="4">
        <v>24</v>
      </c>
      <c r="U263" s="2" t="s">
        <v>36</v>
      </c>
    </row>
    <row r="264" spans="2:21" ht="15.75" customHeight="1" x14ac:dyDescent="0.35">
      <c r="B264" s="54">
        <v>45492</v>
      </c>
      <c r="C264" s="55">
        <v>45475</v>
      </c>
      <c r="D264" s="56" t="s">
        <v>30</v>
      </c>
      <c r="E264" s="57" t="s">
        <v>31</v>
      </c>
      <c r="F264" s="58"/>
      <c r="G264" s="57" t="s">
        <v>32</v>
      </c>
      <c r="H264" s="57"/>
      <c r="I264" s="59">
        <v>1450.09</v>
      </c>
      <c r="J264" s="59" t="str">
        <f t="shared" si="7"/>
        <v>-</v>
      </c>
      <c r="K264" s="59" t="str">
        <f t="shared" si="8"/>
        <v>-</v>
      </c>
      <c r="L264" s="60" t="str">
        <f t="shared" si="6"/>
        <v>-</v>
      </c>
      <c r="M264" s="61"/>
      <c r="N264" s="2"/>
      <c r="S264" s="3" t="s">
        <v>393</v>
      </c>
      <c r="T264" s="4">
        <v>6</v>
      </c>
      <c r="U264" s="2" t="s">
        <v>42</v>
      </c>
    </row>
    <row r="265" spans="2:21" ht="15.75" customHeight="1" x14ac:dyDescent="0.35">
      <c r="B265" s="54">
        <v>45492</v>
      </c>
      <c r="C265" s="55">
        <v>45475</v>
      </c>
      <c r="D265" s="56" t="s">
        <v>47</v>
      </c>
      <c r="E265" s="57" t="s">
        <v>31</v>
      </c>
      <c r="F265" s="58"/>
      <c r="G265" s="57" t="s">
        <v>42</v>
      </c>
      <c r="H265" s="57"/>
      <c r="I265" s="59">
        <v>261.06</v>
      </c>
      <c r="J265" s="59" t="str">
        <f t="shared" si="7"/>
        <v>-</v>
      </c>
      <c r="K265" s="59" t="str">
        <f t="shared" si="8"/>
        <v>-</v>
      </c>
      <c r="L265" s="60" t="str">
        <f t="shared" si="6"/>
        <v>-</v>
      </c>
      <c r="M265" s="61"/>
      <c r="N265" s="2"/>
      <c r="S265" s="3" t="s">
        <v>394</v>
      </c>
      <c r="T265" s="4">
        <v>5</v>
      </c>
      <c r="U265" s="2" t="s">
        <v>56</v>
      </c>
    </row>
    <row r="266" spans="2:21" ht="15.75" customHeight="1" x14ac:dyDescent="0.35">
      <c r="B266" s="54">
        <v>45492</v>
      </c>
      <c r="C266" s="55">
        <v>45475</v>
      </c>
      <c r="D266" s="56" t="s">
        <v>47</v>
      </c>
      <c r="E266" s="57" t="s">
        <v>31</v>
      </c>
      <c r="F266" s="58"/>
      <c r="G266" s="57" t="s">
        <v>42</v>
      </c>
      <c r="H266" s="57"/>
      <c r="I266" s="59">
        <v>449.74</v>
      </c>
      <c r="J266" s="59" t="str">
        <f t="shared" si="7"/>
        <v>-</v>
      </c>
      <c r="K266" s="59" t="str">
        <f t="shared" si="8"/>
        <v>-</v>
      </c>
      <c r="L266" s="60" t="str">
        <f t="shared" si="6"/>
        <v>-</v>
      </c>
      <c r="M266" s="61"/>
      <c r="N266" s="2"/>
      <c r="S266" s="3" t="s">
        <v>395</v>
      </c>
      <c r="T266" s="4">
        <v>10</v>
      </c>
      <c r="U266" s="2" t="s">
        <v>56</v>
      </c>
    </row>
    <row r="267" spans="2:21" ht="15.75" customHeight="1" x14ac:dyDescent="0.35">
      <c r="B267" s="54">
        <v>45492</v>
      </c>
      <c r="C267" s="55">
        <v>45476</v>
      </c>
      <c r="D267" s="56" t="s">
        <v>57</v>
      </c>
      <c r="E267" s="57" t="s">
        <v>31</v>
      </c>
      <c r="F267" s="58"/>
      <c r="G267" s="57" t="s">
        <v>38</v>
      </c>
      <c r="H267" s="57"/>
      <c r="I267" s="59">
        <v>531.28</v>
      </c>
      <c r="J267" s="59" t="str">
        <f t="shared" si="7"/>
        <v>-</v>
      </c>
      <c r="K267" s="59" t="str">
        <f t="shared" si="8"/>
        <v>-</v>
      </c>
      <c r="L267" s="60" t="str">
        <f t="shared" si="6"/>
        <v>-</v>
      </c>
      <c r="M267" s="61"/>
      <c r="N267" s="2"/>
      <c r="S267" s="3" t="s">
        <v>396</v>
      </c>
      <c r="T267" s="4">
        <v>9</v>
      </c>
      <c r="U267" s="2" t="s">
        <v>32</v>
      </c>
    </row>
    <row r="268" spans="2:21" ht="15.75" customHeight="1" x14ac:dyDescent="0.35">
      <c r="B268" s="54">
        <v>45492</v>
      </c>
      <c r="C268" s="55">
        <v>45476</v>
      </c>
      <c r="D268" s="56" t="s">
        <v>43</v>
      </c>
      <c r="E268" s="57" t="s">
        <v>31</v>
      </c>
      <c r="F268" s="58"/>
      <c r="G268" s="57" t="s">
        <v>38</v>
      </c>
      <c r="H268" s="57"/>
      <c r="I268" s="59">
        <v>1084.31</v>
      </c>
      <c r="J268" s="59" t="str">
        <f t="shared" si="7"/>
        <v>-</v>
      </c>
      <c r="K268" s="59" t="str">
        <f t="shared" si="8"/>
        <v>-</v>
      </c>
      <c r="L268" s="60" t="str">
        <f t="shared" si="6"/>
        <v>-</v>
      </c>
      <c r="M268" s="61"/>
      <c r="N268" s="2"/>
      <c r="S268" s="3" t="s">
        <v>397</v>
      </c>
      <c r="T268" s="4">
        <v>19.899999999999999</v>
      </c>
      <c r="U268" s="2" t="s">
        <v>55</v>
      </c>
    </row>
    <row r="269" spans="2:21" ht="15.75" customHeight="1" x14ac:dyDescent="0.35">
      <c r="B269" s="54">
        <v>45492</v>
      </c>
      <c r="C269" s="55">
        <v>45476</v>
      </c>
      <c r="D269" s="62" t="s">
        <v>43</v>
      </c>
      <c r="E269" s="57" t="s">
        <v>31</v>
      </c>
      <c r="F269" s="58"/>
      <c r="G269" s="57" t="s">
        <v>38</v>
      </c>
      <c r="H269" s="57"/>
      <c r="I269" s="59">
        <v>1172.93</v>
      </c>
      <c r="J269" s="59" t="str">
        <f t="shared" si="7"/>
        <v>-</v>
      </c>
      <c r="K269" s="59" t="str">
        <f t="shared" si="8"/>
        <v>-</v>
      </c>
      <c r="L269" s="60" t="str">
        <f t="shared" si="6"/>
        <v>-</v>
      </c>
      <c r="M269" s="61"/>
      <c r="N269" s="2"/>
      <c r="S269" s="3" t="s">
        <v>398</v>
      </c>
      <c r="T269" s="4">
        <v>1.5</v>
      </c>
      <c r="U269" s="2" t="s">
        <v>42</v>
      </c>
    </row>
    <row r="270" spans="2:21" ht="15.75" customHeight="1" x14ac:dyDescent="0.35">
      <c r="B270" s="54">
        <v>45492</v>
      </c>
      <c r="C270" s="55">
        <v>45476</v>
      </c>
      <c r="D270" s="56" t="s">
        <v>252</v>
      </c>
      <c r="E270" s="57" t="s">
        <v>31</v>
      </c>
      <c r="F270" s="58"/>
      <c r="G270" s="57" t="s">
        <v>38</v>
      </c>
      <c r="H270" s="57"/>
      <c r="I270" s="59">
        <v>436</v>
      </c>
      <c r="J270" s="59" t="str">
        <f t="shared" si="7"/>
        <v>-</v>
      </c>
      <c r="K270" s="59" t="str">
        <f t="shared" si="8"/>
        <v>-</v>
      </c>
      <c r="L270" s="60" t="str">
        <f t="shared" si="6"/>
        <v>-</v>
      </c>
      <c r="M270" s="61"/>
      <c r="N270" s="2"/>
      <c r="S270" s="3" t="s">
        <v>399</v>
      </c>
      <c r="T270" s="4">
        <v>9</v>
      </c>
      <c r="U270" s="2" t="s">
        <v>42</v>
      </c>
    </row>
    <row r="271" spans="2:21" ht="15.75" customHeight="1" x14ac:dyDescent="0.35">
      <c r="B271" s="54">
        <v>45492</v>
      </c>
      <c r="C271" s="55">
        <v>45476</v>
      </c>
      <c r="D271" s="56" t="s">
        <v>58</v>
      </c>
      <c r="E271" s="57" t="s">
        <v>31</v>
      </c>
      <c r="F271" s="58"/>
      <c r="G271" s="57" t="s">
        <v>60</v>
      </c>
      <c r="H271" s="57"/>
      <c r="I271" s="59">
        <v>293.95</v>
      </c>
      <c r="J271" s="59" t="str">
        <f t="shared" si="7"/>
        <v>-</v>
      </c>
      <c r="K271" s="59" t="str">
        <f t="shared" si="8"/>
        <v>-</v>
      </c>
      <c r="L271" s="60" t="str">
        <f t="shared" si="6"/>
        <v>-</v>
      </c>
      <c r="M271" s="61"/>
      <c r="N271" s="2"/>
      <c r="S271" s="3" t="s">
        <v>400</v>
      </c>
      <c r="T271" s="4">
        <v>8</v>
      </c>
      <c r="U271" s="2" t="s">
        <v>36</v>
      </c>
    </row>
    <row r="272" spans="2:21" ht="15.75" customHeight="1" x14ac:dyDescent="0.35">
      <c r="B272" s="54">
        <v>45492</v>
      </c>
      <c r="C272" s="55">
        <v>45478</v>
      </c>
      <c r="D272" s="56" t="s">
        <v>74</v>
      </c>
      <c r="E272" s="57" t="s">
        <v>31</v>
      </c>
      <c r="F272" s="58"/>
      <c r="G272" s="57" t="s">
        <v>36</v>
      </c>
      <c r="H272" s="57"/>
      <c r="I272" s="59">
        <v>334.91</v>
      </c>
      <c r="J272" s="59" t="str">
        <f t="shared" si="7"/>
        <v>-</v>
      </c>
      <c r="K272" s="59" t="str">
        <f t="shared" si="8"/>
        <v>-</v>
      </c>
      <c r="L272" s="60" t="str">
        <f t="shared" si="6"/>
        <v>-</v>
      </c>
      <c r="M272" s="61"/>
      <c r="N272" s="2"/>
      <c r="S272" s="3" t="s">
        <v>401</v>
      </c>
      <c r="T272" s="4">
        <v>13.25</v>
      </c>
      <c r="U272" s="2" t="s">
        <v>38</v>
      </c>
    </row>
    <row r="273" spans="2:21" ht="15.75" customHeight="1" x14ac:dyDescent="0.35">
      <c r="B273" s="54">
        <v>45492</v>
      </c>
      <c r="C273" s="55">
        <v>45478</v>
      </c>
      <c r="D273" s="56" t="s">
        <v>64</v>
      </c>
      <c r="E273" s="57" t="s">
        <v>31</v>
      </c>
      <c r="F273" s="58"/>
      <c r="G273" s="57" t="s">
        <v>32</v>
      </c>
      <c r="H273" s="57"/>
      <c r="I273" s="59">
        <v>280.8</v>
      </c>
      <c r="J273" s="59" t="str">
        <f t="shared" si="7"/>
        <v>-</v>
      </c>
      <c r="K273" s="59" t="str">
        <f t="shared" si="8"/>
        <v>-</v>
      </c>
      <c r="L273" s="60" t="str">
        <f t="shared" si="6"/>
        <v>-</v>
      </c>
      <c r="M273" s="61"/>
      <c r="N273" s="2"/>
      <c r="S273" s="3" t="s">
        <v>402</v>
      </c>
      <c r="T273" s="4">
        <v>12</v>
      </c>
      <c r="U273" s="2" t="s">
        <v>32</v>
      </c>
    </row>
    <row r="274" spans="2:21" ht="15.75" customHeight="1" x14ac:dyDescent="0.35">
      <c r="B274" s="54">
        <v>45492</v>
      </c>
      <c r="C274" s="55">
        <v>45478</v>
      </c>
      <c r="D274" s="56" t="s">
        <v>74</v>
      </c>
      <c r="E274" s="57" t="s">
        <v>31</v>
      </c>
      <c r="F274" s="58"/>
      <c r="G274" s="57" t="s">
        <v>36</v>
      </c>
      <c r="H274" s="57"/>
      <c r="I274" s="59">
        <v>441.38</v>
      </c>
      <c r="J274" s="59" t="str">
        <f t="shared" si="7"/>
        <v>-</v>
      </c>
      <c r="K274" s="59" t="str">
        <f t="shared" si="8"/>
        <v>-</v>
      </c>
      <c r="L274" s="60" t="str">
        <f t="shared" si="6"/>
        <v>-</v>
      </c>
      <c r="M274" s="61"/>
      <c r="N274" s="2"/>
      <c r="S274" s="3" t="s">
        <v>403</v>
      </c>
      <c r="T274" s="4">
        <v>4.9000000000000004</v>
      </c>
      <c r="U274" s="2" t="s">
        <v>55</v>
      </c>
    </row>
    <row r="275" spans="2:21" ht="15.75" customHeight="1" x14ac:dyDescent="0.35">
      <c r="B275" s="54">
        <v>45492</v>
      </c>
      <c r="C275" s="55">
        <v>45481</v>
      </c>
      <c r="D275" s="56" t="s">
        <v>61</v>
      </c>
      <c r="E275" s="57" t="s">
        <v>31</v>
      </c>
      <c r="F275" s="58"/>
      <c r="G275" s="57" t="s">
        <v>42</v>
      </c>
      <c r="H275" s="57"/>
      <c r="I275" s="59">
        <v>133.80000000000001</v>
      </c>
      <c r="J275" s="59" t="str">
        <f t="shared" si="7"/>
        <v>-</v>
      </c>
      <c r="K275" s="59" t="str">
        <f t="shared" si="8"/>
        <v>-</v>
      </c>
      <c r="L275" s="60" t="str">
        <f t="shared" si="6"/>
        <v>-</v>
      </c>
      <c r="M275" s="61"/>
      <c r="N275" s="2"/>
      <c r="S275" s="3" t="s">
        <v>404</v>
      </c>
      <c r="T275" s="4">
        <v>60</v>
      </c>
      <c r="U275" s="2" t="s">
        <v>36</v>
      </c>
    </row>
    <row r="276" spans="2:21" ht="15.75" customHeight="1" x14ac:dyDescent="0.35">
      <c r="B276" s="54">
        <v>45492</v>
      </c>
      <c r="C276" s="55">
        <v>45481</v>
      </c>
      <c r="D276" s="56" t="s">
        <v>34</v>
      </c>
      <c r="E276" s="57" t="s">
        <v>31</v>
      </c>
      <c r="F276" s="58"/>
      <c r="G276" s="57" t="s">
        <v>32</v>
      </c>
      <c r="H276" s="57"/>
      <c r="I276" s="59">
        <v>300.83999999999997</v>
      </c>
      <c r="J276" s="59" t="str">
        <f t="shared" si="7"/>
        <v>-</v>
      </c>
      <c r="K276" s="59" t="str">
        <f t="shared" si="8"/>
        <v>-</v>
      </c>
      <c r="L276" s="60" t="str">
        <f t="shared" si="6"/>
        <v>-</v>
      </c>
      <c r="M276" s="61"/>
      <c r="N276" s="2"/>
      <c r="S276" s="3" t="s">
        <v>405</v>
      </c>
      <c r="T276" s="4">
        <v>59.9</v>
      </c>
      <c r="U276" s="2" t="s">
        <v>36</v>
      </c>
    </row>
    <row r="277" spans="2:21" ht="15.75" customHeight="1" x14ac:dyDescent="0.35">
      <c r="B277" s="54">
        <v>45492</v>
      </c>
      <c r="C277" s="55">
        <v>45481</v>
      </c>
      <c r="D277" s="56" t="s">
        <v>100</v>
      </c>
      <c r="E277" s="57" t="s">
        <v>31</v>
      </c>
      <c r="F277" s="58"/>
      <c r="G277" s="57" t="s">
        <v>36</v>
      </c>
      <c r="H277" s="57"/>
      <c r="I277" s="59">
        <v>210</v>
      </c>
      <c r="J277" s="59" t="str">
        <f t="shared" si="7"/>
        <v>-</v>
      </c>
      <c r="K277" s="59" t="str">
        <f t="shared" si="8"/>
        <v>-</v>
      </c>
      <c r="L277" s="60" t="str">
        <f t="shared" si="6"/>
        <v>-</v>
      </c>
      <c r="M277" s="61"/>
      <c r="N277" s="2"/>
      <c r="S277" s="3" t="s">
        <v>406</v>
      </c>
      <c r="T277" s="4">
        <v>4</v>
      </c>
      <c r="U277" s="2" t="s">
        <v>42</v>
      </c>
    </row>
    <row r="278" spans="2:21" ht="15.75" customHeight="1" x14ac:dyDescent="0.35">
      <c r="B278" s="54">
        <v>45492</v>
      </c>
      <c r="C278" s="55">
        <v>45481</v>
      </c>
      <c r="D278" s="56" t="s">
        <v>30</v>
      </c>
      <c r="E278" s="57" t="s">
        <v>31</v>
      </c>
      <c r="F278" s="58"/>
      <c r="G278" s="57" t="s">
        <v>32</v>
      </c>
      <c r="H278" s="57"/>
      <c r="I278" s="59">
        <v>778.61</v>
      </c>
      <c r="J278" s="59" t="str">
        <f t="shared" si="7"/>
        <v>-</v>
      </c>
      <c r="K278" s="59" t="str">
        <f t="shared" si="8"/>
        <v>-</v>
      </c>
      <c r="L278" s="60" t="str">
        <f t="shared" si="6"/>
        <v>-</v>
      </c>
      <c r="M278" s="61"/>
      <c r="N278" s="2"/>
      <c r="S278" s="3" t="s">
        <v>407</v>
      </c>
      <c r="T278" s="4">
        <v>4</v>
      </c>
      <c r="U278" s="2" t="s">
        <v>42</v>
      </c>
    </row>
    <row r="279" spans="2:21" ht="15.75" customHeight="1" x14ac:dyDescent="0.35">
      <c r="B279" s="54">
        <v>45492</v>
      </c>
      <c r="C279" s="55">
        <v>45481</v>
      </c>
      <c r="D279" s="56" t="s">
        <v>78</v>
      </c>
      <c r="E279" s="57" t="s">
        <v>31</v>
      </c>
      <c r="F279" s="58"/>
      <c r="G279" s="57" t="s">
        <v>32</v>
      </c>
      <c r="H279" s="57"/>
      <c r="I279" s="59">
        <v>477.2</v>
      </c>
      <c r="J279" s="59" t="str">
        <f t="shared" si="7"/>
        <v>-</v>
      </c>
      <c r="K279" s="59" t="str">
        <f t="shared" si="8"/>
        <v>-</v>
      </c>
      <c r="L279" s="60" t="str">
        <f t="shared" si="6"/>
        <v>-</v>
      </c>
      <c r="M279" s="61"/>
      <c r="N279" s="2"/>
      <c r="S279" s="3" t="s">
        <v>408</v>
      </c>
      <c r="T279" s="4">
        <v>4</v>
      </c>
      <c r="U279" s="2" t="s">
        <v>42</v>
      </c>
    </row>
    <row r="280" spans="2:21" ht="15.75" customHeight="1" x14ac:dyDescent="0.35">
      <c r="B280" s="54">
        <v>45492</v>
      </c>
      <c r="C280" s="55">
        <v>45482</v>
      </c>
      <c r="D280" s="56" t="s">
        <v>74</v>
      </c>
      <c r="E280" s="57" t="s">
        <v>31</v>
      </c>
      <c r="F280" s="58"/>
      <c r="G280" s="57" t="s">
        <v>36</v>
      </c>
      <c r="H280" s="57"/>
      <c r="I280" s="59">
        <v>1144.79</v>
      </c>
      <c r="J280" s="59" t="str">
        <f t="shared" si="7"/>
        <v>-</v>
      </c>
      <c r="K280" s="59" t="str">
        <f t="shared" si="8"/>
        <v>-</v>
      </c>
      <c r="L280" s="60" t="str">
        <f t="shared" si="6"/>
        <v>-</v>
      </c>
      <c r="M280" s="61"/>
      <c r="N280" s="2"/>
      <c r="S280" s="3" t="s">
        <v>409</v>
      </c>
      <c r="T280" s="4">
        <v>1</v>
      </c>
      <c r="U280" s="2" t="s">
        <v>42</v>
      </c>
    </row>
    <row r="281" spans="2:21" ht="15.75" customHeight="1" x14ac:dyDescent="0.35">
      <c r="B281" s="54">
        <v>45492</v>
      </c>
      <c r="C281" s="55">
        <v>45482</v>
      </c>
      <c r="D281" s="56" t="s">
        <v>37</v>
      </c>
      <c r="E281" s="57" t="s">
        <v>31</v>
      </c>
      <c r="F281" s="58"/>
      <c r="G281" s="57" t="s">
        <v>38</v>
      </c>
      <c r="H281" s="57"/>
      <c r="I281" s="59">
        <v>725.79</v>
      </c>
      <c r="J281" s="59" t="str">
        <f t="shared" si="7"/>
        <v>-</v>
      </c>
      <c r="K281" s="59" t="str">
        <f t="shared" si="8"/>
        <v>-</v>
      </c>
      <c r="L281" s="60" t="str">
        <f t="shared" si="6"/>
        <v>-</v>
      </c>
      <c r="M281" s="61"/>
      <c r="N281" s="2"/>
      <c r="S281" s="3" t="s">
        <v>410</v>
      </c>
      <c r="T281" s="4">
        <v>5</v>
      </c>
      <c r="U281" s="2" t="s">
        <v>36</v>
      </c>
    </row>
    <row r="282" spans="2:21" ht="15.75" customHeight="1" x14ac:dyDescent="0.35">
      <c r="B282" s="54">
        <v>45492</v>
      </c>
      <c r="C282" s="55">
        <v>45482</v>
      </c>
      <c r="D282" s="56" t="s">
        <v>64</v>
      </c>
      <c r="E282" s="57" t="s">
        <v>31</v>
      </c>
      <c r="F282" s="58"/>
      <c r="G282" s="57" t="s">
        <v>32</v>
      </c>
      <c r="H282" s="57"/>
      <c r="I282" s="59">
        <v>421.2</v>
      </c>
      <c r="J282" s="59" t="str">
        <f t="shared" si="7"/>
        <v>-</v>
      </c>
      <c r="K282" s="59" t="str">
        <f t="shared" si="8"/>
        <v>-</v>
      </c>
      <c r="L282" s="60" t="str">
        <f t="shared" si="6"/>
        <v>-</v>
      </c>
      <c r="M282" s="61"/>
      <c r="N282" s="2"/>
      <c r="S282" s="3" t="s">
        <v>411</v>
      </c>
      <c r="T282" s="4">
        <v>7</v>
      </c>
      <c r="U282" s="2" t="s">
        <v>36</v>
      </c>
    </row>
    <row r="283" spans="2:21" ht="15.75" customHeight="1" x14ac:dyDescent="0.35">
      <c r="B283" s="54">
        <v>45492</v>
      </c>
      <c r="C283" s="55">
        <v>45482</v>
      </c>
      <c r="D283" s="56" t="s">
        <v>43</v>
      </c>
      <c r="E283" s="57" t="s">
        <v>31</v>
      </c>
      <c r="F283" s="58"/>
      <c r="G283" s="57" t="s">
        <v>38</v>
      </c>
      <c r="H283" s="57"/>
      <c r="I283" s="59">
        <v>2307.84</v>
      </c>
      <c r="J283" s="59" t="str">
        <f t="shared" si="7"/>
        <v>-</v>
      </c>
      <c r="K283" s="59" t="str">
        <f t="shared" si="8"/>
        <v>-</v>
      </c>
      <c r="L283" s="60" t="str">
        <f t="shared" si="6"/>
        <v>-</v>
      </c>
      <c r="M283" s="61"/>
      <c r="N283" s="2"/>
      <c r="S283" s="3" t="s">
        <v>412</v>
      </c>
      <c r="T283" s="4">
        <v>8</v>
      </c>
      <c r="U283" s="2" t="s">
        <v>36</v>
      </c>
    </row>
    <row r="284" spans="2:21" ht="15.75" customHeight="1" x14ac:dyDescent="0.35">
      <c r="B284" s="54">
        <v>45492</v>
      </c>
      <c r="C284" s="55">
        <v>45482</v>
      </c>
      <c r="D284" s="56" t="s">
        <v>37</v>
      </c>
      <c r="E284" s="57" t="s">
        <v>31</v>
      </c>
      <c r="F284" s="58"/>
      <c r="G284" s="57" t="s">
        <v>38</v>
      </c>
      <c r="H284" s="57"/>
      <c r="I284" s="59">
        <v>2063.7800000000002</v>
      </c>
      <c r="J284" s="59" t="str">
        <f t="shared" si="7"/>
        <v>-</v>
      </c>
      <c r="K284" s="59" t="str">
        <f t="shared" si="8"/>
        <v>-</v>
      </c>
      <c r="L284" s="60" t="str">
        <f t="shared" si="6"/>
        <v>-</v>
      </c>
      <c r="M284" s="61"/>
      <c r="N284" s="2"/>
      <c r="S284" s="62" t="s">
        <v>413</v>
      </c>
      <c r="T284" s="63">
        <v>0</v>
      </c>
      <c r="U284" s="64" t="s">
        <v>36</v>
      </c>
    </row>
    <row r="285" spans="2:21" ht="15.75" customHeight="1" x14ac:dyDescent="0.35">
      <c r="B285" s="54">
        <v>45492</v>
      </c>
      <c r="C285" s="55">
        <v>45483</v>
      </c>
      <c r="D285" s="56" t="s">
        <v>30</v>
      </c>
      <c r="E285" s="57" t="s">
        <v>31</v>
      </c>
      <c r="F285" s="58"/>
      <c r="G285" s="57" t="s">
        <v>32</v>
      </c>
      <c r="H285" s="57"/>
      <c r="I285" s="59">
        <v>1694.88</v>
      </c>
      <c r="J285" s="59" t="str">
        <f t="shared" si="7"/>
        <v>-</v>
      </c>
      <c r="K285" s="59" t="str">
        <f t="shared" si="8"/>
        <v>-</v>
      </c>
      <c r="L285" s="60" t="str">
        <f t="shared" si="6"/>
        <v>-</v>
      </c>
      <c r="M285" s="61"/>
      <c r="N285" s="2"/>
      <c r="S285" s="62" t="s">
        <v>414</v>
      </c>
      <c r="T285" s="63">
        <v>0</v>
      </c>
      <c r="U285" s="64" t="s">
        <v>36</v>
      </c>
    </row>
    <row r="286" spans="2:21" ht="15.75" customHeight="1" x14ac:dyDescent="0.35">
      <c r="B286" s="54">
        <v>45492</v>
      </c>
      <c r="C286" s="55">
        <v>45483</v>
      </c>
      <c r="D286" s="56" t="s">
        <v>86</v>
      </c>
      <c r="E286" s="57" t="s">
        <v>31</v>
      </c>
      <c r="F286" s="58"/>
      <c r="G286" s="57" t="s">
        <v>42</v>
      </c>
      <c r="H286" s="57"/>
      <c r="I286" s="59">
        <v>467.16</v>
      </c>
      <c r="J286" s="59" t="str">
        <f t="shared" si="7"/>
        <v>-</v>
      </c>
      <c r="K286" s="59" t="str">
        <f t="shared" si="8"/>
        <v>-</v>
      </c>
      <c r="L286" s="60" t="str">
        <f t="shared" si="6"/>
        <v>-</v>
      </c>
      <c r="M286" s="61"/>
      <c r="N286" s="2"/>
      <c r="S286" s="3" t="s">
        <v>415</v>
      </c>
      <c r="T286" s="4">
        <v>5</v>
      </c>
      <c r="U286" s="2" t="s">
        <v>36</v>
      </c>
    </row>
    <row r="287" spans="2:21" ht="15.75" customHeight="1" x14ac:dyDescent="0.35">
      <c r="B287" s="54">
        <v>45492</v>
      </c>
      <c r="C287" s="55">
        <v>45483</v>
      </c>
      <c r="D287" s="56" t="s">
        <v>147</v>
      </c>
      <c r="E287" s="57" t="s">
        <v>31</v>
      </c>
      <c r="F287" s="58"/>
      <c r="G287" s="57" t="s">
        <v>42</v>
      </c>
      <c r="H287" s="57"/>
      <c r="I287" s="59">
        <v>242.8</v>
      </c>
      <c r="J287" s="59" t="str">
        <f t="shared" si="7"/>
        <v>-</v>
      </c>
      <c r="K287" s="59" t="str">
        <f t="shared" si="8"/>
        <v>-</v>
      </c>
      <c r="L287" s="60" t="str">
        <f t="shared" si="6"/>
        <v>-</v>
      </c>
      <c r="M287" s="61"/>
      <c r="N287" s="2"/>
      <c r="S287" s="3" t="s">
        <v>416</v>
      </c>
      <c r="T287" s="4">
        <v>5</v>
      </c>
      <c r="U287" s="2" t="s">
        <v>36</v>
      </c>
    </row>
    <row r="288" spans="2:21" ht="15.75" customHeight="1" x14ac:dyDescent="0.35">
      <c r="B288" s="54">
        <v>45492</v>
      </c>
      <c r="C288" s="55">
        <v>45484</v>
      </c>
      <c r="D288" s="56" t="s">
        <v>57</v>
      </c>
      <c r="E288" s="57" t="s">
        <v>31</v>
      </c>
      <c r="F288" s="58"/>
      <c r="G288" s="57" t="s">
        <v>38</v>
      </c>
      <c r="H288" s="57"/>
      <c r="I288" s="59">
        <v>502.46</v>
      </c>
      <c r="J288" s="59" t="str">
        <f t="shared" si="7"/>
        <v>-</v>
      </c>
      <c r="K288" s="59" t="str">
        <f t="shared" si="8"/>
        <v>-</v>
      </c>
      <c r="L288" s="60" t="str">
        <f t="shared" si="6"/>
        <v>-</v>
      </c>
      <c r="M288" s="61"/>
      <c r="N288" s="2"/>
      <c r="S288" s="3" t="s">
        <v>417</v>
      </c>
      <c r="T288" s="4">
        <v>7</v>
      </c>
      <c r="U288" s="2" t="s">
        <v>36</v>
      </c>
    </row>
    <row r="289" spans="2:21" ht="15.75" customHeight="1" x14ac:dyDescent="0.35">
      <c r="B289" s="54">
        <v>45492</v>
      </c>
      <c r="C289" s="55">
        <v>45484</v>
      </c>
      <c r="D289" s="56" t="s">
        <v>252</v>
      </c>
      <c r="E289" s="57" t="s">
        <v>31</v>
      </c>
      <c r="F289" s="58"/>
      <c r="G289" s="57" t="s">
        <v>38</v>
      </c>
      <c r="H289" s="57"/>
      <c r="I289" s="59">
        <v>614.08000000000004</v>
      </c>
      <c r="J289" s="59" t="str">
        <f t="shared" si="7"/>
        <v>-</v>
      </c>
      <c r="K289" s="59" t="str">
        <f t="shared" si="8"/>
        <v>-</v>
      </c>
      <c r="L289" s="60" t="str">
        <f t="shared" si="6"/>
        <v>-</v>
      </c>
      <c r="M289" s="61"/>
      <c r="N289" s="2"/>
      <c r="S289" s="3" t="s">
        <v>418</v>
      </c>
      <c r="T289" s="4">
        <v>7</v>
      </c>
      <c r="U289" s="2" t="s">
        <v>36</v>
      </c>
    </row>
    <row r="290" spans="2:21" ht="15.75" customHeight="1" x14ac:dyDescent="0.35">
      <c r="B290" s="54">
        <v>45492</v>
      </c>
      <c r="C290" s="55">
        <v>45484</v>
      </c>
      <c r="D290" s="56" t="s">
        <v>39</v>
      </c>
      <c r="E290" s="57" t="s">
        <v>31</v>
      </c>
      <c r="F290" s="58"/>
      <c r="G290" s="57" t="s">
        <v>32</v>
      </c>
      <c r="H290" s="57"/>
      <c r="I290" s="59">
        <v>378.48</v>
      </c>
      <c r="J290" s="59" t="str">
        <f t="shared" si="7"/>
        <v>-</v>
      </c>
      <c r="K290" s="59" t="str">
        <f t="shared" si="8"/>
        <v>-</v>
      </c>
      <c r="L290" s="60" t="str">
        <f t="shared" si="6"/>
        <v>-</v>
      </c>
      <c r="M290" s="61"/>
      <c r="N290" s="2"/>
      <c r="S290" s="3" t="s">
        <v>419</v>
      </c>
      <c r="T290" s="4">
        <v>36.9</v>
      </c>
      <c r="U290" s="2" t="s">
        <v>55</v>
      </c>
    </row>
    <row r="291" spans="2:21" ht="15.75" customHeight="1" x14ac:dyDescent="0.35">
      <c r="B291" s="54">
        <v>45492</v>
      </c>
      <c r="C291" s="55">
        <v>45484</v>
      </c>
      <c r="D291" s="56" t="s">
        <v>74</v>
      </c>
      <c r="E291" s="57" t="s">
        <v>31</v>
      </c>
      <c r="F291" s="58"/>
      <c r="G291" s="57" t="s">
        <v>36</v>
      </c>
      <c r="H291" s="57"/>
      <c r="I291" s="59">
        <v>1245.5999999999999</v>
      </c>
      <c r="J291" s="59" t="str">
        <f t="shared" si="7"/>
        <v>-</v>
      </c>
      <c r="K291" s="59" t="str">
        <f t="shared" si="8"/>
        <v>-</v>
      </c>
      <c r="L291" s="60" t="str">
        <f t="shared" si="6"/>
        <v>-</v>
      </c>
      <c r="M291" s="61"/>
      <c r="N291" s="2"/>
      <c r="S291" s="3" t="s">
        <v>420</v>
      </c>
      <c r="T291" s="4">
        <v>30</v>
      </c>
      <c r="U291" s="2" t="s">
        <v>36</v>
      </c>
    </row>
    <row r="292" spans="2:21" ht="15.75" customHeight="1" x14ac:dyDescent="0.35">
      <c r="B292" s="54">
        <v>45492</v>
      </c>
      <c r="C292" s="55">
        <v>45485</v>
      </c>
      <c r="D292" s="56" t="s">
        <v>74</v>
      </c>
      <c r="E292" s="57" t="s">
        <v>31</v>
      </c>
      <c r="F292" s="58"/>
      <c r="G292" s="57" t="s">
        <v>36</v>
      </c>
      <c r="H292" s="57"/>
      <c r="I292" s="59">
        <v>988.76</v>
      </c>
      <c r="J292" s="59" t="str">
        <f t="shared" si="7"/>
        <v>-</v>
      </c>
      <c r="K292" s="59" t="str">
        <f t="shared" si="8"/>
        <v>-</v>
      </c>
      <c r="L292" s="60" t="str">
        <f t="shared" si="6"/>
        <v>-</v>
      </c>
      <c r="M292" s="61"/>
      <c r="N292" s="2"/>
      <c r="S292" s="3" t="s">
        <v>421</v>
      </c>
      <c r="T292" s="4">
        <v>45</v>
      </c>
      <c r="U292" s="2" t="s">
        <v>36</v>
      </c>
    </row>
    <row r="293" spans="2:21" ht="15.75" customHeight="1" x14ac:dyDescent="0.35">
      <c r="B293" s="54">
        <v>45492</v>
      </c>
      <c r="C293" s="55">
        <v>45485</v>
      </c>
      <c r="D293" s="56" t="s">
        <v>98</v>
      </c>
      <c r="E293" s="57" t="s">
        <v>31</v>
      </c>
      <c r="F293" s="58"/>
      <c r="G293" s="57" t="s">
        <v>32</v>
      </c>
      <c r="H293" s="57"/>
      <c r="I293" s="59">
        <v>682</v>
      </c>
      <c r="J293" s="59" t="str">
        <f t="shared" si="7"/>
        <v>-</v>
      </c>
      <c r="K293" s="59" t="str">
        <f t="shared" si="8"/>
        <v>-</v>
      </c>
      <c r="L293" s="60" t="str">
        <f t="shared" si="6"/>
        <v>-</v>
      </c>
      <c r="M293" s="61"/>
      <c r="N293" s="2"/>
      <c r="S293" s="3" t="s">
        <v>422</v>
      </c>
      <c r="T293" s="4">
        <v>16</v>
      </c>
      <c r="U293" s="2" t="s">
        <v>32</v>
      </c>
    </row>
    <row r="294" spans="2:21" ht="15.75" customHeight="1" x14ac:dyDescent="0.35">
      <c r="B294" s="54">
        <v>45492</v>
      </c>
      <c r="C294" s="55">
        <v>45488</v>
      </c>
      <c r="D294" s="56" t="s">
        <v>30</v>
      </c>
      <c r="E294" s="57" t="s">
        <v>31</v>
      </c>
      <c r="F294" s="58"/>
      <c r="G294" s="57" t="s">
        <v>32</v>
      </c>
      <c r="H294" s="57"/>
      <c r="I294" s="59">
        <v>2569</v>
      </c>
      <c r="J294" s="59" t="str">
        <f t="shared" si="7"/>
        <v>-</v>
      </c>
      <c r="K294" s="59" t="str">
        <f t="shared" si="8"/>
        <v>-</v>
      </c>
      <c r="L294" s="60" t="str">
        <f t="shared" si="6"/>
        <v>-</v>
      </c>
      <c r="M294" s="61"/>
      <c r="N294" s="2"/>
      <c r="S294" s="3" t="s">
        <v>423</v>
      </c>
      <c r="T294" s="4">
        <v>4</v>
      </c>
      <c r="U294" s="2" t="s">
        <v>42</v>
      </c>
    </row>
    <row r="295" spans="2:21" ht="15.75" customHeight="1" x14ac:dyDescent="0.35">
      <c r="B295" s="54">
        <v>45492</v>
      </c>
      <c r="C295" s="55">
        <v>45488</v>
      </c>
      <c r="D295" s="56" t="s">
        <v>75</v>
      </c>
      <c r="E295" s="57" t="s">
        <v>31</v>
      </c>
      <c r="F295" s="58"/>
      <c r="G295" s="57" t="s">
        <v>32</v>
      </c>
      <c r="H295" s="57"/>
      <c r="I295" s="59">
        <v>1060.57</v>
      </c>
      <c r="J295" s="59" t="str">
        <f t="shared" si="7"/>
        <v>-</v>
      </c>
      <c r="K295" s="59" t="str">
        <f t="shared" si="8"/>
        <v>-</v>
      </c>
      <c r="L295" s="60" t="str">
        <f t="shared" si="6"/>
        <v>-</v>
      </c>
      <c r="M295" s="61"/>
      <c r="N295" s="2"/>
      <c r="S295" s="3" t="s">
        <v>424</v>
      </c>
      <c r="T295" s="4">
        <v>28</v>
      </c>
      <c r="U295" s="2" t="s">
        <v>55</v>
      </c>
    </row>
    <row r="296" spans="2:21" ht="15.75" customHeight="1" x14ac:dyDescent="0.35">
      <c r="B296" s="54">
        <v>45492</v>
      </c>
      <c r="C296" s="55">
        <v>45488</v>
      </c>
      <c r="D296" s="56" t="s">
        <v>47</v>
      </c>
      <c r="E296" s="57" t="s">
        <v>31</v>
      </c>
      <c r="F296" s="58"/>
      <c r="G296" s="57" t="s">
        <v>42</v>
      </c>
      <c r="H296" s="57"/>
      <c r="I296" s="59">
        <v>490.85</v>
      </c>
      <c r="J296" s="59" t="str">
        <f t="shared" si="7"/>
        <v>-</v>
      </c>
      <c r="K296" s="59" t="str">
        <f t="shared" si="8"/>
        <v>-</v>
      </c>
      <c r="L296" s="60" t="str">
        <f t="shared" si="6"/>
        <v>-</v>
      </c>
      <c r="M296" s="61"/>
      <c r="N296" s="2"/>
      <c r="S296" s="3" t="s">
        <v>425</v>
      </c>
      <c r="T296" s="4">
        <v>15</v>
      </c>
      <c r="U296" s="2" t="s">
        <v>32</v>
      </c>
    </row>
    <row r="297" spans="2:21" ht="15.75" customHeight="1" x14ac:dyDescent="0.35">
      <c r="B297" s="54">
        <v>45492</v>
      </c>
      <c r="C297" s="55">
        <v>45488</v>
      </c>
      <c r="D297" s="56" t="s">
        <v>47</v>
      </c>
      <c r="E297" s="57" t="s">
        <v>31</v>
      </c>
      <c r="F297" s="58"/>
      <c r="G297" s="57" t="s">
        <v>42</v>
      </c>
      <c r="H297" s="57"/>
      <c r="I297" s="59">
        <v>356.22</v>
      </c>
      <c r="J297" s="59" t="str">
        <f t="shared" si="7"/>
        <v>-</v>
      </c>
      <c r="K297" s="59" t="str">
        <f t="shared" si="8"/>
        <v>-</v>
      </c>
      <c r="L297" s="60" t="str">
        <f t="shared" si="6"/>
        <v>-</v>
      </c>
      <c r="M297" s="61"/>
      <c r="N297" s="2"/>
      <c r="S297" s="3" t="s">
        <v>426</v>
      </c>
      <c r="T297" s="4">
        <v>15</v>
      </c>
      <c r="U297" s="2" t="s">
        <v>32</v>
      </c>
    </row>
    <row r="298" spans="2:21" ht="15.75" customHeight="1" x14ac:dyDescent="0.35">
      <c r="B298" s="54">
        <v>45492</v>
      </c>
      <c r="C298" s="55">
        <v>45489</v>
      </c>
      <c r="D298" s="56" t="s">
        <v>48</v>
      </c>
      <c r="E298" s="57" t="s">
        <v>31</v>
      </c>
      <c r="F298" s="58"/>
      <c r="G298" s="57" t="s">
        <v>32</v>
      </c>
      <c r="H298" s="57"/>
      <c r="I298" s="59">
        <v>409.98</v>
      </c>
      <c r="J298" s="59" t="str">
        <f t="shared" si="7"/>
        <v>-</v>
      </c>
      <c r="K298" s="59" t="str">
        <f t="shared" si="8"/>
        <v>-</v>
      </c>
      <c r="L298" s="60" t="str">
        <f t="shared" si="6"/>
        <v>-</v>
      </c>
      <c r="M298" s="61"/>
      <c r="N298" s="2"/>
      <c r="S298" s="3" t="s">
        <v>427</v>
      </c>
      <c r="T298" s="4">
        <v>15</v>
      </c>
      <c r="U298" s="2" t="s">
        <v>32</v>
      </c>
    </row>
    <row r="299" spans="2:21" ht="15.75" customHeight="1" x14ac:dyDescent="0.35">
      <c r="B299" s="54">
        <v>45492</v>
      </c>
      <c r="C299" s="55">
        <v>45489</v>
      </c>
      <c r="D299" s="56" t="s">
        <v>37</v>
      </c>
      <c r="E299" s="57" t="s">
        <v>31</v>
      </c>
      <c r="F299" s="58"/>
      <c r="G299" s="57" t="s">
        <v>38</v>
      </c>
      <c r="H299" s="57"/>
      <c r="I299" s="59">
        <v>2121.2600000000002</v>
      </c>
      <c r="J299" s="59" t="str">
        <f t="shared" si="7"/>
        <v>-</v>
      </c>
      <c r="K299" s="59" t="str">
        <f t="shared" si="8"/>
        <v>-</v>
      </c>
      <c r="L299" s="60" t="str">
        <f t="shared" si="6"/>
        <v>-</v>
      </c>
      <c r="M299" s="61"/>
      <c r="N299" s="2"/>
      <c r="S299" s="3" t="s">
        <v>428</v>
      </c>
      <c r="T299" s="4">
        <v>15</v>
      </c>
      <c r="U299" s="2" t="s">
        <v>32</v>
      </c>
    </row>
    <row r="300" spans="2:21" ht="15.75" customHeight="1" x14ac:dyDescent="0.35">
      <c r="B300" s="54">
        <v>45492</v>
      </c>
      <c r="C300" s="55">
        <v>45489</v>
      </c>
      <c r="D300" s="56" t="s">
        <v>37</v>
      </c>
      <c r="E300" s="57" t="s">
        <v>31</v>
      </c>
      <c r="F300" s="58"/>
      <c r="G300" s="57" t="s">
        <v>38</v>
      </c>
      <c r="H300" s="57"/>
      <c r="I300" s="59">
        <v>725.79</v>
      </c>
      <c r="J300" s="59" t="str">
        <f t="shared" si="7"/>
        <v>-</v>
      </c>
      <c r="K300" s="59" t="str">
        <f t="shared" si="8"/>
        <v>-</v>
      </c>
      <c r="L300" s="60" t="str">
        <f t="shared" si="6"/>
        <v>-</v>
      </c>
      <c r="M300" s="61"/>
      <c r="N300" s="2"/>
      <c r="S300" s="3" t="s">
        <v>429</v>
      </c>
      <c r="T300" s="4">
        <v>20</v>
      </c>
      <c r="U300" s="2" t="s">
        <v>55</v>
      </c>
    </row>
    <row r="301" spans="2:21" ht="15.75" customHeight="1" x14ac:dyDescent="0.35">
      <c r="B301" s="54">
        <v>45492</v>
      </c>
      <c r="C301" s="55">
        <v>45489</v>
      </c>
      <c r="D301" s="56" t="s">
        <v>64</v>
      </c>
      <c r="E301" s="57" t="s">
        <v>31</v>
      </c>
      <c r="F301" s="58"/>
      <c r="G301" s="57" t="s">
        <v>32</v>
      </c>
      <c r="H301" s="57"/>
      <c r="I301" s="59">
        <v>378.48</v>
      </c>
      <c r="J301" s="59" t="str">
        <f t="shared" si="7"/>
        <v>-</v>
      </c>
      <c r="K301" s="59" t="str">
        <f t="shared" si="8"/>
        <v>-</v>
      </c>
      <c r="L301" s="60" t="str">
        <f t="shared" si="6"/>
        <v>-</v>
      </c>
      <c r="M301" s="61"/>
      <c r="N301" s="2"/>
      <c r="S301" s="3" t="s">
        <v>430</v>
      </c>
      <c r="T301" s="4">
        <v>38</v>
      </c>
      <c r="U301" s="2" t="s">
        <v>55</v>
      </c>
    </row>
    <row r="302" spans="2:21" ht="15.75" customHeight="1" x14ac:dyDescent="0.35">
      <c r="B302" s="54">
        <v>45492</v>
      </c>
      <c r="C302" s="55">
        <v>45489</v>
      </c>
      <c r="D302" s="56" t="s">
        <v>64</v>
      </c>
      <c r="E302" s="57" t="s">
        <v>31</v>
      </c>
      <c r="F302" s="58"/>
      <c r="G302" s="57" t="s">
        <v>32</v>
      </c>
      <c r="H302" s="57"/>
      <c r="I302" s="59">
        <v>322.2</v>
      </c>
      <c r="J302" s="59" t="str">
        <f t="shared" si="7"/>
        <v>-</v>
      </c>
      <c r="K302" s="59" t="str">
        <f t="shared" si="8"/>
        <v>-</v>
      </c>
      <c r="L302" s="60" t="str">
        <f t="shared" si="6"/>
        <v>-</v>
      </c>
      <c r="M302" s="61"/>
      <c r="N302" s="2"/>
      <c r="S302" s="3" t="s">
        <v>431</v>
      </c>
      <c r="T302" s="4">
        <v>6.75</v>
      </c>
      <c r="U302" s="2" t="s">
        <v>38</v>
      </c>
    </row>
    <row r="303" spans="2:21" ht="15.75" customHeight="1" x14ac:dyDescent="0.35">
      <c r="B303" s="54">
        <v>45492</v>
      </c>
      <c r="C303" s="55">
        <v>45489</v>
      </c>
      <c r="D303" s="56" t="s">
        <v>71</v>
      </c>
      <c r="E303" s="57" t="s">
        <v>31</v>
      </c>
      <c r="F303" s="58"/>
      <c r="G303" s="65" t="s">
        <v>36</v>
      </c>
      <c r="H303" s="57"/>
      <c r="I303" s="59">
        <v>560</v>
      </c>
      <c r="J303" s="59" t="str">
        <f t="shared" si="7"/>
        <v>-</v>
      </c>
      <c r="K303" s="59" t="str">
        <f t="shared" si="8"/>
        <v>-</v>
      </c>
      <c r="L303" s="60" t="str">
        <f t="shared" si="6"/>
        <v>-</v>
      </c>
      <c r="M303" s="61"/>
      <c r="N303" s="2"/>
      <c r="S303" s="3" t="s">
        <v>432</v>
      </c>
      <c r="T303" s="4">
        <v>5.5</v>
      </c>
      <c r="U303" s="2" t="s">
        <v>38</v>
      </c>
    </row>
    <row r="304" spans="2:21" ht="15.75" customHeight="1" x14ac:dyDescent="0.35">
      <c r="B304" s="54">
        <v>45492</v>
      </c>
      <c r="C304" s="55">
        <v>45489</v>
      </c>
      <c r="D304" s="56" t="s">
        <v>43</v>
      </c>
      <c r="E304" s="57" t="s">
        <v>31</v>
      </c>
      <c r="F304" s="58"/>
      <c r="G304" s="57" t="s">
        <v>38</v>
      </c>
      <c r="H304" s="57"/>
      <c r="I304" s="59">
        <v>2221.6</v>
      </c>
      <c r="J304" s="59" t="str">
        <f t="shared" si="7"/>
        <v>-</v>
      </c>
      <c r="K304" s="59" t="str">
        <f t="shared" si="8"/>
        <v>-</v>
      </c>
      <c r="L304" s="60" t="str">
        <f t="shared" si="6"/>
        <v>-</v>
      </c>
      <c r="M304" s="61"/>
      <c r="N304" s="2"/>
      <c r="S304" s="3" t="s">
        <v>433</v>
      </c>
      <c r="T304" s="4">
        <v>6.75</v>
      </c>
      <c r="U304" s="2" t="s">
        <v>38</v>
      </c>
    </row>
    <row r="305" spans="2:21" ht="15.75" customHeight="1" x14ac:dyDescent="0.35">
      <c r="B305" s="54">
        <v>45492</v>
      </c>
      <c r="C305" s="55">
        <v>45489</v>
      </c>
      <c r="D305" s="56" t="s">
        <v>74</v>
      </c>
      <c r="E305" s="57" t="s">
        <v>31</v>
      </c>
      <c r="F305" s="58"/>
      <c r="G305" s="57" t="s">
        <v>36</v>
      </c>
      <c r="H305" s="57"/>
      <c r="I305" s="59">
        <v>1653.47</v>
      </c>
      <c r="J305" s="59" t="str">
        <f t="shared" si="7"/>
        <v>-</v>
      </c>
      <c r="K305" s="59" t="str">
        <f t="shared" si="8"/>
        <v>-</v>
      </c>
      <c r="L305" s="60" t="str">
        <f t="shared" si="6"/>
        <v>-</v>
      </c>
      <c r="M305" s="61"/>
      <c r="N305" s="2"/>
      <c r="S305" s="3" t="s">
        <v>434</v>
      </c>
      <c r="T305" s="4">
        <v>74.900000000000006</v>
      </c>
      <c r="U305" s="2" t="s">
        <v>55</v>
      </c>
    </row>
    <row r="306" spans="2:21" ht="15.75" customHeight="1" x14ac:dyDescent="0.35">
      <c r="B306" s="54">
        <v>45492</v>
      </c>
      <c r="C306" s="55">
        <v>45489</v>
      </c>
      <c r="D306" s="56" t="s">
        <v>86</v>
      </c>
      <c r="E306" s="57" t="s">
        <v>31</v>
      </c>
      <c r="F306" s="58"/>
      <c r="G306" s="57" t="s">
        <v>42</v>
      </c>
      <c r="H306" s="57"/>
      <c r="I306" s="59">
        <v>868.09</v>
      </c>
      <c r="J306" s="59" t="str">
        <f t="shared" si="7"/>
        <v>-</v>
      </c>
      <c r="K306" s="59" t="str">
        <f t="shared" si="8"/>
        <v>-</v>
      </c>
      <c r="L306" s="60" t="str">
        <f t="shared" si="6"/>
        <v>-</v>
      </c>
      <c r="M306" s="61"/>
      <c r="N306" s="2"/>
      <c r="S306" s="3" t="s">
        <v>435</v>
      </c>
      <c r="T306" s="4">
        <v>10.9</v>
      </c>
      <c r="U306" s="2" t="s">
        <v>55</v>
      </c>
    </row>
    <row r="307" spans="2:21" ht="15.75" customHeight="1" x14ac:dyDescent="0.35">
      <c r="B307" s="54">
        <v>45492</v>
      </c>
      <c r="C307" s="55">
        <v>45490</v>
      </c>
      <c r="D307" s="56" t="s">
        <v>93</v>
      </c>
      <c r="E307" s="57" t="s">
        <v>31</v>
      </c>
      <c r="F307" s="58"/>
      <c r="G307" s="57" t="s">
        <v>42</v>
      </c>
      <c r="H307" s="57"/>
      <c r="I307" s="59">
        <v>192.1</v>
      </c>
      <c r="J307" s="59" t="str">
        <f t="shared" si="7"/>
        <v>-</v>
      </c>
      <c r="K307" s="59" t="str">
        <f t="shared" si="8"/>
        <v>-</v>
      </c>
      <c r="L307" s="60" t="str">
        <f t="shared" si="6"/>
        <v>-</v>
      </c>
      <c r="M307" s="61"/>
      <c r="N307" s="2"/>
      <c r="S307" s="3" t="s">
        <v>436</v>
      </c>
      <c r="T307" s="4">
        <v>10.9</v>
      </c>
      <c r="U307" s="2" t="s">
        <v>55</v>
      </c>
    </row>
    <row r="308" spans="2:21" ht="15.75" customHeight="1" x14ac:dyDescent="0.35">
      <c r="B308" s="54">
        <v>45492</v>
      </c>
      <c r="C308" s="55">
        <v>45491</v>
      </c>
      <c r="D308" s="56" t="s">
        <v>74</v>
      </c>
      <c r="E308" s="57" t="s">
        <v>31</v>
      </c>
      <c r="F308" s="58"/>
      <c r="G308" s="57" t="s">
        <v>36</v>
      </c>
      <c r="H308" s="57"/>
      <c r="I308" s="59">
        <v>1115.68</v>
      </c>
      <c r="J308" s="59" t="str">
        <f t="shared" si="7"/>
        <v>-</v>
      </c>
      <c r="K308" s="59" t="str">
        <f t="shared" si="8"/>
        <v>-</v>
      </c>
      <c r="L308" s="60" t="str">
        <f t="shared" si="6"/>
        <v>-</v>
      </c>
      <c r="M308" s="61"/>
      <c r="N308" s="2"/>
      <c r="S308" s="3" t="s">
        <v>437</v>
      </c>
      <c r="T308" s="4">
        <v>13.75</v>
      </c>
      <c r="U308" s="2" t="s">
        <v>38</v>
      </c>
    </row>
    <row r="309" spans="2:21" ht="15.75" customHeight="1" x14ac:dyDescent="0.35">
      <c r="B309" s="54">
        <v>45492</v>
      </c>
      <c r="C309" s="55">
        <v>45491</v>
      </c>
      <c r="D309" s="56" t="s">
        <v>57</v>
      </c>
      <c r="E309" s="57" t="s">
        <v>31</v>
      </c>
      <c r="F309" s="58"/>
      <c r="G309" s="57" t="s">
        <v>38</v>
      </c>
      <c r="H309" s="57"/>
      <c r="I309" s="59">
        <v>402.82</v>
      </c>
      <c r="J309" s="59" t="str">
        <f t="shared" si="7"/>
        <v>-</v>
      </c>
      <c r="K309" s="59" t="str">
        <f t="shared" si="8"/>
        <v>-</v>
      </c>
      <c r="L309" s="60" t="str">
        <f t="shared" si="6"/>
        <v>-</v>
      </c>
      <c r="M309" s="61"/>
      <c r="N309" s="2"/>
      <c r="S309" s="3" t="s">
        <v>438</v>
      </c>
      <c r="T309" s="4">
        <v>5</v>
      </c>
      <c r="U309" s="2" t="s">
        <v>36</v>
      </c>
    </row>
    <row r="310" spans="2:21" ht="15.75" customHeight="1" x14ac:dyDescent="0.35">
      <c r="B310" s="54">
        <v>45492</v>
      </c>
      <c r="C310" s="55">
        <v>45492</v>
      </c>
      <c r="D310" s="56" t="s">
        <v>98</v>
      </c>
      <c r="E310" s="57" t="s">
        <v>31</v>
      </c>
      <c r="F310" s="58"/>
      <c r="G310" s="57" t="s">
        <v>32</v>
      </c>
      <c r="H310" s="57"/>
      <c r="I310" s="59">
        <v>416</v>
      </c>
      <c r="J310" s="59" t="str">
        <f t="shared" si="7"/>
        <v>-</v>
      </c>
      <c r="K310" s="59" t="str">
        <f t="shared" si="8"/>
        <v>-</v>
      </c>
      <c r="L310" s="60" t="str">
        <f t="shared" si="6"/>
        <v>-</v>
      </c>
      <c r="M310" s="61"/>
      <c r="N310" s="2"/>
      <c r="S310" s="3" t="s">
        <v>439</v>
      </c>
      <c r="T310" s="4">
        <v>0</v>
      </c>
      <c r="U310" s="2" t="s">
        <v>36</v>
      </c>
    </row>
    <row r="311" spans="2:21" ht="15.75" customHeight="1" x14ac:dyDescent="0.35">
      <c r="B311" s="54">
        <v>45492</v>
      </c>
      <c r="C311" s="55">
        <v>45474</v>
      </c>
      <c r="D311" s="56" t="s">
        <v>98</v>
      </c>
      <c r="E311" s="57" t="s">
        <v>81</v>
      </c>
      <c r="F311" s="58"/>
      <c r="G311" s="57" t="s">
        <v>32</v>
      </c>
      <c r="H311" s="57"/>
      <c r="I311" s="59">
        <v>396</v>
      </c>
      <c r="J311" s="59" t="str">
        <f t="shared" si="7"/>
        <v>-</v>
      </c>
      <c r="K311" s="59" t="str">
        <f t="shared" si="8"/>
        <v>-</v>
      </c>
      <c r="L311" s="60" t="str">
        <f t="shared" si="6"/>
        <v>-</v>
      </c>
      <c r="M311" s="61"/>
      <c r="N311" s="2"/>
      <c r="S311" s="3" t="s">
        <v>440</v>
      </c>
      <c r="T311" s="4">
        <v>0</v>
      </c>
      <c r="U311" s="2" t="s">
        <v>36</v>
      </c>
    </row>
    <row r="312" spans="2:21" ht="15.75" customHeight="1" x14ac:dyDescent="0.35">
      <c r="B312" s="54">
        <v>45492</v>
      </c>
      <c r="C312" s="55">
        <v>45474</v>
      </c>
      <c r="D312" s="56" t="s">
        <v>47</v>
      </c>
      <c r="E312" s="57" t="s">
        <v>81</v>
      </c>
      <c r="F312" s="58"/>
      <c r="G312" s="57" t="s">
        <v>42</v>
      </c>
      <c r="H312" s="57"/>
      <c r="I312" s="59">
        <v>348.81</v>
      </c>
      <c r="J312" s="59" t="str">
        <f t="shared" si="7"/>
        <v>-</v>
      </c>
      <c r="K312" s="59" t="str">
        <f t="shared" si="8"/>
        <v>-</v>
      </c>
      <c r="L312" s="60" t="str">
        <f t="shared" si="6"/>
        <v>-</v>
      </c>
      <c r="M312" s="61"/>
      <c r="N312" s="2"/>
      <c r="S312" s="3" t="s">
        <v>441</v>
      </c>
      <c r="T312" s="4">
        <v>4.5</v>
      </c>
      <c r="U312" s="2" t="s">
        <v>36</v>
      </c>
    </row>
    <row r="313" spans="2:21" ht="15.75" customHeight="1" x14ac:dyDescent="0.35">
      <c r="B313" s="54">
        <v>45492</v>
      </c>
      <c r="C313" s="55">
        <v>45474</v>
      </c>
      <c r="D313" s="56" t="s">
        <v>128</v>
      </c>
      <c r="E313" s="57" t="s">
        <v>81</v>
      </c>
      <c r="F313" s="58"/>
      <c r="G313" s="57" t="s">
        <v>36</v>
      </c>
      <c r="H313" s="57"/>
      <c r="I313" s="59">
        <v>300</v>
      </c>
      <c r="J313" s="59" t="str">
        <f t="shared" si="7"/>
        <v>-</v>
      </c>
      <c r="K313" s="59" t="str">
        <f t="shared" si="8"/>
        <v>-</v>
      </c>
      <c r="L313" s="60" t="str">
        <f t="shared" si="6"/>
        <v>-</v>
      </c>
      <c r="M313" s="61"/>
      <c r="N313" s="2"/>
      <c r="S313" s="3" t="s">
        <v>442</v>
      </c>
      <c r="T313" s="4">
        <v>5</v>
      </c>
      <c r="U313" s="2" t="s">
        <v>36</v>
      </c>
    </row>
    <row r="314" spans="2:21" ht="15.75" customHeight="1" x14ac:dyDescent="0.35">
      <c r="B314" s="54">
        <v>45492</v>
      </c>
      <c r="C314" s="55">
        <v>45474</v>
      </c>
      <c r="D314" s="56" t="s">
        <v>47</v>
      </c>
      <c r="E314" s="57" t="s">
        <v>81</v>
      </c>
      <c r="F314" s="58"/>
      <c r="G314" s="57" t="s">
        <v>42</v>
      </c>
      <c r="H314" s="57"/>
      <c r="I314" s="59">
        <v>306.2</v>
      </c>
      <c r="J314" s="59" t="str">
        <f t="shared" si="7"/>
        <v>-</v>
      </c>
      <c r="K314" s="59" t="str">
        <f t="shared" si="8"/>
        <v>-</v>
      </c>
      <c r="L314" s="60" t="str">
        <f t="shared" si="6"/>
        <v>-</v>
      </c>
      <c r="M314" s="61"/>
      <c r="N314" s="2"/>
      <c r="S314" s="3" t="s">
        <v>443</v>
      </c>
      <c r="T314" s="4">
        <v>0</v>
      </c>
      <c r="U314" s="2" t="s">
        <v>36</v>
      </c>
    </row>
    <row r="315" spans="2:21" ht="15.75" customHeight="1" x14ac:dyDescent="0.35">
      <c r="B315" s="54">
        <v>45492</v>
      </c>
      <c r="C315" s="55">
        <v>45474</v>
      </c>
      <c r="D315" s="56" t="s">
        <v>30</v>
      </c>
      <c r="E315" s="57" t="s">
        <v>81</v>
      </c>
      <c r="F315" s="58"/>
      <c r="G315" s="57" t="s">
        <v>32</v>
      </c>
      <c r="H315" s="57"/>
      <c r="I315" s="59">
        <v>2523.63</v>
      </c>
      <c r="J315" s="59" t="str">
        <f t="shared" si="7"/>
        <v>-</v>
      </c>
      <c r="K315" s="59" t="str">
        <f t="shared" si="8"/>
        <v>-</v>
      </c>
      <c r="L315" s="60" t="str">
        <f t="shared" si="6"/>
        <v>-</v>
      </c>
      <c r="M315" s="61"/>
      <c r="N315" s="2"/>
      <c r="S315" s="3" t="s">
        <v>444</v>
      </c>
      <c r="T315" s="4">
        <v>0</v>
      </c>
      <c r="U315" s="2" t="s">
        <v>36</v>
      </c>
    </row>
    <row r="316" spans="2:21" ht="15.75" customHeight="1" x14ac:dyDescent="0.35">
      <c r="B316" s="54">
        <v>45492</v>
      </c>
      <c r="C316" s="55">
        <v>45474</v>
      </c>
      <c r="D316" s="56" t="s">
        <v>39</v>
      </c>
      <c r="E316" s="57" t="s">
        <v>81</v>
      </c>
      <c r="F316" s="58"/>
      <c r="G316" s="57" t="s">
        <v>32</v>
      </c>
      <c r="H316" s="57"/>
      <c r="I316" s="59">
        <v>378.48</v>
      </c>
      <c r="J316" s="59" t="str">
        <f t="shared" si="7"/>
        <v>-</v>
      </c>
      <c r="K316" s="59" t="str">
        <f t="shared" si="8"/>
        <v>-</v>
      </c>
      <c r="L316" s="60" t="str">
        <f t="shared" si="6"/>
        <v>-</v>
      </c>
      <c r="M316" s="61"/>
      <c r="N316" s="2"/>
      <c r="S316" s="3" t="s">
        <v>445</v>
      </c>
      <c r="T316" s="4">
        <v>5</v>
      </c>
      <c r="U316" s="2" t="s">
        <v>36</v>
      </c>
    </row>
    <row r="317" spans="2:21" ht="15.75" customHeight="1" x14ac:dyDescent="0.35">
      <c r="B317" s="54">
        <v>45492</v>
      </c>
      <c r="C317" s="55">
        <v>45475</v>
      </c>
      <c r="D317" s="56" t="s">
        <v>48</v>
      </c>
      <c r="E317" s="57" t="s">
        <v>81</v>
      </c>
      <c r="F317" s="58"/>
      <c r="G317" s="57" t="s">
        <v>32</v>
      </c>
      <c r="H317" s="57"/>
      <c r="I317" s="59">
        <v>409.98</v>
      </c>
      <c r="J317" s="59" t="str">
        <f t="shared" si="7"/>
        <v>-</v>
      </c>
      <c r="K317" s="59" t="str">
        <f t="shared" si="8"/>
        <v>-</v>
      </c>
      <c r="L317" s="60" t="str">
        <f t="shared" si="6"/>
        <v>-</v>
      </c>
      <c r="M317" s="61"/>
      <c r="N317" s="2"/>
      <c r="S317" s="3" t="s">
        <v>446</v>
      </c>
      <c r="T317" s="4">
        <v>4.5</v>
      </c>
      <c r="U317" s="2" t="s">
        <v>36</v>
      </c>
    </row>
    <row r="318" spans="2:21" ht="15.75" customHeight="1" x14ac:dyDescent="0.35">
      <c r="B318" s="54">
        <v>45492</v>
      </c>
      <c r="C318" s="55">
        <v>45475</v>
      </c>
      <c r="D318" s="56" t="s">
        <v>37</v>
      </c>
      <c r="E318" s="57" t="s">
        <v>81</v>
      </c>
      <c r="F318" s="58"/>
      <c r="G318" s="57" t="s">
        <v>38</v>
      </c>
      <c r="H318" s="57"/>
      <c r="I318" s="59">
        <v>747.78</v>
      </c>
      <c r="J318" s="59" t="str">
        <f t="shared" si="7"/>
        <v>-</v>
      </c>
      <c r="K318" s="59" t="str">
        <f t="shared" si="8"/>
        <v>-</v>
      </c>
      <c r="L318" s="60" t="str">
        <f t="shared" si="6"/>
        <v>-</v>
      </c>
      <c r="M318" s="61"/>
      <c r="N318" s="2"/>
      <c r="S318" s="3" t="s">
        <v>447</v>
      </c>
      <c r="T318" s="4">
        <v>7</v>
      </c>
      <c r="U318" s="2" t="s">
        <v>36</v>
      </c>
    </row>
    <row r="319" spans="2:21" ht="15.75" customHeight="1" x14ac:dyDescent="0.35">
      <c r="B319" s="54">
        <v>45492</v>
      </c>
      <c r="C319" s="55">
        <v>45475</v>
      </c>
      <c r="D319" s="56" t="s">
        <v>43</v>
      </c>
      <c r="E319" s="57" t="s">
        <v>81</v>
      </c>
      <c r="F319" s="58"/>
      <c r="G319" s="57" t="s">
        <v>38</v>
      </c>
      <c r="H319" s="57"/>
      <c r="I319" s="59">
        <v>2307.84</v>
      </c>
      <c r="J319" s="59" t="str">
        <f t="shared" si="7"/>
        <v>-</v>
      </c>
      <c r="K319" s="59" t="str">
        <f t="shared" si="8"/>
        <v>-</v>
      </c>
      <c r="L319" s="60" t="str">
        <f t="shared" si="6"/>
        <v>-</v>
      </c>
      <c r="M319" s="61"/>
      <c r="N319" s="2"/>
      <c r="S319" s="3" t="s">
        <v>448</v>
      </c>
      <c r="T319" s="4">
        <v>28</v>
      </c>
      <c r="U319" s="2" t="s">
        <v>36</v>
      </c>
    </row>
    <row r="320" spans="2:21" ht="15.75" customHeight="1" x14ac:dyDescent="0.35">
      <c r="B320" s="54">
        <v>45492</v>
      </c>
      <c r="C320" s="55">
        <v>45475</v>
      </c>
      <c r="D320" s="56" t="s">
        <v>252</v>
      </c>
      <c r="E320" s="57" t="s">
        <v>81</v>
      </c>
      <c r="F320" s="58"/>
      <c r="G320" s="57" t="s">
        <v>38</v>
      </c>
      <c r="H320" s="57"/>
      <c r="I320" s="59">
        <v>412.58</v>
      </c>
      <c r="J320" s="59" t="str">
        <f t="shared" si="7"/>
        <v>-</v>
      </c>
      <c r="K320" s="59" t="str">
        <f t="shared" si="8"/>
        <v>-</v>
      </c>
      <c r="L320" s="60" t="str">
        <f t="shared" si="6"/>
        <v>-</v>
      </c>
      <c r="M320" s="61"/>
      <c r="N320" s="2"/>
      <c r="S320" s="3" t="s">
        <v>449</v>
      </c>
      <c r="T320" s="4">
        <v>9</v>
      </c>
      <c r="U320" s="2" t="s">
        <v>36</v>
      </c>
    </row>
    <row r="321" spans="2:21" ht="15.75" customHeight="1" x14ac:dyDescent="0.35">
      <c r="B321" s="54">
        <v>45492</v>
      </c>
      <c r="C321" s="55">
        <v>45475</v>
      </c>
      <c r="D321" s="56" t="s">
        <v>64</v>
      </c>
      <c r="E321" s="57" t="s">
        <v>81</v>
      </c>
      <c r="F321" s="58"/>
      <c r="G321" s="57" t="s">
        <v>32</v>
      </c>
      <c r="H321" s="57"/>
      <c r="I321" s="59">
        <v>327.60000000000002</v>
      </c>
      <c r="J321" s="59" t="str">
        <f t="shared" si="7"/>
        <v>-</v>
      </c>
      <c r="K321" s="59" t="str">
        <f t="shared" si="8"/>
        <v>-</v>
      </c>
      <c r="L321" s="60" t="str">
        <f t="shared" si="6"/>
        <v>-</v>
      </c>
      <c r="M321" s="61"/>
      <c r="N321" s="2"/>
      <c r="S321" s="3" t="s">
        <v>450</v>
      </c>
      <c r="T321" s="4">
        <v>15</v>
      </c>
      <c r="U321" s="2" t="s">
        <v>36</v>
      </c>
    </row>
    <row r="322" spans="2:21" ht="15.75" customHeight="1" x14ac:dyDescent="0.35">
      <c r="B322" s="54">
        <v>45492</v>
      </c>
      <c r="C322" s="55">
        <v>45475</v>
      </c>
      <c r="D322" s="56" t="s">
        <v>182</v>
      </c>
      <c r="E322" s="57" t="s">
        <v>81</v>
      </c>
      <c r="F322" s="58"/>
      <c r="G322" s="57" t="s">
        <v>42</v>
      </c>
      <c r="H322" s="57"/>
      <c r="I322" s="59">
        <v>710.67</v>
      </c>
      <c r="J322" s="59" t="str">
        <f t="shared" si="7"/>
        <v>-</v>
      </c>
      <c r="K322" s="59" t="str">
        <f t="shared" si="8"/>
        <v>-</v>
      </c>
      <c r="L322" s="60" t="str">
        <f t="shared" si="6"/>
        <v>-</v>
      </c>
      <c r="M322" s="61"/>
      <c r="N322" s="2"/>
      <c r="S322" s="3" t="s">
        <v>451</v>
      </c>
      <c r="T322" s="4">
        <v>9</v>
      </c>
      <c r="U322" s="2" t="s">
        <v>36</v>
      </c>
    </row>
    <row r="323" spans="2:21" ht="15.75" customHeight="1" x14ac:dyDescent="0.35">
      <c r="B323" s="54">
        <v>45492</v>
      </c>
      <c r="C323" s="55">
        <v>45476</v>
      </c>
      <c r="D323" s="56" t="s">
        <v>58</v>
      </c>
      <c r="E323" s="57" t="s">
        <v>81</v>
      </c>
      <c r="F323" s="58"/>
      <c r="G323" s="57" t="s">
        <v>60</v>
      </c>
      <c r="H323" s="57"/>
      <c r="I323" s="59">
        <v>625.16</v>
      </c>
      <c r="J323" s="59" t="str">
        <f t="shared" si="7"/>
        <v>-</v>
      </c>
      <c r="K323" s="59" t="str">
        <f t="shared" si="8"/>
        <v>-</v>
      </c>
      <c r="L323" s="60" t="str">
        <f t="shared" si="6"/>
        <v>-</v>
      </c>
      <c r="M323" s="61"/>
      <c r="N323" s="2"/>
      <c r="S323" s="62" t="s">
        <v>452</v>
      </c>
      <c r="T323" s="63">
        <v>0</v>
      </c>
      <c r="U323" s="2" t="s">
        <v>36</v>
      </c>
    </row>
    <row r="324" spans="2:21" ht="15.75" customHeight="1" x14ac:dyDescent="0.35">
      <c r="B324" s="54">
        <v>45492</v>
      </c>
      <c r="C324" s="55">
        <v>45476</v>
      </c>
      <c r="D324" s="56" t="s">
        <v>30</v>
      </c>
      <c r="E324" s="57" t="s">
        <v>81</v>
      </c>
      <c r="F324" s="58"/>
      <c r="G324" s="57" t="s">
        <v>32</v>
      </c>
      <c r="H324" s="57"/>
      <c r="I324" s="59">
        <v>1520.29</v>
      </c>
      <c r="J324" s="59" t="str">
        <f t="shared" si="7"/>
        <v>-</v>
      </c>
      <c r="K324" s="59" t="str">
        <f t="shared" si="8"/>
        <v>-</v>
      </c>
      <c r="L324" s="60" t="str">
        <f t="shared" si="6"/>
        <v>-</v>
      </c>
      <c r="M324" s="61"/>
      <c r="N324" s="2"/>
      <c r="S324" s="62" t="s">
        <v>453</v>
      </c>
      <c r="T324" s="63">
        <v>0</v>
      </c>
      <c r="U324" s="2" t="s">
        <v>36</v>
      </c>
    </row>
    <row r="325" spans="2:21" ht="15.75" customHeight="1" x14ac:dyDescent="0.35">
      <c r="B325" s="54">
        <v>45492</v>
      </c>
      <c r="C325" s="55">
        <v>45476</v>
      </c>
      <c r="D325" s="56" t="s">
        <v>252</v>
      </c>
      <c r="E325" s="57" t="s">
        <v>81</v>
      </c>
      <c r="F325" s="58"/>
      <c r="G325" s="57" t="s">
        <v>38</v>
      </c>
      <c r="H325" s="57"/>
      <c r="I325" s="59">
        <v>400</v>
      </c>
      <c r="J325" s="59" t="str">
        <f t="shared" si="7"/>
        <v>-</v>
      </c>
      <c r="K325" s="59" t="str">
        <f t="shared" si="8"/>
        <v>-</v>
      </c>
      <c r="L325" s="60" t="str">
        <f t="shared" si="6"/>
        <v>-</v>
      </c>
      <c r="M325" s="61"/>
      <c r="N325" s="2"/>
      <c r="S325" s="3" t="s">
        <v>454</v>
      </c>
      <c r="T325" s="4">
        <v>15</v>
      </c>
      <c r="U325" s="2" t="s">
        <v>36</v>
      </c>
    </row>
    <row r="326" spans="2:21" ht="15.75" customHeight="1" x14ac:dyDescent="0.35">
      <c r="B326" s="54">
        <v>45492</v>
      </c>
      <c r="C326" s="55">
        <v>45476</v>
      </c>
      <c r="D326" s="56" t="s">
        <v>61</v>
      </c>
      <c r="E326" s="57" t="s">
        <v>81</v>
      </c>
      <c r="F326" s="58"/>
      <c r="G326" s="57" t="s">
        <v>42</v>
      </c>
      <c r="H326" s="57"/>
      <c r="I326" s="59">
        <v>192.1</v>
      </c>
      <c r="J326" s="59" t="str">
        <f t="shared" si="7"/>
        <v>-</v>
      </c>
      <c r="K326" s="59" t="str">
        <f t="shared" si="8"/>
        <v>-</v>
      </c>
      <c r="L326" s="60" t="str">
        <f t="shared" si="6"/>
        <v>-</v>
      </c>
      <c r="M326" s="61"/>
      <c r="N326" s="2"/>
      <c r="S326" s="3" t="s">
        <v>455</v>
      </c>
      <c r="T326" s="4">
        <v>12</v>
      </c>
      <c r="U326" s="2" t="s">
        <v>36</v>
      </c>
    </row>
    <row r="327" spans="2:21" ht="15.75" customHeight="1" x14ac:dyDescent="0.35">
      <c r="B327" s="54">
        <v>45492</v>
      </c>
      <c r="C327" s="55">
        <v>45476</v>
      </c>
      <c r="D327" s="56" t="s">
        <v>74</v>
      </c>
      <c r="E327" s="57" t="s">
        <v>81</v>
      </c>
      <c r="F327" s="58"/>
      <c r="G327" s="57" t="s">
        <v>36</v>
      </c>
      <c r="H327" s="57"/>
      <c r="I327" s="59">
        <v>1115.67</v>
      </c>
      <c r="J327" s="59" t="str">
        <f t="shared" si="7"/>
        <v>-</v>
      </c>
      <c r="K327" s="59" t="str">
        <f t="shared" si="8"/>
        <v>-</v>
      </c>
      <c r="L327" s="60" t="str">
        <f t="shared" si="6"/>
        <v>-</v>
      </c>
      <c r="M327" s="61"/>
      <c r="N327" s="2"/>
      <c r="S327" s="62" t="s">
        <v>456</v>
      </c>
      <c r="T327" s="63">
        <v>0</v>
      </c>
      <c r="U327" s="2" t="s">
        <v>36</v>
      </c>
    </row>
    <row r="328" spans="2:21" ht="15.75" customHeight="1" x14ac:dyDescent="0.35">
      <c r="B328" s="54">
        <v>45492</v>
      </c>
      <c r="C328" s="55">
        <v>45477</v>
      </c>
      <c r="D328" s="56" t="s">
        <v>57</v>
      </c>
      <c r="E328" s="57" t="s">
        <v>81</v>
      </c>
      <c r="F328" s="58"/>
      <c r="G328" s="57" t="s">
        <v>38</v>
      </c>
      <c r="H328" s="57"/>
      <c r="I328" s="59">
        <v>502.46</v>
      </c>
      <c r="J328" s="59" t="str">
        <f t="shared" si="7"/>
        <v>-</v>
      </c>
      <c r="K328" s="59" t="str">
        <f t="shared" si="8"/>
        <v>-</v>
      </c>
      <c r="L328" s="60" t="str">
        <f t="shared" si="6"/>
        <v>-</v>
      </c>
      <c r="M328" s="61"/>
      <c r="N328" s="2"/>
      <c r="S328" s="3" t="s">
        <v>457</v>
      </c>
      <c r="T328" s="4">
        <v>9</v>
      </c>
      <c r="U328" s="2" t="s">
        <v>36</v>
      </c>
    </row>
    <row r="329" spans="2:21" ht="15.75" customHeight="1" x14ac:dyDescent="0.35">
      <c r="B329" s="54">
        <v>45492</v>
      </c>
      <c r="C329" s="55">
        <v>45477</v>
      </c>
      <c r="D329" s="56" t="s">
        <v>71</v>
      </c>
      <c r="E329" s="57" t="s">
        <v>81</v>
      </c>
      <c r="F329" s="58"/>
      <c r="G329" s="65" t="s">
        <v>36</v>
      </c>
      <c r="H329" s="57"/>
      <c r="I329" s="59">
        <v>627</v>
      </c>
      <c r="J329" s="59" t="str">
        <f t="shared" si="7"/>
        <v>-</v>
      </c>
      <c r="K329" s="59" t="str">
        <f t="shared" si="8"/>
        <v>-</v>
      </c>
      <c r="L329" s="60" t="str">
        <f t="shared" si="6"/>
        <v>-</v>
      </c>
      <c r="M329" s="61"/>
      <c r="N329" s="2"/>
      <c r="S329" s="62" t="s">
        <v>458</v>
      </c>
      <c r="T329" s="63">
        <v>0</v>
      </c>
      <c r="U329" s="2" t="s">
        <v>36</v>
      </c>
    </row>
    <row r="330" spans="2:21" ht="15.75" customHeight="1" x14ac:dyDescent="0.35">
      <c r="B330" s="54">
        <v>45492</v>
      </c>
      <c r="C330" s="55">
        <v>45477</v>
      </c>
      <c r="D330" s="56" t="s">
        <v>74</v>
      </c>
      <c r="E330" s="57" t="s">
        <v>81</v>
      </c>
      <c r="F330" s="58"/>
      <c r="G330" s="57" t="s">
        <v>36</v>
      </c>
      <c r="H330" s="57"/>
      <c r="I330" s="59">
        <v>1429.83</v>
      </c>
      <c r="J330" s="59" t="str">
        <f t="shared" si="7"/>
        <v>-</v>
      </c>
      <c r="K330" s="59" t="str">
        <f t="shared" si="8"/>
        <v>-</v>
      </c>
      <c r="L330" s="60" t="str">
        <f t="shared" si="6"/>
        <v>-</v>
      </c>
      <c r="M330" s="61"/>
      <c r="N330" s="2"/>
      <c r="S330" s="62" t="s">
        <v>459</v>
      </c>
      <c r="T330" s="63">
        <v>0</v>
      </c>
      <c r="U330" s="2" t="s">
        <v>36</v>
      </c>
    </row>
    <row r="331" spans="2:21" ht="15.75" customHeight="1" x14ac:dyDescent="0.35">
      <c r="B331" s="54">
        <v>45492</v>
      </c>
      <c r="C331" s="55">
        <v>45477</v>
      </c>
      <c r="D331" s="56" t="s">
        <v>98</v>
      </c>
      <c r="E331" s="57" t="s">
        <v>81</v>
      </c>
      <c r="F331" s="58"/>
      <c r="G331" s="57" t="s">
        <v>32</v>
      </c>
      <c r="H331" s="57"/>
      <c r="I331" s="59">
        <v>332</v>
      </c>
      <c r="J331" s="59" t="str">
        <f t="shared" si="7"/>
        <v>-</v>
      </c>
      <c r="K331" s="59" t="str">
        <f t="shared" si="8"/>
        <v>-</v>
      </c>
      <c r="L331" s="60" t="str">
        <f t="shared" si="6"/>
        <v>-</v>
      </c>
      <c r="M331" s="61"/>
      <c r="N331" s="2"/>
      <c r="S331" s="62" t="s">
        <v>460</v>
      </c>
      <c r="T331" s="63">
        <v>0</v>
      </c>
      <c r="U331" s="2" t="s">
        <v>36</v>
      </c>
    </row>
    <row r="332" spans="2:21" ht="15.75" customHeight="1" x14ac:dyDescent="0.35">
      <c r="B332" s="54">
        <v>45492</v>
      </c>
      <c r="C332" s="55">
        <v>45478</v>
      </c>
      <c r="D332" s="56" t="s">
        <v>122</v>
      </c>
      <c r="E332" s="57" t="s">
        <v>81</v>
      </c>
      <c r="F332" s="58"/>
      <c r="G332" s="57" t="s">
        <v>32</v>
      </c>
      <c r="H332" s="57"/>
      <c r="I332" s="59">
        <v>1033.3699999999999</v>
      </c>
      <c r="J332" s="59" t="str">
        <f t="shared" si="7"/>
        <v>-</v>
      </c>
      <c r="K332" s="59" t="str">
        <f t="shared" si="8"/>
        <v>-</v>
      </c>
      <c r="L332" s="60" t="str">
        <f t="shared" si="6"/>
        <v>-</v>
      </c>
      <c r="M332" s="61"/>
      <c r="N332" s="2"/>
      <c r="S332" s="62" t="s">
        <v>461</v>
      </c>
      <c r="T332" s="63">
        <v>0</v>
      </c>
      <c r="U332" s="2" t="s">
        <v>36</v>
      </c>
    </row>
    <row r="333" spans="2:21" ht="15.75" customHeight="1" x14ac:dyDescent="0.35">
      <c r="B333" s="54">
        <v>45492</v>
      </c>
      <c r="C333" s="55">
        <v>45478</v>
      </c>
      <c r="D333" s="56" t="s">
        <v>98</v>
      </c>
      <c r="E333" s="57" t="s">
        <v>81</v>
      </c>
      <c r="F333" s="58"/>
      <c r="G333" s="57" t="s">
        <v>32</v>
      </c>
      <c r="H333" s="57"/>
      <c r="I333" s="59">
        <v>190</v>
      </c>
      <c r="J333" s="59" t="str">
        <f t="shared" si="7"/>
        <v>-</v>
      </c>
      <c r="K333" s="59" t="str">
        <f t="shared" si="8"/>
        <v>-</v>
      </c>
      <c r="L333" s="60" t="str">
        <f t="shared" si="6"/>
        <v>-</v>
      </c>
      <c r="M333" s="61"/>
      <c r="N333" s="2"/>
      <c r="S333" s="62" t="s">
        <v>462</v>
      </c>
      <c r="T333" s="63">
        <v>0</v>
      </c>
      <c r="U333" s="2" t="s">
        <v>36</v>
      </c>
    </row>
    <row r="334" spans="2:21" ht="15.75" customHeight="1" x14ac:dyDescent="0.35">
      <c r="B334" s="54">
        <v>45492</v>
      </c>
      <c r="C334" s="55">
        <v>45478</v>
      </c>
      <c r="D334" s="56" t="s">
        <v>39</v>
      </c>
      <c r="E334" s="57" t="s">
        <v>81</v>
      </c>
      <c r="F334" s="58"/>
      <c r="G334" s="57" t="s">
        <v>32</v>
      </c>
      <c r="H334" s="57"/>
      <c r="I334" s="59">
        <v>378.48</v>
      </c>
      <c r="J334" s="59" t="str">
        <f t="shared" si="7"/>
        <v>-</v>
      </c>
      <c r="K334" s="59" t="str">
        <f t="shared" si="8"/>
        <v>-</v>
      </c>
      <c r="L334" s="60" t="str">
        <f t="shared" si="6"/>
        <v>-</v>
      </c>
      <c r="M334" s="61"/>
      <c r="N334" s="2"/>
      <c r="S334" s="3" t="s">
        <v>463</v>
      </c>
      <c r="T334" s="4">
        <v>8</v>
      </c>
      <c r="U334" s="2" t="s">
        <v>36</v>
      </c>
    </row>
    <row r="335" spans="2:21" ht="15.75" customHeight="1" x14ac:dyDescent="0.35">
      <c r="B335" s="54">
        <v>45492</v>
      </c>
      <c r="C335" s="55">
        <v>45481</v>
      </c>
      <c r="D335" s="56" t="s">
        <v>47</v>
      </c>
      <c r="E335" s="57" t="s">
        <v>81</v>
      </c>
      <c r="F335" s="58"/>
      <c r="G335" s="57" t="s">
        <v>42</v>
      </c>
      <c r="H335" s="57"/>
      <c r="I335" s="59">
        <v>356.22</v>
      </c>
      <c r="J335" s="59" t="str">
        <f t="shared" si="7"/>
        <v>-</v>
      </c>
      <c r="K335" s="59" t="str">
        <f t="shared" si="8"/>
        <v>-</v>
      </c>
      <c r="L335" s="60" t="str">
        <f t="shared" si="6"/>
        <v>-</v>
      </c>
      <c r="M335" s="61"/>
      <c r="N335" s="2"/>
      <c r="S335" s="3" t="s">
        <v>464</v>
      </c>
      <c r="T335" s="4">
        <v>6</v>
      </c>
      <c r="U335" s="2" t="s">
        <v>36</v>
      </c>
    </row>
    <row r="336" spans="2:21" ht="15.75" customHeight="1" x14ac:dyDescent="0.35">
      <c r="B336" s="54">
        <v>45492</v>
      </c>
      <c r="C336" s="55">
        <v>45481</v>
      </c>
      <c r="D336" s="56" t="s">
        <v>30</v>
      </c>
      <c r="E336" s="57" t="s">
        <v>81</v>
      </c>
      <c r="F336" s="58"/>
      <c r="G336" s="57" t="s">
        <v>32</v>
      </c>
      <c r="H336" s="57"/>
      <c r="I336" s="59">
        <v>2571.86</v>
      </c>
      <c r="J336" s="59" t="str">
        <f t="shared" si="7"/>
        <v>-</v>
      </c>
      <c r="K336" s="59" t="str">
        <f t="shared" si="8"/>
        <v>-</v>
      </c>
      <c r="L336" s="60" t="str">
        <f t="shared" si="6"/>
        <v>-</v>
      </c>
      <c r="M336" s="61"/>
      <c r="N336" s="2"/>
      <c r="S336" s="3" t="s">
        <v>465</v>
      </c>
      <c r="T336" s="4">
        <v>8</v>
      </c>
      <c r="U336" s="2" t="s">
        <v>36</v>
      </c>
    </row>
    <row r="337" spans="2:21" ht="15.75" customHeight="1" x14ac:dyDescent="0.35">
      <c r="B337" s="54">
        <v>45492</v>
      </c>
      <c r="C337" s="55">
        <v>45481</v>
      </c>
      <c r="D337" s="56" t="s">
        <v>106</v>
      </c>
      <c r="E337" s="57" t="s">
        <v>81</v>
      </c>
      <c r="F337" s="58"/>
      <c r="G337" s="57" t="s">
        <v>32</v>
      </c>
      <c r="H337" s="57"/>
      <c r="I337" s="59">
        <v>180</v>
      </c>
      <c r="J337" s="59" t="str">
        <f t="shared" si="7"/>
        <v>-</v>
      </c>
      <c r="K337" s="59" t="str">
        <f t="shared" si="8"/>
        <v>-</v>
      </c>
      <c r="L337" s="60" t="str">
        <f t="shared" si="6"/>
        <v>-</v>
      </c>
      <c r="M337" s="61"/>
      <c r="N337" s="2"/>
      <c r="S337" s="3" t="s">
        <v>466</v>
      </c>
      <c r="T337" s="4">
        <v>6</v>
      </c>
      <c r="U337" s="2" t="s">
        <v>36</v>
      </c>
    </row>
    <row r="338" spans="2:21" ht="15.75" customHeight="1" x14ac:dyDescent="0.35">
      <c r="B338" s="54">
        <v>45492</v>
      </c>
      <c r="C338" s="55">
        <v>45481</v>
      </c>
      <c r="D338" s="56" t="s">
        <v>128</v>
      </c>
      <c r="E338" s="57" t="s">
        <v>81</v>
      </c>
      <c r="F338" s="58"/>
      <c r="G338" s="57" t="s">
        <v>36</v>
      </c>
      <c r="H338" s="57"/>
      <c r="I338" s="59">
        <v>300</v>
      </c>
      <c r="J338" s="59" t="str">
        <f t="shared" si="7"/>
        <v>-</v>
      </c>
      <c r="K338" s="59" t="str">
        <f t="shared" si="8"/>
        <v>-</v>
      </c>
      <c r="L338" s="60" t="str">
        <f t="shared" si="6"/>
        <v>-</v>
      </c>
      <c r="M338" s="61"/>
      <c r="N338" s="2"/>
      <c r="S338" s="3" t="s">
        <v>467</v>
      </c>
      <c r="T338" s="4">
        <v>12</v>
      </c>
      <c r="U338" s="2" t="s">
        <v>32</v>
      </c>
    </row>
    <row r="339" spans="2:21" ht="15.75" customHeight="1" x14ac:dyDescent="0.35">
      <c r="B339" s="54">
        <v>45492</v>
      </c>
      <c r="C339" s="55">
        <v>45482</v>
      </c>
      <c r="D339" s="56" t="s">
        <v>37</v>
      </c>
      <c r="E339" s="57" t="s">
        <v>81</v>
      </c>
      <c r="F339" s="58"/>
      <c r="G339" s="57" t="s">
        <v>38</v>
      </c>
      <c r="H339" s="57"/>
      <c r="I339" s="59">
        <v>3165.65</v>
      </c>
      <c r="J339" s="59" t="str">
        <f t="shared" si="7"/>
        <v>-</v>
      </c>
      <c r="K339" s="59" t="str">
        <f t="shared" si="8"/>
        <v>-</v>
      </c>
      <c r="L339" s="60" t="str">
        <f t="shared" si="6"/>
        <v>-</v>
      </c>
      <c r="M339" s="61"/>
      <c r="N339" s="2"/>
      <c r="S339" s="3" t="s">
        <v>468</v>
      </c>
      <c r="T339" s="4">
        <v>12</v>
      </c>
      <c r="U339" s="2" t="s">
        <v>32</v>
      </c>
    </row>
    <row r="340" spans="2:21" ht="15.75" customHeight="1" x14ac:dyDescent="0.35">
      <c r="B340" s="54">
        <v>45492</v>
      </c>
      <c r="C340" s="55">
        <v>45483</v>
      </c>
      <c r="D340" s="56" t="s">
        <v>48</v>
      </c>
      <c r="E340" s="57" t="s">
        <v>81</v>
      </c>
      <c r="F340" s="58"/>
      <c r="G340" s="57" t="s">
        <v>32</v>
      </c>
      <c r="H340" s="57"/>
      <c r="I340" s="59">
        <v>689.5</v>
      </c>
      <c r="J340" s="59" t="str">
        <f t="shared" si="7"/>
        <v>-</v>
      </c>
      <c r="K340" s="59" t="str">
        <f t="shared" si="8"/>
        <v>-</v>
      </c>
      <c r="L340" s="60" t="str">
        <f t="shared" si="6"/>
        <v>-</v>
      </c>
      <c r="M340" s="61"/>
      <c r="N340" s="2"/>
      <c r="S340" s="3" t="s">
        <v>469</v>
      </c>
      <c r="T340" s="4">
        <v>13</v>
      </c>
      <c r="U340" s="2" t="s">
        <v>32</v>
      </c>
    </row>
    <row r="341" spans="2:21" ht="15.75" customHeight="1" x14ac:dyDescent="0.35">
      <c r="B341" s="54">
        <v>45492</v>
      </c>
      <c r="C341" s="55">
        <v>45483</v>
      </c>
      <c r="D341" s="56" t="s">
        <v>57</v>
      </c>
      <c r="E341" s="57" t="s">
        <v>81</v>
      </c>
      <c r="F341" s="58"/>
      <c r="G341" s="57" t="s">
        <v>38</v>
      </c>
      <c r="H341" s="57"/>
      <c r="I341" s="59">
        <v>434.28</v>
      </c>
      <c r="J341" s="59" t="str">
        <f t="shared" si="7"/>
        <v>-</v>
      </c>
      <c r="K341" s="59" t="str">
        <f t="shared" si="8"/>
        <v>-</v>
      </c>
      <c r="L341" s="60" t="str">
        <f t="shared" si="6"/>
        <v>-</v>
      </c>
      <c r="M341" s="61"/>
      <c r="N341" s="2"/>
      <c r="S341" s="3" t="s">
        <v>470</v>
      </c>
      <c r="T341" s="4">
        <v>5</v>
      </c>
      <c r="U341" s="2" t="s">
        <v>42</v>
      </c>
    </row>
    <row r="342" spans="2:21" ht="15.75" customHeight="1" x14ac:dyDescent="0.35">
      <c r="B342" s="54">
        <v>45492</v>
      </c>
      <c r="C342" s="55">
        <v>45484</v>
      </c>
      <c r="D342" s="56" t="s">
        <v>71</v>
      </c>
      <c r="E342" s="57" t="s">
        <v>81</v>
      </c>
      <c r="F342" s="58"/>
      <c r="G342" s="65" t="s">
        <v>36</v>
      </c>
      <c r="H342" s="57"/>
      <c r="I342" s="59">
        <v>550</v>
      </c>
      <c r="J342" s="59" t="str">
        <f t="shared" si="7"/>
        <v>-</v>
      </c>
      <c r="K342" s="59" t="str">
        <f t="shared" si="8"/>
        <v>-</v>
      </c>
      <c r="L342" s="60" t="str">
        <f t="shared" si="6"/>
        <v>-</v>
      </c>
      <c r="M342" s="61"/>
      <c r="N342" s="2"/>
      <c r="S342" s="3" t="s">
        <v>471</v>
      </c>
      <c r="T342" s="4">
        <v>9</v>
      </c>
      <c r="U342" s="2" t="s">
        <v>32</v>
      </c>
    </row>
    <row r="343" spans="2:21" ht="15.75" customHeight="1" x14ac:dyDescent="0.35">
      <c r="B343" s="54">
        <v>45492</v>
      </c>
      <c r="C343" s="55">
        <v>45484</v>
      </c>
      <c r="D343" s="56" t="s">
        <v>43</v>
      </c>
      <c r="E343" s="57" t="s">
        <v>81</v>
      </c>
      <c r="F343" s="58"/>
      <c r="G343" s="57" t="s">
        <v>38</v>
      </c>
      <c r="H343" s="57"/>
      <c r="I343" s="59">
        <v>814.7</v>
      </c>
      <c r="J343" s="59" t="str">
        <f t="shared" si="7"/>
        <v>-</v>
      </c>
      <c r="K343" s="59" t="str">
        <f t="shared" si="8"/>
        <v>-</v>
      </c>
      <c r="L343" s="60" t="str">
        <f t="shared" si="6"/>
        <v>-</v>
      </c>
      <c r="M343" s="61"/>
      <c r="N343" s="2"/>
      <c r="S343" s="3" t="s">
        <v>472</v>
      </c>
      <c r="T343" s="4">
        <v>10</v>
      </c>
      <c r="U343" s="2" t="s">
        <v>32</v>
      </c>
    </row>
    <row r="344" spans="2:21" ht="15.75" customHeight="1" x14ac:dyDescent="0.35">
      <c r="B344" s="54">
        <v>45492</v>
      </c>
      <c r="C344" s="55">
        <v>45484</v>
      </c>
      <c r="D344" s="56" t="s">
        <v>82</v>
      </c>
      <c r="E344" s="57" t="s">
        <v>81</v>
      </c>
      <c r="F344" s="58"/>
      <c r="G344" s="57" t="s">
        <v>32</v>
      </c>
      <c r="H344" s="57"/>
      <c r="I344" s="59">
        <v>376.31</v>
      </c>
      <c r="J344" s="59" t="str">
        <f t="shared" si="7"/>
        <v>-</v>
      </c>
      <c r="K344" s="59" t="str">
        <f t="shared" si="8"/>
        <v>-</v>
      </c>
      <c r="L344" s="60" t="str">
        <f t="shared" si="6"/>
        <v>-</v>
      </c>
      <c r="M344" s="61"/>
      <c r="N344" s="2"/>
      <c r="S344" s="3" t="s">
        <v>473</v>
      </c>
      <c r="T344" s="4">
        <v>10</v>
      </c>
      <c r="U344" s="2" t="s">
        <v>32</v>
      </c>
    </row>
    <row r="345" spans="2:21" ht="15.75" customHeight="1" x14ac:dyDescent="0.35">
      <c r="B345" s="54">
        <v>45492</v>
      </c>
      <c r="C345" s="55">
        <v>45484</v>
      </c>
      <c r="D345" s="56" t="s">
        <v>58</v>
      </c>
      <c r="E345" s="57" t="s">
        <v>81</v>
      </c>
      <c r="F345" s="58"/>
      <c r="G345" s="57" t="s">
        <v>60</v>
      </c>
      <c r="H345" s="57"/>
      <c r="I345" s="59">
        <v>245.66</v>
      </c>
      <c r="J345" s="59" t="str">
        <f t="shared" si="7"/>
        <v>-</v>
      </c>
      <c r="K345" s="59" t="str">
        <f t="shared" si="8"/>
        <v>-</v>
      </c>
      <c r="L345" s="60" t="str">
        <f t="shared" si="6"/>
        <v>-</v>
      </c>
      <c r="M345" s="61"/>
      <c r="N345" s="2"/>
      <c r="S345" s="3" t="s">
        <v>474</v>
      </c>
      <c r="T345" s="4">
        <v>50</v>
      </c>
      <c r="U345" s="2" t="s">
        <v>36</v>
      </c>
    </row>
    <row r="346" spans="2:21" ht="15.75" customHeight="1" x14ac:dyDescent="0.35">
      <c r="B346" s="54">
        <v>45492</v>
      </c>
      <c r="C346" s="55">
        <v>45485</v>
      </c>
      <c r="D346" s="56" t="s">
        <v>74</v>
      </c>
      <c r="E346" s="57" t="s">
        <v>81</v>
      </c>
      <c r="F346" s="58"/>
      <c r="G346" s="57" t="s">
        <v>36</v>
      </c>
      <c r="H346" s="57"/>
      <c r="I346" s="59">
        <v>484.64</v>
      </c>
      <c r="J346" s="59" t="str">
        <f t="shared" si="7"/>
        <v>-</v>
      </c>
      <c r="K346" s="59" t="str">
        <f t="shared" si="8"/>
        <v>-</v>
      </c>
      <c r="L346" s="60" t="str">
        <f t="shared" si="6"/>
        <v>-</v>
      </c>
      <c r="M346" s="61"/>
      <c r="N346" s="2"/>
      <c r="S346" s="3" t="s">
        <v>475</v>
      </c>
      <c r="T346" s="4">
        <v>23</v>
      </c>
      <c r="U346" s="2" t="s">
        <v>36</v>
      </c>
    </row>
    <row r="347" spans="2:21" ht="15.75" customHeight="1" x14ac:dyDescent="0.35">
      <c r="B347" s="54">
        <v>45492</v>
      </c>
      <c r="C347" s="55">
        <v>45485</v>
      </c>
      <c r="D347" s="56" t="s">
        <v>30</v>
      </c>
      <c r="E347" s="57" t="s">
        <v>81</v>
      </c>
      <c r="F347" s="58"/>
      <c r="G347" s="57" t="s">
        <v>32</v>
      </c>
      <c r="H347" s="57"/>
      <c r="I347" s="59">
        <v>1053.32</v>
      </c>
      <c r="J347" s="59" t="str">
        <f t="shared" si="7"/>
        <v>-</v>
      </c>
      <c r="K347" s="59" t="str">
        <f t="shared" si="8"/>
        <v>-</v>
      </c>
      <c r="L347" s="60" t="str">
        <f t="shared" si="6"/>
        <v>-</v>
      </c>
      <c r="M347" s="61"/>
      <c r="N347" s="2"/>
      <c r="S347" s="3" t="s">
        <v>476</v>
      </c>
      <c r="T347" s="4">
        <v>0</v>
      </c>
      <c r="U347" s="2" t="s">
        <v>32</v>
      </c>
    </row>
    <row r="348" spans="2:21" ht="15.75" customHeight="1" x14ac:dyDescent="0.35">
      <c r="B348" s="54">
        <v>45492</v>
      </c>
      <c r="C348" s="55">
        <v>45488</v>
      </c>
      <c r="D348" s="56" t="s">
        <v>78</v>
      </c>
      <c r="E348" s="57" t="s">
        <v>81</v>
      </c>
      <c r="F348" s="58"/>
      <c r="G348" s="57" t="s">
        <v>32</v>
      </c>
      <c r="H348" s="57"/>
      <c r="I348" s="59">
        <v>559.79</v>
      </c>
      <c r="J348" s="59" t="str">
        <f t="shared" si="7"/>
        <v>-</v>
      </c>
      <c r="K348" s="59" t="str">
        <f t="shared" si="8"/>
        <v>-</v>
      </c>
      <c r="L348" s="60" t="str">
        <f t="shared" si="6"/>
        <v>-</v>
      </c>
      <c r="M348" s="61"/>
      <c r="N348" s="2"/>
      <c r="S348" s="3" t="s">
        <v>477</v>
      </c>
      <c r="T348" s="4">
        <v>18</v>
      </c>
      <c r="U348" s="2" t="s">
        <v>36</v>
      </c>
    </row>
    <row r="349" spans="2:21" ht="15.75" customHeight="1" x14ac:dyDescent="0.35">
      <c r="B349" s="54">
        <v>45492</v>
      </c>
      <c r="C349" s="55">
        <v>45489</v>
      </c>
      <c r="D349" s="56" t="s">
        <v>47</v>
      </c>
      <c r="E349" s="57" t="s">
        <v>81</v>
      </c>
      <c r="F349" s="58"/>
      <c r="G349" s="57" t="s">
        <v>42</v>
      </c>
      <c r="H349" s="57"/>
      <c r="I349" s="59">
        <v>525.36</v>
      </c>
      <c r="J349" s="59" t="str">
        <f t="shared" si="7"/>
        <v>-</v>
      </c>
      <c r="K349" s="59" t="str">
        <f t="shared" si="8"/>
        <v>-</v>
      </c>
      <c r="L349" s="60" t="str">
        <f t="shared" si="6"/>
        <v>-</v>
      </c>
      <c r="M349" s="61"/>
      <c r="N349" s="2"/>
      <c r="S349" s="3" t="s">
        <v>478</v>
      </c>
      <c r="T349" s="4">
        <v>28</v>
      </c>
      <c r="U349" s="2" t="s">
        <v>36</v>
      </c>
    </row>
    <row r="350" spans="2:21" ht="15.75" customHeight="1" x14ac:dyDescent="0.35">
      <c r="B350" s="54">
        <v>45492</v>
      </c>
      <c r="C350" s="55">
        <v>45489</v>
      </c>
      <c r="D350" s="56" t="s">
        <v>37</v>
      </c>
      <c r="E350" s="57" t="s">
        <v>81</v>
      </c>
      <c r="F350" s="58"/>
      <c r="G350" s="57" t="s">
        <v>38</v>
      </c>
      <c r="H350" s="57"/>
      <c r="I350" s="59">
        <v>3972.64</v>
      </c>
      <c r="J350" s="59" t="str">
        <f t="shared" si="7"/>
        <v>-</v>
      </c>
      <c r="K350" s="59" t="str">
        <f t="shared" si="8"/>
        <v>-</v>
      </c>
      <c r="L350" s="60" t="str">
        <f t="shared" si="6"/>
        <v>-</v>
      </c>
      <c r="M350" s="61"/>
      <c r="N350" s="2"/>
      <c r="S350" s="3" t="s">
        <v>479</v>
      </c>
      <c r="T350" s="4">
        <v>32</v>
      </c>
      <c r="U350" s="2" t="s">
        <v>36</v>
      </c>
    </row>
    <row r="351" spans="2:21" ht="15.75" customHeight="1" x14ac:dyDescent="0.35">
      <c r="B351" s="54">
        <v>45492</v>
      </c>
      <c r="C351" s="55">
        <v>45489</v>
      </c>
      <c r="D351" s="56" t="s">
        <v>30</v>
      </c>
      <c r="E351" s="57" t="s">
        <v>81</v>
      </c>
      <c r="F351" s="58"/>
      <c r="G351" s="57" t="s">
        <v>32</v>
      </c>
      <c r="H351" s="57"/>
      <c r="I351" s="59">
        <v>776.19</v>
      </c>
      <c r="J351" s="59" t="str">
        <f t="shared" si="7"/>
        <v>-</v>
      </c>
      <c r="K351" s="59" t="str">
        <f t="shared" si="8"/>
        <v>-</v>
      </c>
      <c r="L351" s="60" t="str">
        <f t="shared" si="6"/>
        <v>-</v>
      </c>
      <c r="M351" s="61"/>
      <c r="N351" s="2"/>
      <c r="S351" s="3" t="s">
        <v>480</v>
      </c>
      <c r="T351" s="4">
        <v>40</v>
      </c>
      <c r="U351" s="2" t="s">
        <v>36</v>
      </c>
    </row>
    <row r="352" spans="2:21" ht="15.75" customHeight="1" x14ac:dyDescent="0.35">
      <c r="B352" s="54">
        <v>45492</v>
      </c>
      <c r="C352" s="55">
        <v>45490</v>
      </c>
      <c r="D352" s="56" t="s">
        <v>37</v>
      </c>
      <c r="E352" s="57" t="s">
        <v>81</v>
      </c>
      <c r="F352" s="58"/>
      <c r="G352" s="57" t="s">
        <v>38</v>
      </c>
      <c r="H352" s="57"/>
      <c r="I352" s="59">
        <v>3045.5</v>
      </c>
      <c r="J352" s="59" t="str">
        <f t="shared" si="7"/>
        <v>-</v>
      </c>
      <c r="K352" s="59" t="str">
        <f t="shared" si="8"/>
        <v>-</v>
      </c>
      <c r="L352" s="60" t="str">
        <f t="shared" si="6"/>
        <v>-</v>
      </c>
      <c r="M352" s="61"/>
      <c r="N352" s="2"/>
      <c r="S352" s="3" t="s">
        <v>481</v>
      </c>
      <c r="T352" s="4">
        <v>0</v>
      </c>
      <c r="U352" s="2" t="s">
        <v>32</v>
      </c>
    </row>
    <row r="353" spans="2:21" ht="15.75" customHeight="1" x14ac:dyDescent="0.35">
      <c r="B353" s="54">
        <v>45492</v>
      </c>
      <c r="C353" s="55">
        <v>45490</v>
      </c>
      <c r="D353" s="56" t="s">
        <v>34</v>
      </c>
      <c r="E353" s="57" t="s">
        <v>81</v>
      </c>
      <c r="F353" s="58"/>
      <c r="G353" s="57" t="s">
        <v>32</v>
      </c>
      <c r="H353" s="57"/>
      <c r="I353" s="59">
        <v>300.83999999999997</v>
      </c>
      <c r="J353" s="59" t="str">
        <f t="shared" si="7"/>
        <v>-</v>
      </c>
      <c r="K353" s="59" t="str">
        <f t="shared" si="8"/>
        <v>-</v>
      </c>
      <c r="L353" s="60" t="str">
        <f t="shared" si="6"/>
        <v>-</v>
      </c>
      <c r="M353" s="61"/>
      <c r="N353" s="2"/>
      <c r="S353" s="3" t="s">
        <v>482</v>
      </c>
      <c r="T353" s="4">
        <v>0</v>
      </c>
      <c r="U353" s="2" t="s">
        <v>32</v>
      </c>
    </row>
    <row r="354" spans="2:21" ht="15.75" customHeight="1" x14ac:dyDescent="0.35">
      <c r="B354" s="54">
        <v>45492</v>
      </c>
      <c r="C354" s="55">
        <v>45490</v>
      </c>
      <c r="D354" s="56" t="s">
        <v>74</v>
      </c>
      <c r="E354" s="57" t="s">
        <v>81</v>
      </c>
      <c r="F354" s="58"/>
      <c r="G354" s="57" t="s">
        <v>36</v>
      </c>
      <c r="H354" s="57"/>
      <c r="I354" s="59">
        <v>458.24</v>
      </c>
      <c r="J354" s="59" t="str">
        <f t="shared" si="7"/>
        <v>-</v>
      </c>
      <c r="K354" s="59" t="str">
        <f t="shared" si="8"/>
        <v>-</v>
      </c>
      <c r="L354" s="60" t="str">
        <f t="shared" si="6"/>
        <v>-</v>
      </c>
      <c r="M354" s="61"/>
      <c r="N354" s="2"/>
      <c r="S354" s="3" t="s">
        <v>483</v>
      </c>
      <c r="T354" s="4">
        <v>0</v>
      </c>
      <c r="U354" s="2" t="s">
        <v>32</v>
      </c>
    </row>
    <row r="355" spans="2:21" ht="15.75" customHeight="1" x14ac:dyDescent="0.35">
      <c r="B355" s="54">
        <v>45492</v>
      </c>
      <c r="C355" s="55">
        <v>45492</v>
      </c>
      <c r="D355" s="56" t="s">
        <v>57</v>
      </c>
      <c r="E355" s="57" t="s">
        <v>81</v>
      </c>
      <c r="F355" s="58"/>
      <c r="G355" s="57" t="s">
        <v>38</v>
      </c>
      <c r="H355" s="57"/>
      <c r="I355" s="59">
        <v>628.26</v>
      </c>
      <c r="J355" s="59" t="str">
        <f t="shared" si="7"/>
        <v>-</v>
      </c>
      <c r="K355" s="59" t="str">
        <f t="shared" si="8"/>
        <v>-</v>
      </c>
      <c r="L355" s="60" t="str">
        <f t="shared" si="6"/>
        <v>-</v>
      </c>
      <c r="M355" s="61"/>
      <c r="N355" s="2"/>
      <c r="S355" s="3" t="s">
        <v>484</v>
      </c>
      <c r="T355" s="4">
        <v>28</v>
      </c>
      <c r="U355" s="2" t="s">
        <v>36</v>
      </c>
    </row>
    <row r="356" spans="2:21" ht="15.75" customHeight="1" x14ac:dyDescent="0.35">
      <c r="B356" s="54">
        <v>45492</v>
      </c>
      <c r="C356" s="55">
        <v>45492</v>
      </c>
      <c r="D356" s="56" t="s">
        <v>48</v>
      </c>
      <c r="E356" s="57" t="s">
        <v>81</v>
      </c>
      <c r="F356" s="58"/>
      <c r="G356" s="57" t="s">
        <v>32</v>
      </c>
      <c r="H356" s="57"/>
      <c r="I356" s="59">
        <v>689.5</v>
      </c>
      <c r="J356" s="59" t="str">
        <f t="shared" si="7"/>
        <v>-</v>
      </c>
      <c r="K356" s="59" t="str">
        <f t="shared" si="8"/>
        <v>-</v>
      </c>
      <c r="L356" s="60" t="str">
        <f t="shared" si="6"/>
        <v>-</v>
      </c>
      <c r="M356" s="61"/>
      <c r="N356" s="2"/>
      <c r="S356" s="3" t="s">
        <v>485</v>
      </c>
      <c r="T356" s="4">
        <v>0</v>
      </c>
      <c r="U356" s="2" t="s">
        <v>32</v>
      </c>
    </row>
    <row r="357" spans="2:21" ht="15.75" customHeight="1" x14ac:dyDescent="0.35">
      <c r="B357" s="54">
        <v>45492</v>
      </c>
      <c r="C357" s="55">
        <v>45492</v>
      </c>
      <c r="D357" s="56" t="s">
        <v>71</v>
      </c>
      <c r="E357" s="57" t="s">
        <v>81</v>
      </c>
      <c r="F357" s="58"/>
      <c r="G357" s="65" t="s">
        <v>36</v>
      </c>
      <c r="H357" s="57"/>
      <c r="I357" s="59">
        <v>537</v>
      </c>
      <c r="J357" s="59" t="str">
        <f t="shared" si="7"/>
        <v>-</v>
      </c>
      <c r="K357" s="59" t="str">
        <f t="shared" si="8"/>
        <v>-</v>
      </c>
      <c r="L357" s="60" t="str">
        <f t="shared" si="6"/>
        <v>-</v>
      </c>
      <c r="M357" s="61"/>
      <c r="N357" s="2"/>
      <c r="S357" s="3" t="s">
        <v>486</v>
      </c>
      <c r="T357" s="4">
        <v>26</v>
      </c>
      <c r="U357" s="2" t="s">
        <v>36</v>
      </c>
    </row>
    <row r="358" spans="2:21" ht="15.75" customHeight="1" x14ac:dyDescent="0.35">
      <c r="B358" s="39">
        <v>45522</v>
      </c>
      <c r="C358" s="40">
        <v>45525</v>
      </c>
      <c r="D358" s="41" t="s">
        <v>115</v>
      </c>
      <c r="E358" s="42" t="s">
        <v>99</v>
      </c>
      <c r="F358" s="22"/>
      <c r="G358" s="42" t="s">
        <v>32</v>
      </c>
      <c r="H358" s="42"/>
      <c r="I358" s="43">
        <v>213.4</v>
      </c>
      <c r="J358" s="43" t="str">
        <f t="shared" si="7"/>
        <v>-</v>
      </c>
      <c r="K358" s="43" t="str">
        <f t="shared" si="8"/>
        <v>-</v>
      </c>
      <c r="L358" s="44" t="str">
        <f t="shared" si="6"/>
        <v>-</v>
      </c>
      <c r="M358" s="45" t="s">
        <v>33</v>
      </c>
      <c r="N358" s="2"/>
      <c r="S358" s="3" t="s">
        <v>487</v>
      </c>
      <c r="T358" s="4">
        <v>0</v>
      </c>
      <c r="U358" s="2" t="s">
        <v>32</v>
      </c>
    </row>
    <row r="359" spans="2:21" ht="15.75" customHeight="1" x14ac:dyDescent="0.35">
      <c r="B359" s="39">
        <v>45522</v>
      </c>
      <c r="C359" s="40">
        <v>45532</v>
      </c>
      <c r="D359" s="41" t="s">
        <v>39</v>
      </c>
      <c r="E359" s="42" t="s">
        <v>99</v>
      </c>
      <c r="F359" s="22"/>
      <c r="G359" s="42" t="s">
        <v>32</v>
      </c>
      <c r="H359" s="42"/>
      <c r="I359" s="43">
        <v>103</v>
      </c>
      <c r="J359" s="43" t="str">
        <f t="shared" si="7"/>
        <v>-</v>
      </c>
      <c r="K359" s="43" t="str">
        <f t="shared" si="8"/>
        <v>-</v>
      </c>
      <c r="L359" s="44" t="str">
        <f t="shared" si="6"/>
        <v>-</v>
      </c>
      <c r="M359" s="45" t="s">
        <v>33</v>
      </c>
      <c r="N359" s="2"/>
      <c r="S359" s="3" t="s">
        <v>488</v>
      </c>
      <c r="T359" s="4">
        <v>20</v>
      </c>
      <c r="U359" s="2" t="s">
        <v>36</v>
      </c>
    </row>
    <row r="360" spans="2:21" ht="15.75" customHeight="1" x14ac:dyDescent="0.35">
      <c r="B360" s="39">
        <v>45522</v>
      </c>
      <c r="C360" s="40">
        <v>45533</v>
      </c>
      <c r="D360" s="41" t="s">
        <v>64</v>
      </c>
      <c r="E360" s="42" t="s">
        <v>99</v>
      </c>
      <c r="F360" s="22"/>
      <c r="G360" s="42" t="s">
        <v>32</v>
      </c>
      <c r="H360" s="42"/>
      <c r="I360" s="43">
        <v>109.2</v>
      </c>
      <c r="J360" s="43" t="str">
        <f t="shared" si="7"/>
        <v>-</v>
      </c>
      <c r="K360" s="43" t="str">
        <f t="shared" si="8"/>
        <v>-</v>
      </c>
      <c r="L360" s="44" t="str">
        <f t="shared" si="6"/>
        <v>-</v>
      </c>
      <c r="M360" s="45" t="s">
        <v>33</v>
      </c>
      <c r="N360" s="2"/>
      <c r="S360" s="3" t="s">
        <v>489</v>
      </c>
      <c r="T360" s="4">
        <v>0</v>
      </c>
      <c r="U360" s="2" t="s">
        <v>32</v>
      </c>
    </row>
    <row r="361" spans="2:21" ht="15.75" customHeight="1" x14ac:dyDescent="0.35">
      <c r="B361" s="39">
        <v>45522</v>
      </c>
      <c r="C361" s="40">
        <v>45526</v>
      </c>
      <c r="D361" s="41" t="s">
        <v>75</v>
      </c>
      <c r="E361" s="42" t="s">
        <v>99</v>
      </c>
      <c r="F361" s="22"/>
      <c r="G361" s="42" t="s">
        <v>32</v>
      </c>
      <c r="H361" s="42"/>
      <c r="I361" s="43">
        <v>263.8</v>
      </c>
      <c r="J361" s="43" t="str">
        <f t="shared" si="7"/>
        <v>-</v>
      </c>
      <c r="K361" s="43" t="str">
        <f t="shared" si="8"/>
        <v>-</v>
      </c>
      <c r="L361" s="44" t="str">
        <f t="shared" si="6"/>
        <v>-</v>
      </c>
      <c r="M361" s="45" t="s">
        <v>33</v>
      </c>
      <c r="N361" s="2"/>
      <c r="S361" s="3" t="s">
        <v>490</v>
      </c>
      <c r="T361" s="4">
        <v>18</v>
      </c>
      <c r="U361" s="2" t="s">
        <v>36</v>
      </c>
    </row>
    <row r="362" spans="2:21" ht="15.75" customHeight="1" x14ac:dyDescent="0.35">
      <c r="B362" s="39">
        <v>45522</v>
      </c>
      <c r="C362" s="40">
        <v>45533</v>
      </c>
      <c r="D362" s="41" t="s">
        <v>57</v>
      </c>
      <c r="E362" s="42" t="s">
        <v>99</v>
      </c>
      <c r="F362" s="22"/>
      <c r="G362" s="42" t="s">
        <v>38</v>
      </c>
      <c r="H362" s="42"/>
      <c r="I362" s="43">
        <v>168.42</v>
      </c>
      <c r="J362" s="43" t="str">
        <f t="shared" si="7"/>
        <v>-</v>
      </c>
      <c r="K362" s="43" t="str">
        <f t="shared" si="8"/>
        <v>-</v>
      </c>
      <c r="L362" s="44" t="str">
        <f t="shared" si="6"/>
        <v>-</v>
      </c>
      <c r="M362" s="45" t="s">
        <v>33</v>
      </c>
      <c r="N362" s="2"/>
      <c r="S362" s="3" t="s">
        <v>491</v>
      </c>
      <c r="T362" s="4">
        <v>22</v>
      </c>
      <c r="U362" s="2" t="s">
        <v>36</v>
      </c>
    </row>
    <row r="363" spans="2:21" ht="15.75" customHeight="1" x14ac:dyDescent="0.35">
      <c r="B363" s="39">
        <v>45522</v>
      </c>
      <c r="C363" s="40">
        <v>45534</v>
      </c>
      <c r="D363" s="41" t="s">
        <v>43</v>
      </c>
      <c r="E363" s="42" t="s">
        <v>99</v>
      </c>
      <c r="F363" s="22"/>
      <c r="G363" s="42" t="s">
        <v>38</v>
      </c>
      <c r="H363" s="42"/>
      <c r="I363" s="43">
        <v>343.85</v>
      </c>
      <c r="J363" s="43" t="str">
        <f t="shared" si="7"/>
        <v>-</v>
      </c>
      <c r="K363" s="43" t="str">
        <f t="shared" si="8"/>
        <v>-</v>
      </c>
      <c r="L363" s="44" t="str">
        <f t="shared" si="6"/>
        <v>-</v>
      </c>
      <c r="M363" s="45" t="s">
        <v>33</v>
      </c>
      <c r="N363" s="2"/>
      <c r="S363" s="3" t="s">
        <v>492</v>
      </c>
      <c r="T363" s="4">
        <v>26</v>
      </c>
      <c r="U363" s="2" t="s">
        <v>36</v>
      </c>
    </row>
    <row r="364" spans="2:21" ht="15.75" customHeight="1" x14ac:dyDescent="0.35">
      <c r="B364" s="39">
        <v>45522</v>
      </c>
      <c r="C364" s="40">
        <v>45523</v>
      </c>
      <c r="D364" s="41"/>
      <c r="E364" s="42" t="s">
        <v>99</v>
      </c>
      <c r="F364" s="22"/>
      <c r="G364" s="42" t="s">
        <v>38</v>
      </c>
      <c r="H364" s="42"/>
      <c r="I364" s="43">
        <v>394</v>
      </c>
      <c r="J364" s="43" t="str">
        <f t="shared" si="7"/>
        <v>-</v>
      </c>
      <c r="K364" s="43" t="str">
        <f t="shared" si="8"/>
        <v>-</v>
      </c>
      <c r="L364" s="44" t="str">
        <f t="shared" si="6"/>
        <v>-</v>
      </c>
      <c r="M364" s="45" t="s">
        <v>33</v>
      </c>
      <c r="N364" s="2"/>
      <c r="S364" s="3" t="s">
        <v>493</v>
      </c>
      <c r="T364" s="4">
        <v>28</v>
      </c>
      <c r="U364" s="2" t="s">
        <v>36</v>
      </c>
    </row>
    <row r="365" spans="2:21" ht="15.75" customHeight="1" x14ac:dyDescent="0.35">
      <c r="B365" s="39">
        <v>45522</v>
      </c>
      <c r="C365" s="40">
        <v>45526</v>
      </c>
      <c r="D365" s="41" t="s">
        <v>37</v>
      </c>
      <c r="E365" s="42" t="s">
        <v>99</v>
      </c>
      <c r="F365" s="22"/>
      <c r="G365" s="42" t="s">
        <v>38</v>
      </c>
      <c r="H365" s="42"/>
      <c r="I365" s="43">
        <v>1183.92</v>
      </c>
      <c r="J365" s="43" t="str">
        <f t="shared" si="7"/>
        <v>-</v>
      </c>
      <c r="K365" s="43" t="str">
        <f t="shared" si="8"/>
        <v>-</v>
      </c>
      <c r="L365" s="44" t="str">
        <f t="shared" si="6"/>
        <v>-</v>
      </c>
      <c r="M365" s="45" t="s">
        <v>33</v>
      </c>
      <c r="N365" s="2"/>
      <c r="S365" s="3" t="s">
        <v>494</v>
      </c>
      <c r="T365" s="4">
        <v>50</v>
      </c>
      <c r="U365" s="2" t="s">
        <v>36</v>
      </c>
    </row>
    <row r="366" spans="2:21" ht="15.75" customHeight="1" x14ac:dyDescent="0.35">
      <c r="B366" s="39">
        <v>45522</v>
      </c>
      <c r="C366" s="40">
        <v>45527</v>
      </c>
      <c r="D366" s="41" t="s">
        <v>37</v>
      </c>
      <c r="E366" s="42" t="s">
        <v>99</v>
      </c>
      <c r="F366" s="22"/>
      <c r="G366" s="42" t="s">
        <v>38</v>
      </c>
      <c r="H366" s="42"/>
      <c r="I366" s="43">
        <v>1183.92</v>
      </c>
      <c r="J366" s="43" t="str">
        <f t="shared" si="7"/>
        <v>-</v>
      </c>
      <c r="K366" s="43" t="str">
        <f t="shared" si="8"/>
        <v>-</v>
      </c>
      <c r="L366" s="44" t="str">
        <f t="shared" si="6"/>
        <v>-</v>
      </c>
      <c r="M366" s="45" t="s">
        <v>33</v>
      </c>
      <c r="N366" s="2"/>
      <c r="S366" s="3" t="s">
        <v>495</v>
      </c>
      <c r="T366" s="4">
        <v>4</v>
      </c>
      <c r="U366" s="2" t="s">
        <v>42</v>
      </c>
    </row>
    <row r="367" spans="2:21" ht="15.75" customHeight="1" x14ac:dyDescent="0.35">
      <c r="B367" s="39">
        <v>45522</v>
      </c>
      <c r="C367" s="40">
        <v>45523</v>
      </c>
      <c r="D367" s="41"/>
      <c r="E367" s="42" t="s">
        <v>99</v>
      </c>
      <c r="F367" s="22"/>
      <c r="G367" s="42" t="s">
        <v>258</v>
      </c>
      <c r="H367" s="42"/>
      <c r="I367" s="43">
        <v>220</v>
      </c>
      <c r="J367" s="43" t="str">
        <f t="shared" si="7"/>
        <v>-</v>
      </c>
      <c r="K367" s="43" t="str">
        <f t="shared" si="8"/>
        <v>-</v>
      </c>
      <c r="L367" s="44" t="str">
        <f t="shared" si="6"/>
        <v>-</v>
      </c>
      <c r="M367" s="45" t="s">
        <v>33</v>
      </c>
      <c r="N367" s="2"/>
      <c r="S367" s="3" t="s">
        <v>496</v>
      </c>
      <c r="T367" s="4">
        <v>4</v>
      </c>
      <c r="U367" s="2" t="s">
        <v>42</v>
      </c>
    </row>
    <row r="368" spans="2:21" ht="15.75" customHeight="1" x14ac:dyDescent="0.35">
      <c r="B368" s="39">
        <v>45522</v>
      </c>
      <c r="C368" s="40">
        <v>45523</v>
      </c>
      <c r="D368" s="41" t="s">
        <v>30</v>
      </c>
      <c r="E368" s="42" t="s">
        <v>31</v>
      </c>
      <c r="F368" s="22"/>
      <c r="G368" s="42" t="s">
        <v>32</v>
      </c>
      <c r="H368" s="42"/>
      <c r="I368" s="43">
        <v>1412.91</v>
      </c>
      <c r="J368" s="43" t="str">
        <f t="shared" si="7"/>
        <v>-</v>
      </c>
      <c r="K368" s="43" t="str">
        <f t="shared" si="8"/>
        <v>-</v>
      </c>
      <c r="L368" s="44" t="str">
        <f t="shared" si="6"/>
        <v>-</v>
      </c>
      <c r="M368" s="45" t="s">
        <v>33</v>
      </c>
      <c r="N368" s="2"/>
      <c r="S368" s="3" t="s">
        <v>497</v>
      </c>
      <c r="T368" s="4">
        <v>4</v>
      </c>
      <c r="U368" s="2" t="s">
        <v>42</v>
      </c>
    </row>
    <row r="369" spans="2:21" ht="15.75" customHeight="1" x14ac:dyDescent="0.35">
      <c r="B369" s="39">
        <v>45522</v>
      </c>
      <c r="C369" s="40">
        <v>45537</v>
      </c>
      <c r="D369" s="41" t="s">
        <v>106</v>
      </c>
      <c r="E369" s="42" t="s">
        <v>31</v>
      </c>
      <c r="F369" s="22"/>
      <c r="G369" s="42" t="s">
        <v>32</v>
      </c>
      <c r="H369" s="42"/>
      <c r="I369" s="43">
        <v>180</v>
      </c>
      <c r="J369" s="43" t="str">
        <f t="shared" si="7"/>
        <v>-</v>
      </c>
      <c r="K369" s="43" t="str">
        <f t="shared" si="8"/>
        <v>-</v>
      </c>
      <c r="L369" s="44" t="str">
        <f t="shared" si="6"/>
        <v>-</v>
      </c>
      <c r="M369" s="45" t="s">
        <v>33</v>
      </c>
      <c r="N369" s="2"/>
      <c r="S369" s="3" t="s">
        <v>498</v>
      </c>
      <c r="T369" s="4">
        <v>4</v>
      </c>
      <c r="U369" s="2" t="s">
        <v>42</v>
      </c>
    </row>
    <row r="370" spans="2:21" ht="15.75" customHeight="1" x14ac:dyDescent="0.35">
      <c r="B370" s="39">
        <v>45522</v>
      </c>
      <c r="C370" s="40">
        <v>45532</v>
      </c>
      <c r="D370" s="41" t="s">
        <v>39</v>
      </c>
      <c r="E370" s="42" t="s">
        <v>31</v>
      </c>
      <c r="F370" s="22"/>
      <c r="G370" s="42" t="s">
        <v>32</v>
      </c>
      <c r="H370" s="42"/>
      <c r="I370" s="43">
        <v>285.83999999999997</v>
      </c>
      <c r="J370" s="43" t="str">
        <f t="shared" si="7"/>
        <v>-</v>
      </c>
      <c r="K370" s="43" t="str">
        <f t="shared" si="8"/>
        <v>-</v>
      </c>
      <c r="L370" s="44" t="str">
        <f t="shared" si="6"/>
        <v>-</v>
      </c>
      <c r="M370" s="45" t="s">
        <v>33</v>
      </c>
      <c r="N370" s="2"/>
      <c r="S370" s="3" t="s">
        <v>499</v>
      </c>
      <c r="T370" s="4">
        <v>4</v>
      </c>
      <c r="U370" s="2" t="s">
        <v>42</v>
      </c>
    </row>
    <row r="371" spans="2:21" ht="15.75" customHeight="1" x14ac:dyDescent="0.35">
      <c r="B371" s="39">
        <v>45522</v>
      </c>
      <c r="C371" s="40">
        <v>45537</v>
      </c>
      <c r="D371" s="41" t="s">
        <v>47</v>
      </c>
      <c r="E371" s="42" t="s">
        <v>31</v>
      </c>
      <c r="F371" s="22"/>
      <c r="G371" s="42" t="s">
        <v>42</v>
      </c>
      <c r="H371" s="42"/>
      <c r="I371" s="43">
        <v>495.26</v>
      </c>
      <c r="J371" s="43" t="str">
        <f t="shared" si="7"/>
        <v>-</v>
      </c>
      <c r="K371" s="43" t="str">
        <f t="shared" si="8"/>
        <v>-</v>
      </c>
      <c r="L371" s="44" t="str">
        <f t="shared" si="6"/>
        <v>-</v>
      </c>
      <c r="M371" s="45" t="s">
        <v>33</v>
      </c>
      <c r="N371" s="2"/>
      <c r="S371" s="3" t="s">
        <v>500</v>
      </c>
      <c r="T371" s="4">
        <v>3.5</v>
      </c>
      <c r="U371" s="2" t="s">
        <v>42</v>
      </c>
    </row>
    <row r="372" spans="2:21" ht="15.75" customHeight="1" x14ac:dyDescent="0.35">
      <c r="B372" s="39">
        <v>45522</v>
      </c>
      <c r="C372" s="40">
        <v>45531</v>
      </c>
      <c r="D372" s="41" t="s">
        <v>64</v>
      </c>
      <c r="E372" s="42" t="s">
        <v>31</v>
      </c>
      <c r="F372" s="22"/>
      <c r="G372" s="42" t="s">
        <v>32</v>
      </c>
      <c r="H372" s="42"/>
      <c r="I372" s="43">
        <v>140.4</v>
      </c>
      <c r="J372" s="43" t="str">
        <f t="shared" si="7"/>
        <v>-</v>
      </c>
      <c r="K372" s="43" t="str">
        <f t="shared" si="8"/>
        <v>-</v>
      </c>
      <c r="L372" s="44" t="str">
        <f t="shared" si="6"/>
        <v>-</v>
      </c>
      <c r="M372" s="45" t="s">
        <v>33</v>
      </c>
      <c r="N372" s="2"/>
      <c r="S372" s="3" t="s">
        <v>501</v>
      </c>
      <c r="T372" s="4">
        <v>3.5</v>
      </c>
      <c r="U372" s="2" t="s">
        <v>42</v>
      </c>
    </row>
    <row r="373" spans="2:21" ht="15.75" customHeight="1" x14ac:dyDescent="0.35">
      <c r="B373" s="39">
        <v>45522</v>
      </c>
      <c r="C373" s="40">
        <v>45526</v>
      </c>
      <c r="D373" s="41" t="s">
        <v>57</v>
      </c>
      <c r="E373" s="42" t="s">
        <v>31</v>
      </c>
      <c r="F373" s="22"/>
      <c r="G373" s="42" t="s">
        <v>38</v>
      </c>
      <c r="H373" s="42"/>
      <c r="I373" s="43">
        <v>452.1</v>
      </c>
      <c r="J373" s="43" t="str">
        <f t="shared" si="7"/>
        <v>-</v>
      </c>
      <c r="K373" s="43" t="str">
        <f t="shared" si="8"/>
        <v>-</v>
      </c>
      <c r="L373" s="44" t="str">
        <f t="shared" si="6"/>
        <v>-</v>
      </c>
      <c r="M373" s="45" t="s">
        <v>33</v>
      </c>
      <c r="N373" s="2"/>
      <c r="S373" s="3" t="s">
        <v>502</v>
      </c>
      <c r="T373" s="4">
        <v>3.5</v>
      </c>
      <c r="U373" s="2" t="s">
        <v>42</v>
      </c>
    </row>
    <row r="374" spans="2:21" ht="15.75" customHeight="1" x14ac:dyDescent="0.35">
      <c r="B374" s="39">
        <v>45522</v>
      </c>
      <c r="C374" s="40">
        <v>45531</v>
      </c>
      <c r="D374" s="41" t="s">
        <v>43</v>
      </c>
      <c r="E374" s="42" t="s">
        <v>31</v>
      </c>
      <c r="F374" s="22"/>
      <c r="G374" s="42" t="s">
        <v>38</v>
      </c>
      <c r="H374" s="42"/>
      <c r="I374" s="43">
        <v>2121.5700000000002</v>
      </c>
      <c r="J374" s="43" t="str">
        <f t="shared" si="7"/>
        <v>-</v>
      </c>
      <c r="K374" s="43" t="str">
        <f t="shared" si="8"/>
        <v>-</v>
      </c>
      <c r="L374" s="44" t="str">
        <f t="shared" si="6"/>
        <v>-</v>
      </c>
      <c r="M374" s="45" t="s">
        <v>33</v>
      </c>
      <c r="N374" s="2"/>
      <c r="S374" s="3" t="s">
        <v>503</v>
      </c>
      <c r="T374" s="4">
        <v>3.5</v>
      </c>
      <c r="U374" s="2" t="s">
        <v>42</v>
      </c>
    </row>
    <row r="375" spans="2:21" ht="15.75" customHeight="1" x14ac:dyDescent="0.35">
      <c r="B375" s="39">
        <v>45522</v>
      </c>
      <c r="C375" s="40">
        <v>45538</v>
      </c>
      <c r="D375" s="41" t="s">
        <v>86</v>
      </c>
      <c r="E375" s="42" t="s">
        <v>31</v>
      </c>
      <c r="F375" s="22"/>
      <c r="G375" s="42" t="s">
        <v>42</v>
      </c>
      <c r="H375" s="42"/>
      <c r="I375" s="43">
        <v>419.19</v>
      </c>
      <c r="J375" s="43" t="str">
        <f t="shared" si="7"/>
        <v>-</v>
      </c>
      <c r="K375" s="43" t="str">
        <f t="shared" si="8"/>
        <v>-</v>
      </c>
      <c r="L375" s="44" t="str">
        <f t="shared" si="6"/>
        <v>-</v>
      </c>
      <c r="M375" s="45" t="s">
        <v>33</v>
      </c>
      <c r="N375" s="2"/>
      <c r="S375" s="3" t="s">
        <v>504</v>
      </c>
      <c r="T375" s="4">
        <v>3.5</v>
      </c>
      <c r="U375" s="2" t="s">
        <v>42</v>
      </c>
    </row>
    <row r="376" spans="2:21" ht="15.75" customHeight="1" x14ac:dyDescent="0.35">
      <c r="B376" s="39">
        <v>45522</v>
      </c>
      <c r="C376" s="40">
        <v>45532</v>
      </c>
      <c r="D376" s="41" t="s">
        <v>64</v>
      </c>
      <c r="E376" s="42" t="s">
        <v>31</v>
      </c>
      <c r="F376" s="22"/>
      <c r="G376" s="42" t="s">
        <v>32</v>
      </c>
      <c r="H376" s="42"/>
      <c r="I376" s="43">
        <v>158.4</v>
      </c>
      <c r="J376" s="43" t="str">
        <f t="shared" si="7"/>
        <v>-</v>
      </c>
      <c r="K376" s="43" t="str">
        <f t="shared" si="8"/>
        <v>-</v>
      </c>
      <c r="L376" s="44" t="str">
        <f t="shared" si="6"/>
        <v>-</v>
      </c>
      <c r="M376" s="45" t="s">
        <v>33</v>
      </c>
      <c r="N376" s="2"/>
      <c r="S376" s="3" t="s">
        <v>505</v>
      </c>
      <c r="T376" s="4">
        <v>3.5</v>
      </c>
      <c r="U376" s="2" t="s">
        <v>42</v>
      </c>
    </row>
    <row r="377" spans="2:21" ht="15.75" customHeight="1" x14ac:dyDescent="0.35">
      <c r="B377" s="39">
        <v>45522</v>
      </c>
      <c r="C377" s="40">
        <v>45524</v>
      </c>
      <c r="D377" s="41" t="s">
        <v>37</v>
      </c>
      <c r="E377" s="42" t="s">
        <v>31</v>
      </c>
      <c r="F377" s="22"/>
      <c r="G377" s="42" t="s">
        <v>38</v>
      </c>
      <c r="H377" s="42"/>
      <c r="I377" s="43">
        <v>2251.88</v>
      </c>
      <c r="J377" s="43" t="str">
        <f t="shared" si="7"/>
        <v>-</v>
      </c>
      <c r="K377" s="43" t="str">
        <f t="shared" si="8"/>
        <v>-</v>
      </c>
      <c r="L377" s="44" t="str">
        <f t="shared" si="6"/>
        <v>-</v>
      </c>
      <c r="M377" s="45" t="s">
        <v>33</v>
      </c>
      <c r="N377" s="2"/>
      <c r="S377" s="3" t="s">
        <v>506</v>
      </c>
      <c r="T377" s="4">
        <v>9</v>
      </c>
      <c r="U377" s="2" t="s">
        <v>42</v>
      </c>
    </row>
    <row r="378" spans="2:21" ht="15.75" customHeight="1" x14ac:dyDescent="0.35">
      <c r="B378" s="39">
        <v>45522</v>
      </c>
      <c r="C378" s="40">
        <v>45532</v>
      </c>
      <c r="D378" s="41" t="s">
        <v>74</v>
      </c>
      <c r="E378" s="42" t="s">
        <v>31</v>
      </c>
      <c r="F378" s="22"/>
      <c r="G378" s="42" t="s">
        <v>42</v>
      </c>
      <c r="H378" s="42"/>
      <c r="I378" s="43">
        <v>1224.95</v>
      </c>
      <c r="J378" s="43" t="str">
        <f t="shared" si="7"/>
        <v>-</v>
      </c>
      <c r="K378" s="43" t="str">
        <f t="shared" si="8"/>
        <v>-</v>
      </c>
      <c r="L378" s="44" t="str">
        <f t="shared" si="6"/>
        <v>-</v>
      </c>
      <c r="M378" s="45" t="s">
        <v>33</v>
      </c>
      <c r="N378" s="2"/>
      <c r="S378" s="3" t="s">
        <v>507</v>
      </c>
      <c r="T378" s="4">
        <v>9</v>
      </c>
      <c r="U378" s="2" t="s">
        <v>42</v>
      </c>
    </row>
    <row r="379" spans="2:21" ht="15.75" customHeight="1" x14ac:dyDescent="0.35">
      <c r="B379" s="39">
        <v>45522</v>
      </c>
      <c r="C379" s="40">
        <v>45547</v>
      </c>
      <c r="D379" s="41" t="s">
        <v>74</v>
      </c>
      <c r="E379" s="42" t="s">
        <v>31</v>
      </c>
      <c r="F379" s="22"/>
      <c r="G379" s="42" t="s">
        <v>42</v>
      </c>
      <c r="H379" s="42"/>
      <c r="I379" s="43">
        <v>1224.95</v>
      </c>
      <c r="J379" s="43" t="str">
        <f t="shared" si="7"/>
        <v>-</v>
      </c>
      <c r="K379" s="43" t="str">
        <f t="shared" si="8"/>
        <v>-</v>
      </c>
      <c r="L379" s="44" t="str">
        <f t="shared" si="6"/>
        <v>-</v>
      </c>
      <c r="M379" s="45" t="s">
        <v>33</v>
      </c>
      <c r="N379" s="2"/>
      <c r="S379" s="3" t="s">
        <v>508</v>
      </c>
      <c r="T379" s="4">
        <v>9</v>
      </c>
      <c r="U379" s="2" t="s">
        <v>42</v>
      </c>
    </row>
    <row r="380" spans="2:21" ht="15.75" customHeight="1" x14ac:dyDescent="0.35">
      <c r="B380" s="39">
        <v>45522</v>
      </c>
      <c r="C380" s="40">
        <v>45523</v>
      </c>
      <c r="D380" s="41" t="s">
        <v>133</v>
      </c>
      <c r="E380" s="42" t="s">
        <v>31</v>
      </c>
      <c r="F380" s="22"/>
      <c r="G380" s="42" t="s">
        <v>42</v>
      </c>
      <c r="H380" s="42"/>
      <c r="I380" s="43">
        <v>234.8</v>
      </c>
      <c r="J380" s="43" t="str">
        <f t="shared" si="7"/>
        <v>-</v>
      </c>
      <c r="K380" s="43" t="str">
        <f t="shared" si="8"/>
        <v>-</v>
      </c>
      <c r="L380" s="44" t="str">
        <f t="shared" si="6"/>
        <v>-</v>
      </c>
      <c r="M380" s="45" t="s">
        <v>33</v>
      </c>
      <c r="N380" s="2"/>
      <c r="S380" s="3" t="s">
        <v>509</v>
      </c>
      <c r="T380" s="4">
        <v>9</v>
      </c>
      <c r="U380" s="2" t="s">
        <v>42</v>
      </c>
    </row>
    <row r="381" spans="2:21" ht="15.75" customHeight="1" x14ac:dyDescent="0.35">
      <c r="B381" s="39">
        <v>45522</v>
      </c>
      <c r="C381" s="40">
        <v>45524</v>
      </c>
      <c r="D381" s="41" t="s">
        <v>48</v>
      </c>
      <c r="E381" s="42" t="s">
        <v>31</v>
      </c>
      <c r="F381" s="22"/>
      <c r="G381" s="42" t="s">
        <v>32</v>
      </c>
      <c r="H381" s="42"/>
      <c r="I381" s="43">
        <v>409.98</v>
      </c>
      <c r="J381" s="43" t="str">
        <f t="shared" si="7"/>
        <v>-</v>
      </c>
      <c r="K381" s="43" t="str">
        <f t="shared" si="8"/>
        <v>-</v>
      </c>
      <c r="L381" s="44" t="str">
        <f t="shared" si="6"/>
        <v>-</v>
      </c>
      <c r="M381" s="45" t="s">
        <v>33</v>
      </c>
      <c r="N381" s="2"/>
      <c r="S381" s="3" t="s">
        <v>510</v>
      </c>
      <c r="T381" s="4">
        <v>3.5</v>
      </c>
      <c r="U381" s="2" t="s">
        <v>42</v>
      </c>
    </row>
    <row r="382" spans="2:21" ht="15.75" customHeight="1" x14ac:dyDescent="0.35">
      <c r="B382" s="39">
        <v>45522</v>
      </c>
      <c r="C382" s="40">
        <v>45533</v>
      </c>
      <c r="D382" s="41" t="s">
        <v>47</v>
      </c>
      <c r="E382" s="42" t="s">
        <v>31</v>
      </c>
      <c r="F382" s="22"/>
      <c r="G382" s="42" t="s">
        <v>42</v>
      </c>
      <c r="H382" s="42"/>
      <c r="I382" s="43">
        <v>486.52</v>
      </c>
      <c r="J382" s="43" t="str">
        <f t="shared" si="7"/>
        <v>-</v>
      </c>
      <c r="K382" s="43" t="str">
        <f t="shared" si="8"/>
        <v>-</v>
      </c>
      <c r="L382" s="44" t="str">
        <f t="shared" si="6"/>
        <v>-</v>
      </c>
      <c r="M382" s="45" t="s">
        <v>33</v>
      </c>
      <c r="N382" s="2"/>
      <c r="S382" s="3" t="s">
        <v>511</v>
      </c>
      <c r="T382" s="4">
        <v>3.5</v>
      </c>
      <c r="U382" s="2" t="s">
        <v>42</v>
      </c>
    </row>
    <row r="383" spans="2:21" ht="15.75" customHeight="1" x14ac:dyDescent="0.35">
      <c r="B383" s="39">
        <v>45522</v>
      </c>
      <c r="C383" s="40">
        <v>45524</v>
      </c>
      <c r="D383" s="41" t="s">
        <v>150</v>
      </c>
      <c r="E383" s="42" t="s">
        <v>31</v>
      </c>
      <c r="F383" s="22"/>
      <c r="G383" s="42" t="s">
        <v>42</v>
      </c>
      <c r="H383" s="42"/>
      <c r="I383" s="43">
        <v>142.5</v>
      </c>
      <c r="J383" s="43" t="str">
        <f t="shared" si="7"/>
        <v>-</v>
      </c>
      <c r="K383" s="43" t="str">
        <f t="shared" si="8"/>
        <v>-</v>
      </c>
      <c r="L383" s="44" t="str">
        <f t="shared" si="6"/>
        <v>-</v>
      </c>
      <c r="M383" s="45" t="s">
        <v>33</v>
      </c>
      <c r="N383" s="2"/>
      <c r="S383" s="3" t="s">
        <v>512</v>
      </c>
      <c r="T383" s="4">
        <v>3.5</v>
      </c>
      <c r="U383" s="2" t="s">
        <v>42</v>
      </c>
    </row>
    <row r="384" spans="2:21" ht="15.75" customHeight="1" x14ac:dyDescent="0.35">
      <c r="B384" s="39">
        <v>45522</v>
      </c>
      <c r="C384" s="40">
        <v>45523</v>
      </c>
      <c r="D384" s="41" t="s">
        <v>82</v>
      </c>
      <c r="E384" s="42" t="s">
        <v>31</v>
      </c>
      <c r="F384" s="22"/>
      <c r="G384" s="42" t="s">
        <v>32</v>
      </c>
      <c r="H384" s="42"/>
      <c r="I384" s="43">
        <v>3900</v>
      </c>
      <c r="J384" s="43" t="str">
        <f t="shared" si="7"/>
        <v>-</v>
      </c>
      <c r="K384" s="43" t="str">
        <f t="shared" si="8"/>
        <v>-</v>
      </c>
      <c r="L384" s="44" t="str">
        <f t="shared" si="6"/>
        <v>-</v>
      </c>
      <c r="M384" s="45" t="s">
        <v>33</v>
      </c>
      <c r="N384" s="2"/>
      <c r="S384" s="3" t="s">
        <v>513</v>
      </c>
      <c r="T384" s="4">
        <v>5</v>
      </c>
      <c r="U384" s="2" t="s">
        <v>42</v>
      </c>
    </row>
    <row r="385" spans="2:21" ht="15.75" customHeight="1" x14ac:dyDescent="0.35">
      <c r="B385" s="39">
        <v>45522</v>
      </c>
      <c r="C385" s="40">
        <v>45540</v>
      </c>
      <c r="D385" s="41" t="s">
        <v>47</v>
      </c>
      <c r="E385" s="42" t="s">
        <v>31</v>
      </c>
      <c r="F385" s="22"/>
      <c r="G385" s="42" t="s">
        <v>42</v>
      </c>
      <c r="H385" s="42"/>
      <c r="I385" s="43">
        <v>486.52</v>
      </c>
      <c r="J385" s="43" t="str">
        <f t="shared" si="7"/>
        <v>-</v>
      </c>
      <c r="K385" s="43" t="str">
        <f t="shared" si="8"/>
        <v>-</v>
      </c>
      <c r="L385" s="44" t="str">
        <f t="shared" si="6"/>
        <v>-</v>
      </c>
      <c r="M385" s="45" t="s">
        <v>33</v>
      </c>
      <c r="N385" s="2"/>
      <c r="S385" s="3" t="s">
        <v>514</v>
      </c>
      <c r="T385" s="4">
        <v>5</v>
      </c>
      <c r="U385" s="2" t="s">
        <v>42</v>
      </c>
    </row>
    <row r="386" spans="2:21" ht="15.75" customHeight="1" x14ac:dyDescent="0.35">
      <c r="B386" s="39">
        <v>45522</v>
      </c>
      <c r="C386" s="40">
        <v>45524</v>
      </c>
      <c r="D386" s="41" t="s">
        <v>180</v>
      </c>
      <c r="E386" s="42" t="s">
        <v>31</v>
      </c>
      <c r="F386" s="22"/>
      <c r="G386" s="42" t="s">
        <v>42</v>
      </c>
      <c r="H386" s="42"/>
      <c r="I386" s="43">
        <v>230</v>
      </c>
      <c r="J386" s="43" t="str">
        <f t="shared" si="7"/>
        <v>-</v>
      </c>
      <c r="K386" s="43" t="str">
        <f t="shared" si="8"/>
        <v>-</v>
      </c>
      <c r="L386" s="44" t="str">
        <f t="shared" si="6"/>
        <v>-</v>
      </c>
      <c r="M386" s="45" t="s">
        <v>33</v>
      </c>
      <c r="N386" s="2"/>
      <c r="S386" s="3" t="s">
        <v>515</v>
      </c>
      <c r="T386" s="4">
        <v>5</v>
      </c>
      <c r="U386" s="2" t="s">
        <v>42</v>
      </c>
    </row>
    <row r="387" spans="2:21" ht="15.75" customHeight="1" x14ac:dyDescent="0.35">
      <c r="B387" s="39">
        <v>45522</v>
      </c>
      <c r="C387" s="40">
        <v>45526</v>
      </c>
      <c r="D387" s="41" t="s">
        <v>82</v>
      </c>
      <c r="E387" s="42" t="s">
        <v>31</v>
      </c>
      <c r="F387" s="22"/>
      <c r="G387" s="42" t="s">
        <v>32</v>
      </c>
      <c r="H387" s="42"/>
      <c r="I387" s="43">
        <v>3900</v>
      </c>
      <c r="J387" s="43" t="str">
        <f t="shared" si="7"/>
        <v>-</v>
      </c>
      <c r="K387" s="43" t="str">
        <f t="shared" si="8"/>
        <v>-</v>
      </c>
      <c r="L387" s="44" t="str">
        <f t="shared" si="6"/>
        <v>-</v>
      </c>
      <c r="M387" s="45" t="s">
        <v>33</v>
      </c>
      <c r="N387" s="2"/>
      <c r="S387" s="3" t="s">
        <v>516</v>
      </c>
      <c r="T387" s="4">
        <v>3.5</v>
      </c>
      <c r="U387" s="2" t="s">
        <v>42</v>
      </c>
    </row>
    <row r="388" spans="2:21" ht="15.75" customHeight="1" x14ac:dyDescent="0.35">
      <c r="B388" s="39">
        <v>45522</v>
      </c>
      <c r="C388" s="40">
        <v>45539</v>
      </c>
      <c r="D388" s="41" t="s">
        <v>64</v>
      </c>
      <c r="E388" s="42" t="s">
        <v>81</v>
      </c>
      <c r="F388" s="22"/>
      <c r="G388" s="42" t="s">
        <v>32</v>
      </c>
      <c r="H388" s="42"/>
      <c r="I388" s="43">
        <v>175.8</v>
      </c>
      <c r="J388" s="43" t="str">
        <f t="shared" si="7"/>
        <v>-</v>
      </c>
      <c r="K388" s="43" t="str">
        <f t="shared" si="8"/>
        <v>-</v>
      </c>
      <c r="L388" s="44" t="str">
        <f t="shared" si="6"/>
        <v>-</v>
      </c>
      <c r="M388" s="45" t="s">
        <v>33</v>
      </c>
      <c r="N388" s="2"/>
      <c r="S388" s="3" t="s">
        <v>517</v>
      </c>
      <c r="T388" s="4">
        <v>3.5</v>
      </c>
      <c r="U388" s="2" t="s">
        <v>42</v>
      </c>
    </row>
    <row r="389" spans="2:21" ht="15.75" customHeight="1" x14ac:dyDescent="0.35">
      <c r="B389" s="39">
        <v>45522</v>
      </c>
      <c r="C389" s="40">
        <v>45525</v>
      </c>
      <c r="D389" s="41" t="s">
        <v>30</v>
      </c>
      <c r="E389" s="42" t="s">
        <v>81</v>
      </c>
      <c r="F389" s="22"/>
      <c r="G389" s="42" t="s">
        <v>32</v>
      </c>
      <c r="H389" s="42"/>
      <c r="I389" s="43">
        <v>1207.6400000000001</v>
      </c>
      <c r="J389" s="43" t="str">
        <f t="shared" si="7"/>
        <v>-</v>
      </c>
      <c r="K389" s="43" t="str">
        <f t="shared" si="8"/>
        <v>-</v>
      </c>
      <c r="L389" s="44" t="str">
        <f t="shared" si="6"/>
        <v>-</v>
      </c>
      <c r="M389" s="45" t="s">
        <v>33</v>
      </c>
      <c r="N389" s="2"/>
      <c r="S389" s="3" t="s">
        <v>518</v>
      </c>
      <c r="T389" s="4">
        <v>3.5</v>
      </c>
      <c r="U389" s="2" t="s">
        <v>42</v>
      </c>
    </row>
    <row r="390" spans="2:21" ht="15.75" customHeight="1" x14ac:dyDescent="0.35">
      <c r="B390" s="39">
        <v>45522</v>
      </c>
      <c r="C390" s="40">
        <v>45532</v>
      </c>
      <c r="D390" s="41" t="s">
        <v>34</v>
      </c>
      <c r="E390" s="42" t="s">
        <v>81</v>
      </c>
      <c r="F390" s="22"/>
      <c r="G390" s="42" t="s">
        <v>32</v>
      </c>
      <c r="H390" s="42"/>
      <c r="I390" s="43">
        <v>226.44</v>
      </c>
      <c r="J390" s="43" t="str">
        <f t="shared" si="7"/>
        <v>-</v>
      </c>
      <c r="K390" s="43" t="str">
        <f t="shared" si="8"/>
        <v>-</v>
      </c>
      <c r="L390" s="44" t="str">
        <f t="shared" si="6"/>
        <v>-</v>
      </c>
      <c r="M390" s="45" t="s">
        <v>33</v>
      </c>
      <c r="N390" s="2"/>
      <c r="S390" s="3" t="s">
        <v>519</v>
      </c>
      <c r="T390" s="4">
        <v>3.5</v>
      </c>
      <c r="U390" s="2" t="s">
        <v>42</v>
      </c>
    </row>
    <row r="391" spans="2:21" ht="15.75" customHeight="1" x14ac:dyDescent="0.35">
      <c r="B391" s="39">
        <v>45522</v>
      </c>
      <c r="C391" s="40">
        <v>45528</v>
      </c>
      <c r="D391" s="41" t="s">
        <v>57</v>
      </c>
      <c r="E391" s="42" t="s">
        <v>81</v>
      </c>
      <c r="F391" s="22"/>
      <c r="G391" s="42" t="s">
        <v>38</v>
      </c>
      <c r="H391" s="42"/>
      <c r="I391" s="43">
        <v>397.5</v>
      </c>
      <c r="J391" s="43" t="str">
        <f t="shared" si="7"/>
        <v>-</v>
      </c>
      <c r="K391" s="43" t="str">
        <f t="shared" si="8"/>
        <v>-</v>
      </c>
      <c r="L391" s="44" t="str">
        <f t="shared" si="6"/>
        <v>-</v>
      </c>
      <c r="M391" s="45" t="s">
        <v>33</v>
      </c>
      <c r="N391" s="2"/>
      <c r="S391" s="3" t="s">
        <v>520</v>
      </c>
      <c r="T391" s="4">
        <v>3.5</v>
      </c>
      <c r="U391" s="2" t="s">
        <v>42</v>
      </c>
    </row>
    <row r="392" spans="2:21" ht="15.75" customHeight="1" x14ac:dyDescent="0.35">
      <c r="B392" s="39">
        <v>45522</v>
      </c>
      <c r="C392" s="40">
        <v>45533</v>
      </c>
      <c r="D392" s="41" t="s">
        <v>39</v>
      </c>
      <c r="E392" s="42" t="s">
        <v>81</v>
      </c>
      <c r="F392" s="22"/>
      <c r="G392" s="42" t="s">
        <v>32</v>
      </c>
      <c r="H392" s="42"/>
      <c r="I392" s="43">
        <v>316.08</v>
      </c>
      <c r="J392" s="43" t="str">
        <f t="shared" si="7"/>
        <v>-</v>
      </c>
      <c r="K392" s="43" t="str">
        <f t="shared" si="8"/>
        <v>-</v>
      </c>
      <c r="L392" s="44" t="str">
        <f t="shared" si="6"/>
        <v>-</v>
      </c>
      <c r="M392" s="45" t="s">
        <v>33</v>
      </c>
      <c r="N392" s="2"/>
      <c r="S392" s="3" t="s">
        <v>521</v>
      </c>
      <c r="T392" s="4">
        <v>25</v>
      </c>
      <c r="U392" s="2" t="s">
        <v>36</v>
      </c>
    </row>
    <row r="393" spans="2:21" ht="15.75" customHeight="1" x14ac:dyDescent="0.35">
      <c r="B393" s="39">
        <v>45522</v>
      </c>
      <c r="C393" s="40">
        <v>45548</v>
      </c>
      <c r="D393" s="41" t="s">
        <v>71</v>
      </c>
      <c r="E393" s="42" t="s">
        <v>81</v>
      </c>
      <c r="F393" s="22"/>
      <c r="G393" s="42" t="s">
        <v>36</v>
      </c>
      <c r="H393" s="42"/>
      <c r="I393" s="43">
        <v>610.5</v>
      </c>
      <c r="J393" s="43" t="str">
        <f t="shared" si="7"/>
        <v>-</v>
      </c>
      <c r="K393" s="43" t="str">
        <f t="shared" si="8"/>
        <v>-</v>
      </c>
      <c r="L393" s="44" t="str">
        <f t="shared" si="6"/>
        <v>-</v>
      </c>
      <c r="M393" s="45" t="s">
        <v>33</v>
      </c>
      <c r="N393" s="2"/>
      <c r="S393" s="3" t="s">
        <v>522</v>
      </c>
      <c r="T393" s="4">
        <v>16</v>
      </c>
      <c r="U393" s="2" t="s">
        <v>36</v>
      </c>
    </row>
    <row r="394" spans="2:21" ht="15.75" customHeight="1" x14ac:dyDescent="0.35">
      <c r="B394" s="39">
        <v>45522</v>
      </c>
      <c r="C394" s="40">
        <v>45562</v>
      </c>
      <c r="D394" s="41" t="s">
        <v>71</v>
      </c>
      <c r="E394" s="42" t="s">
        <v>81</v>
      </c>
      <c r="F394" s="22"/>
      <c r="G394" s="42" t="s">
        <v>36</v>
      </c>
      <c r="H394" s="42"/>
      <c r="I394" s="43">
        <v>610.5</v>
      </c>
      <c r="J394" s="43" t="str">
        <f t="shared" si="7"/>
        <v>-</v>
      </c>
      <c r="K394" s="43" t="str">
        <f t="shared" si="8"/>
        <v>-</v>
      </c>
      <c r="L394" s="44" t="str">
        <f t="shared" si="6"/>
        <v>-</v>
      </c>
      <c r="M394" s="45" t="s">
        <v>33</v>
      </c>
      <c r="N394" s="2"/>
      <c r="S394" s="3" t="s">
        <v>523</v>
      </c>
      <c r="T394" s="4">
        <v>25</v>
      </c>
      <c r="U394" s="2" t="s">
        <v>36</v>
      </c>
    </row>
    <row r="395" spans="2:21" ht="15.75" customHeight="1" x14ac:dyDescent="0.35">
      <c r="B395" s="39">
        <v>45522</v>
      </c>
      <c r="C395" s="40">
        <v>45527</v>
      </c>
      <c r="D395" s="41" t="s">
        <v>48</v>
      </c>
      <c r="E395" s="42" t="s">
        <v>81</v>
      </c>
      <c r="F395" s="22"/>
      <c r="G395" s="42" t="s">
        <v>32</v>
      </c>
      <c r="H395" s="42"/>
      <c r="I395" s="43">
        <v>551.6</v>
      </c>
      <c r="J395" s="43" t="str">
        <f t="shared" si="7"/>
        <v>-</v>
      </c>
      <c r="K395" s="43" t="str">
        <f t="shared" si="8"/>
        <v>-</v>
      </c>
      <c r="L395" s="44" t="str">
        <f t="shared" si="6"/>
        <v>-</v>
      </c>
      <c r="M395" s="45" t="s">
        <v>33</v>
      </c>
      <c r="N395" s="2"/>
      <c r="S395" s="3" t="s">
        <v>524</v>
      </c>
      <c r="T395" s="4">
        <v>65</v>
      </c>
      <c r="U395" s="2" t="s">
        <v>36</v>
      </c>
    </row>
    <row r="396" spans="2:21" ht="15.75" customHeight="1" x14ac:dyDescent="0.35">
      <c r="B396" s="39">
        <v>45522</v>
      </c>
      <c r="C396" s="40">
        <v>45532</v>
      </c>
      <c r="D396" s="41" t="s">
        <v>64</v>
      </c>
      <c r="E396" s="42" t="s">
        <v>89</v>
      </c>
      <c r="F396" s="22"/>
      <c r="G396" s="42" t="s">
        <v>32</v>
      </c>
      <c r="H396" s="42"/>
      <c r="I396" s="43">
        <v>24</v>
      </c>
      <c r="J396" s="43" t="str">
        <f t="shared" si="7"/>
        <v>-</v>
      </c>
      <c r="K396" s="43" t="str">
        <f t="shared" si="8"/>
        <v>-</v>
      </c>
      <c r="L396" s="44" t="str">
        <f t="shared" si="6"/>
        <v>-</v>
      </c>
      <c r="M396" s="45" t="s">
        <v>33</v>
      </c>
      <c r="N396" s="2"/>
      <c r="S396" s="3" t="s">
        <v>525</v>
      </c>
      <c r="T396" s="4">
        <v>20</v>
      </c>
      <c r="U396" s="2" t="s">
        <v>36</v>
      </c>
    </row>
    <row r="397" spans="2:21" ht="15.75" customHeight="1" x14ac:dyDescent="0.35">
      <c r="B397" s="39">
        <v>45522</v>
      </c>
      <c r="C397" s="40">
        <v>45532</v>
      </c>
      <c r="D397" s="41" t="s">
        <v>64</v>
      </c>
      <c r="E397" s="42" t="s">
        <v>89</v>
      </c>
      <c r="F397" s="22"/>
      <c r="G397" s="42" t="s">
        <v>32</v>
      </c>
      <c r="H397" s="42"/>
      <c r="I397" s="43">
        <v>471</v>
      </c>
      <c r="J397" s="43" t="str">
        <f t="shared" si="7"/>
        <v>-</v>
      </c>
      <c r="K397" s="43" t="str">
        <f t="shared" si="8"/>
        <v>-</v>
      </c>
      <c r="L397" s="44" t="str">
        <f t="shared" si="6"/>
        <v>-</v>
      </c>
      <c r="M397" s="45" t="s">
        <v>33</v>
      </c>
      <c r="N397" s="2"/>
      <c r="S397" s="3" t="s">
        <v>526</v>
      </c>
      <c r="T397" s="4">
        <v>6.9</v>
      </c>
      <c r="U397" s="2" t="s">
        <v>55</v>
      </c>
    </row>
    <row r="398" spans="2:21" ht="15.75" customHeight="1" x14ac:dyDescent="0.35">
      <c r="B398" s="39">
        <v>45522</v>
      </c>
      <c r="C398" s="40">
        <v>45523</v>
      </c>
      <c r="D398" s="41" t="s">
        <v>82</v>
      </c>
      <c r="E398" s="42" t="s">
        <v>89</v>
      </c>
      <c r="F398" s="22"/>
      <c r="G398" s="42" t="s">
        <v>32</v>
      </c>
      <c r="H398" s="42"/>
      <c r="I398" s="43">
        <v>461</v>
      </c>
      <c r="J398" s="43" t="str">
        <f t="shared" si="7"/>
        <v>-</v>
      </c>
      <c r="K398" s="43" t="str">
        <f t="shared" si="8"/>
        <v>-</v>
      </c>
      <c r="L398" s="44" t="str">
        <f t="shared" si="6"/>
        <v>-</v>
      </c>
      <c r="M398" s="45" t="s">
        <v>33</v>
      </c>
      <c r="N398" s="2"/>
      <c r="S398" s="3" t="s">
        <v>527</v>
      </c>
      <c r="T398" s="4">
        <v>6.9</v>
      </c>
      <c r="U398" s="2" t="s">
        <v>55</v>
      </c>
    </row>
    <row r="399" spans="2:21" ht="15.75" customHeight="1" x14ac:dyDescent="0.35">
      <c r="B399" s="39">
        <v>45522</v>
      </c>
      <c r="C399" s="40">
        <v>45531</v>
      </c>
      <c r="D399" s="41" t="s">
        <v>47</v>
      </c>
      <c r="E399" s="42" t="s">
        <v>89</v>
      </c>
      <c r="F399" s="22"/>
      <c r="G399" s="42" t="s">
        <v>42</v>
      </c>
      <c r="H399" s="42"/>
      <c r="I399" s="43">
        <v>211.28</v>
      </c>
      <c r="J399" s="43" t="str">
        <f t="shared" si="7"/>
        <v>-</v>
      </c>
      <c r="K399" s="43" t="str">
        <f t="shared" si="8"/>
        <v>-</v>
      </c>
      <c r="L399" s="44" t="str">
        <f t="shared" si="6"/>
        <v>-</v>
      </c>
      <c r="M399" s="45" t="s">
        <v>33</v>
      </c>
      <c r="N399" s="2"/>
      <c r="S399" s="3" t="s">
        <v>527</v>
      </c>
      <c r="T399" s="4">
        <v>6.9</v>
      </c>
      <c r="U399" s="2" t="s">
        <v>55</v>
      </c>
    </row>
    <row r="400" spans="2:21" ht="15.75" customHeight="1" x14ac:dyDescent="0.35">
      <c r="B400" s="39">
        <v>45522</v>
      </c>
      <c r="C400" s="40">
        <v>45526</v>
      </c>
      <c r="D400" s="41" t="s">
        <v>180</v>
      </c>
      <c r="E400" s="42" t="s">
        <v>89</v>
      </c>
      <c r="F400" s="22"/>
      <c r="G400" s="42" t="s">
        <v>42</v>
      </c>
      <c r="H400" s="42"/>
      <c r="I400" s="43">
        <v>125</v>
      </c>
      <c r="J400" s="43" t="str">
        <f t="shared" si="7"/>
        <v>-</v>
      </c>
      <c r="K400" s="43" t="str">
        <f t="shared" si="8"/>
        <v>-</v>
      </c>
      <c r="L400" s="44" t="str">
        <f t="shared" si="6"/>
        <v>-</v>
      </c>
      <c r="M400" s="45" t="s">
        <v>33</v>
      </c>
      <c r="N400" s="2"/>
      <c r="S400" s="3" t="s">
        <v>528</v>
      </c>
      <c r="T400" s="4">
        <v>25.9</v>
      </c>
      <c r="U400" s="2" t="s">
        <v>55</v>
      </c>
    </row>
    <row r="401" spans="2:21" ht="15.75" customHeight="1" x14ac:dyDescent="0.35">
      <c r="B401" s="39">
        <v>45522</v>
      </c>
      <c r="C401" s="40"/>
      <c r="D401" s="41" t="s">
        <v>108</v>
      </c>
      <c r="E401" s="42" t="s">
        <v>89</v>
      </c>
      <c r="F401" s="22"/>
      <c r="G401" s="42" t="s">
        <v>258</v>
      </c>
      <c r="H401" s="42"/>
      <c r="I401" s="43">
        <v>467.28</v>
      </c>
      <c r="J401" s="43" t="str">
        <f t="shared" si="7"/>
        <v>-</v>
      </c>
      <c r="K401" s="43" t="str">
        <f t="shared" si="8"/>
        <v>-</v>
      </c>
      <c r="L401" s="44"/>
      <c r="M401" s="45" t="s">
        <v>33</v>
      </c>
      <c r="N401" s="2"/>
      <c r="S401" s="3" t="s">
        <v>528</v>
      </c>
      <c r="T401" s="4">
        <v>25.9</v>
      </c>
      <c r="U401" s="2" t="s">
        <v>55</v>
      </c>
    </row>
    <row r="402" spans="2:21" ht="15.75" customHeight="1" x14ac:dyDescent="0.35">
      <c r="B402" s="39">
        <v>45522</v>
      </c>
      <c r="C402" s="40">
        <v>45534</v>
      </c>
      <c r="D402" s="41" t="s">
        <v>166</v>
      </c>
      <c r="E402" s="42" t="s">
        <v>89</v>
      </c>
      <c r="F402" s="22"/>
      <c r="G402" s="42" t="s">
        <v>67</v>
      </c>
      <c r="H402" s="42"/>
      <c r="I402" s="43">
        <v>722.8</v>
      </c>
      <c r="J402" s="43" t="str">
        <f t="shared" si="7"/>
        <v>-</v>
      </c>
      <c r="K402" s="43" t="str">
        <f t="shared" si="8"/>
        <v>-</v>
      </c>
      <c r="L402" s="44" t="str">
        <f t="shared" ref="L402:L656" si="9">IFERROR(K402/J402-1,"-")</f>
        <v>-</v>
      </c>
      <c r="M402" s="45" t="s">
        <v>33</v>
      </c>
      <c r="N402" s="2"/>
      <c r="S402" s="3" t="s">
        <v>529</v>
      </c>
      <c r="T402" s="4">
        <v>5</v>
      </c>
      <c r="U402" s="2" t="s">
        <v>42</v>
      </c>
    </row>
    <row r="403" spans="2:21" ht="15.75" customHeight="1" x14ac:dyDescent="0.35">
      <c r="B403" s="39">
        <v>45522</v>
      </c>
      <c r="C403" s="40"/>
      <c r="D403" s="41" t="s">
        <v>30</v>
      </c>
      <c r="E403" s="42" t="s">
        <v>89</v>
      </c>
      <c r="F403" s="22"/>
      <c r="G403" s="42" t="s">
        <v>32</v>
      </c>
      <c r="H403" s="42"/>
      <c r="I403" s="43">
        <v>798.74</v>
      </c>
      <c r="J403" s="43" t="str">
        <f t="shared" si="7"/>
        <v>-</v>
      </c>
      <c r="K403" s="43" t="str">
        <f t="shared" si="8"/>
        <v>-</v>
      </c>
      <c r="L403" s="44" t="str">
        <f t="shared" si="9"/>
        <v>-</v>
      </c>
      <c r="M403" s="45" t="s">
        <v>33</v>
      </c>
      <c r="N403" s="2"/>
      <c r="S403" s="3" t="s">
        <v>530</v>
      </c>
      <c r="T403" s="4">
        <v>4.9000000000000004</v>
      </c>
      <c r="U403" s="2" t="s">
        <v>55</v>
      </c>
    </row>
    <row r="404" spans="2:21" ht="15.75" customHeight="1" x14ac:dyDescent="0.35">
      <c r="B404" s="39">
        <v>45522</v>
      </c>
      <c r="C404" s="40">
        <v>45527</v>
      </c>
      <c r="D404" s="41" t="s">
        <v>37</v>
      </c>
      <c r="E404" s="42" t="s">
        <v>89</v>
      </c>
      <c r="F404" s="22"/>
      <c r="G404" s="42" t="s">
        <v>38</v>
      </c>
      <c r="H404" s="42"/>
      <c r="I404" s="43">
        <v>1284.47</v>
      </c>
      <c r="J404" s="43" t="str">
        <f t="shared" si="7"/>
        <v>-</v>
      </c>
      <c r="K404" s="43" t="str">
        <f t="shared" si="8"/>
        <v>-</v>
      </c>
      <c r="L404" s="44" t="str">
        <f t="shared" si="9"/>
        <v>-</v>
      </c>
      <c r="M404" s="45" t="s">
        <v>33</v>
      </c>
      <c r="N404" s="2"/>
      <c r="S404" s="3" t="s">
        <v>531</v>
      </c>
      <c r="T404" s="4">
        <v>1</v>
      </c>
      <c r="U404" s="2" t="s">
        <v>36</v>
      </c>
    </row>
    <row r="405" spans="2:21" ht="15.75" customHeight="1" x14ac:dyDescent="0.35">
      <c r="B405" s="39">
        <v>45522</v>
      </c>
      <c r="C405" s="40">
        <v>45523</v>
      </c>
      <c r="D405" s="41" t="s">
        <v>47</v>
      </c>
      <c r="E405" s="42" t="s">
        <v>31</v>
      </c>
      <c r="F405" s="22"/>
      <c r="G405" s="42" t="s">
        <v>42</v>
      </c>
      <c r="H405" s="42"/>
      <c r="I405" s="43">
        <v>475.16</v>
      </c>
      <c r="J405" s="43" t="str">
        <f t="shared" si="7"/>
        <v>-</v>
      </c>
      <c r="K405" s="43" t="str">
        <f t="shared" si="8"/>
        <v>-</v>
      </c>
      <c r="L405" s="44" t="str">
        <f t="shared" si="9"/>
        <v>-</v>
      </c>
      <c r="M405" s="45" t="s">
        <v>33</v>
      </c>
      <c r="N405" s="2"/>
      <c r="S405" s="3" t="s">
        <v>532</v>
      </c>
      <c r="T405" s="4">
        <v>2</v>
      </c>
      <c r="U405" s="2" t="s">
        <v>36</v>
      </c>
    </row>
    <row r="406" spans="2:21" ht="15.75" customHeight="1" x14ac:dyDescent="0.35">
      <c r="B406" s="39">
        <v>45527</v>
      </c>
      <c r="C406" s="40">
        <v>45539</v>
      </c>
      <c r="D406" s="41" t="s">
        <v>30</v>
      </c>
      <c r="E406" s="42" t="s">
        <v>99</v>
      </c>
      <c r="F406" s="22"/>
      <c r="G406" s="42" t="s">
        <v>32</v>
      </c>
      <c r="H406" s="42"/>
      <c r="I406" s="43">
        <v>803.15</v>
      </c>
      <c r="J406" s="43" t="str">
        <f t="shared" si="7"/>
        <v>-</v>
      </c>
      <c r="K406" s="43" t="str">
        <f t="shared" si="8"/>
        <v>-</v>
      </c>
      <c r="L406" s="44" t="str">
        <f t="shared" si="9"/>
        <v>-</v>
      </c>
      <c r="M406" s="45" t="s">
        <v>33</v>
      </c>
      <c r="N406" s="2"/>
      <c r="S406" s="3" t="s">
        <v>533</v>
      </c>
      <c r="T406" s="4">
        <v>3</v>
      </c>
      <c r="U406" s="2" t="s">
        <v>36</v>
      </c>
    </row>
    <row r="407" spans="2:21" ht="15.75" customHeight="1" x14ac:dyDescent="0.35">
      <c r="B407" s="39">
        <v>45527</v>
      </c>
      <c r="C407" s="40">
        <v>45531</v>
      </c>
      <c r="D407" s="41" t="s">
        <v>75</v>
      </c>
      <c r="E407" s="42" t="s">
        <v>99</v>
      </c>
      <c r="F407" s="22"/>
      <c r="G407" s="42" t="s">
        <v>32</v>
      </c>
      <c r="H407" s="42"/>
      <c r="I407" s="43">
        <v>269.45999999999998</v>
      </c>
      <c r="J407" s="43" t="str">
        <f t="shared" si="7"/>
        <v>-</v>
      </c>
      <c r="K407" s="43" t="str">
        <f t="shared" si="8"/>
        <v>-</v>
      </c>
      <c r="L407" s="44" t="str">
        <f t="shared" si="9"/>
        <v>-</v>
      </c>
      <c r="M407" s="45" t="s">
        <v>33</v>
      </c>
      <c r="N407" s="2"/>
      <c r="S407" s="3" t="s">
        <v>534</v>
      </c>
      <c r="T407" s="4">
        <v>28</v>
      </c>
      <c r="U407" s="2" t="s">
        <v>55</v>
      </c>
    </row>
    <row r="408" spans="2:21" ht="15.75" customHeight="1" x14ac:dyDescent="0.35">
      <c r="B408" s="39">
        <v>45527</v>
      </c>
      <c r="C408" s="40">
        <v>45537</v>
      </c>
      <c r="D408" s="41" t="s">
        <v>61</v>
      </c>
      <c r="E408" s="42" t="s">
        <v>99</v>
      </c>
      <c r="F408" s="22"/>
      <c r="G408" s="42" t="s">
        <v>42</v>
      </c>
      <c r="H408" s="42"/>
      <c r="I408" s="43">
        <v>133.80000000000001</v>
      </c>
      <c r="J408" s="43" t="str">
        <f t="shared" si="7"/>
        <v>-</v>
      </c>
      <c r="K408" s="43" t="str">
        <f t="shared" si="8"/>
        <v>-</v>
      </c>
      <c r="L408" s="44" t="str">
        <f t="shared" si="9"/>
        <v>-</v>
      </c>
      <c r="M408" s="45" t="s">
        <v>33</v>
      </c>
      <c r="N408" s="2"/>
      <c r="S408" s="3" t="s">
        <v>535</v>
      </c>
      <c r="T408" s="4">
        <v>20</v>
      </c>
      <c r="U408" s="2" t="s">
        <v>55</v>
      </c>
    </row>
    <row r="409" spans="2:21" ht="15.75" customHeight="1" x14ac:dyDescent="0.35">
      <c r="B409" s="39">
        <v>45527</v>
      </c>
      <c r="C409" s="40">
        <v>45533</v>
      </c>
      <c r="D409" s="41" t="s">
        <v>86</v>
      </c>
      <c r="E409" s="42" t="s">
        <v>99</v>
      </c>
      <c r="F409" s="22"/>
      <c r="G409" s="42" t="s">
        <v>42</v>
      </c>
      <c r="H409" s="42"/>
      <c r="I409" s="43">
        <v>152.6</v>
      </c>
      <c r="J409" s="43" t="str">
        <f t="shared" si="7"/>
        <v>-</v>
      </c>
      <c r="K409" s="43" t="str">
        <f t="shared" si="8"/>
        <v>-</v>
      </c>
      <c r="L409" s="44" t="str">
        <f t="shared" si="9"/>
        <v>-</v>
      </c>
      <c r="M409" s="45" t="s">
        <v>33</v>
      </c>
      <c r="N409" s="2"/>
      <c r="S409" s="3" t="s">
        <v>536</v>
      </c>
      <c r="T409" s="4">
        <v>40.9</v>
      </c>
      <c r="U409" s="2" t="s">
        <v>55</v>
      </c>
    </row>
    <row r="410" spans="2:21" ht="15.75" customHeight="1" x14ac:dyDescent="0.35">
      <c r="B410" s="39">
        <v>45527</v>
      </c>
      <c r="C410" s="40">
        <v>45531</v>
      </c>
      <c r="D410" s="41" t="s">
        <v>78</v>
      </c>
      <c r="E410" s="42" t="s">
        <v>99</v>
      </c>
      <c r="F410" s="22"/>
      <c r="G410" s="42" t="s">
        <v>32</v>
      </c>
      <c r="H410" s="42"/>
      <c r="I410" s="43">
        <v>365.19</v>
      </c>
      <c r="J410" s="43" t="str">
        <f t="shared" si="7"/>
        <v>-</v>
      </c>
      <c r="K410" s="43" t="str">
        <f t="shared" si="8"/>
        <v>-</v>
      </c>
      <c r="L410" s="44" t="str">
        <f t="shared" si="9"/>
        <v>-</v>
      </c>
      <c r="M410" s="45" t="s">
        <v>33</v>
      </c>
      <c r="N410" s="2"/>
    </row>
    <row r="411" spans="2:21" ht="15.75" customHeight="1" x14ac:dyDescent="0.35">
      <c r="B411" s="39">
        <v>45527</v>
      </c>
      <c r="C411" s="40">
        <v>45540</v>
      </c>
      <c r="D411" s="41" t="s">
        <v>43</v>
      </c>
      <c r="E411" s="42" t="s">
        <v>99</v>
      </c>
      <c r="F411" s="22"/>
      <c r="G411" s="42" t="s">
        <v>38</v>
      </c>
      <c r="H411" s="42"/>
      <c r="I411" s="43">
        <v>669.2</v>
      </c>
      <c r="J411" s="43" t="str">
        <f t="shared" si="7"/>
        <v>-</v>
      </c>
      <c r="K411" s="43" t="str">
        <f t="shared" si="8"/>
        <v>-</v>
      </c>
      <c r="L411" s="44" t="str">
        <f t="shared" si="9"/>
        <v>-</v>
      </c>
      <c r="M411" s="45"/>
      <c r="N411" s="2"/>
    </row>
    <row r="412" spans="2:21" ht="15.75" customHeight="1" x14ac:dyDescent="0.35">
      <c r="B412" s="39">
        <v>45527</v>
      </c>
      <c r="C412" s="40">
        <v>45555</v>
      </c>
      <c r="D412" s="41" t="s">
        <v>74</v>
      </c>
      <c r="E412" s="42" t="s">
        <v>99</v>
      </c>
      <c r="F412" s="22"/>
      <c r="G412" s="42" t="s">
        <v>36</v>
      </c>
      <c r="H412" s="42"/>
      <c r="I412" s="43">
        <v>587.15</v>
      </c>
      <c r="J412" s="43" t="str">
        <f t="shared" si="7"/>
        <v>-</v>
      </c>
      <c r="K412" s="43" t="str">
        <f t="shared" si="8"/>
        <v>-</v>
      </c>
      <c r="L412" s="44" t="str">
        <f t="shared" si="9"/>
        <v>-</v>
      </c>
      <c r="M412" s="45"/>
      <c r="N412" s="2"/>
    </row>
    <row r="413" spans="2:21" ht="15.75" customHeight="1" x14ac:dyDescent="0.35">
      <c r="B413" s="39">
        <v>45527</v>
      </c>
      <c r="C413" s="40">
        <v>45570</v>
      </c>
      <c r="D413" s="41" t="s">
        <v>74</v>
      </c>
      <c r="E413" s="42" t="s">
        <v>99</v>
      </c>
      <c r="F413" s="22"/>
      <c r="G413" s="42" t="s">
        <v>36</v>
      </c>
      <c r="H413" s="42"/>
      <c r="I413" s="43">
        <v>587.14</v>
      </c>
      <c r="J413" s="43" t="str">
        <f t="shared" si="7"/>
        <v>-</v>
      </c>
      <c r="K413" s="43" t="str">
        <f t="shared" si="8"/>
        <v>-</v>
      </c>
      <c r="L413" s="44" t="str">
        <f t="shared" si="9"/>
        <v>-</v>
      </c>
      <c r="M413" s="45"/>
      <c r="N413" s="2"/>
    </row>
    <row r="414" spans="2:21" ht="15.75" customHeight="1" x14ac:dyDescent="0.35">
      <c r="B414" s="39">
        <v>45527</v>
      </c>
      <c r="C414" s="40">
        <v>45531</v>
      </c>
      <c r="D414" s="41" t="s">
        <v>150</v>
      </c>
      <c r="E414" s="42" t="s">
        <v>31</v>
      </c>
      <c r="F414" s="22"/>
      <c r="G414" s="42" t="s">
        <v>42</v>
      </c>
      <c r="H414" s="42"/>
      <c r="I414" s="43">
        <v>142.5</v>
      </c>
      <c r="J414" s="43" t="str">
        <f t="shared" si="7"/>
        <v>-</v>
      </c>
      <c r="K414" s="43" t="str">
        <f t="shared" si="8"/>
        <v>-</v>
      </c>
      <c r="L414" s="44" t="str">
        <f t="shared" si="9"/>
        <v>-</v>
      </c>
      <c r="M414" s="45" t="s">
        <v>33</v>
      </c>
      <c r="N414" s="2"/>
    </row>
    <row r="415" spans="2:21" ht="15.75" customHeight="1" x14ac:dyDescent="0.35">
      <c r="B415" s="39">
        <v>45527</v>
      </c>
      <c r="C415" s="40">
        <v>45530</v>
      </c>
      <c r="D415" s="41" t="s">
        <v>75</v>
      </c>
      <c r="E415" s="42" t="s">
        <v>31</v>
      </c>
      <c r="F415" s="22"/>
      <c r="G415" s="42" t="s">
        <v>32</v>
      </c>
      <c r="H415" s="42"/>
      <c r="I415" s="43">
        <v>629.17999999999995</v>
      </c>
      <c r="J415" s="43" t="str">
        <f t="shared" si="7"/>
        <v>-</v>
      </c>
      <c r="K415" s="43" t="str">
        <f t="shared" si="8"/>
        <v>-</v>
      </c>
      <c r="L415" s="44" t="str">
        <f t="shared" si="9"/>
        <v>-</v>
      </c>
      <c r="M415" s="45" t="s">
        <v>33</v>
      </c>
      <c r="N415" s="2"/>
    </row>
    <row r="416" spans="2:21" ht="15.75" customHeight="1" x14ac:dyDescent="0.35">
      <c r="B416" s="39">
        <v>45527</v>
      </c>
      <c r="C416" s="40">
        <v>45538</v>
      </c>
      <c r="D416" s="41" t="s">
        <v>43</v>
      </c>
      <c r="E416" s="42" t="s">
        <v>31</v>
      </c>
      <c r="F416" s="22"/>
      <c r="G416" s="42" t="s">
        <v>38</v>
      </c>
      <c r="H416" s="42"/>
      <c r="I416" s="43">
        <v>2126.17</v>
      </c>
      <c r="J416" s="43" t="str">
        <f t="shared" si="7"/>
        <v>-</v>
      </c>
      <c r="K416" s="43" t="str">
        <f t="shared" si="8"/>
        <v>-</v>
      </c>
      <c r="L416" s="44" t="str">
        <f t="shared" si="9"/>
        <v>-</v>
      </c>
      <c r="M416" s="45" t="s">
        <v>33</v>
      </c>
      <c r="N416" s="2"/>
    </row>
    <row r="417" spans="2:14" ht="15.75" customHeight="1" x14ac:dyDescent="0.35">
      <c r="B417" s="39">
        <v>45527</v>
      </c>
      <c r="C417" s="40">
        <v>45530</v>
      </c>
      <c r="D417" s="41" t="s">
        <v>133</v>
      </c>
      <c r="E417" s="42" t="s">
        <v>31</v>
      </c>
      <c r="F417" s="22"/>
      <c r="G417" s="42" t="s">
        <v>42</v>
      </c>
      <c r="H417" s="42"/>
      <c r="I417" s="43">
        <v>234.8</v>
      </c>
      <c r="J417" s="43" t="str">
        <f t="shared" si="7"/>
        <v>-</v>
      </c>
      <c r="K417" s="43" t="str">
        <f t="shared" si="8"/>
        <v>-</v>
      </c>
      <c r="L417" s="44" t="str">
        <f t="shared" si="9"/>
        <v>-</v>
      </c>
      <c r="M417" s="45" t="s">
        <v>33</v>
      </c>
      <c r="N417" s="2"/>
    </row>
    <row r="418" spans="2:14" ht="15.75" customHeight="1" x14ac:dyDescent="0.35">
      <c r="B418" s="39">
        <v>45527</v>
      </c>
      <c r="C418" s="40">
        <v>45531</v>
      </c>
      <c r="D418" s="41" t="s">
        <v>98</v>
      </c>
      <c r="E418" s="42" t="s">
        <v>31</v>
      </c>
      <c r="F418" s="22"/>
      <c r="G418" s="42" t="s">
        <v>32</v>
      </c>
      <c r="H418" s="42"/>
      <c r="I418" s="43">
        <v>439</v>
      </c>
      <c r="J418" s="43" t="str">
        <f t="shared" si="7"/>
        <v>-</v>
      </c>
      <c r="K418" s="43" t="str">
        <f t="shared" si="8"/>
        <v>-</v>
      </c>
      <c r="L418" s="44" t="str">
        <f t="shared" si="9"/>
        <v>-</v>
      </c>
      <c r="M418" s="45" t="s">
        <v>33</v>
      </c>
      <c r="N418" s="2"/>
    </row>
    <row r="419" spans="2:14" ht="15.75" customHeight="1" x14ac:dyDescent="0.35">
      <c r="B419" s="39">
        <v>45527</v>
      </c>
      <c r="C419" s="40">
        <v>45544</v>
      </c>
      <c r="D419" s="41" t="s">
        <v>47</v>
      </c>
      <c r="E419" s="42" t="s">
        <v>31</v>
      </c>
      <c r="F419" s="22"/>
      <c r="G419" s="42" t="s">
        <v>42</v>
      </c>
      <c r="H419" s="42"/>
      <c r="I419" s="43">
        <v>560.35</v>
      </c>
      <c r="J419" s="43" t="str">
        <f t="shared" si="7"/>
        <v>-</v>
      </c>
      <c r="K419" s="43" t="str">
        <f t="shared" si="8"/>
        <v>-</v>
      </c>
      <c r="L419" s="44" t="str">
        <f t="shared" si="9"/>
        <v>-</v>
      </c>
      <c r="M419" s="45" t="s">
        <v>33</v>
      </c>
      <c r="N419" s="2"/>
    </row>
    <row r="420" spans="2:14" ht="15.75" customHeight="1" x14ac:dyDescent="0.35">
      <c r="B420" s="39">
        <v>45527</v>
      </c>
      <c r="C420" s="40">
        <v>45551</v>
      </c>
      <c r="D420" s="41" t="s">
        <v>47</v>
      </c>
      <c r="E420" s="42" t="s">
        <v>31</v>
      </c>
      <c r="F420" s="22"/>
      <c r="G420" s="42" t="s">
        <v>42</v>
      </c>
      <c r="H420" s="42"/>
      <c r="I420" s="43">
        <v>560.34</v>
      </c>
      <c r="J420" s="43" t="str">
        <f t="shared" si="7"/>
        <v>-</v>
      </c>
      <c r="K420" s="43" t="str">
        <f t="shared" si="8"/>
        <v>-</v>
      </c>
      <c r="L420" s="44" t="str">
        <f t="shared" si="9"/>
        <v>-</v>
      </c>
      <c r="M420" s="45" t="s">
        <v>33</v>
      </c>
      <c r="N420" s="2"/>
    </row>
    <row r="421" spans="2:14" ht="15.75" customHeight="1" x14ac:dyDescent="0.35">
      <c r="B421" s="39">
        <v>45527</v>
      </c>
      <c r="C421" s="40">
        <v>45552</v>
      </c>
      <c r="D421" s="41" t="s">
        <v>128</v>
      </c>
      <c r="E421" s="42" t="s">
        <v>31</v>
      </c>
      <c r="F421" s="22"/>
      <c r="G421" s="42" t="s">
        <v>36</v>
      </c>
      <c r="H421" s="42"/>
      <c r="I421" s="43">
        <v>340</v>
      </c>
      <c r="J421" s="43" t="str">
        <f t="shared" si="7"/>
        <v>-</v>
      </c>
      <c r="K421" s="43" t="str">
        <f t="shared" si="8"/>
        <v>-</v>
      </c>
      <c r="L421" s="44" t="str">
        <f t="shared" si="9"/>
        <v>-</v>
      </c>
      <c r="M421" s="45" t="s">
        <v>33</v>
      </c>
      <c r="N421" s="2"/>
    </row>
    <row r="422" spans="2:14" ht="15.75" customHeight="1" x14ac:dyDescent="0.35">
      <c r="B422" s="39">
        <v>45527</v>
      </c>
      <c r="C422" s="40">
        <v>45580</v>
      </c>
      <c r="D422" s="41" t="s">
        <v>128</v>
      </c>
      <c r="E422" s="42" t="s">
        <v>31</v>
      </c>
      <c r="F422" s="22"/>
      <c r="G422" s="42" t="s">
        <v>36</v>
      </c>
      <c r="H422" s="42"/>
      <c r="I422" s="43">
        <v>340</v>
      </c>
      <c r="J422" s="43" t="str">
        <f t="shared" si="7"/>
        <v>-</v>
      </c>
      <c r="K422" s="43" t="str">
        <f t="shared" si="8"/>
        <v>-</v>
      </c>
      <c r="L422" s="44" t="str">
        <f t="shared" si="9"/>
        <v>-</v>
      </c>
      <c r="M422" s="45" t="s">
        <v>33</v>
      </c>
      <c r="N422" s="2"/>
    </row>
    <row r="423" spans="2:14" ht="15.75" customHeight="1" x14ac:dyDescent="0.35">
      <c r="B423" s="39">
        <v>45527</v>
      </c>
      <c r="C423" s="40">
        <v>45530</v>
      </c>
      <c r="D423" s="41" t="s">
        <v>30</v>
      </c>
      <c r="E423" s="42" t="s">
        <v>31</v>
      </c>
      <c r="F423" s="22"/>
      <c r="G423" s="42" t="s">
        <v>32</v>
      </c>
      <c r="H423" s="42"/>
      <c r="I423" s="43">
        <v>2699.78</v>
      </c>
      <c r="J423" s="43" t="str">
        <f t="shared" si="7"/>
        <v>-</v>
      </c>
      <c r="K423" s="43" t="str">
        <f t="shared" si="8"/>
        <v>-</v>
      </c>
      <c r="L423" s="44" t="str">
        <f t="shared" si="9"/>
        <v>-</v>
      </c>
      <c r="M423" s="45" t="s">
        <v>33</v>
      </c>
      <c r="N423" s="2"/>
    </row>
    <row r="424" spans="2:14" ht="15.75" customHeight="1" x14ac:dyDescent="0.35">
      <c r="B424" s="39">
        <v>45527</v>
      </c>
      <c r="C424" s="40">
        <v>45533</v>
      </c>
      <c r="D424" s="41" t="s">
        <v>57</v>
      </c>
      <c r="E424" s="42" t="s">
        <v>31</v>
      </c>
      <c r="F424" s="22"/>
      <c r="G424" s="42" t="s">
        <v>38</v>
      </c>
      <c r="H424" s="42"/>
      <c r="I424" s="43">
        <v>652.46</v>
      </c>
      <c r="J424" s="43" t="str">
        <f t="shared" si="7"/>
        <v>-</v>
      </c>
      <c r="K424" s="43" t="str">
        <f t="shared" si="8"/>
        <v>-</v>
      </c>
      <c r="L424" s="44" t="str">
        <f t="shared" si="9"/>
        <v>-</v>
      </c>
      <c r="M424" s="45" t="s">
        <v>33</v>
      </c>
      <c r="N424" s="2"/>
    </row>
    <row r="425" spans="2:14" ht="15.75" customHeight="1" x14ac:dyDescent="0.35">
      <c r="B425" s="39">
        <v>45527</v>
      </c>
      <c r="C425" s="40">
        <v>45538</v>
      </c>
      <c r="D425" s="41" t="s">
        <v>64</v>
      </c>
      <c r="E425" s="42" t="s">
        <v>31</v>
      </c>
      <c r="F425" s="22"/>
      <c r="G425" s="42" t="s">
        <v>32</v>
      </c>
      <c r="H425" s="42"/>
      <c r="I425" s="43">
        <v>505.59</v>
      </c>
      <c r="J425" s="43" t="str">
        <f t="shared" si="7"/>
        <v>-</v>
      </c>
      <c r="K425" s="43" t="str">
        <f t="shared" si="8"/>
        <v>-</v>
      </c>
      <c r="L425" s="44" t="str">
        <f t="shared" si="9"/>
        <v>-</v>
      </c>
      <c r="M425" s="45" t="s">
        <v>33</v>
      </c>
      <c r="N425" s="2"/>
    </row>
    <row r="426" spans="2:14" ht="15.75" customHeight="1" x14ac:dyDescent="0.35">
      <c r="B426" s="39">
        <v>45527</v>
      </c>
      <c r="C426" s="40">
        <v>45552</v>
      </c>
      <c r="D426" s="41" t="s">
        <v>71</v>
      </c>
      <c r="E426" s="42" t="s">
        <v>31</v>
      </c>
      <c r="F426" s="22"/>
      <c r="G426" s="42" t="s">
        <v>36</v>
      </c>
      <c r="H426" s="42"/>
      <c r="I426" s="43">
        <v>644</v>
      </c>
      <c r="J426" s="43" t="str">
        <f t="shared" si="7"/>
        <v>-</v>
      </c>
      <c r="K426" s="43" t="str">
        <f t="shared" si="8"/>
        <v>-</v>
      </c>
      <c r="L426" s="44" t="str">
        <f t="shared" si="9"/>
        <v>-</v>
      </c>
      <c r="M426" s="45" t="s">
        <v>33</v>
      </c>
      <c r="N426" s="2"/>
    </row>
    <row r="427" spans="2:14" ht="15.75" customHeight="1" x14ac:dyDescent="0.35">
      <c r="B427" s="39">
        <v>45527</v>
      </c>
      <c r="C427" s="40">
        <v>45539</v>
      </c>
      <c r="D427" s="41" t="s">
        <v>74</v>
      </c>
      <c r="E427" s="42" t="s">
        <v>31</v>
      </c>
      <c r="F427" s="22"/>
      <c r="G427" s="42" t="s">
        <v>36</v>
      </c>
      <c r="H427" s="42"/>
      <c r="I427" s="43">
        <v>1323.08</v>
      </c>
      <c r="J427" s="43" t="str">
        <f t="shared" si="7"/>
        <v>-</v>
      </c>
      <c r="K427" s="43" t="str">
        <f t="shared" si="8"/>
        <v>-</v>
      </c>
      <c r="L427" s="44" t="str">
        <f t="shared" si="9"/>
        <v>-</v>
      </c>
      <c r="M427" s="45" t="s">
        <v>33</v>
      </c>
      <c r="N427" s="2"/>
    </row>
    <row r="428" spans="2:14" ht="15.75" customHeight="1" x14ac:dyDescent="0.35">
      <c r="B428" s="39">
        <v>45527</v>
      </c>
      <c r="C428" s="40">
        <v>45554</v>
      </c>
      <c r="D428" s="41" t="s">
        <v>74</v>
      </c>
      <c r="E428" s="42" t="s">
        <v>31</v>
      </c>
      <c r="F428" s="22"/>
      <c r="G428" s="42" t="s">
        <v>36</v>
      </c>
      <c r="H428" s="42"/>
      <c r="I428" s="43">
        <v>1323.08</v>
      </c>
      <c r="J428" s="43" t="str">
        <f t="shared" si="7"/>
        <v>-</v>
      </c>
      <c r="K428" s="43" t="str">
        <f t="shared" si="8"/>
        <v>-</v>
      </c>
      <c r="L428" s="44" t="str">
        <f t="shared" si="9"/>
        <v>-</v>
      </c>
      <c r="M428" s="45" t="s">
        <v>33</v>
      </c>
      <c r="N428" s="2"/>
    </row>
    <row r="429" spans="2:14" ht="15.75" customHeight="1" x14ac:dyDescent="0.35">
      <c r="B429" s="39">
        <v>45527</v>
      </c>
      <c r="C429" s="40">
        <v>45531</v>
      </c>
      <c r="D429" s="41" t="s">
        <v>37</v>
      </c>
      <c r="E429" s="42" t="s">
        <v>81</v>
      </c>
      <c r="F429" s="22"/>
      <c r="G429" s="42" t="s">
        <v>38</v>
      </c>
      <c r="H429" s="42"/>
      <c r="I429" s="43">
        <v>3244.8</v>
      </c>
      <c r="J429" s="43" t="str">
        <f t="shared" si="7"/>
        <v>-</v>
      </c>
      <c r="K429" s="43" t="str">
        <f t="shared" si="8"/>
        <v>-</v>
      </c>
      <c r="L429" s="44" t="str">
        <f t="shared" si="9"/>
        <v>-</v>
      </c>
      <c r="M429" s="45" t="s">
        <v>33</v>
      </c>
      <c r="N429" s="2"/>
    </row>
    <row r="430" spans="2:14" ht="15.75" customHeight="1" x14ac:dyDescent="0.35">
      <c r="B430" s="39">
        <v>45527</v>
      </c>
      <c r="C430" s="40">
        <v>45534</v>
      </c>
      <c r="D430" s="41" t="s">
        <v>57</v>
      </c>
      <c r="E430" s="42" t="s">
        <v>81</v>
      </c>
      <c r="F430" s="22"/>
      <c r="G430" s="42" t="s">
        <v>38</v>
      </c>
      <c r="H430" s="42"/>
      <c r="I430" s="43">
        <v>494.1</v>
      </c>
      <c r="J430" s="43" t="str">
        <f t="shared" si="7"/>
        <v>-</v>
      </c>
      <c r="K430" s="43" t="str">
        <f t="shared" si="8"/>
        <v>-</v>
      </c>
      <c r="L430" s="44" t="str">
        <f t="shared" si="9"/>
        <v>-</v>
      </c>
      <c r="M430" s="45" t="s">
        <v>33</v>
      </c>
      <c r="N430" s="2"/>
    </row>
    <row r="431" spans="2:14" ht="15.75" customHeight="1" x14ac:dyDescent="0.35">
      <c r="B431" s="39">
        <v>45527</v>
      </c>
      <c r="C431" s="40">
        <v>45539</v>
      </c>
      <c r="D431" s="41" t="s">
        <v>43</v>
      </c>
      <c r="E431" s="42" t="s">
        <v>81</v>
      </c>
      <c r="F431" s="22"/>
      <c r="G431" s="42" t="s">
        <v>38</v>
      </c>
      <c r="H431" s="42"/>
      <c r="I431" s="43">
        <v>849.22</v>
      </c>
      <c r="J431" s="43" t="str">
        <f t="shared" si="7"/>
        <v>-</v>
      </c>
      <c r="K431" s="43" t="str">
        <f t="shared" si="8"/>
        <v>-</v>
      </c>
      <c r="L431" s="44" t="str">
        <f t="shared" si="9"/>
        <v>-</v>
      </c>
      <c r="M431" s="45" t="s">
        <v>33</v>
      </c>
      <c r="N431" s="2"/>
    </row>
    <row r="432" spans="2:14" ht="15.75" customHeight="1" x14ac:dyDescent="0.35">
      <c r="B432" s="39">
        <v>45527</v>
      </c>
      <c r="C432" s="40">
        <v>45546</v>
      </c>
      <c r="D432" s="41" t="s">
        <v>64</v>
      </c>
      <c r="E432" s="42" t="s">
        <v>81</v>
      </c>
      <c r="F432" s="22"/>
      <c r="G432" s="42" t="s">
        <v>32</v>
      </c>
      <c r="H432" s="42"/>
      <c r="I432" s="43">
        <v>210.6</v>
      </c>
      <c r="J432" s="43" t="str">
        <f t="shared" si="7"/>
        <v>-</v>
      </c>
      <c r="K432" s="43" t="str">
        <f t="shared" si="8"/>
        <v>-</v>
      </c>
      <c r="L432" s="44" t="str">
        <f t="shared" si="9"/>
        <v>-</v>
      </c>
      <c r="M432" s="45" t="s">
        <v>33</v>
      </c>
      <c r="N432" s="2"/>
    </row>
    <row r="433" spans="2:14" ht="15.75" customHeight="1" x14ac:dyDescent="0.35">
      <c r="B433" s="39">
        <v>45527</v>
      </c>
      <c r="C433" s="40">
        <v>45540</v>
      </c>
      <c r="D433" s="41" t="s">
        <v>74</v>
      </c>
      <c r="E433" s="42" t="s">
        <v>81</v>
      </c>
      <c r="F433" s="22"/>
      <c r="G433" s="42" t="s">
        <v>36</v>
      </c>
      <c r="H433" s="42"/>
      <c r="I433" s="43">
        <v>526.72</v>
      </c>
      <c r="J433" s="43" t="str">
        <f t="shared" si="7"/>
        <v>-</v>
      </c>
      <c r="K433" s="43" t="str">
        <f t="shared" si="8"/>
        <v>-</v>
      </c>
      <c r="L433" s="44" t="str">
        <f t="shared" si="9"/>
        <v>-</v>
      </c>
      <c r="M433" s="45" t="s">
        <v>33</v>
      </c>
      <c r="N433" s="2"/>
    </row>
    <row r="434" spans="2:14" ht="15.75" customHeight="1" x14ac:dyDescent="0.35">
      <c r="B434" s="39">
        <v>45527</v>
      </c>
      <c r="C434" s="40">
        <v>45555</v>
      </c>
      <c r="D434" s="41" t="s">
        <v>74</v>
      </c>
      <c r="E434" s="42" t="s">
        <v>81</v>
      </c>
      <c r="F434" s="22"/>
      <c r="G434" s="42" t="s">
        <v>36</v>
      </c>
      <c r="H434" s="42"/>
      <c r="I434" s="43">
        <v>526.73</v>
      </c>
      <c r="J434" s="43" t="str">
        <f t="shared" si="7"/>
        <v>-</v>
      </c>
      <c r="K434" s="43" t="str">
        <f t="shared" si="8"/>
        <v>-</v>
      </c>
      <c r="L434" s="44" t="str">
        <f t="shared" si="9"/>
        <v>-</v>
      </c>
      <c r="M434" s="45" t="s">
        <v>33</v>
      </c>
      <c r="N434" s="2"/>
    </row>
    <row r="435" spans="2:14" ht="15.75" customHeight="1" x14ac:dyDescent="0.35">
      <c r="B435" s="39">
        <v>45527</v>
      </c>
      <c r="C435" s="40">
        <v>45544</v>
      </c>
      <c r="D435" s="41" t="s">
        <v>188</v>
      </c>
      <c r="E435" s="42" t="s">
        <v>81</v>
      </c>
      <c r="F435" s="22"/>
      <c r="G435" s="42" t="s">
        <v>36</v>
      </c>
      <c r="H435" s="42"/>
      <c r="I435" s="43">
        <v>210</v>
      </c>
      <c r="J435" s="43" t="str">
        <f t="shared" si="7"/>
        <v>-</v>
      </c>
      <c r="K435" s="43" t="str">
        <f t="shared" si="8"/>
        <v>-</v>
      </c>
      <c r="L435" s="44" t="str">
        <f t="shared" si="9"/>
        <v>-</v>
      </c>
      <c r="M435" s="45" t="s">
        <v>33</v>
      </c>
      <c r="N435" s="2"/>
    </row>
    <row r="436" spans="2:14" ht="15.75" customHeight="1" x14ac:dyDescent="0.35">
      <c r="B436" s="39">
        <v>45527</v>
      </c>
      <c r="C436" s="40">
        <v>45532</v>
      </c>
      <c r="D436" s="41" t="s">
        <v>30</v>
      </c>
      <c r="E436" s="42" t="s">
        <v>81</v>
      </c>
      <c r="F436" s="22"/>
      <c r="G436" s="42" t="s">
        <v>32</v>
      </c>
      <c r="H436" s="42"/>
      <c r="I436" s="43">
        <v>1057.97</v>
      </c>
      <c r="J436" s="43" t="str">
        <f t="shared" si="7"/>
        <v>-</v>
      </c>
      <c r="K436" s="43" t="str">
        <f t="shared" si="8"/>
        <v>-</v>
      </c>
      <c r="L436" s="44" t="str">
        <f t="shared" si="9"/>
        <v>-</v>
      </c>
      <c r="M436" s="45" t="s">
        <v>33</v>
      </c>
      <c r="N436" s="2"/>
    </row>
    <row r="437" spans="2:14" ht="15.75" customHeight="1" x14ac:dyDescent="0.35">
      <c r="B437" s="39">
        <v>45527</v>
      </c>
      <c r="C437" s="40">
        <v>45546</v>
      </c>
      <c r="D437" s="41" t="s">
        <v>47</v>
      </c>
      <c r="E437" s="42" t="s">
        <v>81</v>
      </c>
      <c r="F437" s="22"/>
      <c r="G437" s="42" t="s">
        <v>42</v>
      </c>
      <c r="H437" s="42"/>
      <c r="I437" s="43">
        <v>383.78</v>
      </c>
      <c r="J437" s="43" t="str">
        <f t="shared" si="7"/>
        <v>-</v>
      </c>
      <c r="K437" s="43" t="str">
        <f t="shared" si="8"/>
        <v>-</v>
      </c>
      <c r="L437" s="44" t="str">
        <f t="shared" si="9"/>
        <v>-</v>
      </c>
      <c r="M437" s="45" t="s">
        <v>33</v>
      </c>
      <c r="N437" s="2"/>
    </row>
    <row r="438" spans="2:14" ht="15.75" customHeight="1" x14ac:dyDescent="0.35">
      <c r="B438" s="39">
        <v>45527</v>
      </c>
      <c r="C438" s="40">
        <v>45533</v>
      </c>
      <c r="D438" s="41" t="s">
        <v>48</v>
      </c>
      <c r="E438" s="42" t="s">
        <v>81</v>
      </c>
      <c r="F438" s="22"/>
      <c r="G438" s="42" t="s">
        <v>42</v>
      </c>
      <c r="H438" s="42"/>
      <c r="I438" s="43">
        <v>689.5</v>
      </c>
      <c r="J438" s="43" t="str">
        <f t="shared" si="7"/>
        <v>-</v>
      </c>
      <c r="K438" s="43" t="str">
        <f t="shared" si="8"/>
        <v>-</v>
      </c>
      <c r="L438" s="44" t="str">
        <f t="shared" si="9"/>
        <v>-</v>
      </c>
      <c r="M438" s="45" t="s">
        <v>33</v>
      </c>
      <c r="N438" s="2"/>
    </row>
    <row r="439" spans="2:14" ht="15.75" customHeight="1" x14ac:dyDescent="0.35">
      <c r="B439" s="39">
        <v>45527</v>
      </c>
      <c r="C439" s="40">
        <v>45532</v>
      </c>
      <c r="D439" s="41" t="s">
        <v>78</v>
      </c>
      <c r="E439" s="42" t="s">
        <v>81</v>
      </c>
      <c r="F439" s="22"/>
      <c r="G439" s="42" t="s">
        <v>32</v>
      </c>
      <c r="H439" s="42"/>
      <c r="I439" s="43">
        <v>415.08</v>
      </c>
      <c r="J439" s="43" t="str">
        <f t="shared" si="7"/>
        <v>-</v>
      </c>
      <c r="K439" s="43" t="str">
        <f t="shared" si="8"/>
        <v>-</v>
      </c>
      <c r="L439" s="44" t="str">
        <f t="shared" si="9"/>
        <v>-</v>
      </c>
      <c r="M439" s="45" t="s">
        <v>33</v>
      </c>
      <c r="N439" s="2"/>
    </row>
    <row r="440" spans="2:14" ht="15.75" customHeight="1" x14ac:dyDescent="0.35">
      <c r="B440" s="39">
        <v>45527</v>
      </c>
      <c r="C440" s="40">
        <v>45539</v>
      </c>
      <c r="D440" s="41" t="s">
        <v>34</v>
      </c>
      <c r="E440" s="42" t="s">
        <v>81</v>
      </c>
      <c r="F440" s="22"/>
      <c r="G440" s="42" t="s">
        <v>32</v>
      </c>
      <c r="H440" s="42"/>
      <c r="I440" s="43">
        <v>226.44</v>
      </c>
      <c r="J440" s="43" t="str">
        <f t="shared" si="7"/>
        <v>-</v>
      </c>
      <c r="K440" s="43" t="str">
        <f t="shared" si="8"/>
        <v>-</v>
      </c>
      <c r="L440" s="44" t="str">
        <f t="shared" si="9"/>
        <v>-</v>
      </c>
      <c r="M440" s="45" t="s">
        <v>33</v>
      </c>
      <c r="N440" s="2"/>
    </row>
    <row r="441" spans="2:14" ht="15.75" customHeight="1" x14ac:dyDescent="0.35">
      <c r="B441" s="39">
        <v>45527</v>
      </c>
      <c r="C441" s="40">
        <v>45531</v>
      </c>
      <c r="D441" s="41" t="s">
        <v>37</v>
      </c>
      <c r="E441" s="42" t="s">
        <v>89</v>
      </c>
      <c r="F441" s="22"/>
      <c r="G441" s="42" t="s">
        <v>38</v>
      </c>
      <c r="H441" s="42"/>
      <c r="I441" s="43">
        <v>1895.15</v>
      </c>
      <c r="J441" s="43" t="str">
        <f t="shared" si="7"/>
        <v>-</v>
      </c>
      <c r="K441" s="43" t="str">
        <f t="shared" si="8"/>
        <v>-</v>
      </c>
      <c r="L441" s="44" t="str">
        <f t="shared" si="9"/>
        <v>-</v>
      </c>
      <c r="M441" s="45" t="s">
        <v>33</v>
      </c>
      <c r="N441" s="2"/>
    </row>
    <row r="442" spans="2:14" ht="15.75" customHeight="1" x14ac:dyDescent="0.35">
      <c r="B442" s="39">
        <v>45527</v>
      </c>
      <c r="C442" s="40"/>
      <c r="D442" s="41" t="s">
        <v>30</v>
      </c>
      <c r="E442" s="42" t="s">
        <v>89</v>
      </c>
      <c r="F442" s="22"/>
      <c r="G442" s="42" t="s">
        <v>32</v>
      </c>
      <c r="H442" s="42"/>
      <c r="I442" s="43">
        <v>1934.31</v>
      </c>
      <c r="J442" s="43" t="str">
        <f t="shared" si="7"/>
        <v>-</v>
      </c>
      <c r="K442" s="43" t="str">
        <f t="shared" si="8"/>
        <v>-</v>
      </c>
      <c r="L442" s="44" t="str">
        <f t="shared" si="9"/>
        <v>-</v>
      </c>
      <c r="M442" s="45" t="s">
        <v>33</v>
      </c>
      <c r="N442" s="2"/>
    </row>
    <row r="443" spans="2:14" ht="15.75" customHeight="1" x14ac:dyDescent="0.35">
      <c r="B443" s="39">
        <v>45527</v>
      </c>
      <c r="C443" s="40">
        <v>45539</v>
      </c>
      <c r="D443" s="41" t="s">
        <v>74</v>
      </c>
      <c r="E443" s="42" t="s">
        <v>89</v>
      </c>
      <c r="F443" s="22"/>
      <c r="G443" s="42" t="s">
        <v>36</v>
      </c>
      <c r="H443" s="42"/>
      <c r="I443" s="43">
        <v>505.92</v>
      </c>
      <c r="J443" s="43" t="str">
        <f t="shared" si="7"/>
        <v>-</v>
      </c>
      <c r="K443" s="43" t="str">
        <f t="shared" si="8"/>
        <v>-</v>
      </c>
      <c r="L443" s="44" t="str">
        <f t="shared" si="9"/>
        <v>-</v>
      </c>
      <c r="M443" s="45" t="s">
        <v>33</v>
      </c>
      <c r="N443" s="2"/>
    </row>
    <row r="444" spans="2:14" ht="15.75" customHeight="1" x14ac:dyDescent="0.35">
      <c r="B444" s="39">
        <v>45527</v>
      </c>
      <c r="C444" s="40">
        <v>45554</v>
      </c>
      <c r="D444" s="41" t="s">
        <v>74</v>
      </c>
      <c r="E444" s="42" t="s">
        <v>89</v>
      </c>
      <c r="F444" s="22"/>
      <c r="G444" s="42" t="s">
        <v>36</v>
      </c>
      <c r="H444" s="42"/>
      <c r="I444" s="43">
        <v>505.93</v>
      </c>
      <c r="J444" s="43" t="str">
        <f t="shared" si="7"/>
        <v>-</v>
      </c>
      <c r="K444" s="43" t="str">
        <f t="shared" si="8"/>
        <v>-</v>
      </c>
      <c r="L444" s="44" t="str">
        <f t="shared" si="9"/>
        <v>-</v>
      </c>
      <c r="M444" s="45"/>
      <c r="N444" s="2"/>
    </row>
    <row r="445" spans="2:14" ht="15.75" customHeight="1" x14ac:dyDescent="0.35">
      <c r="B445" s="39">
        <v>45527</v>
      </c>
      <c r="C445" s="40">
        <v>45531</v>
      </c>
      <c r="D445" s="41" t="s">
        <v>98</v>
      </c>
      <c r="E445" s="42" t="s">
        <v>89</v>
      </c>
      <c r="F445" s="22"/>
      <c r="G445" s="42" t="s">
        <v>32</v>
      </c>
      <c r="H445" s="42"/>
      <c r="I445" s="43">
        <v>380</v>
      </c>
      <c r="J445" s="43" t="str">
        <f t="shared" si="7"/>
        <v>-</v>
      </c>
      <c r="K445" s="43" t="str">
        <f t="shared" si="8"/>
        <v>-</v>
      </c>
      <c r="L445" s="44" t="str">
        <f t="shared" si="9"/>
        <v>-</v>
      </c>
      <c r="M445" s="45" t="s">
        <v>33</v>
      </c>
      <c r="N445" s="2"/>
    </row>
    <row r="446" spans="2:14" ht="15.75" customHeight="1" x14ac:dyDescent="0.35">
      <c r="B446" s="39">
        <v>45527</v>
      </c>
      <c r="C446" s="40">
        <v>45532</v>
      </c>
      <c r="D446" s="41" t="s">
        <v>43</v>
      </c>
      <c r="E446" s="42" t="s">
        <v>89</v>
      </c>
      <c r="F446" s="22"/>
      <c r="G446" s="42" t="s">
        <v>38</v>
      </c>
      <c r="H446" s="42"/>
      <c r="I446" s="43">
        <v>1298.54</v>
      </c>
      <c r="J446" s="43" t="str">
        <f t="shared" si="7"/>
        <v>-</v>
      </c>
      <c r="K446" s="43" t="str">
        <f t="shared" si="8"/>
        <v>-</v>
      </c>
      <c r="L446" s="44" t="str">
        <f t="shared" si="9"/>
        <v>-</v>
      </c>
      <c r="M446" s="45" t="s">
        <v>33</v>
      </c>
      <c r="N446" s="2"/>
    </row>
    <row r="447" spans="2:14" ht="15.75" customHeight="1" x14ac:dyDescent="0.35">
      <c r="B447" s="39">
        <v>45527</v>
      </c>
      <c r="C447" s="40">
        <v>45544</v>
      </c>
      <c r="D447" s="41" t="s">
        <v>47</v>
      </c>
      <c r="E447" s="42" t="s">
        <v>89</v>
      </c>
      <c r="F447" s="22"/>
      <c r="G447" s="42" t="s">
        <v>42</v>
      </c>
      <c r="H447" s="42"/>
      <c r="I447" s="43">
        <v>600.99</v>
      </c>
      <c r="J447" s="43" t="str">
        <f t="shared" si="7"/>
        <v>-</v>
      </c>
      <c r="K447" s="43" t="str">
        <f t="shared" si="8"/>
        <v>-</v>
      </c>
      <c r="L447" s="44" t="str">
        <f t="shared" si="9"/>
        <v>-</v>
      </c>
      <c r="M447" s="45"/>
      <c r="N447" s="2"/>
    </row>
    <row r="448" spans="2:14" ht="15.75" customHeight="1" x14ac:dyDescent="0.35">
      <c r="B448" s="39">
        <v>45527</v>
      </c>
      <c r="C448" s="40">
        <v>45528</v>
      </c>
      <c r="D448" s="41" t="s">
        <v>82</v>
      </c>
      <c r="E448" s="42" t="s">
        <v>89</v>
      </c>
      <c r="F448" s="22"/>
      <c r="G448" s="42" t="s">
        <v>32</v>
      </c>
      <c r="H448" s="42"/>
      <c r="I448" s="43">
        <v>586</v>
      </c>
      <c r="J448" s="43" t="str">
        <f t="shared" si="7"/>
        <v>-</v>
      </c>
      <c r="K448" s="43" t="str">
        <f t="shared" si="8"/>
        <v>-</v>
      </c>
      <c r="L448" s="44" t="str">
        <f t="shared" si="9"/>
        <v>-</v>
      </c>
      <c r="M448" s="45" t="s">
        <v>33</v>
      </c>
      <c r="N448" s="2"/>
    </row>
    <row r="449" spans="2:14" ht="15.75" customHeight="1" x14ac:dyDescent="0.35">
      <c r="B449" s="39">
        <v>45531</v>
      </c>
      <c r="C449" s="40">
        <v>45541</v>
      </c>
      <c r="D449" s="41" t="s">
        <v>43</v>
      </c>
      <c r="E449" s="42" t="s">
        <v>99</v>
      </c>
      <c r="F449" s="22"/>
      <c r="G449" s="42" t="s">
        <v>38</v>
      </c>
      <c r="H449" s="42"/>
      <c r="I449" s="43">
        <v>56.35</v>
      </c>
      <c r="J449" s="43" t="str">
        <f t="shared" si="7"/>
        <v>-</v>
      </c>
      <c r="K449" s="43" t="str">
        <f t="shared" si="8"/>
        <v>-</v>
      </c>
      <c r="L449" s="44" t="str">
        <f t="shared" si="9"/>
        <v>-</v>
      </c>
      <c r="M449" s="45"/>
      <c r="N449" s="2"/>
    </row>
    <row r="450" spans="2:14" ht="15.75" customHeight="1" x14ac:dyDescent="0.35">
      <c r="B450" s="39">
        <v>45531</v>
      </c>
      <c r="C450" s="40">
        <v>45540</v>
      </c>
      <c r="D450" s="41" t="s">
        <v>57</v>
      </c>
      <c r="E450" s="42" t="s">
        <v>99</v>
      </c>
      <c r="F450" s="22"/>
      <c r="G450" s="42" t="s">
        <v>38</v>
      </c>
      <c r="H450" s="42"/>
      <c r="I450" s="43">
        <v>680.74</v>
      </c>
      <c r="J450" s="43" t="str">
        <f t="shared" si="7"/>
        <v>-</v>
      </c>
      <c r="K450" s="43" t="str">
        <f t="shared" si="8"/>
        <v>-</v>
      </c>
      <c r="L450" s="44" t="str">
        <f t="shared" si="9"/>
        <v>-</v>
      </c>
      <c r="M450" s="45"/>
      <c r="N450" s="2"/>
    </row>
    <row r="451" spans="2:14" ht="15.75" customHeight="1" x14ac:dyDescent="0.35">
      <c r="B451" s="39">
        <v>45531</v>
      </c>
      <c r="C451" s="40">
        <v>45540</v>
      </c>
      <c r="D451" s="41" t="s">
        <v>37</v>
      </c>
      <c r="E451" s="42" t="s">
        <v>99</v>
      </c>
      <c r="F451" s="22"/>
      <c r="G451" s="42" t="s">
        <v>38</v>
      </c>
      <c r="H451" s="42"/>
      <c r="I451" s="43">
        <v>1417.36</v>
      </c>
      <c r="J451" s="43" t="str">
        <f t="shared" si="7"/>
        <v>-</v>
      </c>
      <c r="K451" s="43" t="str">
        <f t="shared" si="8"/>
        <v>-</v>
      </c>
      <c r="L451" s="44" t="str">
        <f t="shared" si="9"/>
        <v>-</v>
      </c>
      <c r="M451" s="45"/>
      <c r="N451" s="2"/>
    </row>
    <row r="452" spans="2:14" ht="15.75" customHeight="1" x14ac:dyDescent="0.35">
      <c r="B452" s="39">
        <v>45531</v>
      </c>
      <c r="C452" s="40">
        <v>45541</v>
      </c>
      <c r="D452" s="41" t="s">
        <v>37</v>
      </c>
      <c r="E452" s="42" t="s">
        <v>99</v>
      </c>
      <c r="F452" s="22"/>
      <c r="G452" s="42" t="s">
        <v>38</v>
      </c>
      <c r="H452" s="42"/>
      <c r="I452" s="43">
        <v>1417.37</v>
      </c>
      <c r="J452" s="43" t="str">
        <f t="shared" si="7"/>
        <v>-</v>
      </c>
      <c r="K452" s="43" t="str">
        <f t="shared" si="8"/>
        <v>-</v>
      </c>
      <c r="L452" s="44" t="str">
        <f t="shared" si="9"/>
        <v>-</v>
      </c>
      <c r="M452" s="45"/>
      <c r="N452" s="2"/>
    </row>
    <row r="453" spans="2:14" ht="15.75" customHeight="1" x14ac:dyDescent="0.35">
      <c r="B453" s="39">
        <v>45531</v>
      </c>
      <c r="C453" s="40">
        <v>45551</v>
      </c>
      <c r="D453" s="41" t="s">
        <v>74</v>
      </c>
      <c r="E453" s="42" t="s">
        <v>99</v>
      </c>
      <c r="F453" s="22"/>
      <c r="G453" s="42" t="s">
        <v>36</v>
      </c>
      <c r="H453" s="42"/>
      <c r="I453" s="43">
        <v>194.11</v>
      </c>
      <c r="J453" s="43" t="str">
        <f t="shared" si="7"/>
        <v>-</v>
      </c>
      <c r="K453" s="43" t="str">
        <f t="shared" si="8"/>
        <v>-</v>
      </c>
      <c r="L453" s="44" t="str">
        <f t="shared" si="9"/>
        <v>-</v>
      </c>
      <c r="M453" s="45"/>
      <c r="N453" s="2"/>
    </row>
    <row r="454" spans="2:14" ht="15.75" customHeight="1" x14ac:dyDescent="0.35">
      <c r="B454" s="39">
        <v>45531</v>
      </c>
      <c r="C454" s="40">
        <v>45561</v>
      </c>
      <c r="D454" s="41" t="s">
        <v>74</v>
      </c>
      <c r="E454" s="42" t="s">
        <v>99</v>
      </c>
      <c r="F454" s="22"/>
      <c r="G454" s="42" t="s">
        <v>36</v>
      </c>
      <c r="H454" s="42"/>
      <c r="I454" s="43">
        <v>194.1</v>
      </c>
      <c r="J454" s="43" t="str">
        <f t="shared" si="7"/>
        <v>-</v>
      </c>
      <c r="K454" s="43" t="str">
        <f t="shared" si="8"/>
        <v>-</v>
      </c>
      <c r="L454" s="44" t="str">
        <f t="shared" si="9"/>
        <v>-</v>
      </c>
      <c r="M454" s="45"/>
      <c r="N454" s="2"/>
    </row>
    <row r="455" spans="2:14" ht="15.75" customHeight="1" x14ac:dyDescent="0.35">
      <c r="B455" s="39">
        <v>45531</v>
      </c>
      <c r="C455" s="40">
        <v>45538</v>
      </c>
      <c r="D455" s="41" t="s">
        <v>115</v>
      </c>
      <c r="E455" s="42" t="s">
        <v>99</v>
      </c>
      <c r="F455" s="22"/>
      <c r="G455" s="42" t="s">
        <v>32</v>
      </c>
      <c r="H455" s="42"/>
      <c r="I455" s="43">
        <v>206.3</v>
      </c>
      <c r="J455" s="43" t="str">
        <f t="shared" si="7"/>
        <v>-</v>
      </c>
      <c r="K455" s="43" t="str">
        <f t="shared" si="8"/>
        <v>-</v>
      </c>
      <c r="L455" s="44" t="str">
        <f t="shared" si="9"/>
        <v>-</v>
      </c>
      <c r="M455" s="45" t="s">
        <v>33</v>
      </c>
      <c r="N455" s="2"/>
    </row>
    <row r="456" spans="2:14" ht="15.75" customHeight="1" x14ac:dyDescent="0.35">
      <c r="B456" s="39">
        <v>45531</v>
      </c>
      <c r="C456" s="40">
        <v>45537</v>
      </c>
      <c r="D456" s="41" t="s">
        <v>30</v>
      </c>
      <c r="E456" s="42" t="s">
        <v>99</v>
      </c>
      <c r="F456" s="22"/>
      <c r="G456" s="42" t="s">
        <v>32</v>
      </c>
      <c r="H456" s="42"/>
      <c r="I456" s="43">
        <v>209.3</v>
      </c>
      <c r="J456" s="43" t="str">
        <f t="shared" si="7"/>
        <v>-</v>
      </c>
      <c r="K456" s="43" t="str">
        <f t="shared" si="8"/>
        <v>-</v>
      </c>
      <c r="L456" s="44" t="str">
        <f t="shared" si="9"/>
        <v>-</v>
      </c>
      <c r="M456" s="45" t="s">
        <v>33</v>
      </c>
      <c r="N456" s="2"/>
    </row>
    <row r="457" spans="2:14" ht="15.75" customHeight="1" x14ac:dyDescent="0.35">
      <c r="B457" s="39">
        <v>45531</v>
      </c>
      <c r="C457" s="40">
        <v>45537</v>
      </c>
      <c r="D457" s="41" t="s">
        <v>75</v>
      </c>
      <c r="E457" s="42" t="s">
        <v>31</v>
      </c>
      <c r="F457" s="22"/>
      <c r="G457" s="42" t="s">
        <v>32</v>
      </c>
      <c r="H457" s="42"/>
      <c r="I457" s="43">
        <v>862.79</v>
      </c>
      <c r="J457" s="43" t="str">
        <f t="shared" si="7"/>
        <v>-</v>
      </c>
      <c r="K457" s="43" t="str">
        <f t="shared" si="8"/>
        <v>-</v>
      </c>
      <c r="L457" s="44" t="str">
        <f t="shared" si="9"/>
        <v>-</v>
      </c>
      <c r="M457" s="45" t="s">
        <v>33</v>
      </c>
      <c r="N457" s="2"/>
    </row>
    <row r="458" spans="2:14" ht="15.75" customHeight="1" x14ac:dyDescent="0.35">
      <c r="B458" s="39">
        <v>45531</v>
      </c>
      <c r="C458" s="40">
        <v>45537</v>
      </c>
      <c r="D458" s="41" t="s">
        <v>150</v>
      </c>
      <c r="E458" s="42" t="s">
        <v>31</v>
      </c>
      <c r="F458" s="22"/>
      <c r="G458" s="42" t="s">
        <v>42</v>
      </c>
      <c r="H458" s="42"/>
      <c r="I458" s="43">
        <v>142.5</v>
      </c>
      <c r="J458" s="43" t="str">
        <f t="shared" si="7"/>
        <v>-</v>
      </c>
      <c r="K458" s="43" t="str">
        <f t="shared" si="8"/>
        <v>-</v>
      </c>
      <c r="L458" s="44" t="str">
        <f t="shared" si="9"/>
        <v>-</v>
      </c>
      <c r="M458" s="45" t="s">
        <v>33</v>
      </c>
      <c r="N458" s="2"/>
    </row>
    <row r="459" spans="2:14" ht="15.75" customHeight="1" x14ac:dyDescent="0.35">
      <c r="B459" s="39">
        <v>45531</v>
      </c>
      <c r="C459" s="40">
        <v>45546</v>
      </c>
      <c r="D459" s="41" t="s">
        <v>74</v>
      </c>
      <c r="E459" s="42" t="s">
        <v>31</v>
      </c>
      <c r="F459" s="22"/>
      <c r="G459" s="42" t="s">
        <v>36</v>
      </c>
      <c r="H459" s="42"/>
      <c r="I459" s="43">
        <v>960.77</v>
      </c>
      <c r="J459" s="43" t="str">
        <f t="shared" si="7"/>
        <v>-</v>
      </c>
      <c r="K459" s="43" t="str">
        <f t="shared" si="8"/>
        <v>-</v>
      </c>
      <c r="L459" s="44" t="str">
        <f t="shared" si="9"/>
        <v>-</v>
      </c>
      <c r="M459" s="45" t="s">
        <v>33</v>
      </c>
      <c r="N459" s="2"/>
    </row>
    <row r="460" spans="2:14" ht="15.75" customHeight="1" x14ac:dyDescent="0.35">
      <c r="B460" s="39">
        <v>45531</v>
      </c>
      <c r="C460" s="40">
        <v>45561</v>
      </c>
      <c r="D460" s="41" t="s">
        <v>74</v>
      </c>
      <c r="E460" s="42" t="s">
        <v>31</v>
      </c>
      <c r="F460" s="22"/>
      <c r="G460" s="42" t="s">
        <v>36</v>
      </c>
      <c r="H460" s="42"/>
      <c r="I460" s="43">
        <v>960.77</v>
      </c>
      <c r="J460" s="43" t="str">
        <f t="shared" si="7"/>
        <v>-</v>
      </c>
      <c r="K460" s="43" t="str">
        <f t="shared" si="8"/>
        <v>-</v>
      </c>
      <c r="L460" s="44" t="str">
        <f t="shared" si="9"/>
        <v>-</v>
      </c>
      <c r="M460" s="45" t="s">
        <v>33</v>
      </c>
      <c r="N460" s="2"/>
    </row>
    <row r="461" spans="2:14" ht="15.75" customHeight="1" x14ac:dyDescent="0.35">
      <c r="B461" s="39">
        <v>45531</v>
      </c>
      <c r="C461" s="40"/>
      <c r="D461" s="41" t="s">
        <v>75</v>
      </c>
      <c r="E461" s="42" t="s">
        <v>81</v>
      </c>
      <c r="F461" s="22"/>
      <c r="G461" s="42" t="s">
        <v>32</v>
      </c>
      <c r="H461" s="42"/>
      <c r="I461" s="43">
        <v>368.11</v>
      </c>
      <c r="J461" s="43" t="str">
        <f t="shared" si="7"/>
        <v>-</v>
      </c>
      <c r="K461" s="43"/>
      <c r="L461" s="44" t="str">
        <f t="shared" si="9"/>
        <v>-</v>
      </c>
      <c r="M461" s="45" t="s">
        <v>33</v>
      </c>
      <c r="N461" s="2"/>
    </row>
    <row r="462" spans="2:14" ht="15.75" customHeight="1" x14ac:dyDescent="0.35">
      <c r="B462" s="39">
        <v>45531</v>
      </c>
      <c r="C462" s="40">
        <v>45537</v>
      </c>
      <c r="D462" s="41" t="s">
        <v>30</v>
      </c>
      <c r="E462" s="42" t="s">
        <v>81</v>
      </c>
      <c r="F462" s="22"/>
      <c r="G462" s="42" t="s">
        <v>32</v>
      </c>
      <c r="H462" s="42"/>
      <c r="I462" s="43">
        <v>643.78</v>
      </c>
      <c r="J462" s="43" t="str">
        <f t="shared" si="7"/>
        <v>-</v>
      </c>
      <c r="K462" s="43" t="str">
        <f t="shared" ref="K462:K716" si="10">IFERROR(VLOOKUP($F462,$S$4:$U$993,2,FALSE),"-")</f>
        <v>-</v>
      </c>
      <c r="L462" s="44" t="str">
        <f t="shared" si="9"/>
        <v>-</v>
      </c>
      <c r="M462" s="45" t="s">
        <v>33</v>
      </c>
      <c r="N462" s="2"/>
    </row>
    <row r="463" spans="2:14" ht="15.75" customHeight="1" x14ac:dyDescent="0.35">
      <c r="B463" s="39">
        <v>45531</v>
      </c>
      <c r="C463" s="40">
        <v>45545</v>
      </c>
      <c r="D463" s="41" t="s">
        <v>37</v>
      </c>
      <c r="E463" s="42" t="s">
        <v>81</v>
      </c>
      <c r="F463" s="22"/>
      <c r="G463" s="42" t="s">
        <v>38</v>
      </c>
      <c r="H463" s="42"/>
      <c r="I463" s="43">
        <v>3385.35</v>
      </c>
      <c r="J463" s="43" t="str">
        <f t="shared" si="7"/>
        <v>-</v>
      </c>
      <c r="K463" s="43" t="str">
        <f t="shared" si="10"/>
        <v>-</v>
      </c>
      <c r="L463" s="44" t="str">
        <f t="shared" si="9"/>
        <v>-</v>
      </c>
      <c r="M463" s="45" t="s">
        <v>33</v>
      </c>
      <c r="N463" s="2"/>
    </row>
    <row r="464" spans="2:14" ht="15.75" customHeight="1" x14ac:dyDescent="0.35">
      <c r="B464" s="39">
        <v>45532</v>
      </c>
      <c r="C464" s="40">
        <v>45532</v>
      </c>
      <c r="D464" s="41" t="s">
        <v>82</v>
      </c>
      <c r="E464" s="42" t="s">
        <v>31</v>
      </c>
      <c r="F464" s="22"/>
      <c r="G464" s="42" t="s">
        <v>32</v>
      </c>
      <c r="H464" s="42"/>
      <c r="I464" s="43">
        <v>3900</v>
      </c>
      <c r="J464" s="43" t="str">
        <f t="shared" si="7"/>
        <v>-</v>
      </c>
      <c r="K464" s="43" t="str">
        <f t="shared" si="10"/>
        <v>-</v>
      </c>
      <c r="L464" s="44" t="str">
        <f t="shared" si="9"/>
        <v>-</v>
      </c>
      <c r="M464" s="45" t="s">
        <v>33</v>
      </c>
      <c r="N464" s="2"/>
    </row>
    <row r="465" spans="2:14" ht="15.75" customHeight="1" x14ac:dyDescent="0.35">
      <c r="B465" s="39">
        <v>45532</v>
      </c>
      <c r="C465" s="40"/>
      <c r="D465" s="41" t="s">
        <v>37</v>
      </c>
      <c r="E465" s="42" t="s">
        <v>31</v>
      </c>
      <c r="F465" s="22"/>
      <c r="G465" s="42" t="s">
        <v>38</v>
      </c>
      <c r="H465" s="42"/>
      <c r="I465" s="43">
        <v>2269.0300000000002</v>
      </c>
      <c r="J465" s="43" t="str">
        <f t="shared" si="7"/>
        <v>-</v>
      </c>
      <c r="K465" s="43" t="str">
        <f t="shared" si="10"/>
        <v>-</v>
      </c>
      <c r="L465" s="44" t="str">
        <f t="shared" si="9"/>
        <v>-</v>
      </c>
      <c r="M465" s="45" t="s">
        <v>33</v>
      </c>
      <c r="N465" s="2"/>
    </row>
    <row r="466" spans="2:14" ht="15.75" customHeight="1" x14ac:dyDescent="0.35">
      <c r="B466" s="39">
        <v>45532</v>
      </c>
      <c r="C466" s="40"/>
      <c r="D466" s="41" t="s">
        <v>98</v>
      </c>
      <c r="E466" s="42" t="s">
        <v>31</v>
      </c>
      <c r="F466" s="22"/>
      <c r="G466" s="42" t="s">
        <v>32</v>
      </c>
      <c r="H466" s="42"/>
      <c r="I466" s="43">
        <v>467</v>
      </c>
      <c r="J466" s="43" t="str">
        <f t="shared" si="7"/>
        <v>-</v>
      </c>
      <c r="K466" s="43" t="str">
        <f t="shared" si="10"/>
        <v>-</v>
      </c>
      <c r="L466" s="44" t="str">
        <f t="shared" si="9"/>
        <v>-</v>
      </c>
      <c r="M466" s="45" t="s">
        <v>33</v>
      </c>
      <c r="N466" s="2"/>
    </row>
    <row r="467" spans="2:14" ht="15.75" customHeight="1" x14ac:dyDescent="0.35">
      <c r="B467" s="39">
        <v>45532</v>
      </c>
      <c r="C467" s="40"/>
      <c r="D467" s="41" t="s">
        <v>43</v>
      </c>
      <c r="E467" s="42" t="s">
        <v>31</v>
      </c>
      <c r="F467" s="22"/>
      <c r="G467" s="42" t="s">
        <v>38</v>
      </c>
      <c r="H467" s="42"/>
      <c r="I467" s="43">
        <v>1933.6</v>
      </c>
      <c r="J467" s="43" t="str">
        <f t="shared" si="7"/>
        <v>-</v>
      </c>
      <c r="K467" s="43" t="str">
        <f t="shared" si="10"/>
        <v>-</v>
      </c>
      <c r="L467" s="44" t="str">
        <f t="shared" si="9"/>
        <v>-</v>
      </c>
      <c r="M467" s="45" t="s">
        <v>33</v>
      </c>
      <c r="N467" s="2"/>
    </row>
    <row r="468" spans="2:14" ht="15.75" customHeight="1" x14ac:dyDescent="0.35">
      <c r="B468" s="39">
        <v>45532</v>
      </c>
      <c r="C468" s="40"/>
      <c r="D468" s="41" t="s">
        <v>74</v>
      </c>
      <c r="E468" s="42" t="s">
        <v>31</v>
      </c>
      <c r="F468" s="22"/>
      <c r="G468" s="42" t="s">
        <v>36</v>
      </c>
      <c r="H468" s="42"/>
      <c r="I468" s="43">
        <v>1409.26</v>
      </c>
      <c r="J468" s="43" t="str">
        <f t="shared" si="7"/>
        <v>-</v>
      </c>
      <c r="K468" s="43" t="str">
        <f t="shared" si="10"/>
        <v>-</v>
      </c>
      <c r="L468" s="44" t="str">
        <f t="shared" si="9"/>
        <v>-</v>
      </c>
      <c r="M468" s="45" t="s">
        <v>33</v>
      </c>
      <c r="N468" s="2"/>
    </row>
    <row r="469" spans="2:14" ht="15.75" customHeight="1" x14ac:dyDescent="0.35">
      <c r="B469" s="39">
        <v>45532</v>
      </c>
      <c r="C469" s="40">
        <v>45533</v>
      </c>
      <c r="D469" s="41" t="s">
        <v>74</v>
      </c>
      <c r="E469" s="42" t="s">
        <v>31</v>
      </c>
      <c r="F469" s="22"/>
      <c r="G469" s="42" t="s">
        <v>36</v>
      </c>
      <c r="H469" s="42"/>
      <c r="I469" s="43">
        <v>1409.26</v>
      </c>
      <c r="J469" s="43" t="str">
        <f t="shared" si="7"/>
        <v>-</v>
      </c>
      <c r="K469" s="43" t="str">
        <f t="shared" si="10"/>
        <v>-</v>
      </c>
      <c r="L469" s="44" t="str">
        <f t="shared" si="9"/>
        <v>-</v>
      </c>
      <c r="M469" s="45" t="s">
        <v>33</v>
      </c>
      <c r="N469" s="2"/>
    </row>
    <row r="470" spans="2:14" ht="15.75" customHeight="1" x14ac:dyDescent="0.35">
      <c r="B470" s="39">
        <v>45532</v>
      </c>
      <c r="C470" s="40"/>
      <c r="D470" s="41" t="s">
        <v>30</v>
      </c>
      <c r="E470" s="42" t="s">
        <v>31</v>
      </c>
      <c r="F470" s="22"/>
      <c r="G470" s="42" t="s">
        <v>32</v>
      </c>
      <c r="H470" s="42"/>
      <c r="I470" s="43">
        <v>2401.8000000000002</v>
      </c>
      <c r="J470" s="43" t="str">
        <f t="shared" si="7"/>
        <v>-</v>
      </c>
      <c r="K470" s="43" t="str">
        <f t="shared" si="10"/>
        <v>-</v>
      </c>
      <c r="L470" s="44" t="str">
        <f t="shared" si="9"/>
        <v>-</v>
      </c>
      <c r="M470" s="45" t="s">
        <v>33</v>
      </c>
      <c r="N470" s="2"/>
    </row>
    <row r="471" spans="2:14" ht="15.75" customHeight="1" x14ac:dyDescent="0.35">
      <c r="B471" s="39">
        <v>45532</v>
      </c>
      <c r="C471" s="40"/>
      <c r="D471" s="41" t="s">
        <v>64</v>
      </c>
      <c r="E471" s="42" t="s">
        <v>31</v>
      </c>
      <c r="F471" s="22"/>
      <c r="G471" s="42" t="s">
        <v>32</v>
      </c>
      <c r="H471" s="42"/>
      <c r="I471" s="43">
        <v>350.4</v>
      </c>
      <c r="J471" s="43" t="str">
        <f t="shared" si="7"/>
        <v>-</v>
      </c>
      <c r="K471" s="43" t="str">
        <f t="shared" si="10"/>
        <v>-</v>
      </c>
      <c r="L471" s="44" t="str">
        <f t="shared" si="9"/>
        <v>-</v>
      </c>
      <c r="M471" s="45" t="s">
        <v>33</v>
      </c>
      <c r="N471" s="2"/>
    </row>
    <row r="472" spans="2:14" ht="15.75" customHeight="1" x14ac:dyDescent="0.35">
      <c r="B472" s="39">
        <v>45532</v>
      </c>
      <c r="C472" s="40"/>
      <c r="D472" s="41" t="s">
        <v>86</v>
      </c>
      <c r="E472" s="42" t="s">
        <v>31</v>
      </c>
      <c r="F472" s="22"/>
      <c r="G472" s="42" t="s">
        <v>42</v>
      </c>
      <c r="H472" s="42"/>
      <c r="I472" s="43">
        <v>1095.76</v>
      </c>
      <c r="J472" s="43" t="str">
        <f t="shared" si="7"/>
        <v>-</v>
      </c>
      <c r="K472" s="43" t="str">
        <f t="shared" si="10"/>
        <v>-</v>
      </c>
      <c r="L472" s="44" t="str">
        <f t="shared" si="9"/>
        <v>-</v>
      </c>
      <c r="M472" s="45" t="s">
        <v>33</v>
      </c>
      <c r="N472" s="2"/>
    </row>
    <row r="473" spans="2:14" ht="15.75" customHeight="1" x14ac:dyDescent="0.35">
      <c r="B473" s="39">
        <v>45532</v>
      </c>
      <c r="C473" s="40"/>
      <c r="D473" s="41" t="s">
        <v>48</v>
      </c>
      <c r="E473" s="42" t="s">
        <v>31</v>
      </c>
      <c r="F473" s="22"/>
      <c r="G473" s="42" t="s">
        <v>32</v>
      </c>
      <c r="H473" s="42"/>
      <c r="I473" s="43">
        <v>409.98</v>
      </c>
      <c r="J473" s="43" t="str">
        <f t="shared" si="7"/>
        <v>-</v>
      </c>
      <c r="K473" s="43" t="str">
        <f t="shared" si="10"/>
        <v>-</v>
      </c>
      <c r="L473" s="44" t="str">
        <f t="shared" si="9"/>
        <v>-</v>
      </c>
      <c r="M473" s="45" t="s">
        <v>33</v>
      </c>
      <c r="N473" s="2"/>
    </row>
    <row r="474" spans="2:14" ht="15.75" customHeight="1" x14ac:dyDescent="0.35">
      <c r="B474" s="39">
        <v>45532</v>
      </c>
      <c r="C474" s="40"/>
      <c r="D474" s="41" t="s">
        <v>39</v>
      </c>
      <c r="E474" s="42" t="s">
        <v>31</v>
      </c>
      <c r="F474" s="22"/>
      <c r="G474" s="42" t="s">
        <v>32</v>
      </c>
      <c r="H474" s="42"/>
      <c r="I474" s="43">
        <v>350.04</v>
      </c>
      <c r="J474" s="43" t="str">
        <f t="shared" si="7"/>
        <v>-</v>
      </c>
      <c r="K474" s="43" t="str">
        <f t="shared" si="10"/>
        <v>-</v>
      </c>
      <c r="L474" s="44" t="str">
        <f t="shared" si="9"/>
        <v>-</v>
      </c>
      <c r="M474" s="45" t="s">
        <v>33</v>
      </c>
      <c r="N474" s="2"/>
    </row>
    <row r="475" spans="2:14" ht="15.75" customHeight="1" x14ac:dyDescent="0.35">
      <c r="B475" s="39">
        <v>45532</v>
      </c>
      <c r="C475" s="40"/>
      <c r="D475" s="41" t="s">
        <v>47</v>
      </c>
      <c r="E475" s="42" t="s">
        <v>31</v>
      </c>
      <c r="F475" s="22"/>
      <c r="G475" s="42" t="s">
        <v>42</v>
      </c>
      <c r="H475" s="42"/>
      <c r="I475" s="43">
        <v>475.16</v>
      </c>
      <c r="J475" s="43" t="str">
        <f t="shared" si="7"/>
        <v>-</v>
      </c>
      <c r="K475" s="43" t="str">
        <f t="shared" si="10"/>
        <v>-</v>
      </c>
      <c r="L475" s="44" t="str">
        <f t="shared" si="9"/>
        <v>-</v>
      </c>
      <c r="M475" s="45" t="s">
        <v>33</v>
      </c>
      <c r="N475" s="2"/>
    </row>
    <row r="476" spans="2:14" ht="15.75" customHeight="1" x14ac:dyDescent="0.35">
      <c r="B476" s="39">
        <v>45532</v>
      </c>
      <c r="C476" s="40"/>
      <c r="D476" s="41" t="s">
        <v>133</v>
      </c>
      <c r="E476" s="42" t="s">
        <v>31</v>
      </c>
      <c r="F476" s="22"/>
      <c r="G476" s="42" t="s">
        <v>42</v>
      </c>
      <c r="H476" s="42"/>
      <c r="I476" s="43">
        <v>234.8</v>
      </c>
      <c r="J476" s="43" t="str">
        <f t="shared" si="7"/>
        <v>-</v>
      </c>
      <c r="K476" s="43" t="str">
        <f t="shared" si="10"/>
        <v>-</v>
      </c>
      <c r="L476" s="44" t="str">
        <f t="shared" si="9"/>
        <v>-</v>
      </c>
      <c r="M476" s="45" t="s">
        <v>33</v>
      </c>
      <c r="N476" s="2"/>
    </row>
    <row r="477" spans="2:14" ht="15.75" customHeight="1" x14ac:dyDescent="0.35">
      <c r="B477" s="39">
        <v>45532</v>
      </c>
      <c r="C477" s="40"/>
      <c r="D477" s="41" t="s">
        <v>57</v>
      </c>
      <c r="E477" s="42" t="s">
        <v>31</v>
      </c>
      <c r="F477" s="22"/>
      <c r="G477" s="42" t="s">
        <v>38</v>
      </c>
      <c r="H477" s="42"/>
      <c r="I477" s="43">
        <v>452.1</v>
      </c>
      <c r="J477" s="43" t="str">
        <f t="shared" si="7"/>
        <v>-</v>
      </c>
      <c r="K477" s="43" t="str">
        <f t="shared" si="10"/>
        <v>-</v>
      </c>
      <c r="L477" s="44" t="str">
        <f t="shared" si="9"/>
        <v>-</v>
      </c>
      <c r="M477" s="45" t="s">
        <v>33</v>
      </c>
      <c r="N477" s="2"/>
    </row>
    <row r="478" spans="2:14" ht="15.75" customHeight="1" x14ac:dyDescent="0.35">
      <c r="B478" s="39">
        <v>45532</v>
      </c>
      <c r="C478" s="40">
        <v>45538</v>
      </c>
      <c r="D478" s="41" t="s">
        <v>82</v>
      </c>
      <c r="E478" s="42" t="s">
        <v>31</v>
      </c>
      <c r="F478" s="22"/>
      <c r="G478" s="42" t="s">
        <v>38</v>
      </c>
      <c r="H478" s="42"/>
      <c r="I478" s="43">
        <v>3900</v>
      </c>
      <c r="J478" s="43" t="str">
        <f t="shared" si="7"/>
        <v>-</v>
      </c>
      <c r="K478" s="43" t="str">
        <f t="shared" si="10"/>
        <v>-</v>
      </c>
      <c r="L478" s="44" t="str">
        <f t="shared" si="9"/>
        <v>-</v>
      </c>
      <c r="M478" s="45" t="s">
        <v>33</v>
      </c>
      <c r="N478" s="2"/>
    </row>
    <row r="479" spans="2:14" ht="15.75" customHeight="1" x14ac:dyDescent="0.35">
      <c r="B479" s="39">
        <v>45532</v>
      </c>
      <c r="C479" s="40">
        <v>45534</v>
      </c>
      <c r="D479" s="41" t="s">
        <v>37</v>
      </c>
      <c r="E479" s="42" t="s">
        <v>89</v>
      </c>
      <c r="F479" s="22"/>
      <c r="G479" s="42" t="s">
        <v>38</v>
      </c>
      <c r="H479" s="42"/>
      <c r="I479" s="43">
        <v>1447.83</v>
      </c>
      <c r="J479" s="43" t="str">
        <f t="shared" si="7"/>
        <v>-</v>
      </c>
      <c r="K479" s="43" t="str">
        <f t="shared" si="10"/>
        <v>-</v>
      </c>
      <c r="L479" s="44" t="str">
        <f t="shared" si="9"/>
        <v>-</v>
      </c>
      <c r="M479" s="45" t="s">
        <v>33</v>
      </c>
      <c r="N479" s="2"/>
    </row>
    <row r="480" spans="2:14" ht="15.75" customHeight="1" x14ac:dyDescent="0.35">
      <c r="B480" s="39">
        <v>45532</v>
      </c>
      <c r="C480" s="40"/>
      <c r="D480" s="41" t="s">
        <v>82</v>
      </c>
      <c r="E480" s="42" t="s">
        <v>89</v>
      </c>
      <c r="F480" s="22"/>
      <c r="G480" s="42" t="s">
        <v>32</v>
      </c>
      <c r="H480" s="42"/>
      <c r="I480" s="43">
        <v>571</v>
      </c>
      <c r="J480" s="43" t="str">
        <f t="shared" si="7"/>
        <v>-</v>
      </c>
      <c r="K480" s="43" t="str">
        <f t="shared" si="10"/>
        <v>-</v>
      </c>
      <c r="L480" s="44" t="str">
        <f t="shared" si="9"/>
        <v>-</v>
      </c>
      <c r="M480" s="45" t="s">
        <v>33</v>
      </c>
      <c r="N480" s="2"/>
    </row>
    <row r="481" spans="2:14" ht="15.75" customHeight="1" x14ac:dyDescent="0.35">
      <c r="B481" s="39">
        <v>45532</v>
      </c>
      <c r="C481" s="40">
        <v>45537</v>
      </c>
      <c r="D481" s="41" t="s">
        <v>57</v>
      </c>
      <c r="E481" s="42" t="s">
        <v>89</v>
      </c>
      <c r="F481" s="22"/>
      <c r="G481" s="42" t="s">
        <v>38</v>
      </c>
      <c r="H481" s="42"/>
      <c r="I481" s="43">
        <v>603.66</v>
      </c>
      <c r="J481" s="43" t="str">
        <f t="shared" si="7"/>
        <v>-</v>
      </c>
      <c r="K481" s="43" t="str">
        <f t="shared" si="10"/>
        <v>-</v>
      </c>
      <c r="L481" s="44" t="str">
        <f t="shared" si="9"/>
        <v>-</v>
      </c>
      <c r="M481" s="45" t="s">
        <v>33</v>
      </c>
      <c r="N481" s="2"/>
    </row>
    <row r="482" spans="2:14" ht="15.75" customHeight="1" x14ac:dyDescent="0.35">
      <c r="B482" s="39">
        <v>45532</v>
      </c>
      <c r="C482" s="40">
        <v>45538</v>
      </c>
      <c r="D482" s="41" t="s">
        <v>43</v>
      </c>
      <c r="E482" s="42" t="s">
        <v>89</v>
      </c>
      <c r="F482" s="22"/>
      <c r="G482" s="42" t="s">
        <v>38</v>
      </c>
      <c r="H482" s="42"/>
      <c r="I482" s="43">
        <v>1634.63</v>
      </c>
      <c r="J482" s="43" t="str">
        <f t="shared" si="7"/>
        <v>-</v>
      </c>
      <c r="K482" s="43" t="str">
        <f t="shared" si="10"/>
        <v>-</v>
      </c>
      <c r="L482" s="44" t="str">
        <f t="shared" si="9"/>
        <v>-</v>
      </c>
      <c r="M482" s="45" t="s">
        <v>33</v>
      </c>
      <c r="N482" s="2"/>
    </row>
    <row r="483" spans="2:14" ht="15.75" customHeight="1" x14ac:dyDescent="0.35">
      <c r="B483" s="39">
        <v>45532</v>
      </c>
      <c r="C483" s="40">
        <v>45552</v>
      </c>
      <c r="D483" s="41" t="s">
        <v>95</v>
      </c>
      <c r="E483" s="42" t="s">
        <v>89</v>
      </c>
      <c r="F483" s="22"/>
      <c r="G483" s="42" t="s">
        <v>38</v>
      </c>
      <c r="H483" s="42"/>
      <c r="I483" s="43">
        <v>620.5</v>
      </c>
      <c r="J483" s="43" t="str">
        <f t="shared" si="7"/>
        <v>-</v>
      </c>
      <c r="K483" s="43" t="str">
        <f t="shared" si="10"/>
        <v>-</v>
      </c>
      <c r="L483" s="44" t="str">
        <f t="shared" si="9"/>
        <v>-</v>
      </c>
      <c r="M483" s="45"/>
      <c r="N483" s="2"/>
    </row>
    <row r="484" spans="2:14" ht="15.75" customHeight="1" x14ac:dyDescent="0.35">
      <c r="B484" s="39">
        <v>45532</v>
      </c>
      <c r="C484" s="40">
        <v>45552</v>
      </c>
      <c r="D484" s="41" t="s">
        <v>37</v>
      </c>
      <c r="E484" s="42" t="s">
        <v>89</v>
      </c>
      <c r="F484" s="22"/>
      <c r="G484" s="42" t="s">
        <v>38</v>
      </c>
      <c r="H484" s="42"/>
      <c r="I484" s="43">
        <v>2619.16</v>
      </c>
      <c r="J484" s="43" t="str">
        <f t="shared" si="7"/>
        <v>-</v>
      </c>
      <c r="K484" s="43" t="str">
        <f t="shared" si="10"/>
        <v>-</v>
      </c>
      <c r="L484" s="44" t="str">
        <f t="shared" si="9"/>
        <v>-</v>
      </c>
      <c r="M484" s="45"/>
      <c r="N484" s="2"/>
    </row>
    <row r="485" spans="2:14" ht="15.75" customHeight="1" x14ac:dyDescent="0.35">
      <c r="B485" s="39">
        <v>45532</v>
      </c>
      <c r="C485" s="40">
        <v>45537</v>
      </c>
      <c r="D485" s="41" t="s">
        <v>82</v>
      </c>
      <c r="E485" s="42" t="s">
        <v>89</v>
      </c>
      <c r="F485" s="22"/>
      <c r="G485" s="42" t="s">
        <v>32</v>
      </c>
      <c r="H485" s="42"/>
      <c r="I485" s="43">
        <v>250</v>
      </c>
      <c r="J485" s="43" t="str">
        <f t="shared" si="7"/>
        <v>-</v>
      </c>
      <c r="K485" s="43" t="str">
        <f t="shared" si="10"/>
        <v>-</v>
      </c>
      <c r="L485" s="44" t="str">
        <f t="shared" si="9"/>
        <v>-</v>
      </c>
      <c r="M485" s="45" t="s">
        <v>33</v>
      </c>
      <c r="N485" s="2"/>
    </row>
    <row r="486" spans="2:14" ht="15.75" customHeight="1" x14ac:dyDescent="0.35">
      <c r="B486" s="39">
        <v>45532</v>
      </c>
      <c r="C486" s="40">
        <v>45546</v>
      </c>
      <c r="D486" s="41" t="s">
        <v>74</v>
      </c>
      <c r="E486" s="42" t="s">
        <v>89</v>
      </c>
      <c r="F486" s="22"/>
      <c r="G486" s="42" t="s">
        <v>36</v>
      </c>
      <c r="H486" s="42"/>
      <c r="I486" s="43">
        <v>488.25</v>
      </c>
      <c r="J486" s="43" t="str">
        <f t="shared" si="7"/>
        <v>-</v>
      </c>
      <c r="K486" s="43" t="str">
        <f t="shared" si="10"/>
        <v>-</v>
      </c>
      <c r="L486" s="44" t="str">
        <f t="shared" si="9"/>
        <v>-</v>
      </c>
      <c r="M486" s="45"/>
      <c r="N486" s="2"/>
    </row>
    <row r="487" spans="2:14" ht="15.75" customHeight="1" x14ac:dyDescent="0.35">
      <c r="B487" s="39">
        <v>45532</v>
      </c>
      <c r="C487" s="40">
        <v>45561</v>
      </c>
      <c r="D487" s="41" t="s">
        <v>74</v>
      </c>
      <c r="E487" s="42" t="s">
        <v>89</v>
      </c>
      <c r="F487" s="22"/>
      <c r="G487" s="42" t="s">
        <v>36</v>
      </c>
      <c r="H487" s="42"/>
      <c r="I487" s="43">
        <v>488.26</v>
      </c>
      <c r="J487" s="43" t="str">
        <f t="shared" si="7"/>
        <v>-</v>
      </c>
      <c r="K487" s="43" t="str">
        <f t="shared" si="10"/>
        <v>-</v>
      </c>
      <c r="L487" s="44" t="str">
        <f t="shared" si="9"/>
        <v>-</v>
      </c>
      <c r="M487" s="45"/>
      <c r="N487" s="2"/>
    </row>
    <row r="488" spans="2:14" ht="15.75" customHeight="1" x14ac:dyDescent="0.35">
      <c r="B488" s="39">
        <v>45532</v>
      </c>
      <c r="C488" s="40">
        <v>45548</v>
      </c>
      <c r="D488" s="41" t="s">
        <v>30</v>
      </c>
      <c r="E488" s="42" t="s">
        <v>99</v>
      </c>
      <c r="F488" s="22"/>
      <c r="G488" s="42" t="s">
        <v>32</v>
      </c>
      <c r="H488" s="42"/>
      <c r="I488" s="43">
        <v>955.82</v>
      </c>
      <c r="J488" s="43" t="str">
        <f t="shared" si="7"/>
        <v>-</v>
      </c>
      <c r="K488" s="43" t="str">
        <f t="shared" si="10"/>
        <v>-</v>
      </c>
      <c r="L488" s="44" t="str">
        <f t="shared" si="9"/>
        <v>-</v>
      </c>
      <c r="M488" s="45"/>
      <c r="N488" s="2"/>
    </row>
    <row r="489" spans="2:14" ht="15.75" customHeight="1" x14ac:dyDescent="0.35">
      <c r="B489" s="39">
        <v>45532</v>
      </c>
      <c r="C489" s="40">
        <v>45553</v>
      </c>
      <c r="D489" s="41" t="s">
        <v>95</v>
      </c>
      <c r="E489" s="42" t="s">
        <v>81</v>
      </c>
      <c r="F489" s="22"/>
      <c r="G489" s="42" t="s">
        <v>38</v>
      </c>
      <c r="H489" s="42"/>
      <c r="I489" s="43">
        <v>600</v>
      </c>
      <c r="J489" s="43" t="str">
        <f t="shared" si="7"/>
        <v>-</v>
      </c>
      <c r="K489" s="43" t="str">
        <f t="shared" si="10"/>
        <v>-</v>
      </c>
      <c r="L489" s="44" t="str">
        <f t="shared" si="9"/>
        <v>-</v>
      </c>
      <c r="M489" s="45" t="s">
        <v>33</v>
      </c>
      <c r="N489" s="2"/>
    </row>
    <row r="490" spans="2:14" ht="15.75" customHeight="1" x14ac:dyDescent="0.35">
      <c r="B490" s="39">
        <v>45532</v>
      </c>
      <c r="C490" s="40">
        <v>45546</v>
      </c>
      <c r="D490" s="41" t="s">
        <v>43</v>
      </c>
      <c r="E490" s="42" t="s">
        <v>81</v>
      </c>
      <c r="F490" s="22"/>
      <c r="G490" s="42" t="s">
        <v>38</v>
      </c>
      <c r="H490" s="42"/>
      <c r="I490" s="43">
        <v>1072.9100000000001</v>
      </c>
      <c r="J490" s="43" t="str">
        <f t="shared" si="7"/>
        <v>-</v>
      </c>
      <c r="K490" s="43" t="str">
        <f t="shared" si="10"/>
        <v>-</v>
      </c>
      <c r="L490" s="44" t="str">
        <f t="shared" si="9"/>
        <v>-</v>
      </c>
      <c r="M490" s="45"/>
      <c r="N490" s="2"/>
    </row>
    <row r="491" spans="2:14" ht="15.75" customHeight="1" x14ac:dyDescent="0.35">
      <c r="B491" s="39">
        <v>45532</v>
      </c>
      <c r="C491" s="40">
        <v>45553</v>
      </c>
      <c r="D491" s="41" t="s">
        <v>64</v>
      </c>
      <c r="E491" s="42" t="s">
        <v>81</v>
      </c>
      <c r="F491" s="22"/>
      <c r="G491" s="42" t="s">
        <v>32</v>
      </c>
      <c r="H491" s="42"/>
      <c r="I491" s="43">
        <v>303.60000000000002</v>
      </c>
      <c r="J491" s="43" t="str">
        <f t="shared" si="7"/>
        <v>-</v>
      </c>
      <c r="K491" s="43" t="str">
        <f t="shared" si="10"/>
        <v>-</v>
      </c>
      <c r="L491" s="44" t="str">
        <f t="shared" si="9"/>
        <v>-</v>
      </c>
      <c r="M491" s="45" t="s">
        <v>33</v>
      </c>
      <c r="N491" s="2"/>
    </row>
    <row r="492" spans="2:14" ht="15.75" customHeight="1" x14ac:dyDescent="0.35">
      <c r="B492" s="39">
        <v>45537</v>
      </c>
      <c r="C492" s="40">
        <v>45547</v>
      </c>
      <c r="D492" s="41" t="s">
        <v>57</v>
      </c>
      <c r="E492" s="42" t="s">
        <v>99</v>
      </c>
      <c r="F492" s="22"/>
      <c r="G492" s="42" t="s">
        <v>38</v>
      </c>
      <c r="H492" s="42"/>
      <c r="I492" s="43">
        <v>150</v>
      </c>
      <c r="J492" s="43" t="str">
        <f t="shared" si="7"/>
        <v>-</v>
      </c>
      <c r="K492" s="43" t="str">
        <f t="shared" si="10"/>
        <v>-</v>
      </c>
      <c r="L492" s="44" t="str">
        <f t="shared" si="9"/>
        <v>-</v>
      </c>
      <c r="M492" s="45"/>
      <c r="N492" s="2"/>
    </row>
    <row r="493" spans="2:14" ht="15.75" customHeight="1" x14ac:dyDescent="0.35">
      <c r="B493" s="39">
        <v>45537</v>
      </c>
      <c r="C493" s="40">
        <v>45547</v>
      </c>
      <c r="D493" s="41" t="s">
        <v>57</v>
      </c>
      <c r="E493" s="42" t="s">
        <v>99</v>
      </c>
      <c r="F493" s="22"/>
      <c r="G493" s="42" t="s">
        <v>38</v>
      </c>
      <c r="H493" s="42"/>
      <c r="I493" s="43">
        <v>125.88</v>
      </c>
      <c r="J493" s="43" t="str">
        <f t="shared" si="7"/>
        <v>-</v>
      </c>
      <c r="K493" s="43" t="str">
        <f t="shared" si="10"/>
        <v>-</v>
      </c>
      <c r="L493" s="44" t="str">
        <f t="shared" si="9"/>
        <v>-</v>
      </c>
      <c r="M493" s="45"/>
      <c r="N493" s="2"/>
    </row>
    <row r="494" spans="2:14" ht="15.75" customHeight="1" x14ac:dyDescent="0.35">
      <c r="B494" s="39">
        <v>45537</v>
      </c>
      <c r="C494" s="40">
        <v>45548</v>
      </c>
      <c r="D494" s="41" t="s">
        <v>37</v>
      </c>
      <c r="E494" s="42" t="s">
        <v>99</v>
      </c>
      <c r="F494" s="22"/>
      <c r="G494" s="42" t="s">
        <v>38</v>
      </c>
      <c r="H494" s="42"/>
      <c r="I494" s="43">
        <v>1261.45</v>
      </c>
      <c r="J494" s="43" t="str">
        <f t="shared" si="7"/>
        <v>-</v>
      </c>
      <c r="K494" s="43" t="str">
        <f t="shared" si="10"/>
        <v>-</v>
      </c>
      <c r="L494" s="44" t="str">
        <f t="shared" si="9"/>
        <v>-</v>
      </c>
      <c r="M494" s="45"/>
      <c r="N494" s="2"/>
    </row>
    <row r="495" spans="2:14" ht="15.75" customHeight="1" x14ac:dyDescent="0.35">
      <c r="B495" s="39">
        <v>45537</v>
      </c>
      <c r="C495" s="40">
        <v>45544</v>
      </c>
      <c r="D495" s="41" t="s">
        <v>37</v>
      </c>
      <c r="E495" s="42" t="s">
        <v>99</v>
      </c>
      <c r="F495" s="22"/>
      <c r="G495" s="42" t="s">
        <v>38</v>
      </c>
      <c r="H495" s="42"/>
      <c r="I495" s="43">
        <v>1299.69</v>
      </c>
      <c r="J495" s="43" t="str">
        <f t="shared" si="7"/>
        <v>-</v>
      </c>
      <c r="K495" s="43" t="str">
        <f t="shared" si="10"/>
        <v>-</v>
      </c>
      <c r="L495" s="44" t="str">
        <f t="shared" si="9"/>
        <v>-</v>
      </c>
      <c r="M495" s="45"/>
      <c r="N495" s="2"/>
    </row>
    <row r="496" spans="2:14" ht="15.75" customHeight="1" x14ac:dyDescent="0.35">
      <c r="B496" s="39">
        <v>45537</v>
      </c>
      <c r="C496" s="40">
        <v>45555</v>
      </c>
      <c r="D496" s="41" t="s">
        <v>37</v>
      </c>
      <c r="E496" s="42" t="s">
        <v>99</v>
      </c>
      <c r="F496" s="22"/>
      <c r="G496" s="42" t="s">
        <v>38</v>
      </c>
      <c r="H496" s="42"/>
      <c r="I496" s="43">
        <v>1261.45</v>
      </c>
      <c r="J496" s="43" t="str">
        <f t="shared" si="7"/>
        <v>-</v>
      </c>
      <c r="K496" s="43" t="str">
        <f t="shared" si="10"/>
        <v>-</v>
      </c>
      <c r="L496" s="44" t="str">
        <f t="shared" si="9"/>
        <v>-</v>
      </c>
      <c r="M496" s="45"/>
      <c r="N496" s="2"/>
    </row>
    <row r="497" spans="2:14" ht="15.75" customHeight="1" x14ac:dyDescent="0.35">
      <c r="B497" s="39">
        <v>45537</v>
      </c>
      <c r="C497" s="40">
        <v>45548</v>
      </c>
      <c r="D497" s="41" t="s">
        <v>43</v>
      </c>
      <c r="E497" s="42" t="s">
        <v>99</v>
      </c>
      <c r="F497" s="22"/>
      <c r="G497" s="42" t="s">
        <v>38</v>
      </c>
      <c r="H497" s="42"/>
      <c r="I497" s="43">
        <v>560.03</v>
      </c>
      <c r="J497" s="43" t="str">
        <f t="shared" si="7"/>
        <v>-</v>
      </c>
      <c r="K497" s="43" t="str">
        <f t="shared" si="10"/>
        <v>-</v>
      </c>
      <c r="L497" s="44" t="str">
        <f t="shared" si="9"/>
        <v>-</v>
      </c>
      <c r="M497" s="45"/>
      <c r="N497" s="2"/>
    </row>
    <row r="498" spans="2:14" ht="15.75" customHeight="1" x14ac:dyDescent="0.35">
      <c r="B498" s="39">
        <v>45537</v>
      </c>
      <c r="C498" s="40"/>
      <c r="D498" s="41" t="s">
        <v>98</v>
      </c>
      <c r="E498" s="42" t="s">
        <v>31</v>
      </c>
      <c r="F498" s="22"/>
      <c r="G498" s="42" t="s">
        <v>32</v>
      </c>
      <c r="H498" s="42"/>
      <c r="I498" s="43">
        <v>422</v>
      </c>
      <c r="J498" s="43" t="str">
        <f t="shared" si="7"/>
        <v>-</v>
      </c>
      <c r="K498" s="43" t="str">
        <f t="shared" si="10"/>
        <v>-</v>
      </c>
      <c r="L498" s="44" t="str">
        <f t="shared" si="9"/>
        <v>-</v>
      </c>
      <c r="M498" s="45" t="s">
        <v>33</v>
      </c>
      <c r="N498" s="2"/>
    </row>
    <row r="499" spans="2:14" ht="15.75" customHeight="1" x14ac:dyDescent="0.35">
      <c r="B499" s="39">
        <v>45537</v>
      </c>
      <c r="C499" s="40">
        <v>45546</v>
      </c>
      <c r="D499" s="41" t="s">
        <v>86</v>
      </c>
      <c r="E499" s="42" t="s">
        <v>31</v>
      </c>
      <c r="F499" s="22"/>
      <c r="G499" s="42" t="s">
        <v>42</v>
      </c>
      <c r="H499" s="42"/>
      <c r="I499" s="43">
        <v>390.18</v>
      </c>
      <c r="J499" s="43" t="str">
        <f t="shared" si="7"/>
        <v>-</v>
      </c>
      <c r="K499" s="43" t="str">
        <f t="shared" si="10"/>
        <v>-</v>
      </c>
      <c r="L499" s="44" t="str">
        <f t="shared" si="9"/>
        <v>-</v>
      </c>
      <c r="M499" s="45" t="s">
        <v>33</v>
      </c>
      <c r="N499" s="2"/>
    </row>
    <row r="500" spans="2:14" ht="15.75" customHeight="1" x14ac:dyDescent="0.35">
      <c r="B500" s="39">
        <v>45537</v>
      </c>
      <c r="C500" s="40">
        <v>45541</v>
      </c>
      <c r="D500" s="41" t="s">
        <v>95</v>
      </c>
      <c r="E500" s="42" t="s">
        <v>31</v>
      </c>
      <c r="F500" s="22"/>
      <c r="G500" s="42" t="s">
        <v>38</v>
      </c>
      <c r="H500" s="42"/>
      <c r="I500" s="43">
        <v>400</v>
      </c>
      <c r="J500" s="43" t="str">
        <f t="shared" si="7"/>
        <v>-</v>
      </c>
      <c r="K500" s="43" t="str">
        <f t="shared" si="10"/>
        <v>-</v>
      </c>
      <c r="L500" s="44" t="str">
        <f t="shared" si="9"/>
        <v>-</v>
      </c>
      <c r="M500" s="45" t="s">
        <v>33</v>
      </c>
      <c r="N500" s="2"/>
    </row>
    <row r="501" spans="2:14" ht="15.75" customHeight="1" x14ac:dyDescent="0.35">
      <c r="B501" s="39">
        <v>45537</v>
      </c>
      <c r="C501" s="40">
        <v>45545</v>
      </c>
      <c r="D501" s="41" t="s">
        <v>95</v>
      </c>
      <c r="E501" s="42" t="s">
        <v>31</v>
      </c>
      <c r="F501" s="22"/>
      <c r="G501" s="42" t="s">
        <v>38</v>
      </c>
      <c r="H501" s="42"/>
      <c r="I501" s="43">
        <v>258.08</v>
      </c>
      <c r="J501" s="43" t="str">
        <f t="shared" si="7"/>
        <v>-</v>
      </c>
      <c r="K501" s="43" t="str">
        <f t="shared" si="10"/>
        <v>-</v>
      </c>
      <c r="L501" s="44" t="str">
        <f t="shared" si="9"/>
        <v>-</v>
      </c>
      <c r="M501" s="45" t="s">
        <v>33</v>
      </c>
      <c r="N501" s="2"/>
    </row>
    <row r="502" spans="2:14" ht="15.75" customHeight="1" x14ac:dyDescent="0.35">
      <c r="B502" s="39">
        <v>45537</v>
      </c>
      <c r="C502" s="40">
        <v>45551</v>
      </c>
      <c r="D502" s="41" t="s">
        <v>47</v>
      </c>
      <c r="E502" s="42" t="s">
        <v>31</v>
      </c>
      <c r="F502" s="22"/>
      <c r="G502" s="42" t="s">
        <v>42</v>
      </c>
      <c r="H502" s="42"/>
      <c r="I502" s="43">
        <v>568.54</v>
      </c>
      <c r="J502" s="43" t="str">
        <f t="shared" si="7"/>
        <v>-</v>
      </c>
      <c r="K502" s="43" t="str">
        <f t="shared" si="10"/>
        <v>-</v>
      </c>
      <c r="L502" s="44" t="str">
        <f t="shared" si="9"/>
        <v>-</v>
      </c>
      <c r="M502" s="45" t="s">
        <v>33</v>
      </c>
      <c r="N502" s="2"/>
    </row>
    <row r="503" spans="2:14" ht="15.75" customHeight="1" x14ac:dyDescent="0.35">
      <c r="B503" s="39">
        <v>45537</v>
      </c>
      <c r="C503" s="40"/>
      <c r="D503" s="41" t="s">
        <v>133</v>
      </c>
      <c r="E503" s="42" t="s">
        <v>31</v>
      </c>
      <c r="F503" s="22"/>
      <c r="G503" s="42" t="s">
        <v>42</v>
      </c>
      <c r="H503" s="42"/>
      <c r="I503" s="43">
        <v>234.8</v>
      </c>
      <c r="J503" s="43" t="str">
        <f t="shared" si="7"/>
        <v>-</v>
      </c>
      <c r="K503" s="43" t="str">
        <f t="shared" si="10"/>
        <v>-</v>
      </c>
      <c r="L503" s="44" t="str">
        <f t="shared" si="9"/>
        <v>-</v>
      </c>
      <c r="M503" s="45" t="s">
        <v>33</v>
      </c>
      <c r="N503" s="2"/>
    </row>
    <row r="504" spans="2:14" ht="15.75" customHeight="1" x14ac:dyDescent="0.35">
      <c r="B504" s="39">
        <v>45537</v>
      </c>
      <c r="C504" s="40">
        <v>45538</v>
      </c>
      <c r="D504" s="41" t="s">
        <v>48</v>
      </c>
      <c r="E504" s="42" t="s">
        <v>31</v>
      </c>
      <c r="F504" s="22"/>
      <c r="G504" s="42" t="s">
        <v>32</v>
      </c>
      <c r="H504" s="42"/>
      <c r="I504" s="43">
        <v>409.98</v>
      </c>
      <c r="J504" s="43" t="str">
        <f t="shared" si="7"/>
        <v>-</v>
      </c>
      <c r="K504" s="43" t="str">
        <f t="shared" si="10"/>
        <v>-</v>
      </c>
      <c r="L504" s="44" t="str">
        <f t="shared" si="9"/>
        <v>-</v>
      </c>
      <c r="M504" s="45" t="s">
        <v>33</v>
      </c>
      <c r="N504" s="2"/>
    </row>
    <row r="505" spans="2:14" ht="15.75" customHeight="1" x14ac:dyDescent="0.35">
      <c r="B505" s="39">
        <v>45537</v>
      </c>
      <c r="C505" s="40">
        <v>45545</v>
      </c>
      <c r="D505" s="41" t="s">
        <v>64</v>
      </c>
      <c r="E505" s="42" t="s">
        <v>31</v>
      </c>
      <c r="F505" s="22"/>
      <c r="G505" s="42" t="s">
        <v>32</v>
      </c>
      <c r="H505" s="42"/>
      <c r="I505" s="43">
        <v>400.14</v>
      </c>
      <c r="J505" s="43" t="str">
        <f t="shared" si="7"/>
        <v>-</v>
      </c>
      <c r="K505" s="43" t="str">
        <f t="shared" si="10"/>
        <v>-</v>
      </c>
      <c r="L505" s="44" t="str">
        <f t="shared" si="9"/>
        <v>-</v>
      </c>
      <c r="M505" s="45" t="s">
        <v>33</v>
      </c>
      <c r="N505" s="2"/>
    </row>
    <row r="506" spans="2:14" ht="15.75" customHeight="1" x14ac:dyDescent="0.35">
      <c r="B506" s="39">
        <v>45537</v>
      </c>
      <c r="C506" s="40">
        <v>45545</v>
      </c>
      <c r="D506" s="41" t="s">
        <v>43</v>
      </c>
      <c r="E506" s="42" t="s">
        <v>31</v>
      </c>
      <c r="F506" s="22"/>
      <c r="G506" s="42" t="s">
        <v>32</v>
      </c>
      <c r="H506" s="42"/>
      <c r="I506" s="43">
        <v>1997.35</v>
      </c>
      <c r="J506" s="43" t="str">
        <f t="shared" si="7"/>
        <v>-</v>
      </c>
      <c r="K506" s="43" t="str">
        <f t="shared" si="10"/>
        <v>-</v>
      </c>
      <c r="L506" s="44" t="str">
        <f t="shared" si="9"/>
        <v>-</v>
      </c>
      <c r="M506" s="45" t="s">
        <v>33</v>
      </c>
      <c r="N506" s="2"/>
    </row>
    <row r="507" spans="2:14" ht="15.75" customHeight="1" x14ac:dyDescent="0.35">
      <c r="B507" s="39">
        <v>45537</v>
      </c>
      <c r="C507" s="40">
        <v>45538</v>
      </c>
      <c r="D507" s="41" t="s">
        <v>30</v>
      </c>
      <c r="E507" s="42" t="s">
        <v>31</v>
      </c>
      <c r="F507" s="22"/>
      <c r="G507" s="42" t="s">
        <v>32</v>
      </c>
      <c r="H507" s="42"/>
      <c r="I507" s="43">
        <v>2048.89</v>
      </c>
      <c r="J507" s="43" t="str">
        <f t="shared" si="7"/>
        <v>-</v>
      </c>
      <c r="K507" s="43" t="str">
        <f t="shared" si="10"/>
        <v>-</v>
      </c>
      <c r="L507" s="44" t="str">
        <f t="shared" si="9"/>
        <v>-</v>
      </c>
      <c r="M507" s="45" t="s">
        <v>33</v>
      </c>
      <c r="N507" s="2"/>
    </row>
    <row r="508" spans="2:14" ht="15.75" customHeight="1" x14ac:dyDescent="0.35">
      <c r="B508" s="39">
        <v>45537</v>
      </c>
      <c r="C508" s="40">
        <v>45553</v>
      </c>
      <c r="D508" s="41" t="s">
        <v>86</v>
      </c>
      <c r="E508" s="42" t="s">
        <v>31</v>
      </c>
      <c r="F508" s="22"/>
      <c r="G508" s="42" t="s">
        <v>42</v>
      </c>
      <c r="H508" s="42"/>
      <c r="I508" s="43">
        <v>710.94</v>
      </c>
      <c r="J508" s="43" t="str">
        <f t="shared" si="7"/>
        <v>-</v>
      </c>
      <c r="K508" s="43" t="str">
        <f t="shared" si="10"/>
        <v>-</v>
      </c>
      <c r="L508" s="44" t="str">
        <f t="shared" si="9"/>
        <v>-</v>
      </c>
      <c r="M508" s="45" t="s">
        <v>33</v>
      </c>
      <c r="N508" s="2"/>
    </row>
    <row r="509" spans="2:14" ht="15.75" customHeight="1" x14ac:dyDescent="0.35">
      <c r="B509" s="39">
        <v>45537</v>
      </c>
      <c r="C509" s="40"/>
      <c r="D509" s="41" t="s">
        <v>30</v>
      </c>
      <c r="E509" s="42" t="s">
        <v>31</v>
      </c>
      <c r="F509" s="22"/>
      <c r="G509" s="42" t="s">
        <v>32</v>
      </c>
      <c r="H509" s="42"/>
      <c r="I509" s="43">
        <v>907.97</v>
      </c>
      <c r="J509" s="43" t="str">
        <f t="shared" si="7"/>
        <v>-</v>
      </c>
      <c r="K509" s="43" t="str">
        <f t="shared" si="10"/>
        <v>-</v>
      </c>
      <c r="L509" s="44" t="str">
        <f t="shared" si="9"/>
        <v>-</v>
      </c>
      <c r="M509" s="45" t="s">
        <v>33</v>
      </c>
      <c r="N509" s="2"/>
    </row>
    <row r="510" spans="2:14" ht="15.75" customHeight="1" x14ac:dyDescent="0.35">
      <c r="B510" s="39">
        <v>45537</v>
      </c>
      <c r="C510" s="40">
        <v>45538</v>
      </c>
      <c r="D510" s="41" t="s">
        <v>37</v>
      </c>
      <c r="E510" s="42" t="s">
        <v>31</v>
      </c>
      <c r="F510" s="22"/>
      <c r="G510" s="42" t="s">
        <v>38</v>
      </c>
      <c r="H510" s="42"/>
      <c r="I510" s="43">
        <v>1721.39</v>
      </c>
      <c r="J510" s="43" t="str">
        <f t="shared" si="7"/>
        <v>-</v>
      </c>
      <c r="K510" s="43" t="str">
        <f t="shared" si="10"/>
        <v>-</v>
      </c>
      <c r="L510" s="44" t="str">
        <f t="shared" si="9"/>
        <v>-</v>
      </c>
      <c r="M510" s="45" t="s">
        <v>33</v>
      </c>
      <c r="N510" s="2"/>
    </row>
    <row r="511" spans="2:14" ht="15.75" customHeight="1" x14ac:dyDescent="0.35">
      <c r="B511" s="39">
        <v>45537</v>
      </c>
      <c r="C511" s="40">
        <v>45539</v>
      </c>
      <c r="D511" s="41" t="s">
        <v>98</v>
      </c>
      <c r="E511" s="42" t="s">
        <v>31</v>
      </c>
      <c r="F511" s="22"/>
      <c r="G511" s="42" t="s">
        <v>32</v>
      </c>
      <c r="H511" s="42"/>
      <c r="I511" s="43">
        <v>597</v>
      </c>
      <c r="J511" s="43" t="str">
        <f t="shared" si="7"/>
        <v>-</v>
      </c>
      <c r="K511" s="43" t="str">
        <f t="shared" si="10"/>
        <v>-</v>
      </c>
      <c r="L511" s="44" t="str">
        <f t="shared" si="9"/>
        <v>-</v>
      </c>
      <c r="M511" s="45" t="s">
        <v>33</v>
      </c>
      <c r="N511" s="2"/>
    </row>
    <row r="512" spans="2:14" ht="15.75" customHeight="1" x14ac:dyDescent="0.35">
      <c r="B512" s="39">
        <v>45537</v>
      </c>
      <c r="C512" s="40">
        <v>45544</v>
      </c>
      <c r="D512" s="41" t="s">
        <v>75</v>
      </c>
      <c r="E512" s="42" t="s">
        <v>31</v>
      </c>
      <c r="F512" s="22"/>
      <c r="G512" s="42" t="s">
        <v>32</v>
      </c>
      <c r="H512" s="42"/>
      <c r="I512" s="43">
        <v>763.91</v>
      </c>
      <c r="J512" s="43" t="str">
        <f t="shared" si="7"/>
        <v>-</v>
      </c>
      <c r="K512" s="43" t="str">
        <f t="shared" si="10"/>
        <v>-</v>
      </c>
      <c r="L512" s="44" t="str">
        <f t="shared" si="9"/>
        <v>-</v>
      </c>
      <c r="M512" s="45" t="s">
        <v>33</v>
      </c>
      <c r="N512" s="2"/>
    </row>
    <row r="513" spans="2:14" ht="15.75" customHeight="1" x14ac:dyDescent="0.35">
      <c r="B513" s="39">
        <v>45537</v>
      </c>
      <c r="C513" s="40">
        <v>45553</v>
      </c>
      <c r="D513" s="41" t="s">
        <v>47</v>
      </c>
      <c r="E513" s="42" t="s">
        <v>81</v>
      </c>
      <c r="F513" s="22"/>
      <c r="G513" s="42" t="s">
        <v>42</v>
      </c>
      <c r="H513" s="42"/>
      <c r="I513" s="43">
        <v>281.39</v>
      </c>
      <c r="J513" s="43" t="str">
        <f t="shared" si="7"/>
        <v>-</v>
      </c>
      <c r="K513" s="43" t="str">
        <f t="shared" si="10"/>
        <v>-</v>
      </c>
      <c r="L513" s="44" t="str">
        <f t="shared" si="9"/>
        <v>-</v>
      </c>
      <c r="M513" s="45" t="s">
        <v>33</v>
      </c>
      <c r="N513" s="2"/>
    </row>
    <row r="514" spans="2:14" ht="15.75" customHeight="1" x14ac:dyDescent="0.35">
      <c r="B514" s="39">
        <v>45537</v>
      </c>
      <c r="C514" s="40">
        <v>45539</v>
      </c>
      <c r="D514" s="41" t="s">
        <v>30</v>
      </c>
      <c r="E514" s="42" t="s">
        <v>81</v>
      </c>
      <c r="F514" s="22"/>
      <c r="G514" s="42" t="s">
        <v>32</v>
      </c>
      <c r="H514" s="42"/>
      <c r="I514" s="43">
        <v>618.4</v>
      </c>
      <c r="J514" s="43" t="str">
        <f t="shared" ref="J514:J769" si="11">IFERROR(I514/H514,"-")</f>
        <v>-</v>
      </c>
      <c r="K514" s="43" t="str">
        <f t="shared" si="10"/>
        <v>-</v>
      </c>
      <c r="L514" s="44" t="str">
        <f t="shared" si="9"/>
        <v>-</v>
      </c>
      <c r="M514" s="45" t="s">
        <v>33</v>
      </c>
      <c r="N514" s="2"/>
    </row>
    <row r="515" spans="2:14" ht="15.75" customHeight="1" x14ac:dyDescent="0.35">
      <c r="B515" s="39">
        <v>45537</v>
      </c>
      <c r="C515" s="40">
        <v>45542</v>
      </c>
      <c r="D515" s="41" t="s">
        <v>57</v>
      </c>
      <c r="E515" s="42" t="s">
        <v>81</v>
      </c>
      <c r="F515" s="22"/>
      <c r="G515" s="42" t="s">
        <v>38</v>
      </c>
      <c r="H515" s="42"/>
      <c r="I515" s="43">
        <v>628.25</v>
      </c>
      <c r="J515" s="43" t="str">
        <f t="shared" si="11"/>
        <v>-</v>
      </c>
      <c r="K515" s="43" t="str">
        <f t="shared" si="10"/>
        <v>-</v>
      </c>
      <c r="L515" s="44" t="str">
        <f t="shared" si="9"/>
        <v>-</v>
      </c>
      <c r="M515" s="45" t="s">
        <v>33</v>
      </c>
      <c r="N515" s="2"/>
    </row>
    <row r="516" spans="2:14" ht="15.75" customHeight="1" x14ac:dyDescent="0.35">
      <c r="B516" s="39">
        <v>45537</v>
      </c>
      <c r="C516" s="40">
        <v>45553</v>
      </c>
      <c r="D516" s="41" t="s">
        <v>47</v>
      </c>
      <c r="E516" s="42" t="s">
        <v>89</v>
      </c>
      <c r="F516" s="22"/>
      <c r="G516" s="42" t="s">
        <v>42</v>
      </c>
      <c r="H516" s="42"/>
      <c r="I516" s="43">
        <v>361.62</v>
      </c>
      <c r="J516" s="43" t="str">
        <f t="shared" si="11"/>
        <v>-</v>
      </c>
      <c r="K516" s="43" t="str">
        <f t="shared" si="10"/>
        <v>-</v>
      </c>
      <c r="L516" s="44" t="str">
        <f t="shared" si="9"/>
        <v>-</v>
      </c>
      <c r="M516" s="45"/>
      <c r="N516" s="2"/>
    </row>
    <row r="517" spans="2:14" ht="15.75" customHeight="1" x14ac:dyDescent="0.35">
      <c r="B517" s="39">
        <v>45537</v>
      </c>
      <c r="C517" s="40">
        <v>45560</v>
      </c>
      <c r="D517" s="41" t="s">
        <v>47</v>
      </c>
      <c r="E517" s="42" t="s">
        <v>89</v>
      </c>
      <c r="F517" s="22"/>
      <c r="G517" s="42" t="s">
        <v>42</v>
      </c>
      <c r="H517" s="42"/>
      <c r="I517" s="43">
        <v>361.61</v>
      </c>
      <c r="J517" s="43" t="str">
        <f t="shared" si="11"/>
        <v>-</v>
      </c>
      <c r="K517" s="43" t="str">
        <f t="shared" si="10"/>
        <v>-</v>
      </c>
      <c r="L517" s="44" t="str">
        <f t="shared" si="9"/>
        <v>-</v>
      </c>
      <c r="M517" s="45"/>
      <c r="N517" s="2"/>
    </row>
    <row r="518" spans="2:14" ht="15.75" customHeight="1" x14ac:dyDescent="0.35">
      <c r="B518" s="39">
        <v>45537</v>
      </c>
      <c r="C518" s="40">
        <v>45548</v>
      </c>
      <c r="D518" s="41" t="s">
        <v>64</v>
      </c>
      <c r="E518" s="42" t="s">
        <v>89</v>
      </c>
      <c r="F518" s="22"/>
      <c r="G518" s="42" t="s">
        <v>32</v>
      </c>
      <c r="H518" s="42"/>
      <c r="I518" s="43">
        <v>620.73</v>
      </c>
      <c r="J518" s="43" t="str">
        <f t="shared" si="11"/>
        <v>-</v>
      </c>
      <c r="K518" s="43" t="str">
        <f t="shared" si="10"/>
        <v>-</v>
      </c>
      <c r="L518" s="44" t="str">
        <f t="shared" si="9"/>
        <v>-</v>
      </c>
      <c r="M518" s="45"/>
      <c r="N518" s="2"/>
    </row>
    <row r="519" spans="2:14" ht="15.75" customHeight="1" x14ac:dyDescent="0.35">
      <c r="B519" s="39">
        <v>45537</v>
      </c>
      <c r="C519" s="40">
        <v>45541</v>
      </c>
      <c r="D519" s="41" t="s">
        <v>166</v>
      </c>
      <c r="E519" s="42" t="s">
        <v>89</v>
      </c>
      <c r="F519" s="22"/>
      <c r="G519" s="42" t="s">
        <v>67</v>
      </c>
      <c r="H519" s="42"/>
      <c r="I519" s="43">
        <v>362.8</v>
      </c>
      <c r="J519" s="43" t="str">
        <f t="shared" si="11"/>
        <v>-</v>
      </c>
      <c r="K519" s="43" t="str">
        <f t="shared" si="10"/>
        <v>-</v>
      </c>
      <c r="L519" s="44" t="str">
        <f t="shared" si="9"/>
        <v>-</v>
      </c>
      <c r="M519" s="45"/>
      <c r="N519" s="2"/>
    </row>
    <row r="520" spans="2:14" ht="15.75" customHeight="1" x14ac:dyDescent="0.35">
      <c r="B520" s="39">
        <v>45537</v>
      </c>
      <c r="C520" s="40">
        <v>45548</v>
      </c>
      <c r="D520" s="41" t="s">
        <v>166</v>
      </c>
      <c r="E520" s="42" t="s">
        <v>89</v>
      </c>
      <c r="F520" s="22"/>
      <c r="G520" s="42" t="s">
        <v>67</v>
      </c>
      <c r="H520" s="42"/>
      <c r="I520" s="43">
        <v>362.8</v>
      </c>
      <c r="J520" s="43" t="str">
        <f t="shared" si="11"/>
        <v>-</v>
      </c>
      <c r="K520" s="43" t="str">
        <f t="shared" si="10"/>
        <v>-</v>
      </c>
      <c r="L520" s="44" t="str">
        <f t="shared" si="9"/>
        <v>-</v>
      </c>
      <c r="M520" s="45"/>
      <c r="N520" s="2"/>
    </row>
    <row r="521" spans="2:14" ht="15.75" customHeight="1" x14ac:dyDescent="0.35">
      <c r="B521" s="39">
        <v>45537</v>
      </c>
      <c r="C521" s="40">
        <v>45541</v>
      </c>
      <c r="D521" s="41" t="s">
        <v>37</v>
      </c>
      <c r="E521" s="42" t="s">
        <v>89</v>
      </c>
      <c r="F521" s="22"/>
      <c r="G521" s="42" t="s">
        <v>38</v>
      </c>
      <c r="H521" s="42"/>
      <c r="I521" s="43">
        <v>565.79999999999995</v>
      </c>
      <c r="J521" s="43" t="str">
        <f t="shared" si="11"/>
        <v>-</v>
      </c>
      <c r="K521" s="43" t="str">
        <f t="shared" si="10"/>
        <v>-</v>
      </c>
      <c r="L521" s="44" t="str">
        <f t="shared" si="9"/>
        <v>-</v>
      </c>
      <c r="M521" s="45"/>
      <c r="N521" s="2"/>
    </row>
    <row r="522" spans="2:14" ht="15.75" customHeight="1" x14ac:dyDescent="0.35">
      <c r="B522" s="39">
        <v>45537</v>
      </c>
      <c r="C522" s="40">
        <v>45565</v>
      </c>
      <c r="D522" s="41" t="s">
        <v>139</v>
      </c>
      <c r="E522" s="42" t="s">
        <v>89</v>
      </c>
      <c r="F522" s="22"/>
      <c r="G522" s="42" t="s">
        <v>258</v>
      </c>
      <c r="H522" s="42"/>
      <c r="I522" s="43">
        <v>156.25</v>
      </c>
      <c r="J522" s="43" t="str">
        <f t="shared" si="11"/>
        <v>-</v>
      </c>
      <c r="K522" s="43" t="str">
        <f t="shared" si="10"/>
        <v>-</v>
      </c>
      <c r="L522" s="44" t="str">
        <f t="shared" si="9"/>
        <v>-</v>
      </c>
      <c r="M522" s="45"/>
      <c r="N522" s="2"/>
    </row>
    <row r="523" spans="2:14" ht="15.75" customHeight="1" x14ac:dyDescent="0.35">
      <c r="B523" s="39">
        <v>45537</v>
      </c>
      <c r="C523" s="40">
        <v>45539</v>
      </c>
      <c r="D523" s="41" t="s">
        <v>82</v>
      </c>
      <c r="E523" s="42" t="s">
        <v>89</v>
      </c>
      <c r="F523" s="22"/>
      <c r="G523" s="42" t="s">
        <v>32</v>
      </c>
      <c r="H523" s="42"/>
      <c r="I523" s="43">
        <v>647</v>
      </c>
      <c r="J523" s="43" t="str">
        <f t="shared" si="11"/>
        <v>-</v>
      </c>
      <c r="K523" s="43" t="str">
        <f t="shared" si="10"/>
        <v>-</v>
      </c>
      <c r="L523" s="44" t="str">
        <f t="shared" si="9"/>
        <v>-</v>
      </c>
      <c r="M523" s="45"/>
      <c r="N523" s="2"/>
    </row>
    <row r="524" spans="2:14" ht="15.75" customHeight="1" x14ac:dyDescent="0.35">
      <c r="B524" s="39">
        <v>45538</v>
      </c>
      <c r="C524" s="40">
        <v>45544</v>
      </c>
      <c r="D524" s="41" t="s">
        <v>150</v>
      </c>
      <c r="E524" s="42" t="s">
        <v>31</v>
      </c>
      <c r="F524" s="22"/>
      <c r="G524" s="42" t="s">
        <v>42</v>
      </c>
      <c r="H524" s="42"/>
      <c r="I524" s="43">
        <v>142.5</v>
      </c>
      <c r="J524" s="43" t="str">
        <f t="shared" si="11"/>
        <v>-</v>
      </c>
      <c r="K524" s="43" t="str">
        <f t="shared" si="10"/>
        <v>-</v>
      </c>
      <c r="L524" s="44" t="str">
        <f t="shared" si="9"/>
        <v>-</v>
      </c>
      <c r="M524" s="45" t="s">
        <v>33</v>
      </c>
      <c r="N524" s="2"/>
    </row>
    <row r="525" spans="2:14" ht="15.75" customHeight="1" x14ac:dyDescent="0.35">
      <c r="B525" s="39">
        <v>45538</v>
      </c>
      <c r="C525" s="40">
        <v>45541</v>
      </c>
      <c r="D525" s="41" t="s">
        <v>82</v>
      </c>
      <c r="E525" s="42" t="s">
        <v>31</v>
      </c>
      <c r="F525" s="22"/>
      <c r="G525" s="42" t="s">
        <v>42</v>
      </c>
      <c r="H525" s="42"/>
      <c r="I525" s="43">
        <v>3900</v>
      </c>
      <c r="J525" s="43" t="str">
        <f t="shared" si="11"/>
        <v>-</v>
      </c>
      <c r="K525" s="43" t="str">
        <f t="shared" si="10"/>
        <v>-</v>
      </c>
      <c r="L525" s="44" t="str">
        <f t="shared" si="9"/>
        <v>-</v>
      </c>
      <c r="M525" s="45" t="s">
        <v>33</v>
      </c>
      <c r="N525" s="2"/>
    </row>
    <row r="526" spans="2:14" ht="15.75" customHeight="1" x14ac:dyDescent="0.35">
      <c r="B526" s="39">
        <v>45538</v>
      </c>
      <c r="C526" s="40">
        <v>45542</v>
      </c>
      <c r="D526" s="41" t="s">
        <v>147</v>
      </c>
      <c r="E526" s="42" t="s">
        <v>31</v>
      </c>
      <c r="F526" s="22"/>
      <c r="G526" s="42" t="s">
        <v>42</v>
      </c>
      <c r="H526" s="42"/>
      <c r="I526" s="43">
        <v>280</v>
      </c>
      <c r="J526" s="43" t="str">
        <f t="shared" si="11"/>
        <v>-</v>
      </c>
      <c r="K526" s="43" t="str">
        <f t="shared" si="10"/>
        <v>-</v>
      </c>
      <c r="L526" s="44" t="str">
        <f t="shared" si="9"/>
        <v>-</v>
      </c>
      <c r="M526" s="45" t="s">
        <v>33</v>
      </c>
      <c r="N526" s="2"/>
    </row>
    <row r="527" spans="2:14" ht="15.75" customHeight="1" x14ac:dyDescent="0.35">
      <c r="B527" s="39">
        <v>45538</v>
      </c>
      <c r="C527" s="40">
        <v>45545</v>
      </c>
      <c r="D527" s="41" t="s">
        <v>180</v>
      </c>
      <c r="E527" s="42" t="s">
        <v>31</v>
      </c>
      <c r="F527" s="22"/>
      <c r="G527" s="42" t="s">
        <v>42</v>
      </c>
      <c r="H527" s="42"/>
      <c r="I527" s="43">
        <v>230</v>
      </c>
      <c r="J527" s="43" t="str">
        <f t="shared" si="11"/>
        <v>-</v>
      </c>
      <c r="K527" s="43" t="str">
        <f t="shared" si="10"/>
        <v>-</v>
      </c>
      <c r="L527" s="44" t="str">
        <f t="shared" si="9"/>
        <v>-</v>
      </c>
      <c r="M527" s="45" t="s">
        <v>33</v>
      </c>
      <c r="N527" s="2"/>
    </row>
    <row r="528" spans="2:14" ht="15.75" customHeight="1" x14ac:dyDescent="0.35">
      <c r="B528" s="39">
        <v>45538</v>
      </c>
      <c r="C528" s="40">
        <v>45543</v>
      </c>
      <c r="D528" s="41" t="s">
        <v>57</v>
      </c>
      <c r="E528" s="42" t="s">
        <v>31</v>
      </c>
      <c r="F528" s="22"/>
      <c r="G528" s="42" t="s">
        <v>38</v>
      </c>
      <c r="H528" s="42"/>
      <c r="I528" s="43">
        <v>652.46</v>
      </c>
      <c r="J528" s="43" t="str">
        <f t="shared" si="11"/>
        <v>-</v>
      </c>
      <c r="K528" s="43" t="str">
        <f t="shared" si="10"/>
        <v>-</v>
      </c>
      <c r="L528" s="44" t="str">
        <f t="shared" si="9"/>
        <v>-</v>
      </c>
      <c r="M528" s="45" t="s">
        <v>33</v>
      </c>
      <c r="N528" s="2"/>
    </row>
    <row r="529" spans="2:14" ht="15.75" customHeight="1" x14ac:dyDescent="0.35">
      <c r="B529" s="39">
        <v>45538</v>
      </c>
      <c r="C529" s="40">
        <v>45555</v>
      </c>
      <c r="D529" s="41" t="s">
        <v>95</v>
      </c>
      <c r="E529" s="42" t="s">
        <v>31</v>
      </c>
      <c r="F529" s="22"/>
      <c r="G529" s="42" t="s">
        <v>38</v>
      </c>
      <c r="H529" s="42"/>
      <c r="I529" s="43">
        <v>400</v>
      </c>
      <c r="J529" s="43" t="str">
        <f t="shared" si="11"/>
        <v>-</v>
      </c>
      <c r="K529" s="43" t="str">
        <f t="shared" si="10"/>
        <v>-</v>
      </c>
      <c r="L529" s="44" t="str">
        <f t="shared" si="9"/>
        <v>-</v>
      </c>
      <c r="M529" s="45" t="s">
        <v>33</v>
      </c>
      <c r="N529" s="2"/>
    </row>
    <row r="530" spans="2:14" ht="15.75" customHeight="1" x14ac:dyDescent="0.35">
      <c r="B530" s="39">
        <v>45538</v>
      </c>
      <c r="C530" s="40">
        <v>45551</v>
      </c>
      <c r="D530" s="41" t="s">
        <v>39</v>
      </c>
      <c r="E530" s="42" t="s">
        <v>31</v>
      </c>
      <c r="F530" s="22"/>
      <c r="G530" s="42" t="s">
        <v>32</v>
      </c>
      <c r="H530" s="42"/>
      <c r="I530" s="43">
        <v>350.04</v>
      </c>
      <c r="J530" s="43" t="str">
        <f t="shared" si="11"/>
        <v>-</v>
      </c>
      <c r="K530" s="43" t="str">
        <f t="shared" si="10"/>
        <v>-</v>
      </c>
      <c r="L530" s="44" t="str">
        <f t="shared" si="9"/>
        <v>-</v>
      </c>
      <c r="M530" s="45" t="s">
        <v>33</v>
      </c>
      <c r="N530" s="2"/>
    </row>
    <row r="531" spans="2:14" ht="15.75" customHeight="1" x14ac:dyDescent="0.35">
      <c r="B531" s="39">
        <v>45538</v>
      </c>
      <c r="C531" s="40">
        <v>45544</v>
      </c>
      <c r="D531" s="41" t="s">
        <v>30</v>
      </c>
      <c r="E531" s="42" t="s">
        <v>31</v>
      </c>
      <c r="F531" s="22"/>
      <c r="G531" s="42" t="s">
        <v>32</v>
      </c>
      <c r="H531" s="42"/>
      <c r="I531" s="43">
        <v>831.48</v>
      </c>
      <c r="J531" s="43" t="str">
        <f t="shared" si="11"/>
        <v>-</v>
      </c>
      <c r="K531" s="43" t="str">
        <f t="shared" si="10"/>
        <v>-</v>
      </c>
      <c r="L531" s="44" t="str">
        <f t="shared" si="9"/>
        <v>-</v>
      </c>
      <c r="M531" s="45" t="s">
        <v>33</v>
      </c>
      <c r="N531" s="2"/>
    </row>
    <row r="532" spans="2:14" ht="15.75" customHeight="1" x14ac:dyDescent="0.35">
      <c r="B532" s="39">
        <v>45538</v>
      </c>
      <c r="C532" s="40">
        <v>45544</v>
      </c>
      <c r="D532" s="41" t="s">
        <v>30</v>
      </c>
      <c r="E532" s="42" t="s">
        <v>31</v>
      </c>
      <c r="F532" s="22"/>
      <c r="G532" s="42" t="s">
        <v>32</v>
      </c>
      <c r="H532" s="42"/>
      <c r="I532" s="43">
        <v>72.78</v>
      </c>
      <c r="J532" s="43" t="str">
        <f t="shared" si="11"/>
        <v>-</v>
      </c>
      <c r="K532" s="43" t="str">
        <f t="shared" si="10"/>
        <v>-</v>
      </c>
      <c r="L532" s="44" t="str">
        <f t="shared" si="9"/>
        <v>-</v>
      </c>
      <c r="M532" s="45" t="s">
        <v>33</v>
      </c>
      <c r="N532" s="2"/>
    </row>
    <row r="533" spans="2:14" ht="15.75" customHeight="1" x14ac:dyDescent="0.35">
      <c r="B533" s="39">
        <v>45538</v>
      </c>
      <c r="C533" s="40">
        <v>45544</v>
      </c>
      <c r="D533" s="41" t="s">
        <v>39</v>
      </c>
      <c r="E533" s="42" t="s">
        <v>31</v>
      </c>
      <c r="F533" s="22"/>
      <c r="G533" s="42" t="s">
        <v>32</v>
      </c>
      <c r="H533" s="42"/>
      <c r="I533" s="43">
        <v>350.04</v>
      </c>
      <c r="J533" s="43" t="str">
        <f t="shared" si="11"/>
        <v>-</v>
      </c>
      <c r="K533" s="43" t="str">
        <f t="shared" si="10"/>
        <v>-</v>
      </c>
      <c r="L533" s="44" t="str">
        <f t="shared" si="9"/>
        <v>-</v>
      </c>
      <c r="M533" s="45" t="s">
        <v>33</v>
      </c>
      <c r="N533" s="2"/>
    </row>
    <row r="534" spans="2:14" ht="15.75" customHeight="1" x14ac:dyDescent="0.35">
      <c r="B534" s="39">
        <v>45538</v>
      </c>
      <c r="C534" s="40">
        <v>45553</v>
      </c>
      <c r="D534" s="41" t="s">
        <v>74</v>
      </c>
      <c r="E534" s="42" t="s">
        <v>31</v>
      </c>
      <c r="F534" s="22"/>
      <c r="G534" s="42" t="s">
        <v>36</v>
      </c>
      <c r="H534" s="42"/>
      <c r="I534" s="43">
        <v>1400.12</v>
      </c>
      <c r="J534" s="43" t="str">
        <f t="shared" si="11"/>
        <v>-</v>
      </c>
      <c r="K534" s="43" t="str">
        <f t="shared" si="10"/>
        <v>-</v>
      </c>
      <c r="L534" s="44" t="str">
        <f t="shared" si="9"/>
        <v>-</v>
      </c>
      <c r="M534" s="45" t="s">
        <v>33</v>
      </c>
      <c r="N534" s="2"/>
    </row>
    <row r="535" spans="2:14" ht="15.75" customHeight="1" x14ac:dyDescent="0.35">
      <c r="B535" s="39">
        <v>45538</v>
      </c>
      <c r="C535" s="40">
        <v>45568</v>
      </c>
      <c r="D535" s="41" t="s">
        <v>74</v>
      </c>
      <c r="E535" s="42" t="s">
        <v>31</v>
      </c>
      <c r="F535" s="22"/>
      <c r="G535" s="42" t="s">
        <v>36</v>
      </c>
      <c r="H535" s="42"/>
      <c r="I535" s="43">
        <v>1400.13</v>
      </c>
      <c r="J535" s="43" t="str">
        <f t="shared" si="11"/>
        <v>-</v>
      </c>
      <c r="K535" s="43" t="str">
        <f t="shared" si="10"/>
        <v>-</v>
      </c>
      <c r="L535" s="44" t="str">
        <f t="shared" si="9"/>
        <v>-</v>
      </c>
      <c r="M535" s="45" t="s">
        <v>33</v>
      </c>
      <c r="N535" s="2"/>
    </row>
    <row r="536" spans="2:14" ht="15.75" customHeight="1" x14ac:dyDescent="0.35">
      <c r="B536" s="39">
        <v>45538</v>
      </c>
      <c r="C536" s="40">
        <v>45544</v>
      </c>
      <c r="D536" s="41" t="s">
        <v>78</v>
      </c>
      <c r="E536" s="42" t="s">
        <v>81</v>
      </c>
      <c r="F536" s="22"/>
      <c r="G536" s="42" t="s">
        <v>32</v>
      </c>
      <c r="H536" s="42"/>
      <c r="I536" s="43">
        <v>579.1</v>
      </c>
      <c r="J536" s="43" t="str">
        <f t="shared" si="11"/>
        <v>-</v>
      </c>
      <c r="K536" s="43" t="str">
        <f t="shared" si="10"/>
        <v>-</v>
      </c>
      <c r="L536" s="44" t="str">
        <f t="shared" si="9"/>
        <v>-</v>
      </c>
      <c r="M536" s="45" t="s">
        <v>33</v>
      </c>
      <c r="N536" s="2"/>
    </row>
    <row r="537" spans="2:14" ht="15.75" customHeight="1" x14ac:dyDescent="0.35">
      <c r="B537" s="39">
        <v>45538</v>
      </c>
      <c r="C537" s="40">
        <v>45551</v>
      </c>
      <c r="D537" s="41" t="s">
        <v>34</v>
      </c>
      <c r="E537" s="42" t="s">
        <v>81</v>
      </c>
      <c r="F537" s="22"/>
      <c r="G537" s="42" t="s">
        <v>32</v>
      </c>
      <c r="H537" s="42"/>
      <c r="I537" s="43">
        <v>226.44</v>
      </c>
      <c r="J537" s="43" t="str">
        <f t="shared" si="11"/>
        <v>-</v>
      </c>
      <c r="K537" s="43" t="str">
        <f t="shared" si="10"/>
        <v>-</v>
      </c>
      <c r="L537" s="44" t="str">
        <f t="shared" si="9"/>
        <v>-</v>
      </c>
      <c r="M537" s="45" t="s">
        <v>33</v>
      </c>
      <c r="N537" s="2"/>
    </row>
    <row r="538" spans="2:14" ht="15.75" customHeight="1" x14ac:dyDescent="0.35">
      <c r="B538" s="39">
        <v>45538</v>
      </c>
      <c r="C538" s="40">
        <v>45545</v>
      </c>
      <c r="D538" s="41" t="s">
        <v>84</v>
      </c>
      <c r="E538" s="42" t="s">
        <v>99</v>
      </c>
      <c r="F538" s="22"/>
      <c r="G538" s="42" t="s">
        <v>42</v>
      </c>
      <c r="H538" s="42"/>
      <c r="I538" s="43">
        <v>158.5</v>
      </c>
      <c r="J538" s="43" t="str">
        <f t="shared" si="11"/>
        <v>-</v>
      </c>
      <c r="K538" s="43" t="str">
        <f t="shared" si="10"/>
        <v>-</v>
      </c>
      <c r="L538" s="44" t="str">
        <f t="shared" si="9"/>
        <v>-</v>
      </c>
      <c r="M538" s="45"/>
      <c r="N538" s="2"/>
    </row>
    <row r="539" spans="2:14" ht="15.75" customHeight="1" x14ac:dyDescent="0.35">
      <c r="B539" s="39">
        <v>45538</v>
      </c>
      <c r="C539" s="40">
        <v>45553</v>
      </c>
      <c r="D539" s="41" t="s">
        <v>30</v>
      </c>
      <c r="E539" s="42" t="s">
        <v>99</v>
      </c>
      <c r="F539" s="22"/>
      <c r="G539" s="42" t="s">
        <v>32</v>
      </c>
      <c r="H539" s="42"/>
      <c r="I539" s="43">
        <v>649.16</v>
      </c>
      <c r="J539" s="43" t="str">
        <f t="shared" si="11"/>
        <v>-</v>
      </c>
      <c r="K539" s="43" t="str">
        <f t="shared" si="10"/>
        <v>-</v>
      </c>
      <c r="L539" s="44" t="str">
        <f t="shared" si="9"/>
        <v>-</v>
      </c>
      <c r="M539" s="45"/>
      <c r="N539" s="2"/>
    </row>
    <row r="540" spans="2:14" ht="15.75" customHeight="1" x14ac:dyDescent="0.35">
      <c r="B540" s="39">
        <v>45538</v>
      </c>
      <c r="C540" s="40">
        <v>45545</v>
      </c>
      <c r="D540" s="41" t="s">
        <v>43</v>
      </c>
      <c r="E540" s="42" t="s">
        <v>89</v>
      </c>
      <c r="F540" s="22"/>
      <c r="G540" s="42" t="s">
        <v>38</v>
      </c>
      <c r="H540" s="42"/>
      <c r="I540" s="43">
        <v>1068.82</v>
      </c>
      <c r="J540" s="43" t="str">
        <f t="shared" si="11"/>
        <v>-</v>
      </c>
      <c r="K540" s="43" t="str">
        <f t="shared" si="10"/>
        <v>-</v>
      </c>
      <c r="L540" s="44" t="str">
        <f t="shared" si="9"/>
        <v>-</v>
      </c>
      <c r="M540" s="45"/>
      <c r="N540" s="2"/>
    </row>
    <row r="541" spans="2:14" ht="15.75" customHeight="1" x14ac:dyDescent="0.35">
      <c r="B541" s="39">
        <v>45538</v>
      </c>
      <c r="C541" s="40">
        <v>45545</v>
      </c>
      <c r="D541" s="41" t="s">
        <v>37</v>
      </c>
      <c r="E541" s="42" t="s">
        <v>89</v>
      </c>
      <c r="F541" s="22"/>
      <c r="G541" s="42" t="s">
        <v>38</v>
      </c>
      <c r="H541" s="42"/>
      <c r="I541" s="43">
        <v>2859.22</v>
      </c>
      <c r="J541" s="43" t="str">
        <f t="shared" si="11"/>
        <v>-</v>
      </c>
      <c r="K541" s="43" t="str">
        <f t="shared" si="10"/>
        <v>-</v>
      </c>
      <c r="L541" s="44" t="str">
        <f t="shared" si="9"/>
        <v>-</v>
      </c>
      <c r="M541" s="45"/>
      <c r="N541" s="2"/>
    </row>
    <row r="542" spans="2:14" ht="15.75" customHeight="1" x14ac:dyDescent="0.35">
      <c r="B542" s="39">
        <v>45538</v>
      </c>
      <c r="C542" s="40">
        <v>45553</v>
      </c>
      <c r="D542" s="41" t="s">
        <v>74</v>
      </c>
      <c r="E542" s="42" t="s">
        <v>89</v>
      </c>
      <c r="F542" s="22"/>
      <c r="G542" s="42" t="s">
        <v>36</v>
      </c>
      <c r="H542" s="42"/>
      <c r="I542" s="43">
        <v>728.99</v>
      </c>
      <c r="J542" s="43" t="str">
        <f t="shared" si="11"/>
        <v>-</v>
      </c>
      <c r="K542" s="43" t="str">
        <f t="shared" si="10"/>
        <v>-</v>
      </c>
      <c r="L542" s="44" t="str">
        <f t="shared" si="9"/>
        <v>-</v>
      </c>
      <c r="M542" s="45"/>
      <c r="N542" s="2"/>
    </row>
    <row r="543" spans="2:14" ht="15.75" customHeight="1" x14ac:dyDescent="0.35">
      <c r="B543" s="39">
        <v>45538</v>
      </c>
      <c r="C543" s="40">
        <v>45568</v>
      </c>
      <c r="D543" s="41" t="s">
        <v>74</v>
      </c>
      <c r="E543" s="42" t="s">
        <v>89</v>
      </c>
      <c r="F543" s="22"/>
      <c r="G543" s="42" t="s">
        <v>36</v>
      </c>
      <c r="H543" s="42"/>
      <c r="I543" s="43">
        <v>729</v>
      </c>
      <c r="J543" s="43" t="str">
        <f t="shared" si="11"/>
        <v>-</v>
      </c>
      <c r="K543" s="43" t="str">
        <f t="shared" si="10"/>
        <v>-</v>
      </c>
      <c r="L543" s="44" t="str">
        <f t="shared" si="9"/>
        <v>-</v>
      </c>
      <c r="M543" s="45"/>
      <c r="N543" s="2"/>
    </row>
    <row r="544" spans="2:14" ht="15.75" customHeight="1" x14ac:dyDescent="0.35">
      <c r="B544" s="39">
        <v>45539</v>
      </c>
      <c r="C544" s="40">
        <v>45544</v>
      </c>
      <c r="D544" s="41" t="s">
        <v>30</v>
      </c>
      <c r="E544" s="42" t="s">
        <v>31</v>
      </c>
      <c r="F544" s="22"/>
      <c r="G544" s="42" t="s">
        <v>32</v>
      </c>
      <c r="H544" s="42"/>
      <c r="I544" s="43">
        <v>2435.91</v>
      </c>
      <c r="J544" s="43" t="str">
        <f t="shared" si="11"/>
        <v>-</v>
      </c>
      <c r="K544" s="43" t="str">
        <f t="shared" si="10"/>
        <v>-</v>
      </c>
      <c r="L544" s="44" t="str">
        <f t="shared" si="9"/>
        <v>-</v>
      </c>
      <c r="M544" s="45" t="s">
        <v>33</v>
      </c>
      <c r="N544" s="2"/>
    </row>
    <row r="545" spans="2:14" ht="15.75" customHeight="1" x14ac:dyDescent="0.35">
      <c r="B545" s="39">
        <v>45539</v>
      </c>
      <c r="C545" s="40">
        <v>45552</v>
      </c>
      <c r="D545" s="41" t="s">
        <v>43</v>
      </c>
      <c r="E545" s="42" t="s">
        <v>31</v>
      </c>
      <c r="F545" s="22"/>
      <c r="G545" s="42" t="s">
        <v>38</v>
      </c>
      <c r="H545" s="42"/>
      <c r="I545" s="43">
        <v>2510.2600000000002</v>
      </c>
      <c r="J545" s="43" t="str">
        <f t="shared" si="11"/>
        <v>-</v>
      </c>
      <c r="K545" s="43" t="str">
        <f t="shared" si="10"/>
        <v>-</v>
      </c>
      <c r="L545" s="44" t="str">
        <f t="shared" si="9"/>
        <v>-</v>
      </c>
      <c r="M545" s="45" t="s">
        <v>33</v>
      </c>
      <c r="N545" s="2"/>
    </row>
    <row r="546" spans="2:14" ht="15.75" customHeight="1" x14ac:dyDescent="0.35">
      <c r="B546" s="39">
        <v>45539</v>
      </c>
      <c r="C546" s="40">
        <v>45547</v>
      </c>
      <c r="D546" s="41" t="s">
        <v>57</v>
      </c>
      <c r="E546" s="42" t="s">
        <v>31</v>
      </c>
      <c r="F546" s="22"/>
      <c r="G546" s="42" t="s">
        <v>38</v>
      </c>
      <c r="H546" s="42"/>
      <c r="I546" s="43">
        <v>577.99</v>
      </c>
      <c r="J546" s="43" t="str">
        <f t="shared" si="11"/>
        <v>-</v>
      </c>
      <c r="K546" s="43" t="str">
        <f t="shared" si="10"/>
        <v>-</v>
      </c>
      <c r="L546" s="44" t="str">
        <f t="shared" si="9"/>
        <v>-</v>
      </c>
      <c r="M546" s="45" t="s">
        <v>33</v>
      </c>
      <c r="N546" s="2"/>
    </row>
    <row r="547" spans="2:14" ht="15.75" customHeight="1" x14ac:dyDescent="0.35">
      <c r="B547" s="39">
        <v>45539</v>
      </c>
      <c r="C547" s="40">
        <v>45558</v>
      </c>
      <c r="D547" s="41" t="s">
        <v>47</v>
      </c>
      <c r="E547" s="42" t="s">
        <v>31</v>
      </c>
      <c r="F547" s="22"/>
      <c r="G547" s="42" t="s">
        <v>42</v>
      </c>
      <c r="H547" s="42"/>
      <c r="I547" s="43">
        <v>370.17</v>
      </c>
      <c r="J547" s="43" t="str">
        <f t="shared" si="11"/>
        <v>-</v>
      </c>
      <c r="K547" s="43" t="str">
        <f t="shared" si="10"/>
        <v>-</v>
      </c>
      <c r="L547" s="44" t="str">
        <f t="shared" si="9"/>
        <v>-</v>
      </c>
      <c r="M547" s="45" t="s">
        <v>33</v>
      </c>
      <c r="N547" s="2"/>
    </row>
    <row r="548" spans="2:14" ht="15.75" customHeight="1" x14ac:dyDescent="0.35">
      <c r="B548" s="39">
        <v>45539</v>
      </c>
      <c r="C548" s="40">
        <v>45565</v>
      </c>
      <c r="D548" s="41" t="s">
        <v>47</v>
      </c>
      <c r="E548" s="42" t="s">
        <v>31</v>
      </c>
      <c r="F548" s="22"/>
      <c r="G548" s="42" t="s">
        <v>42</v>
      </c>
      <c r="H548" s="42"/>
      <c r="I548" s="43">
        <v>370.17</v>
      </c>
      <c r="J548" s="43" t="str">
        <f t="shared" si="11"/>
        <v>-</v>
      </c>
      <c r="K548" s="43" t="str">
        <f t="shared" si="10"/>
        <v>-</v>
      </c>
      <c r="L548" s="44" t="str">
        <f t="shared" si="9"/>
        <v>-</v>
      </c>
      <c r="M548" s="45" t="s">
        <v>33</v>
      </c>
      <c r="N548" s="2"/>
    </row>
    <row r="549" spans="2:14" ht="15.75" customHeight="1" x14ac:dyDescent="0.35">
      <c r="B549" s="39">
        <v>45539</v>
      </c>
      <c r="C549" s="40">
        <v>45552</v>
      </c>
      <c r="D549" s="41" t="s">
        <v>64</v>
      </c>
      <c r="E549" s="42" t="s">
        <v>31</v>
      </c>
      <c r="F549" s="22"/>
      <c r="G549" s="42" t="s">
        <v>32</v>
      </c>
      <c r="H549" s="42"/>
      <c r="I549" s="43">
        <v>400.14</v>
      </c>
      <c r="J549" s="43" t="str">
        <f t="shared" si="11"/>
        <v>-</v>
      </c>
      <c r="K549" s="43" t="str">
        <f t="shared" si="10"/>
        <v>-</v>
      </c>
      <c r="L549" s="44" t="str">
        <f t="shared" si="9"/>
        <v>-</v>
      </c>
      <c r="M549" s="45" t="s">
        <v>33</v>
      </c>
      <c r="N549" s="2"/>
    </row>
    <row r="550" spans="2:14" ht="15.75" customHeight="1" x14ac:dyDescent="0.35">
      <c r="B550" s="39">
        <v>45539</v>
      </c>
      <c r="C550" s="40">
        <v>45545</v>
      </c>
      <c r="D550" s="41" t="s">
        <v>37</v>
      </c>
      <c r="E550" s="42" t="s">
        <v>31</v>
      </c>
      <c r="F550" s="22"/>
      <c r="G550" s="42" t="s">
        <v>38</v>
      </c>
      <c r="H550" s="42"/>
      <c r="I550" s="43">
        <v>2007.86</v>
      </c>
      <c r="J550" s="43" t="str">
        <f t="shared" si="11"/>
        <v>-</v>
      </c>
      <c r="K550" s="43" t="str">
        <f t="shared" si="10"/>
        <v>-</v>
      </c>
      <c r="L550" s="44" t="str">
        <f t="shared" si="9"/>
        <v>-</v>
      </c>
      <c r="M550" s="45" t="s">
        <v>33</v>
      </c>
      <c r="N550" s="2"/>
    </row>
    <row r="551" spans="2:14" ht="15.75" customHeight="1" x14ac:dyDescent="0.35">
      <c r="B551" s="39">
        <v>45539</v>
      </c>
      <c r="C551" s="40">
        <v>45552</v>
      </c>
      <c r="D551" s="41" t="s">
        <v>39</v>
      </c>
      <c r="E551" s="42" t="s">
        <v>31</v>
      </c>
      <c r="F551" s="22"/>
      <c r="G551" s="42" t="s">
        <v>32</v>
      </c>
      <c r="H551" s="42"/>
      <c r="I551" s="43">
        <v>350.04</v>
      </c>
      <c r="J551" s="43" t="str">
        <f t="shared" si="11"/>
        <v>-</v>
      </c>
      <c r="K551" s="43" t="str">
        <f t="shared" si="10"/>
        <v>-</v>
      </c>
      <c r="L551" s="44" t="str">
        <f t="shared" si="9"/>
        <v>-</v>
      </c>
      <c r="M551" s="45" t="s">
        <v>33</v>
      </c>
      <c r="N551" s="2"/>
    </row>
    <row r="552" spans="2:14" ht="15.75" customHeight="1" x14ac:dyDescent="0.35">
      <c r="B552" s="39">
        <v>45539</v>
      </c>
      <c r="C552" s="40">
        <v>45544</v>
      </c>
      <c r="D552" s="41" t="s">
        <v>98</v>
      </c>
      <c r="E552" s="42" t="s">
        <v>31</v>
      </c>
      <c r="F552" s="22"/>
      <c r="G552" s="42" t="s">
        <v>32</v>
      </c>
      <c r="H552" s="42"/>
      <c r="I552" s="43">
        <v>440</v>
      </c>
      <c r="J552" s="43" t="str">
        <f t="shared" si="11"/>
        <v>-</v>
      </c>
      <c r="K552" s="43" t="str">
        <f t="shared" si="10"/>
        <v>-</v>
      </c>
      <c r="L552" s="44" t="str">
        <f t="shared" si="9"/>
        <v>-</v>
      </c>
      <c r="M552" s="45" t="s">
        <v>33</v>
      </c>
      <c r="N552" s="2"/>
    </row>
    <row r="553" spans="2:14" ht="15.75" customHeight="1" x14ac:dyDescent="0.35">
      <c r="B553" s="39">
        <v>45539</v>
      </c>
      <c r="C553" s="40">
        <v>45544</v>
      </c>
      <c r="D553" s="41" t="s">
        <v>133</v>
      </c>
      <c r="E553" s="42" t="s">
        <v>31</v>
      </c>
      <c r="F553" s="22"/>
      <c r="G553" s="42" t="s">
        <v>42</v>
      </c>
      <c r="H553" s="42"/>
      <c r="I553" s="43">
        <v>383.34</v>
      </c>
      <c r="J553" s="43" t="str">
        <f t="shared" si="11"/>
        <v>-</v>
      </c>
      <c r="K553" s="43" t="str">
        <f t="shared" si="10"/>
        <v>-</v>
      </c>
      <c r="L553" s="44" t="str">
        <f t="shared" si="9"/>
        <v>-</v>
      </c>
      <c r="M553" s="45" t="s">
        <v>33</v>
      </c>
      <c r="N553" s="2"/>
    </row>
    <row r="554" spans="2:14" ht="15.75" customHeight="1" x14ac:dyDescent="0.35">
      <c r="B554" s="39">
        <v>45539</v>
      </c>
      <c r="C554" s="40">
        <v>45561</v>
      </c>
      <c r="D554" s="41" t="s">
        <v>86</v>
      </c>
      <c r="E554" s="42" t="s">
        <v>31</v>
      </c>
      <c r="F554" s="22"/>
      <c r="G554" s="42" t="s">
        <v>42</v>
      </c>
      <c r="H554" s="42"/>
      <c r="I554" s="43">
        <v>784.31</v>
      </c>
      <c r="J554" s="43" t="str">
        <f t="shared" si="11"/>
        <v>-</v>
      </c>
      <c r="K554" s="43" t="str">
        <f t="shared" si="10"/>
        <v>-</v>
      </c>
      <c r="L554" s="44" t="str">
        <f t="shared" si="9"/>
        <v>-</v>
      </c>
      <c r="M554" s="45" t="s">
        <v>33</v>
      </c>
      <c r="N554" s="2"/>
    </row>
    <row r="555" spans="2:14" ht="15.75" customHeight="1" x14ac:dyDescent="0.35">
      <c r="B555" s="39">
        <v>45539</v>
      </c>
      <c r="C555" s="40">
        <v>45545</v>
      </c>
      <c r="D555" s="41" t="s">
        <v>180</v>
      </c>
      <c r="E555" s="42" t="s">
        <v>31</v>
      </c>
      <c r="F555" s="22"/>
      <c r="G555" s="42" t="s">
        <v>42</v>
      </c>
      <c r="H555" s="42"/>
      <c r="I555" s="43">
        <v>230</v>
      </c>
      <c r="J555" s="43" t="str">
        <f t="shared" si="11"/>
        <v>-</v>
      </c>
      <c r="K555" s="43" t="str">
        <f t="shared" si="10"/>
        <v>-</v>
      </c>
      <c r="L555" s="44" t="str">
        <f t="shared" si="9"/>
        <v>-</v>
      </c>
      <c r="M555" s="45" t="s">
        <v>33</v>
      </c>
      <c r="N555" s="2"/>
    </row>
    <row r="556" spans="2:14" ht="15.75" customHeight="1" x14ac:dyDescent="0.35">
      <c r="B556" s="39">
        <v>45539</v>
      </c>
      <c r="C556" s="40">
        <v>45546</v>
      </c>
      <c r="D556" s="41" t="s">
        <v>115</v>
      </c>
      <c r="E556" s="42" t="s">
        <v>99</v>
      </c>
      <c r="F556" s="22"/>
      <c r="G556" s="42" t="s">
        <v>32</v>
      </c>
      <c r="H556" s="42"/>
      <c r="I556" s="43">
        <v>202.7</v>
      </c>
      <c r="J556" s="43" t="str">
        <f t="shared" si="11"/>
        <v>-</v>
      </c>
      <c r="K556" s="43" t="str">
        <f t="shared" si="10"/>
        <v>-</v>
      </c>
      <c r="L556" s="44" t="str">
        <f t="shared" si="9"/>
        <v>-</v>
      </c>
      <c r="M556" s="45" t="s">
        <v>33</v>
      </c>
      <c r="N556" s="2"/>
    </row>
    <row r="557" spans="2:14" ht="15.75" customHeight="1" x14ac:dyDescent="0.35">
      <c r="B557" s="39">
        <v>45539</v>
      </c>
      <c r="C557" s="40">
        <v>45559</v>
      </c>
      <c r="D557" s="41" t="s">
        <v>47</v>
      </c>
      <c r="E557" s="42" t="s">
        <v>99</v>
      </c>
      <c r="F557" s="22"/>
      <c r="G557" s="42" t="s">
        <v>42</v>
      </c>
      <c r="H557" s="42"/>
      <c r="I557" s="43">
        <v>378.62</v>
      </c>
      <c r="J557" s="43" t="str">
        <f t="shared" si="11"/>
        <v>-</v>
      </c>
      <c r="K557" s="43" t="str">
        <f t="shared" si="10"/>
        <v>-</v>
      </c>
      <c r="L557" s="44" t="str">
        <f t="shared" si="9"/>
        <v>-</v>
      </c>
      <c r="M557" s="45" t="s">
        <v>33</v>
      </c>
      <c r="N557" s="2"/>
    </row>
    <row r="558" spans="2:14" ht="15.75" customHeight="1" x14ac:dyDescent="0.35">
      <c r="B558" s="39">
        <v>45539</v>
      </c>
      <c r="C558" s="40">
        <v>45566</v>
      </c>
      <c r="D558" s="41" t="s">
        <v>102</v>
      </c>
      <c r="E558" s="42" t="s">
        <v>99</v>
      </c>
      <c r="F558" s="22"/>
      <c r="G558" s="42" t="s">
        <v>36</v>
      </c>
      <c r="H558" s="42"/>
      <c r="I558" s="43">
        <v>532.5</v>
      </c>
      <c r="J558" s="43" t="str">
        <f t="shared" si="11"/>
        <v>-</v>
      </c>
      <c r="K558" s="43" t="str">
        <f t="shared" si="10"/>
        <v>-</v>
      </c>
      <c r="L558" s="44" t="str">
        <f t="shared" si="9"/>
        <v>-</v>
      </c>
      <c r="M558" s="45"/>
      <c r="N558" s="2"/>
    </row>
    <row r="559" spans="2:14" ht="15.75" customHeight="1" x14ac:dyDescent="0.35">
      <c r="B559" s="39">
        <v>45539</v>
      </c>
      <c r="C559" s="40">
        <v>45554</v>
      </c>
      <c r="D559" s="41" t="s">
        <v>86</v>
      </c>
      <c r="E559" s="42" t="s">
        <v>99</v>
      </c>
      <c r="F559" s="22"/>
      <c r="G559" s="42" t="s">
        <v>42</v>
      </c>
      <c r="H559" s="42"/>
      <c r="I559" s="43">
        <v>277.32</v>
      </c>
      <c r="J559" s="43" t="str">
        <f t="shared" si="11"/>
        <v>-</v>
      </c>
      <c r="K559" s="43" t="str">
        <f t="shared" si="10"/>
        <v>-</v>
      </c>
      <c r="L559" s="44" t="str">
        <f t="shared" si="9"/>
        <v>-</v>
      </c>
      <c r="M559" s="45"/>
      <c r="N559" s="2"/>
    </row>
    <row r="560" spans="2:14" ht="15.75" customHeight="1" x14ac:dyDescent="0.35">
      <c r="B560" s="39">
        <v>45539</v>
      </c>
      <c r="C560" s="40">
        <v>45546</v>
      </c>
      <c r="D560" s="41" t="s">
        <v>48</v>
      </c>
      <c r="E560" s="42" t="s">
        <v>81</v>
      </c>
      <c r="F560" s="22"/>
      <c r="G560" s="42" t="s">
        <v>32</v>
      </c>
      <c r="H560" s="42"/>
      <c r="I560" s="43">
        <v>706.59</v>
      </c>
      <c r="J560" s="43" t="str">
        <f t="shared" si="11"/>
        <v>-</v>
      </c>
      <c r="K560" s="43" t="str">
        <f t="shared" si="10"/>
        <v>-</v>
      </c>
      <c r="L560" s="44" t="str">
        <f t="shared" si="9"/>
        <v>-</v>
      </c>
      <c r="M560" s="45" t="s">
        <v>33</v>
      </c>
      <c r="N560" s="2"/>
    </row>
    <row r="561" spans="2:14" ht="15.75" customHeight="1" x14ac:dyDescent="0.35">
      <c r="B561" s="39">
        <v>45539</v>
      </c>
      <c r="C561" s="40">
        <v>45545</v>
      </c>
      <c r="D561" s="41" t="s">
        <v>37</v>
      </c>
      <c r="E561" s="42" t="s">
        <v>81</v>
      </c>
      <c r="F561" s="22"/>
      <c r="G561" s="42" t="s">
        <v>38</v>
      </c>
      <c r="H561" s="42"/>
      <c r="I561" s="43">
        <v>3420.13</v>
      </c>
      <c r="J561" s="43" t="str">
        <f t="shared" si="11"/>
        <v>-</v>
      </c>
      <c r="K561" s="43" t="str">
        <f t="shared" si="10"/>
        <v>-</v>
      </c>
      <c r="L561" s="44" t="str">
        <f t="shared" si="9"/>
        <v>-</v>
      </c>
      <c r="M561" s="45" t="s">
        <v>33</v>
      </c>
      <c r="N561" s="2"/>
    </row>
    <row r="562" spans="2:14" ht="15.75" customHeight="1" x14ac:dyDescent="0.35">
      <c r="B562" s="39">
        <v>45539</v>
      </c>
      <c r="C562" s="40">
        <v>45546</v>
      </c>
      <c r="D562" s="41" t="s">
        <v>30</v>
      </c>
      <c r="E562" s="42" t="s">
        <v>81</v>
      </c>
      <c r="F562" s="22"/>
      <c r="G562" s="42" t="s">
        <v>32</v>
      </c>
      <c r="H562" s="42"/>
      <c r="I562" s="43">
        <v>1087.43</v>
      </c>
      <c r="J562" s="43" t="str">
        <f t="shared" si="11"/>
        <v>-</v>
      </c>
      <c r="K562" s="43" t="str">
        <f t="shared" si="10"/>
        <v>-</v>
      </c>
      <c r="L562" s="44" t="str">
        <f t="shared" si="9"/>
        <v>-</v>
      </c>
      <c r="M562" s="45" t="s">
        <v>33</v>
      </c>
      <c r="N562" s="2"/>
    </row>
    <row r="563" spans="2:14" ht="15.75" customHeight="1" x14ac:dyDescent="0.35">
      <c r="B563" s="39">
        <v>45539</v>
      </c>
      <c r="C563" s="40">
        <v>45553</v>
      </c>
      <c r="D563" s="41" t="s">
        <v>43</v>
      </c>
      <c r="E563" s="42" t="s">
        <v>81</v>
      </c>
      <c r="F563" s="22"/>
      <c r="G563" s="42" t="s">
        <v>38</v>
      </c>
      <c r="H563" s="42"/>
      <c r="I563" s="43">
        <v>915.88</v>
      </c>
      <c r="J563" s="43" t="str">
        <f t="shared" si="11"/>
        <v>-</v>
      </c>
      <c r="K563" s="43" t="str">
        <f t="shared" si="10"/>
        <v>-</v>
      </c>
      <c r="L563" s="44" t="str">
        <f t="shared" si="9"/>
        <v>-</v>
      </c>
      <c r="M563" s="45" t="s">
        <v>33</v>
      </c>
      <c r="N563" s="2"/>
    </row>
    <row r="564" spans="2:14" ht="15.75" customHeight="1" x14ac:dyDescent="0.35">
      <c r="B564" s="39">
        <v>45539</v>
      </c>
      <c r="C564" s="40">
        <v>45548</v>
      </c>
      <c r="D564" s="41" t="s">
        <v>57</v>
      </c>
      <c r="E564" s="42" t="s">
        <v>89</v>
      </c>
      <c r="F564" s="22"/>
      <c r="G564" s="42" t="s">
        <v>38</v>
      </c>
      <c r="H564" s="42"/>
      <c r="I564" s="43">
        <v>119.02</v>
      </c>
      <c r="J564" s="43" t="str">
        <f t="shared" si="11"/>
        <v>-</v>
      </c>
      <c r="K564" s="43" t="str">
        <f t="shared" si="10"/>
        <v>-</v>
      </c>
      <c r="L564" s="44" t="str">
        <f t="shared" si="9"/>
        <v>-</v>
      </c>
      <c r="M564" s="45"/>
      <c r="N564" s="2"/>
    </row>
    <row r="565" spans="2:14" ht="15.75" customHeight="1" x14ac:dyDescent="0.35">
      <c r="B565" s="39">
        <v>45539</v>
      </c>
      <c r="C565" s="40">
        <v>45566</v>
      </c>
      <c r="D565" s="41" t="s">
        <v>47</v>
      </c>
      <c r="E565" s="42" t="s">
        <v>89</v>
      </c>
      <c r="F565" s="22"/>
      <c r="G565" s="42" t="s">
        <v>42</v>
      </c>
      <c r="H565" s="42"/>
      <c r="I565" s="43">
        <v>326.01</v>
      </c>
      <c r="J565" s="43" t="str">
        <f t="shared" si="11"/>
        <v>-</v>
      </c>
      <c r="K565" s="43" t="str">
        <f t="shared" si="10"/>
        <v>-</v>
      </c>
      <c r="L565" s="44" t="str">
        <f t="shared" si="9"/>
        <v>-</v>
      </c>
      <c r="M565" s="45"/>
      <c r="N565" s="2"/>
    </row>
    <row r="566" spans="2:14" ht="15.75" customHeight="1" x14ac:dyDescent="0.35">
      <c r="B566" s="39">
        <v>45539</v>
      </c>
      <c r="C566" s="40">
        <v>45559</v>
      </c>
      <c r="D566" s="41" t="s">
        <v>47</v>
      </c>
      <c r="E566" s="42" t="s">
        <v>89</v>
      </c>
      <c r="F566" s="22"/>
      <c r="G566" s="42" t="s">
        <v>42</v>
      </c>
      <c r="H566" s="42"/>
      <c r="I566" s="43">
        <v>326.02</v>
      </c>
      <c r="J566" s="43" t="str">
        <f t="shared" si="11"/>
        <v>-</v>
      </c>
      <c r="K566" s="43" t="str">
        <f t="shared" si="10"/>
        <v>-</v>
      </c>
      <c r="L566" s="44" t="str">
        <f t="shared" si="9"/>
        <v>-</v>
      </c>
      <c r="M566" s="45"/>
      <c r="N566" s="2"/>
    </row>
    <row r="567" spans="2:14" ht="15.75" customHeight="1" x14ac:dyDescent="0.35">
      <c r="B567" s="39">
        <v>45539</v>
      </c>
      <c r="C567" s="40">
        <v>45567</v>
      </c>
      <c r="D567" s="41" t="s">
        <v>71</v>
      </c>
      <c r="E567" s="42" t="s">
        <v>89</v>
      </c>
      <c r="F567" s="22"/>
      <c r="G567" s="42" t="s">
        <v>36</v>
      </c>
      <c r="H567" s="42"/>
      <c r="I567" s="43">
        <v>426</v>
      </c>
      <c r="J567" s="43" t="str">
        <f t="shared" si="11"/>
        <v>-</v>
      </c>
      <c r="K567" s="43" t="str">
        <f t="shared" si="10"/>
        <v>-</v>
      </c>
      <c r="L567" s="44" t="str">
        <f t="shared" si="9"/>
        <v>-</v>
      </c>
      <c r="M567" s="45"/>
      <c r="N567" s="2"/>
    </row>
    <row r="568" spans="2:14" ht="15.75" customHeight="1" x14ac:dyDescent="0.35">
      <c r="B568" s="39">
        <v>45542</v>
      </c>
      <c r="C568" s="40">
        <v>45547</v>
      </c>
      <c r="D568" s="41" t="s">
        <v>150</v>
      </c>
      <c r="E568" s="42" t="s">
        <v>31</v>
      </c>
      <c r="F568" s="22"/>
      <c r="G568" s="42" t="s">
        <v>42</v>
      </c>
      <c r="H568" s="42"/>
      <c r="I568" s="43">
        <v>95</v>
      </c>
      <c r="J568" s="43" t="str">
        <f t="shared" si="11"/>
        <v>-</v>
      </c>
      <c r="K568" s="43" t="str">
        <f t="shared" si="10"/>
        <v>-</v>
      </c>
      <c r="L568" s="44" t="str">
        <f t="shared" si="9"/>
        <v>-</v>
      </c>
      <c r="M568" s="45" t="s">
        <v>33</v>
      </c>
      <c r="N568" s="2"/>
    </row>
    <row r="569" spans="2:14" ht="15.75" customHeight="1" x14ac:dyDescent="0.35">
      <c r="B569" s="39">
        <v>45542</v>
      </c>
      <c r="C569" s="40">
        <v>45547</v>
      </c>
      <c r="D569" s="41" t="s">
        <v>82</v>
      </c>
      <c r="E569" s="42" t="s">
        <v>31</v>
      </c>
      <c r="F569" s="22"/>
      <c r="G569" s="42" t="s">
        <v>32</v>
      </c>
      <c r="H569" s="42"/>
      <c r="I569" s="43">
        <v>3900</v>
      </c>
      <c r="J569" s="43" t="str">
        <f t="shared" si="11"/>
        <v>-</v>
      </c>
      <c r="K569" s="43" t="str">
        <f t="shared" si="10"/>
        <v>-</v>
      </c>
      <c r="L569" s="44" t="str">
        <f t="shared" si="9"/>
        <v>-</v>
      </c>
      <c r="M569" s="45" t="s">
        <v>33</v>
      </c>
      <c r="N569" s="2"/>
    </row>
    <row r="570" spans="2:14" ht="15.75" customHeight="1" x14ac:dyDescent="0.35">
      <c r="B570" s="39">
        <v>45542</v>
      </c>
      <c r="C570" s="40">
        <v>45553</v>
      </c>
      <c r="D570" s="41" t="s">
        <v>44</v>
      </c>
      <c r="E570" s="42" t="s">
        <v>31</v>
      </c>
      <c r="F570" s="22"/>
      <c r="G570" s="42" t="s">
        <v>32</v>
      </c>
      <c r="H570" s="42"/>
      <c r="I570" s="43">
        <v>288</v>
      </c>
      <c r="J570" s="43" t="str">
        <f t="shared" si="11"/>
        <v>-</v>
      </c>
      <c r="K570" s="43" t="str">
        <f t="shared" si="10"/>
        <v>-</v>
      </c>
      <c r="L570" s="44" t="str">
        <f t="shared" si="9"/>
        <v>-</v>
      </c>
      <c r="M570" s="45" t="s">
        <v>33</v>
      </c>
      <c r="N570" s="2"/>
    </row>
    <row r="571" spans="2:14" ht="15.75" customHeight="1" x14ac:dyDescent="0.35">
      <c r="B571" s="39">
        <v>45542</v>
      </c>
      <c r="C571" s="40">
        <v>45559</v>
      </c>
      <c r="D571" s="41" t="s">
        <v>47</v>
      </c>
      <c r="E571" s="42" t="s">
        <v>81</v>
      </c>
      <c r="F571" s="22"/>
      <c r="G571" s="42" t="s">
        <v>42</v>
      </c>
      <c r="H571" s="42"/>
      <c r="I571" s="43">
        <v>491.72</v>
      </c>
      <c r="J571" s="43" t="str">
        <f t="shared" si="11"/>
        <v>-</v>
      </c>
      <c r="K571" s="43" t="str">
        <f t="shared" si="10"/>
        <v>-</v>
      </c>
      <c r="L571" s="44" t="str">
        <f t="shared" si="9"/>
        <v>-</v>
      </c>
      <c r="M571" s="45" t="s">
        <v>33</v>
      </c>
      <c r="N571" s="2"/>
    </row>
    <row r="572" spans="2:14" ht="15.75" customHeight="1" x14ac:dyDescent="0.35">
      <c r="B572" s="39">
        <v>45542</v>
      </c>
      <c r="C572" s="40">
        <v>45570</v>
      </c>
      <c r="D572" s="41" t="s">
        <v>74</v>
      </c>
      <c r="E572" s="42" t="s">
        <v>81</v>
      </c>
      <c r="F572" s="22"/>
      <c r="G572" s="42" t="s">
        <v>36</v>
      </c>
      <c r="H572" s="42"/>
      <c r="I572" s="43">
        <v>290</v>
      </c>
      <c r="J572" s="43" t="str">
        <f t="shared" si="11"/>
        <v>-</v>
      </c>
      <c r="K572" s="43" t="str">
        <f t="shared" si="10"/>
        <v>-</v>
      </c>
      <c r="L572" s="44" t="str">
        <f t="shared" si="9"/>
        <v>-</v>
      </c>
      <c r="M572" s="45" t="s">
        <v>33</v>
      </c>
      <c r="N572" s="2"/>
    </row>
    <row r="573" spans="2:14" ht="15.75" customHeight="1" x14ac:dyDescent="0.35">
      <c r="B573" s="39">
        <v>45542</v>
      </c>
      <c r="C573" s="40">
        <v>45555</v>
      </c>
      <c r="D573" s="41" t="s">
        <v>74</v>
      </c>
      <c r="E573" s="42" t="s">
        <v>81</v>
      </c>
      <c r="F573" s="22"/>
      <c r="G573" s="42" t="s">
        <v>36</v>
      </c>
      <c r="H573" s="42"/>
      <c r="I573" s="43">
        <v>289.99</v>
      </c>
      <c r="J573" s="43" t="str">
        <f t="shared" si="11"/>
        <v>-</v>
      </c>
      <c r="K573" s="43" t="str">
        <f t="shared" si="10"/>
        <v>-</v>
      </c>
      <c r="L573" s="44" t="str">
        <f t="shared" si="9"/>
        <v>-</v>
      </c>
      <c r="M573" s="45" t="s">
        <v>33</v>
      </c>
      <c r="N573" s="2"/>
    </row>
    <row r="574" spans="2:14" ht="15.75" customHeight="1" x14ac:dyDescent="0.35">
      <c r="B574" s="39">
        <v>45542</v>
      </c>
      <c r="C574" s="40">
        <v>45550</v>
      </c>
      <c r="D574" s="41" t="s">
        <v>57</v>
      </c>
      <c r="E574" s="42" t="s">
        <v>81</v>
      </c>
      <c r="F574" s="22"/>
      <c r="G574" s="42" t="s">
        <v>38</v>
      </c>
      <c r="H574" s="42"/>
      <c r="I574" s="43">
        <v>521.26</v>
      </c>
      <c r="J574" s="43" t="str">
        <f t="shared" si="11"/>
        <v>-</v>
      </c>
      <c r="K574" s="43" t="str">
        <f t="shared" si="10"/>
        <v>-</v>
      </c>
      <c r="L574" s="44" t="str">
        <f t="shared" si="9"/>
        <v>-</v>
      </c>
      <c r="M574" s="45" t="s">
        <v>33</v>
      </c>
      <c r="N574" s="2"/>
    </row>
    <row r="575" spans="2:14" ht="15.75" customHeight="1" x14ac:dyDescent="0.35">
      <c r="B575" s="39">
        <v>45542</v>
      </c>
      <c r="C575" s="40">
        <v>45569</v>
      </c>
      <c r="D575" s="41" t="s">
        <v>71</v>
      </c>
      <c r="E575" s="42" t="s">
        <v>81</v>
      </c>
      <c r="F575" s="22"/>
      <c r="G575" s="42" t="s">
        <v>36</v>
      </c>
      <c r="H575" s="42"/>
      <c r="I575" s="43">
        <v>877.5</v>
      </c>
      <c r="J575" s="43" t="str">
        <f t="shared" si="11"/>
        <v>-</v>
      </c>
      <c r="K575" s="43" t="str">
        <f t="shared" si="10"/>
        <v>-</v>
      </c>
      <c r="L575" s="44" t="str">
        <f t="shared" si="9"/>
        <v>-</v>
      </c>
      <c r="M575" s="45" t="s">
        <v>33</v>
      </c>
      <c r="N575" s="2"/>
    </row>
    <row r="576" spans="2:14" ht="15.75" customHeight="1" x14ac:dyDescent="0.35">
      <c r="B576" s="39">
        <v>45542</v>
      </c>
      <c r="C576" s="40">
        <v>45583</v>
      </c>
      <c r="D576" s="41" t="s">
        <v>71</v>
      </c>
      <c r="E576" s="42" t="s">
        <v>81</v>
      </c>
      <c r="F576" s="22"/>
      <c r="G576" s="42" t="s">
        <v>36</v>
      </c>
      <c r="H576" s="42"/>
      <c r="I576" s="43">
        <v>877.5</v>
      </c>
      <c r="J576" s="43" t="str">
        <f t="shared" si="11"/>
        <v>-</v>
      </c>
      <c r="K576" s="43" t="str">
        <f t="shared" si="10"/>
        <v>-</v>
      </c>
      <c r="L576" s="44" t="str">
        <f t="shared" si="9"/>
        <v>-</v>
      </c>
      <c r="M576" s="45" t="s">
        <v>33</v>
      </c>
      <c r="N576" s="2"/>
    </row>
    <row r="577" spans="2:14" ht="15.75" customHeight="1" x14ac:dyDescent="0.35">
      <c r="B577" s="39">
        <v>45542</v>
      </c>
      <c r="C577" s="40">
        <v>45551</v>
      </c>
      <c r="D577" s="41" t="s">
        <v>30</v>
      </c>
      <c r="E577" s="42" t="s">
        <v>81</v>
      </c>
      <c r="F577" s="22"/>
      <c r="G577" s="42" t="s">
        <v>32</v>
      </c>
      <c r="H577" s="42"/>
      <c r="I577" s="43">
        <v>574.58000000000004</v>
      </c>
      <c r="J577" s="43" t="str">
        <f t="shared" si="11"/>
        <v>-</v>
      </c>
      <c r="K577" s="43" t="str">
        <f t="shared" si="10"/>
        <v>-</v>
      </c>
      <c r="L577" s="44" t="str">
        <f t="shared" si="9"/>
        <v>-</v>
      </c>
      <c r="M577" s="45" t="s">
        <v>222</v>
      </c>
      <c r="N577" s="2"/>
    </row>
    <row r="578" spans="2:14" ht="15.75" customHeight="1" x14ac:dyDescent="0.35">
      <c r="B578" s="39">
        <v>45542</v>
      </c>
      <c r="C578" s="40">
        <v>45547</v>
      </c>
      <c r="D578" s="41" t="s">
        <v>75</v>
      </c>
      <c r="E578" s="42" t="s">
        <v>99</v>
      </c>
      <c r="F578" s="22"/>
      <c r="G578" s="42" t="s">
        <v>32</v>
      </c>
      <c r="H578" s="42"/>
      <c r="I578" s="43">
        <v>342.95</v>
      </c>
      <c r="J578" s="43" t="str">
        <f t="shared" si="11"/>
        <v>-</v>
      </c>
      <c r="K578" s="43" t="str">
        <f t="shared" si="10"/>
        <v>-</v>
      </c>
      <c r="L578" s="44" t="str">
        <f t="shared" si="9"/>
        <v>-</v>
      </c>
      <c r="M578" s="45"/>
      <c r="N578" s="2"/>
    </row>
    <row r="579" spans="2:14" ht="15.75" customHeight="1" x14ac:dyDescent="0.35">
      <c r="B579" s="39">
        <v>45542</v>
      </c>
      <c r="C579" s="40">
        <v>45554</v>
      </c>
      <c r="D579" s="41" t="s">
        <v>74</v>
      </c>
      <c r="E579" s="42" t="s">
        <v>99</v>
      </c>
      <c r="F579" s="22"/>
      <c r="G579" s="42" t="s">
        <v>36</v>
      </c>
      <c r="H579" s="42"/>
      <c r="I579" s="43">
        <v>598.04</v>
      </c>
      <c r="J579" s="43" t="str">
        <f t="shared" si="11"/>
        <v>-</v>
      </c>
      <c r="K579" s="43" t="str">
        <f t="shared" si="10"/>
        <v>-</v>
      </c>
      <c r="L579" s="44" t="str">
        <f t="shared" si="9"/>
        <v>-</v>
      </c>
      <c r="M579" s="45"/>
      <c r="N579" s="2"/>
    </row>
    <row r="580" spans="2:14" ht="15.75" customHeight="1" x14ac:dyDescent="0.35">
      <c r="B580" s="39">
        <v>45542</v>
      </c>
      <c r="C580" s="40">
        <v>45569</v>
      </c>
      <c r="D580" s="41" t="s">
        <v>74</v>
      </c>
      <c r="E580" s="42" t="s">
        <v>99</v>
      </c>
      <c r="F580" s="22"/>
      <c r="G580" s="42" t="s">
        <v>36</v>
      </c>
      <c r="H580" s="42"/>
      <c r="I580" s="43">
        <v>598.04999999999995</v>
      </c>
      <c r="J580" s="43" t="str">
        <f t="shared" si="11"/>
        <v>-</v>
      </c>
      <c r="K580" s="43" t="str">
        <f t="shared" si="10"/>
        <v>-</v>
      </c>
      <c r="L580" s="44" t="str">
        <f t="shared" si="9"/>
        <v>-</v>
      </c>
      <c r="M580" s="45"/>
      <c r="N580" s="2"/>
    </row>
    <row r="581" spans="2:14" ht="15.75" customHeight="1" x14ac:dyDescent="0.35">
      <c r="B581" s="39">
        <v>45542</v>
      </c>
      <c r="C581" s="40">
        <v>45584</v>
      </c>
      <c r="D581" s="41" t="s">
        <v>74</v>
      </c>
      <c r="E581" s="42" t="s">
        <v>99</v>
      </c>
      <c r="F581" s="22"/>
      <c r="G581" s="42" t="s">
        <v>36</v>
      </c>
      <c r="H581" s="42"/>
      <c r="I581" s="43">
        <v>598.04999999999995</v>
      </c>
      <c r="J581" s="43" t="str">
        <f t="shared" si="11"/>
        <v>-</v>
      </c>
      <c r="K581" s="43" t="str">
        <f t="shared" si="10"/>
        <v>-</v>
      </c>
      <c r="L581" s="44" t="str">
        <f t="shared" si="9"/>
        <v>-</v>
      </c>
      <c r="M581" s="45"/>
      <c r="N581" s="2"/>
    </row>
    <row r="582" spans="2:14" ht="15.75" customHeight="1" x14ac:dyDescent="0.35">
      <c r="B582" s="39">
        <v>45542</v>
      </c>
      <c r="C582" s="40">
        <v>45551</v>
      </c>
      <c r="D582" s="41" t="s">
        <v>37</v>
      </c>
      <c r="E582" s="42" t="s">
        <v>99</v>
      </c>
      <c r="F582" s="22"/>
      <c r="G582" s="42" t="s">
        <v>32</v>
      </c>
      <c r="H582" s="42"/>
      <c r="I582" s="43">
        <v>1216.6300000000001</v>
      </c>
      <c r="J582" s="43" t="str">
        <f t="shared" si="11"/>
        <v>-</v>
      </c>
      <c r="K582" s="43" t="str">
        <f t="shared" si="10"/>
        <v>-</v>
      </c>
      <c r="L582" s="44" t="str">
        <f t="shared" si="9"/>
        <v>-</v>
      </c>
      <c r="M582" s="45"/>
      <c r="N582" s="2"/>
    </row>
    <row r="583" spans="2:14" ht="15.75" customHeight="1" x14ac:dyDescent="0.35">
      <c r="B583" s="39">
        <v>45542</v>
      </c>
      <c r="C583" s="40">
        <v>45552</v>
      </c>
      <c r="D583" s="41" t="s">
        <v>37</v>
      </c>
      <c r="E583" s="42" t="s">
        <v>99</v>
      </c>
      <c r="F583" s="22"/>
      <c r="G583" s="42" t="s">
        <v>32</v>
      </c>
      <c r="H583" s="42"/>
      <c r="I583" s="43">
        <v>1216.6300000000001</v>
      </c>
      <c r="J583" s="43" t="str">
        <f t="shared" si="11"/>
        <v>-</v>
      </c>
      <c r="K583" s="43" t="str">
        <f t="shared" si="10"/>
        <v>-</v>
      </c>
      <c r="L583" s="44" t="str">
        <f t="shared" si="9"/>
        <v>-</v>
      </c>
      <c r="M583" s="45"/>
      <c r="N583" s="2"/>
    </row>
    <row r="584" spans="2:14" ht="15.75" customHeight="1" x14ac:dyDescent="0.35">
      <c r="B584" s="39">
        <v>45542</v>
      </c>
      <c r="C584" s="40">
        <v>45546</v>
      </c>
      <c r="D584" s="41" t="s">
        <v>133</v>
      </c>
      <c r="E584" s="42" t="s">
        <v>89</v>
      </c>
      <c r="F584" s="22"/>
      <c r="G584" s="42" t="s">
        <v>42</v>
      </c>
      <c r="H584" s="42"/>
      <c r="I584" s="43">
        <v>234.8</v>
      </c>
      <c r="J584" s="43" t="str">
        <f t="shared" si="11"/>
        <v>-</v>
      </c>
      <c r="K584" s="43" t="str">
        <f t="shared" si="10"/>
        <v>-</v>
      </c>
      <c r="L584" s="44" t="str">
        <f t="shared" si="9"/>
        <v>-</v>
      </c>
      <c r="M584" s="45"/>
      <c r="N584" s="2"/>
    </row>
    <row r="585" spans="2:14" ht="15.75" customHeight="1" x14ac:dyDescent="0.35">
      <c r="B585" s="39">
        <v>45544</v>
      </c>
      <c r="C585" s="40">
        <v>45554</v>
      </c>
      <c r="D585" s="41" t="s">
        <v>191</v>
      </c>
      <c r="E585" s="42" t="s">
        <v>31</v>
      </c>
      <c r="F585" s="22"/>
      <c r="G585" s="42" t="s">
        <v>42</v>
      </c>
      <c r="H585" s="42"/>
      <c r="I585" s="43">
        <v>220.05</v>
      </c>
      <c r="J585" s="43" t="str">
        <f t="shared" si="11"/>
        <v>-</v>
      </c>
      <c r="K585" s="43" t="str">
        <f t="shared" si="10"/>
        <v>-</v>
      </c>
      <c r="L585" s="44" t="str">
        <f t="shared" si="9"/>
        <v>-</v>
      </c>
      <c r="M585" s="45" t="s">
        <v>33</v>
      </c>
      <c r="N585" s="2"/>
    </row>
    <row r="586" spans="2:14" ht="15.75" customHeight="1" x14ac:dyDescent="0.35">
      <c r="B586" s="39">
        <v>45544</v>
      </c>
      <c r="C586" s="40">
        <v>45558</v>
      </c>
      <c r="D586" s="41" t="s">
        <v>43</v>
      </c>
      <c r="E586" s="42" t="s">
        <v>99</v>
      </c>
      <c r="F586" s="22"/>
      <c r="G586" s="42" t="s">
        <v>38</v>
      </c>
      <c r="H586" s="42"/>
      <c r="I586" s="43">
        <v>692.28</v>
      </c>
      <c r="J586" s="43" t="str">
        <f t="shared" si="11"/>
        <v>-</v>
      </c>
      <c r="K586" s="43" t="str">
        <f t="shared" si="10"/>
        <v>-</v>
      </c>
      <c r="L586" s="44" t="str">
        <f t="shared" si="9"/>
        <v>-</v>
      </c>
      <c r="M586" s="45"/>
      <c r="N586" s="2"/>
    </row>
    <row r="587" spans="2:14" ht="15.75" customHeight="1" x14ac:dyDescent="0.35">
      <c r="B587" s="39">
        <v>45544</v>
      </c>
      <c r="C587" s="40">
        <v>45555</v>
      </c>
      <c r="D587" s="41" t="s">
        <v>57</v>
      </c>
      <c r="E587" s="42" t="s">
        <v>99</v>
      </c>
      <c r="F587" s="22"/>
      <c r="G587" s="42" t="s">
        <v>38</v>
      </c>
      <c r="H587" s="42"/>
      <c r="I587" s="43">
        <v>384.7</v>
      </c>
      <c r="J587" s="43" t="str">
        <f t="shared" si="11"/>
        <v>-</v>
      </c>
      <c r="K587" s="43" t="str">
        <f t="shared" si="10"/>
        <v>-</v>
      </c>
      <c r="L587" s="44" t="str">
        <f t="shared" si="9"/>
        <v>-</v>
      </c>
      <c r="M587" s="45"/>
      <c r="N587" s="2"/>
    </row>
    <row r="588" spans="2:14" ht="15.75" customHeight="1" x14ac:dyDescent="0.35">
      <c r="B588" s="39">
        <v>45544</v>
      </c>
      <c r="C588" s="40">
        <v>45549</v>
      </c>
      <c r="D588" s="41" t="s">
        <v>145</v>
      </c>
      <c r="E588" s="42" t="s">
        <v>99</v>
      </c>
      <c r="F588" s="22"/>
      <c r="G588" s="42" t="s">
        <v>32</v>
      </c>
      <c r="H588" s="42"/>
      <c r="I588" s="43">
        <v>412</v>
      </c>
      <c r="J588" s="43" t="str">
        <f t="shared" si="11"/>
        <v>-</v>
      </c>
      <c r="K588" s="43" t="str">
        <f t="shared" si="10"/>
        <v>-</v>
      </c>
      <c r="L588" s="44" t="str">
        <f t="shared" si="9"/>
        <v>-</v>
      </c>
      <c r="M588" s="45"/>
      <c r="N588" s="2"/>
    </row>
    <row r="589" spans="2:14" ht="15.75" customHeight="1" x14ac:dyDescent="0.35">
      <c r="B589" s="39">
        <v>45551</v>
      </c>
      <c r="C589" s="40"/>
      <c r="D589" s="41" t="s">
        <v>30</v>
      </c>
      <c r="E589" s="42" t="s">
        <v>31</v>
      </c>
      <c r="F589" s="22"/>
      <c r="G589" s="42" t="s">
        <v>32</v>
      </c>
      <c r="H589" s="42"/>
      <c r="I589" s="43">
        <v>1200.82</v>
      </c>
      <c r="J589" s="43" t="str">
        <f t="shared" si="11"/>
        <v>-</v>
      </c>
      <c r="K589" s="43" t="str">
        <f t="shared" si="10"/>
        <v>-</v>
      </c>
      <c r="L589" s="44" t="str">
        <f t="shared" si="9"/>
        <v>-</v>
      </c>
      <c r="M589" s="45" t="s">
        <v>33</v>
      </c>
      <c r="N589" s="2"/>
    </row>
    <row r="590" spans="2:14" ht="15.75" customHeight="1" x14ac:dyDescent="0.35">
      <c r="B590" s="39">
        <v>45551</v>
      </c>
      <c r="C590" s="40">
        <v>45549</v>
      </c>
      <c r="D590" s="41" t="s">
        <v>98</v>
      </c>
      <c r="E590" s="42" t="s">
        <v>31</v>
      </c>
      <c r="F590" s="22"/>
      <c r="G590" s="42" t="s">
        <v>32</v>
      </c>
      <c r="H590" s="42"/>
      <c r="I590" s="43">
        <v>444</v>
      </c>
      <c r="J590" s="43" t="str">
        <f t="shared" si="11"/>
        <v>-</v>
      </c>
      <c r="K590" s="43" t="str">
        <f t="shared" si="10"/>
        <v>-</v>
      </c>
      <c r="L590" s="44" t="str">
        <f t="shared" si="9"/>
        <v>-</v>
      </c>
      <c r="M590" s="45" t="s">
        <v>33</v>
      </c>
      <c r="N590" s="2"/>
    </row>
    <row r="591" spans="2:14" ht="15.75" customHeight="1" x14ac:dyDescent="0.35">
      <c r="B591" s="39">
        <v>45551</v>
      </c>
      <c r="C591" s="40">
        <v>45567</v>
      </c>
      <c r="D591" s="41" t="s">
        <v>86</v>
      </c>
      <c r="E591" s="42" t="s">
        <v>31</v>
      </c>
      <c r="F591" s="22"/>
      <c r="G591" s="42" t="s">
        <v>42</v>
      </c>
      <c r="H591" s="42"/>
      <c r="I591" s="43">
        <v>764.21</v>
      </c>
      <c r="J591" s="43" t="str">
        <f t="shared" si="11"/>
        <v>-</v>
      </c>
      <c r="K591" s="43" t="str">
        <f t="shared" si="10"/>
        <v>-</v>
      </c>
      <c r="L591" s="44" t="str">
        <f t="shared" si="9"/>
        <v>-</v>
      </c>
      <c r="M591" s="45" t="s">
        <v>33</v>
      </c>
      <c r="N591" s="2"/>
    </row>
    <row r="592" spans="2:14" ht="15.75" customHeight="1" x14ac:dyDescent="0.35">
      <c r="B592" s="39">
        <v>45551</v>
      </c>
      <c r="C592" s="40">
        <v>45551</v>
      </c>
      <c r="D592" s="41" t="s">
        <v>30</v>
      </c>
      <c r="E592" s="42" t="s">
        <v>31</v>
      </c>
      <c r="F592" s="22"/>
      <c r="G592" s="42" t="s">
        <v>32</v>
      </c>
      <c r="H592" s="42"/>
      <c r="I592" s="43">
        <v>2954.22</v>
      </c>
      <c r="J592" s="43" t="str">
        <f t="shared" si="11"/>
        <v>-</v>
      </c>
      <c r="K592" s="43" t="str">
        <f t="shared" si="10"/>
        <v>-</v>
      </c>
      <c r="L592" s="44" t="str">
        <f t="shared" si="9"/>
        <v>-</v>
      </c>
      <c r="M592" s="45" t="s">
        <v>33</v>
      </c>
      <c r="N592" s="2"/>
    </row>
    <row r="593" spans="2:14" ht="15.75" customHeight="1" x14ac:dyDescent="0.35">
      <c r="B593" s="39">
        <v>45551</v>
      </c>
      <c r="C593" s="40">
        <v>45565</v>
      </c>
      <c r="D593" s="41" t="s">
        <v>47</v>
      </c>
      <c r="E593" s="42" t="s">
        <v>31</v>
      </c>
      <c r="F593" s="22"/>
      <c r="G593" s="42" t="s">
        <v>42</v>
      </c>
      <c r="H593" s="42"/>
      <c r="I593" s="43">
        <v>370.87</v>
      </c>
      <c r="J593" s="43" t="str">
        <f t="shared" si="11"/>
        <v>-</v>
      </c>
      <c r="K593" s="43" t="str">
        <f t="shared" si="10"/>
        <v>-</v>
      </c>
      <c r="L593" s="44" t="str">
        <f t="shared" si="9"/>
        <v>-</v>
      </c>
      <c r="M593" s="45" t="s">
        <v>33</v>
      </c>
      <c r="N593" s="2"/>
    </row>
    <row r="594" spans="2:14" ht="15.75" customHeight="1" x14ac:dyDescent="0.35">
      <c r="B594" s="39">
        <v>45551</v>
      </c>
      <c r="C594" s="40">
        <v>45572</v>
      </c>
      <c r="D594" s="41" t="s">
        <v>47</v>
      </c>
      <c r="E594" s="42" t="s">
        <v>31</v>
      </c>
      <c r="F594" s="22"/>
      <c r="G594" s="42" t="s">
        <v>42</v>
      </c>
      <c r="H594" s="42"/>
      <c r="I594" s="43">
        <v>370.86</v>
      </c>
      <c r="J594" s="43" t="str">
        <f t="shared" si="11"/>
        <v>-</v>
      </c>
      <c r="K594" s="43" t="str">
        <f t="shared" si="10"/>
        <v>-</v>
      </c>
      <c r="L594" s="44" t="str">
        <f t="shared" si="9"/>
        <v>-</v>
      </c>
      <c r="M594" s="45" t="s">
        <v>33</v>
      </c>
      <c r="N594" s="2"/>
    </row>
    <row r="595" spans="2:14" ht="15.75" customHeight="1" x14ac:dyDescent="0.35">
      <c r="B595" s="39">
        <v>45551</v>
      </c>
      <c r="C595" s="40">
        <v>45552</v>
      </c>
      <c r="D595" s="41" t="s">
        <v>98</v>
      </c>
      <c r="E595" s="42" t="s">
        <v>31</v>
      </c>
      <c r="F595" s="22"/>
      <c r="G595" s="42" t="s">
        <v>32</v>
      </c>
      <c r="H595" s="42"/>
      <c r="I595" s="43">
        <v>619</v>
      </c>
      <c r="J595" s="43" t="str">
        <f t="shared" si="11"/>
        <v>-</v>
      </c>
      <c r="K595" s="43" t="str">
        <f t="shared" si="10"/>
        <v>-</v>
      </c>
      <c r="L595" s="44" t="str">
        <f t="shared" si="9"/>
        <v>-</v>
      </c>
      <c r="M595" s="45" t="s">
        <v>33</v>
      </c>
      <c r="N595" s="2"/>
    </row>
    <row r="596" spans="2:14" ht="15.75" customHeight="1" x14ac:dyDescent="0.35">
      <c r="B596" s="39">
        <v>45551</v>
      </c>
      <c r="C596" s="40">
        <v>45559</v>
      </c>
      <c r="D596" s="41" t="s">
        <v>43</v>
      </c>
      <c r="E596" s="42" t="s">
        <v>31</v>
      </c>
      <c r="F596" s="22"/>
      <c r="G596" s="42" t="s">
        <v>38</v>
      </c>
      <c r="H596" s="42"/>
      <c r="I596" s="43">
        <v>2571.21</v>
      </c>
      <c r="J596" s="43" t="str">
        <f t="shared" si="11"/>
        <v>-</v>
      </c>
      <c r="K596" s="43" t="str">
        <f t="shared" si="10"/>
        <v>-</v>
      </c>
      <c r="L596" s="44" t="str">
        <f t="shared" si="9"/>
        <v>-</v>
      </c>
      <c r="M596" s="45" t="s">
        <v>33</v>
      </c>
      <c r="N596" s="2"/>
    </row>
    <row r="597" spans="2:14" ht="15.75" customHeight="1" x14ac:dyDescent="0.35">
      <c r="B597" s="39">
        <v>45551</v>
      </c>
      <c r="C597" s="40">
        <v>45560</v>
      </c>
      <c r="D597" s="41" t="s">
        <v>74</v>
      </c>
      <c r="E597" s="42" t="s">
        <v>31</v>
      </c>
      <c r="F597" s="22"/>
      <c r="G597" s="42" t="s">
        <v>36</v>
      </c>
      <c r="H597" s="42"/>
      <c r="I597" s="43">
        <v>1213.25</v>
      </c>
      <c r="J597" s="43" t="str">
        <f t="shared" si="11"/>
        <v>-</v>
      </c>
      <c r="K597" s="43" t="str">
        <f t="shared" si="10"/>
        <v>-</v>
      </c>
      <c r="L597" s="44" t="str">
        <f t="shared" si="9"/>
        <v>-</v>
      </c>
      <c r="M597" s="45" t="s">
        <v>33</v>
      </c>
      <c r="N597" s="2"/>
    </row>
    <row r="598" spans="2:14" ht="15.75" customHeight="1" x14ac:dyDescent="0.35">
      <c r="B598" s="39">
        <v>45551</v>
      </c>
      <c r="C598" s="40">
        <v>45575</v>
      </c>
      <c r="D598" s="41" t="s">
        <v>74</v>
      </c>
      <c r="E598" s="42" t="s">
        <v>31</v>
      </c>
      <c r="F598" s="22"/>
      <c r="G598" s="42" t="s">
        <v>36</v>
      </c>
      <c r="H598" s="42"/>
      <c r="I598" s="43">
        <v>1213.26</v>
      </c>
      <c r="J598" s="43" t="str">
        <f t="shared" si="11"/>
        <v>-</v>
      </c>
      <c r="K598" s="43" t="str">
        <f t="shared" si="10"/>
        <v>-</v>
      </c>
      <c r="L598" s="44" t="str">
        <f t="shared" si="9"/>
        <v>-</v>
      </c>
      <c r="M598" s="45" t="s">
        <v>33</v>
      </c>
      <c r="N598" s="2"/>
    </row>
    <row r="599" spans="2:14" ht="15.75" customHeight="1" x14ac:dyDescent="0.35">
      <c r="B599" s="39">
        <v>45551</v>
      </c>
      <c r="C599" s="40">
        <v>45554</v>
      </c>
      <c r="D599" s="41" t="s">
        <v>57</v>
      </c>
      <c r="E599" s="42" t="s">
        <v>31</v>
      </c>
      <c r="F599" s="22"/>
      <c r="G599" s="42" t="s">
        <v>38</v>
      </c>
      <c r="H599" s="42"/>
      <c r="I599" s="43">
        <v>488.73</v>
      </c>
      <c r="J599" s="43" t="str">
        <f t="shared" si="11"/>
        <v>-</v>
      </c>
      <c r="K599" s="43" t="str">
        <f t="shared" si="10"/>
        <v>-</v>
      </c>
      <c r="L599" s="44" t="str">
        <f t="shared" si="9"/>
        <v>-</v>
      </c>
      <c r="M599" s="45" t="s">
        <v>33</v>
      </c>
      <c r="N599" s="2"/>
    </row>
    <row r="600" spans="2:14" ht="15.75" customHeight="1" x14ac:dyDescent="0.35">
      <c r="B600" s="39">
        <v>45551</v>
      </c>
      <c r="C600" s="40">
        <v>45559</v>
      </c>
      <c r="D600" s="41" t="s">
        <v>64</v>
      </c>
      <c r="E600" s="42" t="s">
        <v>31</v>
      </c>
      <c r="F600" s="22"/>
      <c r="G600" s="42" t="s">
        <v>32</v>
      </c>
      <c r="H600" s="42"/>
      <c r="I600" s="43">
        <v>411.54</v>
      </c>
      <c r="J600" s="43" t="str">
        <f t="shared" si="11"/>
        <v>-</v>
      </c>
      <c r="K600" s="43" t="str">
        <f t="shared" si="10"/>
        <v>-</v>
      </c>
      <c r="L600" s="44" t="str">
        <f t="shared" si="9"/>
        <v>-</v>
      </c>
      <c r="M600" s="45" t="s">
        <v>33</v>
      </c>
      <c r="N600" s="2"/>
    </row>
    <row r="601" spans="2:14" ht="15.75" customHeight="1" x14ac:dyDescent="0.35">
      <c r="B601" s="39">
        <v>45551</v>
      </c>
      <c r="C601" s="40">
        <v>45552</v>
      </c>
      <c r="D601" s="41" t="s">
        <v>37</v>
      </c>
      <c r="E601" s="42" t="s">
        <v>31</v>
      </c>
      <c r="F601" s="22"/>
      <c r="G601" s="42" t="s">
        <v>38</v>
      </c>
      <c r="H601" s="42"/>
      <c r="I601" s="43">
        <v>2393.08</v>
      </c>
      <c r="J601" s="43" t="str">
        <f t="shared" si="11"/>
        <v>-</v>
      </c>
      <c r="K601" s="43" t="str">
        <f t="shared" si="10"/>
        <v>-</v>
      </c>
      <c r="L601" s="44" t="str">
        <f t="shared" si="9"/>
        <v>-</v>
      </c>
      <c r="M601" s="45" t="s">
        <v>33</v>
      </c>
      <c r="N601" s="2"/>
    </row>
    <row r="602" spans="2:14" ht="15.75" customHeight="1" x14ac:dyDescent="0.35">
      <c r="B602" s="39">
        <v>45551</v>
      </c>
      <c r="C602" s="40">
        <v>45559</v>
      </c>
      <c r="D602" s="41" t="s">
        <v>39</v>
      </c>
      <c r="E602" s="42" t="s">
        <v>31</v>
      </c>
      <c r="F602" s="22"/>
      <c r="G602" s="42" t="s">
        <v>32</v>
      </c>
      <c r="H602" s="42"/>
      <c r="I602" s="43">
        <v>350.04</v>
      </c>
      <c r="J602" s="43" t="str">
        <f t="shared" si="11"/>
        <v>-</v>
      </c>
      <c r="K602" s="43" t="str">
        <f t="shared" si="10"/>
        <v>-</v>
      </c>
      <c r="L602" s="44" t="str">
        <f t="shared" si="9"/>
        <v>-</v>
      </c>
      <c r="M602" s="45" t="s">
        <v>33</v>
      </c>
      <c r="N602" s="2"/>
    </row>
    <row r="603" spans="2:14" ht="15.75" customHeight="1" x14ac:dyDescent="0.35">
      <c r="B603" s="39">
        <v>45551</v>
      </c>
      <c r="C603" s="40">
        <v>45552</v>
      </c>
      <c r="D603" s="41" t="s">
        <v>150</v>
      </c>
      <c r="E603" s="42" t="s">
        <v>31</v>
      </c>
      <c r="F603" s="22"/>
      <c r="G603" s="42" t="s">
        <v>42</v>
      </c>
      <c r="H603" s="42"/>
      <c r="I603" s="43">
        <v>78.25</v>
      </c>
      <c r="J603" s="43" t="str">
        <f t="shared" si="11"/>
        <v>-</v>
      </c>
      <c r="K603" s="43" t="str">
        <f t="shared" si="10"/>
        <v>-</v>
      </c>
      <c r="L603" s="44" t="str">
        <f t="shared" si="9"/>
        <v>-</v>
      </c>
      <c r="M603" s="45" t="s">
        <v>33</v>
      </c>
      <c r="N603" s="2"/>
    </row>
    <row r="604" spans="2:14" ht="15.75" customHeight="1" x14ac:dyDescent="0.35">
      <c r="B604" s="39">
        <v>45551</v>
      </c>
      <c r="C604" s="40">
        <v>45552</v>
      </c>
      <c r="D604" s="41" t="s">
        <v>180</v>
      </c>
      <c r="E604" s="42" t="s">
        <v>31</v>
      </c>
      <c r="F604" s="22"/>
      <c r="G604" s="42" t="s">
        <v>42</v>
      </c>
      <c r="H604" s="42"/>
      <c r="I604" s="43">
        <v>230</v>
      </c>
      <c r="J604" s="43" t="str">
        <f t="shared" si="11"/>
        <v>-</v>
      </c>
      <c r="K604" s="43" t="str">
        <f t="shared" si="10"/>
        <v>-</v>
      </c>
      <c r="L604" s="44" t="str">
        <f t="shared" si="9"/>
        <v>-</v>
      </c>
      <c r="M604" s="45" t="s">
        <v>33</v>
      </c>
      <c r="N604" s="2"/>
    </row>
    <row r="605" spans="2:14" ht="15.75" customHeight="1" x14ac:dyDescent="0.35">
      <c r="B605" s="39">
        <v>45551</v>
      </c>
      <c r="C605" s="40">
        <v>45552</v>
      </c>
      <c r="D605" s="41" t="s">
        <v>82</v>
      </c>
      <c r="E605" s="42" t="s">
        <v>31</v>
      </c>
      <c r="F605" s="22"/>
      <c r="G605" s="42" t="s">
        <v>32</v>
      </c>
      <c r="H605" s="42"/>
      <c r="I605" s="43">
        <v>3900</v>
      </c>
      <c r="J605" s="43" t="str">
        <f t="shared" si="11"/>
        <v>-</v>
      </c>
      <c r="K605" s="43" t="str">
        <f t="shared" si="10"/>
        <v>-</v>
      </c>
      <c r="L605" s="44" t="str">
        <f t="shared" si="9"/>
        <v>-</v>
      </c>
      <c r="M605" s="45" t="s">
        <v>33</v>
      </c>
      <c r="N605" s="2"/>
    </row>
    <row r="606" spans="2:14" ht="15.75" customHeight="1" x14ac:dyDescent="0.35">
      <c r="B606" s="39">
        <v>45551</v>
      </c>
      <c r="C606" s="40">
        <v>45555</v>
      </c>
      <c r="D606" s="41" t="s">
        <v>147</v>
      </c>
      <c r="E606" s="42" t="s">
        <v>31</v>
      </c>
      <c r="F606" s="22"/>
      <c r="G606" s="42" t="s">
        <v>42</v>
      </c>
      <c r="H606" s="42"/>
      <c r="I606" s="43">
        <v>245</v>
      </c>
      <c r="J606" s="43"/>
      <c r="K606" s="43" t="str">
        <f t="shared" si="10"/>
        <v>-</v>
      </c>
      <c r="L606" s="44" t="str">
        <f t="shared" si="9"/>
        <v>-</v>
      </c>
      <c r="M606" s="45" t="s">
        <v>33</v>
      </c>
      <c r="N606" s="2"/>
    </row>
    <row r="607" spans="2:14" ht="15.75" customHeight="1" x14ac:dyDescent="0.35">
      <c r="B607" s="39">
        <v>45551</v>
      </c>
      <c r="C607" s="40">
        <v>45562</v>
      </c>
      <c r="D607" s="41" t="s">
        <v>95</v>
      </c>
      <c r="E607" s="42" t="s">
        <v>31</v>
      </c>
      <c r="F607" s="22"/>
      <c r="G607" s="42" t="s">
        <v>38</v>
      </c>
      <c r="H607" s="42"/>
      <c r="I607" s="43">
        <v>400</v>
      </c>
      <c r="J607" s="43" t="str">
        <f t="shared" si="11"/>
        <v>-</v>
      </c>
      <c r="K607" s="43" t="str">
        <f t="shared" si="10"/>
        <v>-</v>
      </c>
      <c r="L607" s="44" t="str">
        <f t="shared" si="9"/>
        <v>-</v>
      </c>
      <c r="M607" s="45" t="s">
        <v>33</v>
      </c>
      <c r="N607" s="2"/>
    </row>
    <row r="608" spans="2:14" ht="15.75" customHeight="1" x14ac:dyDescent="0.35">
      <c r="B608" s="39">
        <v>45551</v>
      </c>
      <c r="C608" s="40">
        <v>45554</v>
      </c>
      <c r="D608" s="41" t="s">
        <v>30</v>
      </c>
      <c r="E608" s="42" t="s">
        <v>31</v>
      </c>
      <c r="F608" s="22"/>
      <c r="G608" s="42" t="s">
        <v>32</v>
      </c>
      <c r="H608" s="42"/>
      <c r="I608" s="43">
        <v>1459.65</v>
      </c>
      <c r="J608" s="43" t="str">
        <f t="shared" si="11"/>
        <v>-</v>
      </c>
      <c r="K608" s="43" t="str">
        <f t="shared" si="10"/>
        <v>-</v>
      </c>
      <c r="L608" s="44" t="str">
        <f t="shared" si="9"/>
        <v>-</v>
      </c>
      <c r="M608" s="45" t="s">
        <v>33</v>
      </c>
      <c r="N608" s="2"/>
    </row>
    <row r="609" spans="2:21" ht="15.75" customHeight="1" x14ac:dyDescent="0.35">
      <c r="B609" s="39">
        <v>45551</v>
      </c>
      <c r="C609" s="40">
        <v>45556</v>
      </c>
      <c r="D609" s="41" t="s">
        <v>98</v>
      </c>
      <c r="E609" s="42" t="s">
        <v>31</v>
      </c>
      <c r="F609" s="22"/>
      <c r="G609" s="42" t="s">
        <v>32</v>
      </c>
      <c r="H609" s="42"/>
      <c r="I609" s="43">
        <v>438</v>
      </c>
      <c r="J609" s="43" t="str">
        <f t="shared" si="11"/>
        <v>-</v>
      </c>
      <c r="K609" s="43" t="str">
        <f t="shared" si="10"/>
        <v>-</v>
      </c>
      <c r="L609" s="44" t="str">
        <f t="shared" si="9"/>
        <v>-</v>
      </c>
      <c r="M609" s="45" t="s">
        <v>33</v>
      </c>
      <c r="N609" s="2"/>
      <c r="S609" s="3"/>
      <c r="T609" s="4"/>
      <c r="U609" s="2"/>
    </row>
    <row r="610" spans="2:21" ht="15.75" customHeight="1" x14ac:dyDescent="0.35">
      <c r="B610" s="39">
        <v>45551</v>
      </c>
      <c r="C610" s="40">
        <v>45551</v>
      </c>
      <c r="D610" s="41" t="s">
        <v>78</v>
      </c>
      <c r="E610" s="42" t="s">
        <v>81</v>
      </c>
      <c r="F610" s="22"/>
      <c r="G610" s="42" t="s">
        <v>32</v>
      </c>
      <c r="H610" s="42"/>
      <c r="I610" s="43">
        <v>426.96</v>
      </c>
      <c r="J610" s="43" t="str">
        <f t="shared" si="11"/>
        <v>-</v>
      </c>
      <c r="K610" s="43" t="str">
        <f t="shared" si="10"/>
        <v>-</v>
      </c>
      <c r="L610" s="44" t="str">
        <f t="shared" si="9"/>
        <v>-</v>
      </c>
      <c r="M610" s="45" t="s">
        <v>33</v>
      </c>
      <c r="N610" s="2"/>
      <c r="S610" s="3"/>
      <c r="T610" s="4"/>
      <c r="U610" s="2"/>
    </row>
    <row r="611" spans="2:21" ht="15.75" customHeight="1" x14ac:dyDescent="0.35">
      <c r="B611" s="39">
        <v>45551</v>
      </c>
      <c r="C611" s="40">
        <v>45552</v>
      </c>
      <c r="D611" s="41" t="s">
        <v>37</v>
      </c>
      <c r="E611" s="42" t="s">
        <v>81</v>
      </c>
      <c r="F611" s="22"/>
      <c r="G611" s="42" t="s">
        <v>38</v>
      </c>
      <c r="H611" s="42"/>
      <c r="I611" s="43">
        <v>3326.36</v>
      </c>
      <c r="J611" s="43" t="str">
        <f t="shared" si="11"/>
        <v>-</v>
      </c>
      <c r="K611" s="43" t="str">
        <f t="shared" si="10"/>
        <v>-</v>
      </c>
      <c r="L611" s="44" t="str">
        <f t="shared" si="9"/>
        <v>-</v>
      </c>
      <c r="M611" s="45" t="s">
        <v>33</v>
      </c>
      <c r="N611" s="2"/>
      <c r="S611" s="3"/>
      <c r="T611" s="4"/>
      <c r="U611" s="2"/>
    </row>
    <row r="612" spans="2:21" ht="15.75" customHeight="1" x14ac:dyDescent="0.35">
      <c r="B612" s="39">
        <v>45551</v>
      </c>
      <c r="C612" s="40">
        <v>45566</v>
      </c>
      <c r="D612" s="41" t="s">
        <v>47</v>
      </c>
      <c r="E612" s="42" t="s">
        <v>81</v>
      </c>
      <c r="F612" s="22"/>
      <c r="G612" s="42" t="s">
        <v>42</v>
      </c>
      <c r="H612" s="42"/>
      <c r="I612" s="43">
        <v>526.29</v>
      </c>
      <c r="J612" s="43" t="str">
        <f t="shared" si="11"/>
        <v>-</v>
      </c>
      <c r="K612" s="43" t="str">
        <f t="shared" si="10"/>
        <v>-</v>
      </c>
      <c r="L612" s="44" t="str">
        <f t="shared" si="9"/>
        <v>-</v>
      </c>
      <c r="M612" s="45" t="s">
        <v>33</v>
      </c>
      <c r="N612" s="2"/>
      <c r="S612" s="3"/>
      <c r="T612" s="4"/>
      <c r="U612" s="2"/>
    </row>
    <row r="613" spans="2:21" ht="15.75" customHeight="1" x14ac:dyDescent="0.35">
      <c r="B613" s="39">
        <v>45551</v>
      </c>
      <c r="C613" s="40">
        <v>45560</v>
      </c>
      <c r="D613" s="41" t="s">
        <v>43</v>
      </c>
      <c r="E613" s="42" t="s">
        <v>81</v>
      </c>
      <c r="F613" s="22"/>
      <c r="G613" s="42" t="s">
        <v>38</v>
      </c>
      <c r="H613" s="42"/>
      <c r="I613" s="43">
        <v>1019.39</v>
      </c>
      <c r="J613" s="43" t="str">
        <f t="shared" si="11"/>
        <v>-</v>
      </c>
      <c r="K613" s="43" t="str">
        <f t="shared" si="10"/>
        <v>-</v>
      </c>
      <c r="L613" s="44" t="str">
        <f t="shared" si="9"/>
        <v>-</v>
      </c>
      <c r="M613" s="45" t="s">
        <v>33</v>
      </c>
      <c r="N613" s="2"/>
      <c r="S613" s="3"/>
      <c r="T613" s="4"/>
      <c r="U613" s="2"/>
    </row>
    <row r="614" spans="2:21" ht="15.75" customHeight="1" x14ac:dyDescent="0.35">
      <c r="B614" s="39">
        <v>45551</v>
      </c>
      <c r="C614" s="40">
        <v>45554</v>
      </c>
      <c r="D614" s="41" t="s">
        <v>48</v>
      </c>
      <c r="E614" s="42" t="s">
        <v>81</v>
      </c>
      <c r="F614" s="22"/>
      <c r="G614" s="42" t="s">
        <v>32</v>
      </c>
      <c r="H614" s="42"/>
      <c r="I614" s="43">
        <v>689.5</v>
      </c>
      <c r="J614" s="43" t="str">
        <f t="shared" si="11"/>
        <v>-</v>
      </c>
      <c r="K614" s="43" t="str">
        <f t="shared" si="10"/>
        <v>-</v>
      </c>
      <c r="L614" s="44" t="str">
        <f t="shared" si="9"/>
        <v>-</v>
      </c>
      <c r="M614" s="45" t="s">
        <v>33</v>
      </c>
      <c r="N614" s="2"/>
      <c r="S614" s="3"/>
      <c r="T614" s="4"/>
      <c r="U614" s="2"/>
    </row>
    <row r="615" spans="2:21" ht="15.75" customHeight="1" x14ac:dyDescent="0.35">
      <c r="B615" s="39">
        <v>45551</v>
      </c>
      <c r="C615" s="40">
        <v>45556</v>
      </c>
      <c r="D615" s="41" t="s">
        <v>57</v>
      </c>
      <c r="E615" s="42" t="s">
        <v>81</v>
      </c>
      <c r="F615" s="22"/>
      <c r="G615" s="42" t="s">
        <v>38</v>
      </c>
      <c r="H615" s="42"/>
      <c r="I615" s="43">
        <v>430.39</v>
      </c>
      <c r="J615" s="43" t="str">
        <f t="shared" si="11"/>
        <v>-</v>
      </c>
      <c r="K615" s="43" t="str">
        <f t="shared" si="10"/>
        <v>-</v>
      </c>
      <c r="L615" s="44" t="str">
        <f t="shared" si="9"/>
        <v>-</v>
      </c>
      <c r="M615" s="45" t="s">
        <v>33</v>
      </c>
      <c r="N615" s="2"/>
      <c r="S615" s="3"/>
      <c r="T615" s="4"/>
      <c r="U615" s="2"/>
    </row>
    <row r="616" spans="2:21" ht="15.75" customHeight="1" x14ac:dyDescent="0.35">
      <c r="B616" s="39">
        <v>45551</v>
      </c>
      <c r="C616" s="40">
        <v>45554</v>
      </c>
      <c r="D616" s="41" t="s">
        <v>30</v>
      </c>
      <c r="E616" s="42" t="s">
        <v>81</v>
      </c>
      <c r="F616" s="22"/>
      <c r="G616" s="42" t="s">
        <v>32</v>
      </c>
      <c r="H616" s="42"/>
      <c r="I616" s="43">
        <v>724.54</v>
      </c>
      <c r="J616" s="43" t="str">
        <f t="shared" si="11"/>
        <v>-</v>
      </c>
      <c r="K616" s="43" t="str">
        <f t="shared" si="10"/>
        <v>-</v>
      </c>
      <c r="L616" s="44" t="str">
        <f t="shared" si="9"/>
        <v>-</v>
      </c>
      <c r="M616" s="45" t="s">
        <v>33</v>
      </c>
      <c r="N616" s="2"/>
      <c r="S616" s="3"/>
      <c r="T616" s="4"/>
      <c r="U616" s="2"/>
    </row>
    <row r="617" spans="2:21" ht="15.75" customHeight="1" x14ac:dyDescent="0.35">
      <c r="B617" s="39">
        <v>45551</v>
      </c>
      <c r="C617" s="40">
        <v>45567</v>
      </c>
      <c r="D617" s="41" t="s">
        <v>64</v>
      </c>
      <c r="E617" s="42" t="s">
        <v>81</v>
      </c>
      <c r="F617" s="22"/>
      <c r="G617" s="42" t="s">
        <v>32</v>
      </c>
      <c r="H617" s="42"/>
      <c r="I617" s="43">
        <v>331.2</v>
      </c>
      <c r="J617" s="43" t="str">
        <f t="shared" si="11"/>
        <v>-</v>
      </c>
      <c r="K617" s="43" t="str">
        <f t="shared" si="10"/>
        <v>-</v>
      </c>
      <c r="L617" s="44" t="str">
        <f t="shared" si="9"/>
        <v>-</v>
      </c>
      <c r="M617" s="45" t="s">
        <v>33</v>
      </c>
      <c r="N617" s="2"/>
      <c r="S617" s="3"/>
      <c r="T617" s="4"/>
      <c r="U617" s="2"/>
    </row>
    <row r="618" spans="2:21" ht="15.75" customHeight="1" x14ac:dyDescent="0.35">
      <c r="B618" s="39">
        <v>45551</v>
      </c>
      <c r="C618" s="40">
        <v>45561</v>
      </c>
      <c r="D618" s="41" t="s">
        <v>74</v>
      </c>
      <c r="E618" s="42" t="s">
        <v>81</v>
      </c>
      <c r="F618" s="22"/>
      <c r="G618" s="42" t="s">
        <v>36</v>
      </c>
      <c r="H618" s="42"/>
      <c r="I618" s="43">
        <v>457.19</v>
      </c>
      <c r="J618" s="43" t="str">
        <f t="shared" si="11"/>
        <v>-</v>
      </c>
      <c r="K618" s="43" t="str">
        <f t="shared" si="10"/>
        <v>-</v>
      </c>
      <c r="L618" s="44" t="str">
        <f t="shared" si="9"/>
        <v>-</v>
      </c>
      <c r="M618" s="45" t="s">
        <v>33</v>
      </c>
      <c r="N618" s="2"/>
      <c r="S618" s="3"/>
      <c r="T618" s="4"/>
      <c r="U618" s="2"/>
    </row>
    <row r="619" spans="2:21" ht="15.75" customHeight="1" x14ac:dyDescent="0.35">
      <c r="B619" s="39">
        <v>45551</v>
      </c>
      <c r="C619" s="40">
        <v>45576</v>
      </c>
      <c r="D619" s="41" t="s">
        <v>74</v>
      </c>
      <c r="E619" s="42" t="s">
        <v>81</v>
      </c>
      <c r="F619" s="22"/>
      <c r="G619" s="42" t="s">
        <v>36</v>
      </c>
      <c r="H619" s="42"/>
      <c r="I619" s="43">
        <v>457.2</v>
      </c>
      <c r="J619" s="43" t="str">
        <f t="shared" si="11"/>
        <v>-</v>
      </c>
      <c r="K619" s="43" t="str">
        <f t="shared" si="10"/>
        <v>-</v>
      </c>
      <c r="L619" s="44" t="str">
        <f t="shared" si="9"/>
        <v>-</v>
      </c>
      <c r="M619" s="45" t="s">
        <v>33</v>
      </c>
      <c r="N619" s="2"/>
      <c r="S619" s="3"/>
      <c r="T619" s="4"/>
      <c r="U619" s="2"/>
    </row>
    <row r="620" spans="2:21" ht="15.75" customHeight="1" x14ac:dyDescent="0.35">
      <c r="B620" s="39">
        <v>45551</v>
      </c>
      <c r="C620" s="40">
        <v>45562</v>
      </c>
      <c r="D620" s="41" t="s">
        <v>191</v>
      </c>
      <c r="E620" s="42" t="s">
        <v>81</v>
      </c>
      <c r="F620" s="22"/>
      <c r="G620" s="42" t="s">
        <v>42</v>
      </c>
      <c r="H620" s="42"/>
      <c r="I620" s="43">
        <v>220.05</v>
      </c>
      <c r="J620" s="43" t="str">
        <f t="shared" si="11"/>
        <v>-</v>
      </c>
      <c r="K620" s="43" t="str">
        <f t="shared" si="10"/>
        <v>-</v>
      </c>
      <c r="L620" s="44" t="str">
        <f t="shared" si="9"/>
        <v>-</v>
      </c>
      <c r="M620" s="45" t="s">
        <v>33</v>
      </c>
      <c r="N620" s="2"/>
      <c r="S620" s="3"/>
      <c r="T620" s="4"/>
      <c r="U620" s="2"/>
    </row>
    <row r="621" spans="2:21" ht="15.75" customHeight="1" x14ac:dyDescent="0.35">
      <c r="B621" s="39">
        <v>45551</v>
      </c>
      <c r="C621" s="40">
        <v>45555</v>
      </c>
      <c r="D621" s="41" t="s">
        <v>30</v>
      </c>
      <c r="E621" s="42" t="s">
        <v>99</v>
      </c>
      <c r="F621" s="22"/>
      <c r="G621" s="42" t="s">
        <v>32</v>
      </c>
      <c r="H621" s="42"/>
      <c r="I621" s="43">
        <v>278.52999999999997</v>
      </c>
      <c r="J621" s="43" t="str">
        <f t="shared" si="11"/>
        <v>-</v>
      </c>
      <c r="K621" s="43" t="str">
        <f t="shared" si="10"/>
        <v>-</v>
      </c>
      <c r="L621" s="44" t="str">
        <f t="shared" si="9"/>
        <v>-</v>
      </c>
      <c r="M621" s="45"/>
      <c r="N621" s="2"/>
      <c r="S621" s="3"/>
      <c r="T621" s="4"/>
      <c r="U621" s="2"/>
    </row>
    <row r="622" spans="2:21" ht="15.75" customHeight="1" x14ac:dyDescent="0.35">
      <c r="B622" s="39">
        <v>45551</v>
      </c>
      <c r="C622" s="40">
        <v>45552</v>
      </c>
      <c r="D622" s="41" t="s">
        <v>78</v>
      </c>
      <c r="E622" s="42" t="s">
        <v>99</v>
      </c>
      <c r="F622" s="22"/>
      <c r="G622" s="42" t="s">
        <v>32</v>
      </c>
      <c r="H622" s="42"/>
      <c r="I622" s="43">
        <v>403.16</v>
      </c>
      <c r="J622" s="43" t="str">
        <f t="shared" si="11"/>
        <v>-</v>
      </c>
      <c r="K622" s="43" t="str">
        <f t="shared" si="10"/>
        <v>-</v>
      </c>
      <c r="L622" s="44" t="str">
        <f t="shared" si="9"/>
        <v>-</v>
      </c>
      <c r="M622" s="45"/>
      <c r="N622" s="2"/>
      <c r="S622" s="3"/>
      <c r="T622" s="4"/>
      <c r="U622" s="2"/>
    </row>
    <row r="623" spans="2:21" ht="15.75" customHeight="1" x14ac:dyDescent="0.35">
      <c r="B623" s="39">
        <v>45551</v>
      </c>
      <c r="C623" s="40">
        <v>45567</v>
      </c>
      <c r="D623" s="41" t="s">
        <v>47</v>
      </c>
      <c r="E623" s="42" t="s">
        <v>99</v>
      </c>
      <c r="F623" s="22"/>
      <c r="G623" s="42" t="s">
        <v>42</v>
      </c>
      <c r="H623" s="42"/>
      <c r="I623" s="43">
        <v>379.73</v>
      </c>
      <c r="J623" s="43" t="str">
        <f t="shared" si="11"/>
        <v>-</v>
      </c>
      <c r="K623" s="43" t="str">
        <f t="shared" si="10"/>
        <v>-</v>
      </c>
      <c r="L623" s="44" t="str">
        <f t="shared" si="9"/>
        <v>-</v>
      </c>
      <c r="M623" s="45"/>
      <c r="N623" s="2"/>
      <c r="S623" s="3"/>
      <c r="T623" s="4"/>
      <c r="U623" s="2"/>
    </row>
    <row r="624" spans="2:21" ht="15.75" customHeight="1" x14ac:dyDescent="0.35">
      <c r="B624" s="39">
        <v>45551</v>
      </c>
      <c r="C624" s="40">
        <v>45552</v>
      </c>
      <c r="D624" s="41" t="s">
        <v>958</v>
      </c>
      <c r="E624" s="42" t="s">
        <v>99</v>
      </c>
      <c r="F624" s="22"/>
      <c r="G624" s="42" t="s">
        <v>258</v>
      </c>
      <c r="H624" s="42"/>
      <c r="I624" s="43">
        <v>396</v>
      </c>
      <c r="J624" s="43" t="str">
        <f t="shared" si="11"/>
        <v>-</v>
      </c>
      <c r="K624" s="43" t="str">
        <f t="shared" si="10"/>
        <v>-</v>
      </c>
      <c r="L624" s="44" t="str">
        <f t="shared" si="9"/>
        <v>-</v>
      </c>
      <c r="M624" s="45"/>
      <c r="N624" s="2"/>
      <c r="S624" s="3"/>
      <c r="T624" s="4"/>
      <c r="U624" s="2"/>
    </row>
    <row r="625" spans="2:21" ht="15.75" customHeight="1" x14ac:dyDescent="0.35">
      <c r="B625" s="39">
        <v>45551</v>
      </c>
      <c r="C625" s="40">
        <v>45552</v>
      </c>
      <c r="D625" s="41" t="s">
        <v>163</v>
      </c>
      <c r="E625" s="42" t="s">
        <v>99</v>
      </c>
      <c r="F625" s="22"/>
      <c r="G625" s="42" t="s">
        <v>38</v>
      </c>
      <c r="H625" s="42"/>
      <c r="I625" s="43">
        <v>375</v>
      </c>
      <c r="J625" s="43" t="str">
        <f t="shared" si="11"/>
        <v>-</v>
      </c>
      <c r="K625" s="43" t="str">
        <f t="shared" si="10"/>
        <v>-</v>
      </c>
      <c r="L625" s="44" t="str">
        <f t="shared" si="9"/>
        <v>-</v>
      </c>
      <c r="M625" s="45"/>
      <c r="N625" s="2"/>
      <c r="S625" s="3"/>
      <c r="T625" s="4"/>
      <c r="U625" s="2"/>
    </row>
    <row r="626" spans="2:21" ht="15.75" customHeight="1" x14ac:dyDescent="0.35">
      <c r="B626" s="39">
        <v>45551</v>
      </c>
      <c r="C626" s="40">
        <v>45552</v>
      </c>
      <c r="D626" s="41" t="s">
        <v>43</v>
      </c>
      <c r="E626" s="42" t="s">
        <v>89</v>
      </c>
      <c r="F626" s="22"/>
      <c r="G626" s="42" t="s">
        <v>38</v>
      </c>
      <c r="H626" s="42"/>
      <c r="I626" s="43">
        <v>1130.93</v>
      </c>
      <c r="J626" s="43" t="str">
        <f t="shared" si="11"/>
        <v>-</v>
      </c>
      <c r="K626" s="43" t="str">
        <f t="shared" si="10"/>
        <v>-</v>
      </c>
      <c r="L626" s="44" t="str">
        <f t="shared" si="9"/>
        <v>-</v>
      </c>
      <c r="M626" s="45"/>
      <c r="N626" s="2"/>
      <c r="S626" s="3"/>
      <c r="T626" s="4"/>
      <c r="U626" s="2"/>
    </row>
    <row r="627" spans="2:21" ht="15.75" customHeight="1" x14ac:dyDescent="0.35">
      <c r="B627" s="39">
        <v>45551</v>
      </c>
      <c r="C627" s="40">
        <v>45554</v>
      </c>
      <c r="D627" s="41" t="s">
        <v>57</v>
      </c>
      <c r="E627" s="42" t="s">
        <v>89</v>
      </c>
      <c r="F627" s="22"/>
      <c r="G627" s="42" t="s">
        <v>38</v>
      </c>
      <c r="H627" s="42"/>
      <c r="I627" s="43">
        <v>556.47</v>
      </c>
      <c r="J627" s="43" t="str">
        <f t="shared" si="11"/>
        <v>-</v>
      </c>
      <c r="K627" s="43" t="str">
        <f t="shared" si="10"/>
        <v>-</v>
      </c>
      <c r="L627" s="44" t="str">
        <f t="shared" si="9"/>
        <v>-</v>
      </c>
      <c r="M627" s="45"/>
      <c r="N627" s="2"/>
      <c r="S627" s="3"/>
      <c r="T627" s="4"/>
      <c r="U627" s="2"/>
    </row>
    <row r="628" spans="2:21" ht="15.75" customHeight="1" x14ac:dyDescent="0.35">
      <c r="B628" s="39">
        <v>45551</v>
      </c>
      <c r="C628" s="40">
        <v>45552</v>
      </c>
      <c r="D628" s="41" t="s">
        <v>37</v>
      </c>
      <c r="E628" s="42" t="s">
        <v>89</v>
      </c>
      <c r="F628" s="22"/>
      <c r="G628" s="42" t="s">
        <v>38</v>
      </c>
      <c r="H628" s="42"/>
      <c r="I628" s="43">
        <v>2566.77</v>
      </c>
      <c r="J628" s="43" t="str">
        <f t="shared" si="11"/>
        <v>-</v>
      </c>
      <c r="K628" s="43" t="str">
        <f t="shared" si="10"/>
        <v>-</v>
      </c>
      <c r="L628" s="44" t="str">
        <f t="shared" si="9"/>
        <v>-</v>
      </c>
      <c r="M628" s="45"/>
      <c r="N628" s="2"/>
      <c r="S628" s="3"/>
      <c r="T628" s="4"/>
      <c r="U628" s="2"/>
    </row>
    <row r="629" spans="2:21" ht="15.75" customHeight="1" x14ac:dyDescent="0.35">
      <c r="B629" s="39">
        <v>45551</v>
      </c>
      <c r="C629" s="40">
        <v>45552</v>
      </c>
      <c r="D629" s="41" t="s">
        <v>180</v>
      </c>
      <c r="E629" s="42" t="s">
        <v>89</v>
      </c>
      <c r="F629" s="22"/>
      <c r="G629" s="42" t="s">
        <v>42</v>
      </c>
      <c r="H629" s="42"/>
      <c r="I629" s="43">
        <v>125</v>
      </c>
      <c r="J629" s="43" t="str">
        <f t="shared" si="11"/>
        <v>-</v>
      </c>
      <c r="K629" s="43" t="str">
        <f t="shared" si="10"/>
        <v>-</v>
      </c>
      <c r="L629" s="44" t="str">
        <f t="shared" si="9"/>
        <v>-</v>
      </c>
      <c r="M629" s="45"/>
      <c r="N629" s="2"/>
      <c r="S629" s="3"/>
      <c r="T629" s="4"/>
      <c r="U629" s="2"/>
    </row>
    <row r="630" spans="2:21" ht="15.75" customHeight="1" x14ac:dyDescent="0.35">
      <c r="B630" s="39">
        <v>45551</v>
      </c>
      <c r="C630" s="40">
        <v>45560</v>
      </c>
      <c r="D630" s="41" t="s">
        <v>74</v>
      </c>
      <c r="E630" s="42" t="s">
        <v>89</v>
      </c>
      <c r="F630" s="22"/>
      <c r="G630" s="42" t="s">
        <v>36</v>
      </c>
      <c r="H630" s="42"/>
      <c r="I630" s="43">
        <v>419.29</v>
      </c>
      <c r="J630" s="43" t="str">
        <f t="shared" si="11"/>
        <v>-</v>
      </c>
      <c r="K630" s="43" t="str">
        <f t="shared" si="10"/>
        <v>-</v>
      </c>
      <c r="L630" s="44" t="str">
        <f t="shared" si="9"/>
        <v>-</v>
      </c>
      <c r="M630" s="45"/>
      <c r="N630" s="2"/>
      <c r="S630" s="3"/>
      <c r="T630" s="4"/>
      <c r="U630" s="2"/>
    </row>
    <row r="631" spans="2:21" ht="15.75" customHeight="1" x14ac:dyDescent="0.35">
      <c r="B631" s="39">
        <v>45551</v>
      </c>
      <c r="C631" s="40">
        <v>45575</v>
      </c>
      <c r="D631" s="41" t="s">
        <v>74</v>
      </c>
      <c r="E631" s="42" t="s">
        <v>89</v>
      </c>
      <c r="F631" s="22"/>
      <c r="G631" s="42" t="s">
        <v>36</v>
      </c>
      <c r="H631" s="42"/>
      <c r="I631" s="43">
        <v>419.3</v>
      </c>
      <c r="J631" s="43" t="str">
        <f t="shared" si="11"/>
        <v>-</v>
      </c>
      <c r="K631" s="43" t="str">
        <f t="shared" si="10"/>
        <v>-</v>
      </c>
      <c r="L631" s="44" t="str">
        <f t="shared" si="9"/>
        <v>-</v>
      </c>
      <c r="M631" s="45"/>
      <c r="N631" s="2"/>
      <c r="S631" s="3"/>
      <c r="T631" s="4"/>
      <c r="U631" s="2"/>
    </row>
    <row r="632" spans="2:21" ht="15.75" customHeight="1" x14ac:dyDescent="0.35">
      <c r="B632" s="39">
        <v>45551</v>
      </c>
      <c r="C632" s="40">
        <v>45550</v>
      </c>
      <c r="D632" s="41" t="s">
        <v>82</v>
      </c>
      <c r="E632" s="42" t="s">
        <v>89</v>
      </c>
      <c r="F632" s="22"/>
      <c r="G632" s="42" t="s">
        <v>32</v>
      </c>
      <c r="H632" s="42"/>
      <c r="I632" s="43">
        <v>652</v>
      </c>
      <c r="J632" s="43" t="str">
        <f t="shared" si="11"/>
        <v>-</v>
      </c>
      <c r="K632" s="43" t="str">
        <f t="shared" si="10"/>
        <v>-</v>
      </c>
      <c r="L632" s="44" t="str">
        <f t="shared" si="9"/>
        <v>-</v>
      </c>
      <c r="M632" s="45"/>
      <c r="N632" s="2"/>
      <c r="S632" s="3"/>
      <c r="T632" s="4"/>
      <c r="U632" s="2"/>
    </row>
    <row r="633" spans="2:21" ht="15.75" customHeight="1" x14ac:dyDescent="0.35">
      <c r="B633" s="39">
        <v>45551</v>
      </c>
      <c r="C633" s="40">
        <v>45566</v>
      </c>
      <c r="D633" s="41" t="s">
        <v>47</v>
      </c>
      <c r="E633" s="42" t="s">
        <v>89</v>
      </c>
      <c r="F633" s="22"/>
      <c r="G633" s="42" t="s">
        <v>42</v>
      </c>
      <c r="H633" s="42"/>
      <c r="I633" s="43">
        <v>548.04999999999995</v>
      </c>
      <c r="J633" s="43" t="str">
        <f t="shared" si="11"/>
        <v>-</v>
      </c>
      <c r="K633" s="43" t="str">
        <f t="shared" si="10"/>
        <v>-</v>
      </c>
      <c r="L633" s="44" t="str">
        <f t="shared" si="9"/>
        <v>-</v>
      </c>
      <c r="M633" s="45"/>
      <c r="N633" s="2"/>
      <c r="S633" s="3"/>
      <c r="T633" s="4"/>
      <c r="U633" s="2"/>
    </row>
    <row r="634" spans="2:21" ht="15.75" customHeight="1" x14ac:dyDescent="0.35">
      <c r="B634" s="39">
        <v>45551</v>
      </c>
      <c r="C634" s="40">
        <v>45562</v>
      </c>
      <c r="D634" s="41" t="s">
        <v>44</v>
      </c>
      <c r="E634" s="42" t="s">
        <v>89</v>
      </c>
      <c r="F634" s="22"/>
      <c r="G634" s="42" t="s">
        <v>32</v>
      </c>
      <c r="H634" s="42"/>
      <c r="I634" s="43">
        <v>288</v>
      </c>
      <c r="J634" s="43" t="str">
        <f t="shared" si="11"/>
        <v>-</v>
      </c>
      <c r="K634" s="43" t="str">
        <f t="shared" si="10"/>
        <v>-</v>
      </c>
      <c r="L634" s="44" t="str">
        <f t="shared" si="9"/>
        <v>-</v>
      </c>
      <c r="M634" s="45"/>
      <c r="N634" s="2"/>
      <c r="S634" s="3"/>
      <c r="T634" s="4"/>
      <c r="U634" s="2"/>
    </row>
    <row r="635" spans="2:21" ht="15.75" customHeight="1" x14ac:dyDescent="0.35">
      <c r="B635" s="39">
        <v>45551</v>
      </c>
      <c r="C635" s="40">
        <v>45551</v>
      </c>
      <c r="D635" s="41" t="s">
        <v>82</v>
      </c>
      <c r="E635" s="42" t="s">
        <v>89</v>
      </c>
      <c r="F635" s="22"/>
      <c r="G635" s="42" t="s">
        <v>32</v>
      </c>
      <c r="H635" s="42"/>
      <c r="I635" s="43">
        <v>422</v>
      </c>
      <c r="J635" s="43" t="str">
        <f t="shared" si="11"/>
        <v>-</v>
      </c>
      <c r="K635" s="43" t="str">
        <f t="shared" si="10"/>
        <v>-</v>
      </c>
      <c r="L635" s="44" t="str">
        <f t="shared" si="9"/>
        <v>-</v>
      </c>
      <c r="M635" s="45"/>
      <c r="N635" s="2"/>
      <c r="S635" s="3"/>
      <c r="T635" s="4"/>
      <c r="U635" s="2"/>
    </row>
    <row r="636" spans="2:21" ht="15.75" customHeight="1" x14ac:dyDescent="0.35">
      <c r="B636" s="39">
        <v>45551</v>
      </c>
      <c r="C636" s="40">
        <v>45579</v>
      </c>
      <c r="D636" s="41" t="s">
        <v>108</v>
      </c>
      <c r="E636" s="42" t="s">
        <v>89</v>
      </c>
      <c r="F636" s="22"/>
      <c r="G636" s="42" t="s">
        <v>258</v>
      </c>
      <c r="H636" s="42"/>
      <c r="I636" s="43">
        <v>771.72</v>
      </c>
      <c r="J636" s="43" t="str">
        <f t="shared" si="11"/>
        <v>-</v>
      </c>
      <c r="K636" s="43" t="str">
        <f t="shared" si="10"/>
        <v>-</v>
      </c>
      <c r="L636" s="44" t="str">
        <f t="shared" si="9"/>
        <v>-</v>
      </c>
      <c r="M636" s="45"/>
      <c r="N636" s="2"/>
      <c r="S636" s="3"/>
      <c r="T636" s="4"/>
      <c r="U636" s="2"/>
    </row>
    <row r="637" spans="2:21" ht="15.75" customHeight="1" x14ac:dyDescent="0.35">
      <c r="B637" s="39">
        <v>45551</v>
      </c>
      <c r="C637" s="40">
        <v>45569</v>
      </c>
      <c r="D637" s="41" t="s">
        <v>95</v>
      </c>
      <c r="E637" s="42" t="s">
        <v>89</v>
      </c>
      <c r="F637" s="22"/>
      <c r="G637" s="42" t="s">
        <v>38</v>
      </c>
      <c r="H637" s="42"/>
      <c r="I637" s="43">
        <v>469</v>
      </c>
      <c r="J637" s="43" t="str">
        <f t="shared" si="11"/>
        <v>-</v>
      </c>
      <c r="K637" s="43" t="str">
        <f t="shared" si="10"/>
        <v>-</v>
      </c>
      <c r="L637" s="44" t="str">
        <f t="shared" si="9"/>
        <v>-</v>
      </c>
      <c r="M637" s="45"/>
      <c r="N637" s="2"/>
      <c r="S637" s="3"/>
      <c r="T637" s="4"/>
      <c r="U637" s="2"/>
    </row>
    <row r="638" spans="2:21" ht="15.75" customHeight="1" x14ac:dyDescent="0.35">
      <c r="B638" s="39">
        <v>45551</v>
      </c>
      <c r="C638" s="40">
        <v>45556</v>
      </c>
      <c r="D638" s="41" t="s">
        <v>82</v>
      </c>
      <c r="E638" s="42" t="s">
        <v>89</v>
      </c>
      <c r="F638" s="22"/>
      <c r="G638" s="42" t="s">
        <v>32</v>
      </c>
      <c r="H638" s="42"/>
      <c r="I638" s="43">
        <v>815</v>
      </c>
      <c r="J638" s="43" t="str">
        <f t="shared" si="11"/>
        <v>-</v>
      </c>
      <c r="K638" s="43" t="str">
        <f t="shared" si="10"/>
        <v>-</v>
      </c>
      <c r="L638" s="44" t="str">
        <f t="shared" si="9"/>
        <v>-</v>
      </c>
      <c r="M638" s="45"/>
      <c r="N638" s="2"/>
      <c r="S638" s="3"/>
      <c r="T638" s="4"/>
      <c r="U638" s="2"/>
    </row>
    <row r="639" spans="2:21" ht="15.75" customHeight="1" x14ac:dyDescent="0.35">
      <c r="B639" s="39">
        <v>45557</v>
      </c>
      <c r="C639" s="40">
        <v>45559</v>
      </c>
      <c r="D639" s="41" t="s">
        <v>150</v>
      </c>
      <c r="E639" s="42" t="s">
        <v>31</v>
      </c>
      <c r="F639" s="22"/>
      <c r="G639" s="42" t="s">
        <v>42</v>
      </c>
      <c r="H639" s="42"/>
      <c r="I639" s="43">
        <v>142.5</v>
      </c>
      <c r="J639" s="43" t="str">
        <f t="shared" si="11"/>
        <v>-</v>
      </c>
      <c r="K639" s="43" t="str">
        <f t="shared" si="10"/>
        <v>-</v>
      </c>
      <c r="L639" s="44" t="str">
        <f t="shared" si="9"/>
        <v>-</v>
      </c>
      <c r="M639" s="45" t="s">
        <v>33</v>
      </c>
      <c r="N639" s="2"/>
      <c r="S639" s="3"/>
      <c r="T639" s="4"/>
      <c r="U639" s="2"/>
    </row>
    <row r="640" spans="2:21" ht="15.75" customHeight="1" x14ac:dyDescent="0.35">
      <c r="B640" s="39">
        <v>45557</v>
      </c>
      <c r="C640" s="40">
        <v>45558</v>
      </c>
      <c r="D640" s="41" t="s">
        <v>133</v>
      </c>
      <c r="E640" s="42" t="s">
        <v>31</v>
      </c>
      <c r="F640" s="22"/>
      <c r="G640" s="42" t="s">
        <v>42</v>
      </c>
      <c r="H640" s="42"/>
      <c r="I640" s="43">
        <v>234.8</v>
      </c>
      <c r="J640" s="43" t="str">
        <f t="shared" si="11"/>
        <v>-</v>
      </c>
      <c r="K640" s="43" t="str">
        <f t="shared" si="10"/>
        <v>-</v>
      </c>
      <c r="L640" s="44" t="str">
        <f t="shared" si="9"/>
        <v>-</v>
      </c>
      <c r="M640" s="45" t="s">
        <v>33</v>
      </c>
      <c r="N640" s="2"/>
      <c r="S640" s="3"/>
      <c r="T640" s="4"/>
      <c r="U640" s="2"/>
    </row>
    <row r="641" spans="2:21" ht="15.75" customHeight="1" x14ac:dyDescent="0.35">
      <c r="B641" s="39">
        <v>45557</v>
      </c>
      <c r="C641" s="40">
        <v>45567</v>
      </c>
      <c r="D641" s="41" t="s">
        <v>64</v>
      </c>
      <c r="E641" s="42" t="s">
        <v>31</v>
      </c>
      <c r="F641" s="22"/>
      <c r="G641" s="42" t="s">
        <v>32</v>
      </c>
      <c r="H641" s="42"/>
      <c r="I641" s="43">
        <v>444.03</v>
      </c>
      <c r="J641" s="43" t="str">
        <f t="shared" si="11"/>
        <v>-</v>
      </c>
      <c r="K641" s="43" t="str">
        <f t="shared" si="10"/>
        <v>-</v>
      </c>
      <c r="L641" s="44" t="str">
        <f t="shared" si="9"/>
        <v>-</v>
      </c>
      <c r="M641" s="45" t="s">
        <v>33</v>
      </c>
      <c r="N641" s="2"/>
      <c r="S641" s="3"/>
      <c r="T641" s="4"/>
      <c r="U641" s="2"/>
    </row>
    <row r="642" spans="2:21" ht="15.75" customHeight="1" x14ac:dyDescent="0.35">
      <c r="B642" s="39">
        <v>45557</v>
      </c>
      <c r="C642" s="40">
        <v>45567</v>
      </c>
      <c r="D642" s="41" t="s">
        <v>191</v>
      </c>
      <c r="E642" s="42" t="s">
        <v>31</v>
      </c>
      <c r="F642" s="22"/>
      <c r="G642" s="42" t="s">
        <v>42</v>
      </c>
      <c r="H642" s="42"/>
      <c r="I642" s="43">
        <v>220.05</v>
      </c>
      <c r="J642" s="43" t="str">
        <f t="shared" si="11"/>
        <v>-</v>
      </c>
      <c r="K642" s="43" t="str">
        <f t="shared" si="10"/>
        <v>-</v>
      </c>
      <c r="L642" s="44" t="str">
        <f t="shared" si="9"/>
        <v>-</v>
      </c>
      <c r="M642" s="45" t="s">
        <v>33</v>
      </c>
      <c r="N642" s="2"/>
      <c r="S642" s="3"/>
      <c r="T642" s="4"/>
      <c r="U642" s="2"/>
    </row>
    <row r="643" spans="2:21" ht="15.75" customHeight="1" x14ac:dyDescent="0.35">
      <c r="B643" s="39">
        <v>45557</v>
      </c>
      <c r="C643" s="40">
        <v>45558</v>
      </c>
      <c r="D643" s="41" t="s">
        <v>30</v>
      </c>
      <c r="E643" s="42" t="s">
        <v>31</v>
      </c>
      <c r="F643" s="22"/>
      <c r="G643" s="42" t="s">
        <v>32</v>
      </c>
      <c r="H643" s="42"/>
      <c r="I643" s="43">
        <v>2719.04</v>
      </c>
      <c r="J643" s="43" t="str">
        <f t="shared" si="11"/>
        <v>-</v>
      </c>
      <c r="K643" s="43" t="str">
        <f t="shared" si="10"/>
        <v>-</v>
      </c>
      <c r="L643" s="44" t="str">
        <f t="shared" si="9"/>
        <v>-</v>
      </c>
      <c r="M643" s="45" t="s">
        <v>33</v>
      </c>
      <c r="N643" s="2"/>
      <c r="S643" s="3"/>
      <c r="T643" s="4"/>
      <c r="U643" s="2"/>
    </row>
    <row r="644" spans="2:21" ht="15.75" customHeight="1" x14ac:dyDescent="0.35">
      <c r="B644" s="39">
        <v>45557</v>
      </c>
      <c r="C644" s="40">
        <v>45567</v>
      </c>
      <c r="D644" s="41" t="s">
        <v>74</v>
      </c>
      <c r="E644" s="42" t="s">
        <v>31</v>
      </c>
      <c r="F644" s="22"/>
      <c r="G644" s="42" t="s">
        <v>36</v>
      </c>
      <c r="H644" s="42"/>
      <c r="I644" s="43">
        <v>1368.02</v>
      </c>
      <c r="J644" s="43" t="str">
        <f t="shared" si="11"/>
        <v>-</v>
      </c>
      <c r="K644" s="43" t="str">
        <f t="shared" si="10"/>
        <v>-</v>
      </c>
      <c r="L644" s="44" t="str">
        <f t="shared" si="9"/>
        <v>-</v>
      </c>
      <c r="M644" s="45" t="s">
        <v>33</v>
      </c>
      <c r="N644" s="2"/>
      <c r="S644" s="3"/>
      <c r="T644" s="4"/>
      <c r="U644" s="2"/>
    </row>
    <row r="645" spans="2:21" ht="15.75" customHeight="1" x14ac:dyDescent="0.35">
      <c r="B645" s="39">
        <v>45557</v>
      </c>
      <c r="C645" s="40">
        <v>45582</v>
      </c>
      <c r="D645" s="41" t="s">
        <v>74</v>
      </c>
      <c r="E645" s="42" t="s">
        <v>31</v>
      </c>
      <c r="F645" s="22"/>
      <c r="G645" s="42" t="s">
        <v>36</v>
      </c>
      <c r="H645" s="42"/>
      <c r="I645" s="43">
        <v>1368.02</v>
      </c>
      <c r="J645" s="43" t="str">
        <f t="shared" si="11"/>
        <v>-</v>
      </c>
      <c r="K645" s="43" t="str">
        <f t="shared" si="10"/>
        <v>-</v>
      </c>
      <c r="L645" s="44" t="str">
        <f t="shared" si="9"/>
        <v>-</v>
      </c>
      <c r="M645" s="45" t="s">
        <v>33</v>
      </c>
      <c r="N645" s="2"/>
      <c r="S645" s="3"/>
      <c r="T645" s="4"/>
      <c r="U645" s="2"/>
    </row>
    <row r="646" spans="2:21" ht="15.75" customHeight="1" x14ac:dyDescent="0.35">
      <c r="B646" s="39">
        <v>45557</v>
      </c>
      <c r="C646" s="40">
        <v>45572</v>
      </c>
      <c r="D646" s="41" t="s">
        <v>47</v>
      </c>
      <c r="E646" s="42" t="s">
        <v>31</v>
      </c>
      <c r="F646" s="22"/>
      <c r="G646" s="42" t="s">
        <v>42</v>
      </c>
      <c r="H646" s="42"/>
      <c r="I646" s="43">
        <v>495.01</v>
      </c>
      <c r="J646" s="43" t="str">
        <f t="shared" si="11"/>
        <v>-</v>
      </c>
      <c r="K646" s="43" t="str">
        <f t="shared" si="10"/>
        <v>-</v>
      </c>
      <c r="L646" s="44" t="str">
        <f t="shared" si="9"/>
        <v>-</v>
      </c>
      <c r="M646" s="45" t="s">
        <v>33</v>
      </c>
      <c r="N646" s="2"/>
      <c r="S646" s="3"/>
      <c r="T646" s="4"/>
      <c r="U646" s="2"/>
    </row>
    <row r="647" spans="2:21" ht="15.75" customHeight="1" x14ac:dyDescent="0.35">
      <c r="B647" s="39">
        <v>45557</v>
      </c>
      <c r="C647" s="40">
        <v>45579</v>
      </c>
      <c r="D647" s="41" t="s">
        <v>47</v>
      </c>
      <c r="E647" s="42" t="s">
        <v>31</v>
      </c>
      <c r="F647" s="22"/>
      <c r="G647" s="42" t="s">
        <v>42</v>
      </c>
      <c r="H647" s="42"/>
      <c r="I647" s="43">
        <v>495.01</v>
      </c>
      <c r="J647" s="43" t="str">
        <f t="shared" si="11"/>
        <v>-</v>
      </c>
      <c r="K647" s="43" t="str">
        <f t="shared" si="10"/>
        <v>-</v>
      </c>
      <c r="L647" s="44" t="str">
        <f t="shared" si="9"/>
        <v>-</v>
      </c>
      <c r="M647" s="45" t="s">
        <v>33</v>
      </c>
      <c r="N647" s="2"/>
      <c r="S647" s="3"/>
      <c r="T647" s="4"/>
      <c r="U647" s="2"/>
    </row>
    <row r="648" spans="2:21" ht="15.75" customHeight="1" x14ac:dyDescent="0.35">
      <c r="B648" s="39">
        <v>45557</v>
      </c>
      <c r="C648" s="40">
        <v>45566</v>
      </c>
      <c r="D648" s="41" t="s">
        <v>39</v>
      </c>
      <c r="E648" s="42" t="s">
        <v>31</v>
      </c>
      <c r="F648" s="22"/>
      <c r="G648" s="42" t="s">
        <v>32</v>
      </c>
      <c r="H648" s="42"/>
      <c r="I648" s="43">
        <v>350.04</v>
      </c>
      <c r="J648" s="43" t="str">
        <f t="shared" si="11"/>
        <v>-</v>
      </c>
      <c r="K648" s="43" t="str">
        <f t="shared" si="10"/>
        <v>-</v>
      </c>
      <c r="L648" s="44" t="str">
        <f t="shared" si="9"/>
        <v>-</v>
      </c>
      <c r="M648" s="45" t="s">
        <v>33</v>
      </c>
      <c r="N648" s="2"/>
      <c r="S648" s="3"/>
      <c r="T648" s="4"/>
      <c r="U648" s="2"/>
    </row>
    <row r="649" spans="2:21" ht="15.75" customHeight="1" x14ac:dyDescent="0.35">
      <c r="B649" s="39">
        <v>45557</v>
      </c>
      <c r="C649" s="40">
        <v>45574</v>
      </c>
      <c r="D649" s="41" t="s">
        <v>86</v>
      </c>
      <c r="E649" s="42" t="s">
        <v>31</v>
      </c>
      <c r="F649" s="22"/>
      <c r="G649" s="42" t="s">
        <v>42</v>
      </c>
      <c r="H649" s="42"/>
      <c r="I649" s="43">
        <v>451.65</v>
      </c>
      <c r="J649" s="43" t="str">
        <f t="shared" si="11"/>
        <v>-</v>
      </c>
      <c r="K649" s="43" t="str">
        <f t="shared" si="10"/>
        <v>-</v>
      </c>
      <c r="L649" s="44" t="str">
        <f t="shared" si="9"/>
        <v>-</v>
      </c>
      <c r="M649" s="45" t="s">
        <v>33</v>
      </c>
      <c r="N649" s="2"/>
      <c r="S649" s="3"/>
      <c r="T649" s="4"/>
      <c r="U649" s="2"/>
    </row>
    <row r="650" spans="2:21" ht="15.75" customHeight="1" x14ac:dyDescent="0.35">
      <c r="B650" s="39">
        <v>45557</v>
      </c>
      <c r="C650" s="40">
        <v>45566</v>
      </c>
      <c r="D650" s="41" t="s">
        <v>43</v>
      </c>
      <c r="E650" s="42" t="s">
        <v>31</v>
      </c>
      <c r="F650" s="22"/>
      <c r="G650" s="42" t="s">
        <v>38</v>
      </c>
      <c r="H650" s="42"/>
      <c r="I650" s="43">
        <v>935.44</v>
      </c>
      <c r="J650" s="43" t="str">
        <f t="shared" si="11"/>
        <v>-</v>
      </c>
      <c r="K650" s="43" t="str">
        <f t="shared" si="10"/>
        <v>-</v>
      </c>
      <c r="L650" s="44" t="str">
        <f t="shared" si="9"/>
        <v>-</v>
      </c>
      <c r="M650" s="45" t="s">
        <v>33</v>
      </c>
      <c r="N650" s="2"/>
      <c r="S650" s="3"/>
      <c r="T650" s="4"/>
      <c r="U650" s="2"/>
    </row>
    <row r="651" spans="2:21" ht="15.75" customHeight="1" x14ac:dyDescent="0.35">
      <c r="B651" s="39">
        <v>45557</v>
      </c>
      <c r="C651" s="40">
        <v>45562</v>
      </c>
      <c r="D651" s="41" t="s">
        <v>43</v>
      </c>
      <c r="E651" s="42" t="s">
        <v>31</v>
      </c>
      <c r="F651" s="22"/>
      <c r="G651" s="42" t="s">
        <v>38</v>
      </c>
      <c r="H651" s="42"/>
      <c r="I651" s="43">
        <v>935.44</v>
      </c>
      <c r="J651" s="43" t="str">
        <f t="shared" si="11"/>
        <v>-</v>
      </c>
      <c r="K651" s="43" t="str">
        <f t="shared" si="10"/>
        <v>-</v>
      </c>
      <c r="L651" s="44" t="str">
        <f t="shared" si="9"/>
        <v>-</v>
      </c>
      <c r="M651" s="45" t="s">
        <v>33</v>
      </c>
      <c r="N651" s="2"/>
      <c r="S651" s="3"/>
      <c r="T651" s="4"/>
      <c r="U651" s="2"/>
    </row>
    <row r="652" spans="2:21" ht="15.75" customHeight="1" x14ac:dyDescent="0.35">
      <c r="B652" s="39">
        <v>45557</v>
      </c>
      <c r="C652" s="40">
        <v>45561</v>
      </c>
      <c r="D652" s="41" t="s">
        <v>57</v>
      </c>
      <c r="E652" s="42" t="s">
        <v>31</v>
      </c>
      <c r="F652" s="22"/>
      <c r="G652" s="42" t="s">
        <v>38</v>
      </c>
      <c r="H652" s="42"/>
      <c r="I652" s="43">
        <v>698.3</v>
      </c>
      <c r="J652" s="43" t="str">
        <f t="shared" si="11"/>
        <v>-</v>
      </c>
      <c r="K652" s="43" t="str">
        <f t="shared" si="10"/>
        <v>-</v>
      </c>
      <c r="L652" s="44" t="str">
        <f t="shared" si="9"/>
        <v>-</v>
      </c>
      <c r="M652" s="45" t="s">
        <v>33</v>
      </c>
      <c r="N652" s="2"/>
      <c r="S652" s="3"/>
      <c r="T652" s="4"/>
      <c r="U652" s="2"/>
    </row>
    <row r="653" spans="2:21" ht="15.75" customHeight="1" x14ac:dyDescent="0.35">
      <c r="B653" s="39">
        <v>45557</v>
      </c>
      <c r="C653" s="40">
        <v>45559</v>
      </c>
      <c r="D653" s="41" t="s">
        <v>37</v>
      </c>
      <c r="E653" s="42" t="s">
        <v>31</v>
      </c>
      <c r="F653" s="22"/>
      <c r="G653" s="42" t="s">
        <v>38</v>
      </c>
      <c r="H653" s="42"/>
      <c r="I653" s="43">
        <v>2360.9899999999998</v>
      </c>
      <c r="J653" s="43" t="str">
        <f t="shared" si="11"/>
        <v>-</v>
      </c>
      <c r="K653" s="43" t="str">
        <f t="shared" si="10"/>
        <v>-</v>
      </c>
      <c r="L653" s="44" t="str">
        <f t="shared" si="9"/>
        <v>-</v>
      </c>
      <c r="M653" s="45" t="s">
        <v>33</v>
      </c>
      <c r="N653" s="2"/>
      <c r="S653" s="3"/>
      <c r="T653" s="4"/>
      <c r="U653" s="2"/>
    </row>
    <row r="654" spans="2:21" ht="15.75" customHeight="1" x14ac:dyDescent="0.35">
      <c r="B654" s="39">
        <v>45557</v>
      </c>
      <c r="C654" s="40">
        <v>45561</v>
      </c>
      <c r="D654" s="41" t="s">
        <v>82</v>
      </c>
      <c r="E654" s="42" t="s">
        <v>31</v>
      </c>
      <c r="F654" s="22"/>
      <c r="G654" s="42" t="s">
        <v>32</v>
      </c>
      <c r="H654" s="42"/>
      <c r="I654" s="43">
        <v>3900</v>
      </c>
      <c r="J654" s="43" t="str">
        <f t="shared" si="11"/>
        <v>-</v>
      </c>
      <c r="K654" s="43" t="str">
        <f t="shared" si="10"/>
        <v>-</v>
      </c>
      <c r="L654" s="44" t="str">
        <f t="shared" si="9"/>
        <v>-</v>
      </c>
      <c r="M654" s="45" t="s">
        <v>33</v>
      </c>
      <c r="N654" s="2"/>
      <c r="S654" s="3"/>
      <c r="T654" s="4"/>
      <c r="U654" s="2"/>
    </row>
    <row r="655" spans="2:21" ht="15.75" customHeight="1" x14ac:dyDescent="0.35">
      <c r="B655" s="39">
        <v>45557</v>
      </c>
      <c r="C655" s="40">
        <v>45562</v>
      </c>
      <c r="D655" s="41" t="s">
        <v>98</v>
      </c>
      <c r="E655" s="42" t="s">
        <v>31</v>
      </c>
      <c r="F655" s="22"/>
      <c r="G655" s="42" t="s">
        <v>32</v>
      </c>
      <c r="H655" s="42"/>
      <c r="I655" s="43">
        <v>542</v>
      </c>
      <c r="J655" s="43" t="str">
        <f t="shared" si="11"/>
        <v>-</v>
      </c>
      <c r="K655" s="43" t="str">
        <f t="shared" si="10"/>
        <v>-</v>
      </c>
      <c r="L655" s="44" t="str">
        <f t="shared" si="9"/>
        <v>-</v>
      </c>
      <c r="M655" s="45" t="s">
        <v>33</v>
      </c>
      <c r="N655" s="2"/>
      <c r="S655" s="3"/>
      <c r="T655" s="4"/>
      <c r="U655" s="2"/>
    </row>
    <row r="656" spans="2:21" ht="15.75" customHeight="1" x14ac:dyDescent="0.35">
      <c r="B656" s="39">
        <v>45557</v>
      </c>
      <c r="C656" s="40">
        <v>45560</v>
      </c>
      <c r="D656" s="41" t="s">
        <v>30</v>
      </c>
      <c r="E656" s="42" t="s">
        <v>31</v>
      </c>
      <c r="F656" s="22"/>
      <c r="G656" s="42" t="s">
        <v>32</v>
      </c>
      <c r="H656" s="42"/>
      <c r="I656" s="43">
        <v>1579.45</v>
      </c>
      <c r="J656" s="43" t="str">
        <f t="shared" si="11"/>
        <v>-</v>
      </c>
      <c r="K656" s="43" t="str">
        <f t="shared" si="10"/>
        <v>-</v>
      </c>
      <c r="L656" s="44" t="str">
        <f t="shared" si="9"/>
        <v>-</v>
      </c>
      <c r="M656" s="45" t="s">
        <v>33</v>
      </c>
      <c r="N656" s="2"/>
      <c r="S656" s="3"/>
      <c r="T656" s="4"/>
      <c r="U656" s="2"/>
    </row>
    <row r="657" spans="2:21" ht="15.75" customHeight="1" x14ac:dyDescent="0.35">
      <c r="B657" s="39">
        <v>45557</v>
      </c>
      <c r="C657" s="40">
        <v>45562</v>
      </c>
      <c r="D657" s="41" t="s">
        <v>180</v>
      </c>
      <c r="E657" s="42" t="s">
        <v>31</v>
      </c>
      <c r="F657" s="22"/>
      <c r="G657" s="42" t="s">
        <v>42</v>
      </c>
      <c r="H657" s="42"/>
      <c r="I657" s="43">
        <v>120</v>
      </c>
      <c r="J657" s="43" t="str">
        <f t="shared" si="11"/>
        <v>-</v>
      </c>
      <c r="K657" s="43" t="str">
        <f t="shared" si="10"/>
        <v>-</v>
      </c>
      <c r="L657" s="44" t="str">
        <f t="shared" ref="L657:L911" si="12">IFERROR(K657/J657-1,"-")</f>
        <v>-</v>
      </c>
      <c r="M657" s="45" t="s">
        <v>33</v>
      </c>
      <c r="N657" s="2"/>
      <c r="S657" s="3"/>
      <c r="T657" s="4"/>
      <c r="U657" s="2"/>
    </row>
    <row r="658" spans="2:21" ht="15.75" customHeight="1" x14ac:dyDescent="0.35">
      <c r="B658" s="39">
        <v>45557</v>
      </c>
      <c r="C658" s="40">
        <v>45563</v>
      </c>
      <c r="D658" s="41" t="s">
        <v>82</v>
      </c>
      <c r="E658" s="42" t="s">
        <v>31</v>
      </c>
      <c r="F658" s="22"/>
      <c r="G658" s="42" t="s">
        <v>32</v>
      </c>
      <c r="H658" s="42"/>
      <c r="I658" s="43">
        <v>3900</v>
      </c>
      <c r="J658" s="43" t="str">
        <f t="shared" si="11"/>
        <v>-</v>
      </c>
      <c r="K658" s="43" t="str">
        <f t="shared" si="10"/>
        <v>-</v>
      </c>
      <c r="L658" s="44" t="str">
        <f t="shared" si="12"/>
        <v>-</v>
      </c>
      <c r="M658" s="45" t="s">
        <v>33</v>
      </c>
      <c r="N658" s="2"/>
      <c r="S658" s="3"/>
      <c r="T658" s="4"/>
      <c r="U658" s="2"/>
    </row>
    <row r="659" spans="2:21" ht="15.75" customHeight="1" x14ac:dyDescent="0.35">
      <c r="B659" s="39">
        <v>45557</v>
      </c>
      <c r="C659" s="40"/>
      <c r="D659" s="41" t="s">
        <v>30</v>
      </c>
      <c r="E659" s="42" t="s">
        <v>81</v>
      </c>
      <c r="F659" s="22"/>
      <c r="G659" s="42" t="s">
        <v>32</v>
      </c>
      <c r="H659" s="42"/>
      <c r="I659" s="43">
        <v>1075.47</v>
      </c>
      <c r="J659" s="43" t="str">
        <f t="shared" si="11"/>
        <v>-</v>
      </c>
      <c r="K659" s="43" t="str">
        <f t="shared" si="10"/>
        <v>-</v>
      </c>
      <c r="L659" s="44" t="str">
        <f t="shared" si="12"/>
        <v>-</v>
      </c>
      <c r="M659" s="45" t="s">
        <v>33</v>
      </c>
      <c r="N659" s="2"/>
      <c r="S659" s="3"/>
      <c r="T659" s="4"/>
      <c r="U659" s="2"/>
    </row>
    <row r="660" spans="2:21" ht="15.75" customHeight="1" x14ac:dyDescent="0.35">
      <c r="B660" s="39">
        <v>45557</v>
      </c>
      <c r="C660" s="40">
        <v>45559</v>
      </c>
      <c r="D660" s="41" t="s">
        <v>37</v>
      </c>
      <c r="E660" s="42" t="s">
        <v>81</v>
      </c>
      <c r="F660" s="22"/>
      <c r="G660" s="42" t="s">
        <v>38</v>
      </c>
      <c r="H660" s="42"/>
      <c r="I660" s="43">
        <v>4211.07</v>
      </c>
      <c r="J660" s="43" t="str">
        <f t="shared" si="11"/>
        <v>-</v>
      </c>
      <c r="K660" s="43" t="str">
        <f t="shared" si="10"/>
        <v>-</v>
      </c>
      <c r="L660" s="44" t="str">
        <f t="shared" si="12"/>
        <v>-</v>
      </c>
      <c r="M660" s="45" t="s">
        <v>33</v>
      </c>
      <c r="N660" s="2"/>
      <c r="S660" s="3"/>
      <c r="T660" s="4"/>
      <c r="U660" s="2"/>
    </row>
    <row r="661" spans="2:21" ht="15.75" customHeight="1" x14ac:dyDescent="0.35">
      <c r="B661" s="39">
        <v>45557</v>
      </c>
      <c r="C661" s="40">
        <v>45573</v>
      </c>
      <c r="D661" s="41" t="s">
        <v>47</v>
      </c>
      <c r="E661" s="42" t="s">
        <v>81</v>
      </c>
      <c r="F661" s="22"/>
      <c r="G661" s="42" t="s">
        <v>42</v>
      </c>
      <c r="H661" s="42"/>
      <c r="I661" s="43">
        <v>505.71</v>
      </c>
      <c r="J661" s="43" t="str">
        <f t="shared" si="11"/>
        <v>-</v>
      </c>
      <c r="K661" s="43" t="str">
        <f t="shared" si="10"/>
        <v>-</v>
      </c>
      <c r="L661" s="44" t="str">
        <f t="shared" si="12"/>
        <v>-</v>
      </c>
      <c r="M661" s="45" t="s">
        <v>33</v>
      </c>
      <c r="N661" s="2"/>
      <c r="S661" s="3"/>
      <c r="T661" s="4"/>
      <c r="U661" s="2"/>
    </row>
    <row r="662" spans="2:21" ht="15.75" customHeight="1" x14ac:dyDescent="0.35">
      <c r="B662" s="39">
        <v>45557</v>
      </c>
      <c r="C662" s="40">
        <v>45558</v>
      </c>
      <c r="D662" s="41" t="s">
        <v>75</v>
      </c>
      <c r="E662" s="42" t="s">
        <v>81</v>
      </c>
      <c r="F662" s="22"/>
      <c r="G662" s="42" t="s">
        <v>32</v>
      </c>
      <c r="H662" s="42"/>
      <c r="I662" s="43">
        <v>949.8</v>
      </c>
      <c r="J662" s="43" t="str">
        <f t="shared" si="11"/>
        <v>-</v>
      </c>
      <c r="K662" s="43" t="str">
        <f t="shared" si="10"/>
        <v>-</v>
      </c>
      <c r="L662" s="44" t="str">
        <f t="shared" si="12"/>
        <v>-</v>
      </c>
      <c r="M662" s="45" t="s">
        <v>33</v>
      </c>
      <c r="N662" s="2"/>
      <c r="S662" s="3"/>
      <c r="T662" s="4"/>
      <c r="U662" s="2"/>
    </row>
    <row r="663" spans="2:21" ht="15.75" customHeight="1" x14ac:dyDescent="0.35">
      <c r="B663" s="39">
        <v>45557</v>
      </c>
      <c r="C663" s="40">
        <v>45574</v>
      </c>
      <c r="D663" s="41" t="s">
        <v>64</v>
      </c>
      <c r="E663" s="42" t="s">
        <v>81</v>
      </c>
      <c r="F663" s="22"/>
      <c r="G663" s="42" t="s">
        <v>32</v>
      </c>
      <c r="H663" s="42"/>
      <c r="I663" s="43">
        <v>465.69</v>
      </c>
      <c r="J663" s="43" t="str">
        <f t="shared" si="11"/>
        <v>-</v>
      </c>
      <c r="K663" s="43" t="str">
        <f t="shared" si="10"/>
        <v>-</v>
      </c>
      <c r="L663" s="44" t="str">
        <f t="shared" si="12"/>
        <v>-</v>
      </c>
      <c r="M663" s="45" t="s">
        <v>33</v>
      </c>
      <c r="N663" s="2"/>
      <c r="S663" s="3"/>
      <c r="T663" s="4"/>
      <c r="U663" s="2"/>
    </row>
    <row r="664" spans="2:21" ht="15.75" customHeight="1" x14ac:dyDescent="0.35">
      <c r="B664" s="39">
        <v>45557</v>
      </c>
      <c r="C664" s="40">
        <v>45567</v>
      </c>
      <c r="D664" s="41" t="s">
        <v>43</v>
      </c>
      <c r="E664" s="42" t="s">
        <v>81</v>
      </c>
      <c r="F664" s="22"/>
      <c r="G664" s="42" t="s">
        <v>38</v>
      </c>
      <c r="H664" s="42"/>
      <c r="I664" s="43">
        <v>1311.74</v>
      </c>
      <c r="J664" s="43" t="str">
        <f t="shared" si="11"/>
        <v>-</v>
      </c>
      <c r="K664" s="43" t="str">
        <f t="shared" si="10"/>
        <v>-</v>
      </c>
      <c r="L664" s="44" t="str">
        <f t="shared" si="12"/>
        <v>-</v>
      </c>
      <c r="M664" s="45" t="s">
        <v>33</v>
      </c>
      <c r="N664" s="2"/>
      <c r="S664" s="3"/>
      <c r="T664" s="4"/>
      <c r="U664" s="2"/>
    </row>
    <row r="665" spans="2:21" ht="15.75" customHeight="1" x14ac:dyDescent="0.35">
      <c r="B665" s="39">
        <v>45557</v>
      </c>
      <c r="C665" s="40">
        <v>45567</v>
      </c>
      <c r="D665" s="41" t="s">
        <v>169</v>
      </c>
      <c r="E665" s="42" t="s">
        <v>81</v>
      </c>
      <c r="F665" s="22"/>
      <c r="G665" s="42" t="s">
        <v>32</v>
      </c>
      <c r="H665" s="42"/>
      <c r="I665" s="43">
        <v>226.44</v>
      </c>
      <c r="J665" s="43" t="str">
        <f t="shared" si="11"/>
        <v>-</v>
      </c>
      <c r="K665" s="43" t="str">
        <f t="shared" si="10"/>
        <v>-</v>
      </c>
      <c r="L665" s="44" t="str">
        <f t="shared" si="12"/>
        <v>-</v>
      </c>
      <c r="M665" s="45" t="s">
        <v>222</v>
      </c>
      <c r="N665" s="2"/>
      <c r="S665" s="3"/>
      <c r="T665" s="4"/>
      <c r="U665" s="2"/>
    </row>
    <row r="666" spans="2:21" ht="15.75" customHeight="1" x14ac:dyDescent="0.35">
      <c r="B666" s="39">
        <v>45557</v>
      </c>
      <c r="C666" s="40">
        <v>45560</v>
      </c>
      <c r="D666" s="41" t="s">
        <v>30</v>
      </c>
      <c r="E666" s="42" t="s">
        <v>81</v>
      </c>
      <c r="F666" s="22"/>
      <c r="G666" s="42" t="s">
        <v>32</v>
      </c>
      <c r="H666" s="42"/>
      <c r="I666" s="43">
        <v>948.33</v>
      </c>
      <c r="J666" s="43" t="str">
        <f t="shared" si="11"/>
        <v>-</v>
      </c>
      <c r="K666" s="43" t="str">
        <f t="shared" si="10"/>
        <v>-</v>
      </c>
      <c r="L666" s="44" t="str">
        <f t="shared" si="12"/>
        <v>-</v>
      </c>
      <c r="M666" s="45" t="s">
        <v>33</v>
      </c>
      <c r="N666" s="2"/>
      <c r="S666" s="3"/>
      <c r="T666" s="4"/>
      <c r="U666" s="2"/>
    </row>
    <row r="667" spans="2:21" ht="15.75" customHeight="1" x14ac:dyDescent="0.35">
      <c r="B667" s="39">
        <v>45557</v>
      </c>
      <c r="C667" s="40">
        <v>45569</v>
      </c>
      <c r="D667" s="41" t="s">
        <v>74</v>
      </c>
      <c r="E667" s="42" t="s">
        <v>81</v>
      </c>
      <c r="F667" s="22"/>
      <c r="G667" s="42" t="s">
        <v>36</v>
      </c>
      <c r="H667" s="42"/>
      <c r="I667" s="43">
        <v>546.13</v>
      </c>
      <c r="J667" s="43" t="str">
        <f t="shared" si="11"/>
        <v>-</v>
      </c>
      <c r="K667" s="43" t="str">
        <f t="shared" si="10"/>
        <v>-</v>
      </c>
      <c r="L667" s="44" t="str">
        <f t="shared" si="12"/>
        <v>-</v>
      </c>
      <c r="M667" s="45" t="s">
        <v>33</v>
      </c>
      <c r="N667" s="2"/>
      <c r="S667" s="3"/>
      <c r="T667" s="4"/>
      <c r="U667" s="2"/>
    </row>
    <row r="668" spans="2:21" ht="15.75" customHeight="1" x14ac:dyDescent="0.35">
      <c r="B668" s="39">
        <v>45557</v>
      </c>
      <c r="C668" s="40">
        <v>45584</v>
      </c>
      <c r="D668" s="41" t="s">
        <v>74</v>
      </c>
      <c r="E668" s="42" t="s">
        <v>81</v>
      </c>
      <c r="F668" s="22"/>
      <c r="G668" s="42" t="s">
        <v>36</v>
      </c>
      <c r="H668" s="42"/>
      <c r="I668" s="43">
        <v>546.14</v>
      </c>
      <c r="J668" s="43" t="str">
        <f t="shared" si="11"/>
        <v>-</v>
      </c>
      <c r="K668" s="43" t="str">
        <f t="shared" si="10"/>
        <v>-</v>
      </c>
      <c r="L668" s="44" t="str">
        <f t="shared" si="12"/>
        <v>-</v>
      </c>
      <c r="M668" s="45" t="s">
        <v>33</v>
      </c>
      <c r="N668" s="2"/>
      <c r="S668" s="3"/>
      <c r="T668" s="4"/>
      <c r="U668" s="2"/>
    </row>
    <row r="669" spans="2:21" ht="15.75" customHeight="1" x14ac:dyDescent="0.35">
      <c r="B669" s="39">
        <v>45557</v>
      </c>
      <c r="C669" s="40">
        <v>45561</v>
      </c>
      <c r="D669" s="41" t="s">
        <v>78</v>
      </c>
      <c r="E669" s="42" t="s">
        <v>81</v>
      </c>
      <c r="F669" s="22"/>
      <c r="G669" s="42" t="s">
        <v>32</v>
      </c>
      <c r="H669" s="42"/>
      <c r="I669" s="43">
        <v>742.57</v>
      </c>
      <c r="J669" s="43" t="str">
        <f t="shared" si="11"/>
        <v>-</v>
      </c>
      <c r="K669" s="43" t="str">
        <f t="shared" si="10"/>
        <v>-</v>
      </c>
      <c r="L669" s="44" t="str">
        <f t="shared" si="12"/>
        <v>-</v>
      </c>
      <c r="M669" s="45" t="s">
        <v>33</v>
      </c>
      <c r="N669" s="2"/>
      <c r="S669" s="3"/>
      <c r="T669" s="4"/>
      <c r="U669" s="2"/>
    </row>
    <row r="670" spans="2:21" ht="15.75" customHeight="1" x14ac:dyDescent="0.35">
      <c r="B670" s="39">
        <v>45557</v>
      </c>
      <c r="C670" s="40">
        <v>45568</v>
      </c>
      <c r="D670" s="41" t="s">
        <v>57</v>
      </c>
      <c r="E670" s="42" t="s">
        <v>81</v>
      </c>
      <c r="F670" s="22"/>
      <c r="G670" s="42" t="s">
        <v>38</v>
      </c>
      <c r="H670" s="42"/>
      <c r="I670" s="43">
        <v>853.76</v>
      </c>
      <c r="J670" s="43" t="str">
        <f t="shared" si="11"/>
        <v>-</v>
      </c>
      <c r="K670" s="43" t="str">
        <f t="shared" si="10"/>
        <v>-</v>
      </c>
      <c r="L670" s="44" t="str">
        <f t="shared" si="12"/>
        <v>-</v>
      </c>
      <c r="M670" s="45" t="s">
        <v>33</v>
      </c>
      <c r="N670" s="2"/>
      <c r="S670" s="3"/>
      <c r="T670" s="4"/>
      <c r="U670" s="2"/>
    </row>
    <row r="671" spans="2:21" ht="15.75" customHeight="1" x14ac:dyDescent="0.35">
      <c r="B671" s="39">
        <v>45557</v>
      </c>
      <c r="C671" s="40">
        <v>45562</v>
      </c>
      <c r="D671" s="41" t="s">
        <v>30</v>
      </c>
      <c r="E671" s="42" t="s">
        <v>81</v>
      </c>
      <c r="F671" s="22"/>
      <c r="G671" s="42" t="s">
        <v>32</v>
      </c>
      <c r="H671" s="42"/>
      <c r="I671" s="43">
        <v>973.9</v>
      </c>
      <c r="J671" s="43" t="str">
        <f t="shared" si="11"/>
        <v>-</v>
      </c>
      <c r="K671" s="43" t="str">
        <f t="shared" si="10"/>
        <v>-</v>
      </c>
      <c r="L671" s="44" t="str">
        <f t="shared" si="12"/>
        <v>-</v>
      </c>
      <c r="M671" s="45" t="s">
        <v>33</v>
      </c>
      <c r="N671" s="2"/>
      <c r="S671" s="3"/>
      <c r="T671" s="4"/>
      <c r="U671" s="2"/>
    </row>
    <row r="672" spans="2:21" ht="15.75" customHeight="1" x14ac:dyDescent="0.35">
      <c r="B672" s="39">
        <v>45557</v>
      </c>
      <c r="C672" s="40">
        <v>45559</v>
      </c>
      <c r="D672" s="41" t="s">
        <v>43</v>
      </c>
      <c r="E672" s="42" t="s">
        <v>89</v>
      </c>
      <c r="F672" s="22"/>
      <c r="G672" s="42" t="s">
        <v>38</v>
      </c>
      <c r="H672" s="42"/>
      <c r="I672" s="43">
        <v>1857.21</v>
      </c>
      <c r="J672" s="43" t="str">
        <f t="shared" si="11"/>
        <v>-</v>
      </c>
      <c r="K672" s="43" t="str">
        <f t="shared" si="10"/>
        <v>-</v>
      </c>
      <c r="L672" s="44" t="str">
        <f t="shared" si="12"/>
        <v>-</v>
      </c>
      <c r="M672" s="45" t="s">
        <v>33</v>
      </c>
      <c r="N672" s="2"/>
      <c r="S672" s="3"/>
      <c r="T672" s="4"/>
      <c r="U672" s="2"/>
    </row>
    <row r="673" spans="2:21" ht="15.75" customHeight="1" x14ac:dyDescent="0.35">
      <c r="B673" s="39">
        <v>45557</v>
      </c>
      <c r="C673" s="40"/>
      <c r="D673" s="41" t="s">
        <v>30</v>
      </c>
      <c r="E673" s="42" t="s">
        <v>89</v>
      </c>
      <c r="F673" s="22"/>
      <c r="G673" s="42" t="s">
        <v>32</v>
      </c>
      <c r="H673" s="42"/>
      <c r="I673" s="43">
        <v>1907.23</v>
      </c>
      <c r="J673" s="43" t="str">
        <f t="shared" si="11"/>
        <v>-</v>
      </c>
      <c r="K673" s="43" t="str">
        <f t="shared" si="10"/>
        <v>-</v>
      </c>
      <c r="L673" s="44" t="str">
        <f t="shared" si="12"/>
        <v>-</v>
      </c>
      <c r="M673" s="45"/>
      <c r="N673" s="2"/>
      <c r="S673" s="3"/>
      <c r="T673" s="4"/>
      <c r="U673" s="2"/>
    </row>
    <row r="674" spans="2:21" ht="15.75" customHeight="1" x14ac:dyDescent="0.35">
      <c r="B674" s="39">
        <v>45557</v>
      </c>
      <c r="C674" s="40">
        <v>45559</v>
      </c>
      <c r="D674" s="41" t="s">
        <v>37</v>
      </c>
      <c r="E674" s="42" t="s">
        <v>89</v>
      </c>
      <c r="F674" s="22"/>
      <c r="G674" s="42" t="s">
        <v>38</v>
      </c>
      <c r="H674" s="42"/>
      <c r="I674" s="43">
        <v>4193</v>
      </c>
      <c r="J674" s="43" t="str">
        <f t="shared" si="11"/>
        <v>-</v>
      </c>
      <c r="K674" s="43" t="str">
        <f t="shared" si="10"/>
        <v>-</v>
      </c>
      <c r="L674" s="44" t="str">
        <f t="shared" si="12"/>
        <v>-</v>
      </c>
      <c r="M674" s="45" t="s">
        <v>33</v>
      </c>
      <c r="N674" s="2"/>
      <c r="S674" s="3"/>
      <c r="T674" s="4"/>
      <c r="U674" s="2"/>
    </row>
    <row r="675" spans="2:21" ht="15.75" customHeight="1" x14ac:dyDescent="0.35">
      <c r="B675" s="39">
        <v>45557</v>
      </c>
      <c r="C675" s="40">
        <v>45567</v>
      </c>
      <c r="D675" s="41" t="s">
        <v>74</v>
      </c>
      <c r="E675" s="42" t="s">
        <v>89</v>
      </c>
      <c r="F675" s="22"/>
      <c r="G675" s="42" t="s">
        <v>36</v>
      </c>
      <c r="H675" s="42"/>
      <c r="I675" s="43">
        <v>532.55999999999995</v>
      </c>
      <c r="J675" s="43" t="str">
        <f t="shared" si="11"/>
        <v>-</v>
      </c>
      <c r="K675" s="43" t="str">
        <f t="shared" si="10"/>
        <v>-</v>
      </c>
      <c r="L675" s="44" t="str">
        <f t="shared" si="12"/>
        <v>-</v>
      </c>
      <c r="M675" s="45"/>
      <c r="N675" s="2"/>
      <c r="S675" s="3"/>
      <c r="T675" s="4"/>
      <c r="U675" s="2"/>
    </row>
    <row r="676" spans="2:21" ht="15.75" customHeight="1" x14ac:dyDescent="0.35">
      <c r="B676" s="39">
        <v>45557</v>
      </c>
      <c r="C676" s="40">
        <v>45582</v>
      </c>
      <c r="D676" s="41" t="s">
        <v>74</v>
      </c>
      <c r="E676" s="42" t="s">
        <v>89</v>
      </c>
      <c r="F676" s="22"/>
      <c r="G676" s="42" t="s">
        <v>36</v>
      </c>
      <c r="H676" s="42"/>
      <c r="I676" s="43">
        <v>532.55999999999995</v>
      </c>
      <c r="J676" s="43" t="str">
        <f t="shared" si="11"/>
        <v>-</v>
      </c>
      <c r="K676" s="43" t="str">
        <f t="shared" si="10"/>
        <v>-</v>
      </c>
      <c r="L676" s="44" t="str">
        <f t="shared" si="12"/>
        <v>-</v>
      </c>
      <c r="M676" s="45"/>
      <c r="N676" s="2"/>
      <c r="S676" s="3"/>
      <c r="T676" s="4"/>
      <c r="U676" s="2"/>
    </row>
    <row r="677" spans="2:21" ht="15.75" customHeight="1" x14ac:dyDescent="0.35">
      <c r="B677" s="39">
        <v>45557</v>
      </c>
      <c r="C677" s="40">
        <v>45562</v>
      </c>
      <c r="D677" s="41" t="s">
        <v>57</v>
      </c>
      <c r="E677" s="42" t="s">
        <v>89</v>
      </c>
      <c r="F677" s="22"/>
      <c r="G677" s="42" t="s">
        <v>38</v>
      </c>
      <c r="H677" s="42"/>
      <c r="I677" s="43">
        <v>178.53</v>
      </c>
      <c r="J677" s="43" t="str">
        <f t="shared" si="11"/>
        <v>-</v>
      </c>
      <c r="K677" s="43" t="str">
        <f t="shared" si="10"/>
        <v>-</v>
      </c>
      <c r="L677" s="44" t="str">
        <f t="shared" si="12"/>
        <v>-</v>
      </c>
      <c r="M677" s="45"/>
      <c r="N677" s="2"/>
      <c r="S677" s="3"/>
      <c r="T677" s="4"/>
      <c r="U677" s="2"/>
    </row>
    <row r="678" spans="2:21" ht="15.75" customHeight="1" x14ac:dyDescent="0.35">
      <c r="B678" s="39">
        <v>45557</v>
      </c>
      <c r="C678" s="40">
        <v>45558</v>
      </c>
      <c r="D678" s="41" t="s">
        <v>180</v>
      </c>
      <c r="E678" s="42" t="s">
        <v>89</v>
      </c>
      <c r="F678" s="22"/>
      <c r="G678" s="42" t="s">
        <v>42</v>
      </c>
      <c r="H678" s="42"/>
      <c r="I678" s="43">
        <v>70</v>
      </c>
      <c r="J678" s="43" t="str">
        <f t="shared" si="11"/>
        <v>-</v>
      </c>
      <c r="K678" s="43" t="str">
        <f t="shared" si="10"/>
        <v>-</v>
      </c>
      <c r="L678" s="44" t="str">
        <f t="shared" si="12"/>
        <v>-</v>
      </c>
      <c r="M678" s="45" t="s">
        <v>33</v>
      </c>
      <c r="N678" s="2"/>
      <c r="S678" s="3"/>
      <c r="T678" s="4"/>
      <c r="U678" s="2"/>
    </row>
    <row r="679" spans="2:21" ht="15.75" customHeight="1" x14ac:dyDescent="0.35">
      <c r="B679" s="39">
        <v>45557</v>
      </c>
      <c r="C679" s="40">
        <v>45571</v>
      </c>
      <c r="D679" s="41" t="s">
        <v>47</v>
      </c>
      <c r="E679" s="42" t="s">
        <v>89</v>
      </c>
      <c r="F679" s="22"/>
      <c r="G679" s="42" t="s">
        <v>42</v>
      </c>
      <c r="H679" s="42"/>
      <c r="I679" s="43">
        <v>514.54999999999995</v>
      </c>
      <c r="J679" s="43" t="str">
        <f t="shared" si="11"/>
        <v>-</v>
      </c>
      <c r="K679" s="43" t="str">
        <f t="shared" si="10"/>
        <v>-</v>
      </c>
      <c r="L679" s="44" t="str">
        <f t="shared" si="12"/>
        <v>-</v>
      </c>
      <c r="M679" s="45"/>
      <c r="N679" s="2"/>
      <c r="S679" s="3"/>
      <c r="T679" s="4"/>
      <c r="U679" s="2"/>
    </row>
    <row r="680" spans="2:21" ht="15.75" customHeight="1" x14ac:dyDescent="0.35">
      <c r="B680" s="39">
        <v>45557</v>
      </c>
      <c r="C680" s="40">
        <v>45569</v>
      </c>
      <c r="D680" s="41" t="s">
        <v>191</v>
      </c>
      <c r="E680" s="42" t="s">
        <v>89</v>
      </c>
      <c r="F680" s="22"/>
      <c r="G680" s="42" t="s">
        <v>42</v>
      </c>
      <c r="H680" s="42"/>
      <c r="I680" s="43">
        <v>220.05</v>
      </c>
      <c r="J680" s="43" t="str">
        <f t="shared" si="11"/>
        <v>-</v>
      </c>
      <c r="K680" s="43" t="str">
        <f t="shared" si="10"/>
        <v>-</v>
      </c>
      <c r="L680" s="44" t="str">
        <f t="shared" si="12"/>
        <v>-</v>
      </c>
      <c r="M680" s="45"/>
      <c r="N680" s="2"/>
      <c r="S680" s="3"/>
      <c r="T680" s="4"/>
      <c r="U680" s="2"/>
    </row>
    <row r="681" spans="2:21" ht="15.75" customHeight="1" x14ac:dyDescent="0.35">
      <c r="B681" s="39">
        <v>45557</v>
      </c>
      <c r="C681" s="40">
        <v>45560</v>
      </c>
      <c r="D681" s="41" t="s">
        <v>82</v>
      </c>
      <c r="E681" s="42" t="s">
        <v>89</v>
      </c>
      <c r="F681" s="22"/>
      <c r="G681" s="42" t="s">
        <v>32</v>
      </c>
      <c r="H681" s="42"/>
      <c r="I681" s="43">
        <v>898</v>
      </c>
      <c r="J681" s="43" t="str">
        <f t="shared" si="11"/>
        <v>-</v>
      </c>
      <c r="K681" s="43" t="str">
        <f t="shared" si="10"/>
        <v>-</v>
      </c>
      <c r="L681" s="44" t="str">
        <f t="shared" si="12"/>
        <v>-</v>
      </c>
      <c r="M681" s="45" t="s">
        <v>33</v>
      </c>
      <c r="N681" s="2"/>
      <c r="S681" s="3"/>
      <c r="T681" s="4"/>
      <c r="U681" s="2"/>
    </row>
    <row r="682" spans="2:21" ht="15.75" customHeight="1" x14ac:dyDescent="0.35">
      <c r="B682" s="39">
        <v>45560</v>
      </c>
      <c r="C682" s="40">
        <v>45561</v>
      </c>
      <c r="D682" s="41" t="s">
        <v>57</v>
      </c>
      <c r="E682" s="42" t="s">
        <v>99</v>
      </c>
      <c r="F682" s="22"/>
      <c r="G682" s="42" t="s">
        <v>38</v>
      </c>
      <c r="H682" s="42"/>
      <c r="I682" s="43">
        <v>513.04</v>
      </c>
      <c r="J682" s="43" t="str">
        <f t="shared" si="11"/>
        <v>-</v>
      </c>
      <c r="K682" s="43" t="str">
        <f t="shared" si="10"/>
        <v>-</v>
      </c>
      <c r="L682" s="44" t="str">
        <f t="shared" si="12"/>
        <v>-</v>
      </c>
      <c r="M682" s="45"/>
      <c r="N682" s="2"/>
      <c r="S682" s="3"/>
      <c r="T682" s="4"/>
      <c r="U682" s="2"/>
    </row>
    <row r="683" spans="2:21" ht="15.75" customHeight="1" x14ac:dyDescent="0.35">
      <c r="B683" s="39">
        <v>45560</v>
      </c>
      <c r="C683" s="40">
        <v>45562</v>
      </c>
      <c r="D683" s="41" t="s">
        <v>43</v>
      </c>
      <c r="E683" s="42" t="s">
        <v>99</v>
      </c>
      <c r="F683" s="22"/>
      <c r="G683" s="42" t="s">
        <v>38</v>
      </c>
      <c r="H683" s="42"/>
      <c r="I683" s="43">
        <v>330.45</v>
      </c>
      <c r="J683" s="43" t="str">
        <f t="shared" si="11"/>
        <v>-</v>
      </c>
      <c r="K683" s="43" t="str">
        <f t="shared" si="10"/>
        <v>-</v>
      </c>
      <c r="L683" s="44" t="str">
        <f t="shared" si="12"/>
        <v>-</v>
      </c>
      <c r="M683" s="45"/>
      <c r="N683" s="2"/>
      <c r="S683" s="3"/>
      <c r="T683" s="4"/>
      <c r="U683" s="2"/>
    </row>
    <row r="684" spans="2:21" ht="15.75" customHeight="1" x14ac:dyDescent="0.35">
      <c r="B684" s="39">
        <v>45560</v>
      </c>
      <c r="C684" s="40"/>
      <c r="D684" s="41" t="s">
        <v>115</v>
      </c>
      <c r="E684" s="42" t="s">
        <v>99</v>
      </c>
      <c r="F684" s="22"/>
      <c r="G684" s="42" t="s">
        <v>32</v>
      </c>
      <c r="H684" s="42"/>
      <c r="I684" s="43">
        <v>134.4</v>
      </c>
      <c r="J684" s="43" t="str">
        <f t="shared" si="11"/>
        <v>-</v>
      </c>
      <c r="K684" s="43" t="str">
        <f t="shared" si="10"/>
        <v>-</v>
      </c>
      <c r="L684" s="44" t="str">
        <f t="shared" si="12"/>
        <v>-</v>
      </c>
      <c r="M684" s="45" t="s">
        <v>33</v>
      </c>
      <c r="N684" s="2"/>
      <c r="S684" s="3"/>
      <c r="T684" s="4"/>
      <c r="U684" s="2"/>
    </row>
    <row r="685" spans="2:21" ht="15.75" customHeight="1" x14ac:dyDescent="0.35">
      <c r="B685" s="39">
        <v>45560</v>
      </c>
      <c r="C685" s="40"/>
      <c r="D685" s="41" t="s">
        <v>37</v>
      </c>
      <c r="E685" s="42" t="s">
        <v>99</v>
      </c>
      <c r="F685" s="22"/>
      <c r="G685" s="42" t="s">
        <v>38</v>
      </c>
      <c r="H685" s="42"/>
      <c r="I685" s="43">
        <v>981.4</v>
      </c>
      <c r="J685" s="43"/>
      <c r="K685" s="43" t="str">
        <f t="shared" si="10"/>
        <v>-</v>
      </c>
      <c r="L685" s="44" t="str">
        <f t="shared" si="12"/>
        <v>-</v>
      </c>
      <c r="M685" s="45" t="s">
        <v>33</v>
      </c>
      <c r="N685" s="2"/>
      <c r="S685" s="3"/>
      <c r="T685" s="4"/>
      <c r="U685" s="2"/>
    </row>
    <row r="686" spans="2:21" ht="15.75" customHeight="1" x14ac:dyDescent="0.35">
      <c r="B686" s="39">
        <v>45560</v>
      </c>
      <c r="C686" s="40"/>
      <c r="D686" s="41" t="s">
        <v>37</v>
      </c>
      <c r="E686" s="42" t="s">
        <v>99</v>
      </c>
      <c r="F686" s="22"/>
      <c r="G686" s="42" t="s">
        <v>38</v>
      </c>
      <c r="H686" s="42"/>
      <c r="I686" s="43">
        <v>952.53</v>
      </c>
      <c r="J686" s="43" t="str">
        <f t="shared" si="11"/>
        <v>-</v>
      </c>
      <c r="K686" s="43" t="str">
        <f t="shared" si="10"/>
        <v>-</v>
      </c>
      <c r="L686" s="44" t="str">
        <f t="shared" si="12"/>
        <v>-</v>
      </c>
      <c r="M686" s="45" t="s">
        <v>33</v>
      </c>
      <c r="N686" s="2"/>
      <c r="S686" s="3"/>
      <c r="T686" s="4"/>
      <c r="U686" s="2"/>
    </row>
    <row r="687" spans="2:21" ht="15.75" customHeight="1" x14ac:dyDescent="0.35">
      <c r="B687" s="39">
        <v>45560</v>
      </c>
      <c r="C687" s="40"/>
      <c r="D687" s="41" t="s">
        <v>37</v>
      </c>
      <c r="E687" s="42" t="s">
        <v>99</v>
      </c>
      <c r="F687" s="22"/>
      <c r="G687" s="42" t="s">
        <v>38</v>
      </c>
      <c r="H687" s="42"/>
      <c r="I687" s="43">
        <v>952.53</v>
      </c>
      <c r="J687" s="43" t="str">
        <f t="shared" si="11"/>
        <v>-</v>
      </c>
      <c r="K687" s="43" t="str">
        <f t="shared" si="10"/>
        <v>-</v>
      </c>
      <c r="L687" s="44" t="str">
        <f t="shared" si="12"/>
        <v>-</v>
      </c>
      <c r="M687" s="45" t="s">
        <v>33</v>
      </c>
      <c r="N687" s="2"/>
      <c r="S687" s="3"/>
      <c r="T687" s="4"/>
      <c r="U687" s="2"/>
    </row>
    <row r="688" spans="2:21" ht="15.75" customHeight="1" x14ac:dyDescent="0.35">
      <c r="B688" s="39">
        <v>45560</v>
      </c>
      <c r="C688" s="40">
        <v>45566</v>
      </c>
      <c r="D688" s="41" t="s">
        <v>64</v>
      </c>
      <c r="E688" s="42" t="s">
        <v>99</v>
      </c>
      <c r="F688" s="22"/>
      <c r="G688" s="42" t="s">
        <v>32</v>
      </c>
      <c r="H688" s="42"/>
      <c r="I688" s="43">
        <v>109.2</v>
      </c>
      <c r="J688" s="43" t="str">
        <f t="shared" si="11"/>
        <v>-</v>
      </c>
      <c r="K688" s="43" t="str">
        <f t="shared" si="10"/>
        <v>-</v>
      </c>
      <c r="L688" s="44" t="str">
        <f t="shared" si="12"/>
        <v>-</v>
      </c>
      <c r="M688" s="45"/>
      <c r="N688" s="2"/>
      <c r="S688" s="3"/>
      <c r="T688" s="4"/>
      <c r="U688" s="2"/>
    </row>
    <row r="689" spans="2:21" ht="15.75" customHeight="1" x14ac:dyDescent="0.35">
      <c r="B689" s="39">
        <v>45560</v>
      </c>
      <c r="C689" s="40"/>
      <c r="D689" s="41" t="s">
        <v>30</v>
      </c>
      <c r="E689" s="42" t="s">
        <v>99</v>
      </c>
      <c r="F689" s="22"/>
      <c r="G689" s="42" t="s">
        <v>32</v>
      </c>
      <c r="H689" s="42"/>
      <c r="I689" s="43">
        <v>91.62</v>
      </c>
      <c r="J689" s="43" t="str">
        <f t="shared" si="11"/>
        <v>-</v>
      </c>
      <c r="K689" s="43" t="str">
        <f t="shared" si="10"/>
        <v>-</v>
      </c>
      <c r="L689" s="44" t="str">
        <f t="shared" si="12"/>
        <v>-</v>
      </c>
      <c r="M689" s="45" t="s">
        <v>33</v>
      </c>
      <c r="N689" s="2"/>
      <c r="S689" s="3"/>
      <c r="T689" s="4"/>
      <c r="U689" s="2"/>
    </row>
    <row r="690" spans="2:21" ht="15.75" customHeight="1" x14ac:dyDescent="0.35">
      <c r="B690" s="39">
        <v>45560</v>
      </c>
      <c r="C690" s="40">
        <v>45569</v>
      </c>
      <c r="D690" s="41" t="s">
        <v>30</v>
      </c>
      <c r="E690" s="42" t="s">
        <v>99</v>
      </c>
      <c r="F690" s="22"/>
      <c r="G690" s="42" t="s">
        <v>32</v>
      </c>
      <c r="H690" s="42"/>
      <c r="I690" s="43">
        <v>1155.26</v>
      </c>
      <c r="J690" s="43" t="str">
        <f t="shared" si="11"/>
        <v>-</v>
      </c>
      <c r="K690" s="43" t="str">
        <f t="shared" si="10"/>
        <v>-</v>
      </c>
      <c r="L690" s="44" t="str">
        <f t="shared" si="12"/>
        <v>-</v>
      </c>
      <c r="M690" s="45"/>
      <c r="N690" s="2"/>
      <c r="S690" s="3"/>
      <c r="T690" s="4"/>
      <c r="U690" s="2"/>
    </row>
    <row r="691" spans="2:21" ht="15.75" customHeight="1" x14ac:dyDescent="0.35">
      <c r="B691" s="39">
        <v>45560</v>
      </c>
      <c r="C691" s="40"/>
      <c r="D691" s="41" t="s">
        <v>47</v>
      </c>
      <c r="E691" s="42" t="s">
        <v>99</v>
      </c>
      <c r="F691" s="22"/>
      <c r="G691" s="42" t="s">
        <v>42</v>
      </c>
      <c r="H691" s="42"/>
      <c r="I691" s="43">
        <v>178.62</v>
      </c>
      <c r="J691" s="43" t="str">
        <f t="shared" si="11"/>
        <v>-</v>
      </c>
      <c r="K691" s="43" t="str">
        <f t="shared" si="10"/>
        <v>-</v>
      </c>
      <c r="L691" s="44" t="str">
        <f t="shared" si="12"/>
        <v>-</v>
      </c>
      <c r="M691" s="45" t="s">
        <v>33</v>
      </c>
      <c r="N691" s="2"/>
      <c r="S691" s="3"/>
      <c r="T691" s="4"/>
      <c r="U691" s="2"/>
    </row>
    <row r="692" spans="2:21" ht="15.75" customHeight="1" x14ac:dyDescent="0.35">
      <c r="B692" s="39">
        <v>45560</v>
      </c>
      <c r="C692" s="40">
        <v>45566</v>
      </c>
      <c r="D692" s="41" t="s">
        <v>39</v>
      </c>
      <c r="E692" s="42" t="s">
        <v>99</v>
      </c>
      <c r="F692" s="22"/>
      <c r="G692" s="42" t="s">
        <v>32</v>
      </c>
      <c r="H692" s="42"/>
      <c r="I692" s="43">
        <v>103</v>
      </c>
      <c r="J692" s="43" t="str">
        <f t="shared" si="11"/>
        <v>-</v>
      </c>
      <c r="K692" s="43" t="str">
        <f t="shared" si="10"/>
        <v>-</v>
      </c>
      <c r="L692" s="44" t="str">
        <f t="shared" si="12"/>
        <v>-</v>
      </c>
      <c r="M692" s="45"/>
      <c r="N692" s="2"/>
      <c r="S692" s="3"/>
      <c r="T692" s="4"/>
      <c r="U692" s="2"/>
    </row>
    <row r="693" spans="2:21" ht="15.75" customHeight="1" x14ac:dyDescent="0.35">
      <c r="B693" s="39">
        <v>45560</v>
      </c>
      <c r="C693" s="40">
        <v>45580</v>
      </c>
      <c r="D693" s="41" t="s">
        <v>128</v>
      </c>
      <c r="E693" s="42" t="s">
        <v>99</v>
      </c>
      <c r="F693" s="22"/>
      <c r="G693" s="42" t="s">
        <v>36</v>
      </c>
      <c r="H693" s="42"/>
      <c r="I693" s="43">
        <v>169</v>
      </c>
      <c r="J693" s="43" t="str">
        <f t="shared" si="11"/>
        <v>-</v>
      </c>
      <c r="K693" s="43" t="str">
        <f t="shared" si="10"/>
        <v>-</v>
      </c>
      <c r="L693" s="44" t="str">
        <f t="shared" si="12"/>
        <v>-</v>
      </c>
      <c r="M693" s="45"/>
      <c r="N693" s="2"/>
      <c r="S693" s="3"/>
      <c r="T693" s="4"/>
      <c r="U693" s="2"/>
    </row>
    <row r="694" spans="2:21" ht="15.75" customHeight="1" x14ac:dyDescent="0.35">
      <c r="B694" s="39">
        <v>45560</v>
      </c>
      <c r="C694" s="40">
        <v>45568</v>
      </c>
      <c r="D694" s="41" t="s">
        <v>86</v>
      </c>
      <c r="E694" s="42" t="s">
        <v>99</v>
      </c>
      <c r="F694" s="22"/>
      <c r="G694" s="42" t="s">
        <v>42</v>
      </c>
      <c r="H694" s="42"/>
      <c r="I694" s="43">
        <v>180.67</v>
      </c>
      <c r="J694" s="43" t="str">
        <f t="shared" si="11"/>
        <v>-</v>
      </c>
      <c r="K694" s="43" t="str">
        <f t="shared" si="10"/>
        <v>-</v>
      </c>
      <c r="L694" s="44" t="str">
        <f t="shared" si="12"/>
        <v>-</v>
      </c>
      <c r="M694" s="45"/>
      <c r="N694" s="2"/>
      <c r="S694" s="3"/>
      <c r="T694" s="4"/>
      <c r="U694" s="2"/>
    </row>
    <row r="695" spans="2:21" ht="15.75" customHeight="1" x14ac:dyDescent="0.35">
      <c r="B695" s="39">
        <v>45560</v>
      </c>
      <c r="C695" s="40">
        <v>45575</v>
      </c>
      <c r="D695" s="41" t="s">
        <v>82</v>
      </c>
      <c r="E695" s="42" t="s">
        <v>99</v>
      </c>
      <c r="F695" s="22"/>
      <c r="G695" s="42" t="s">
        <v>42</v>
      </c>
      <c r="H695" s="42"/>
      <c r="I695" s="43">
        <v>180.68</v>
      </c>
      <c r="J695" s="43" t="str">
        <f t="shared" si="11"/>
        <v>-</v>
      </c>
      <c r="K695" s="43" t="str">
        <f t="shared" si="10"/>
        <v>-</v>
      </c>
      <c r="L695" s="44" t="str">
        <f t="shared" si="12"/>
        <v>-</v>
      </c>
      <c r="M695" s="45"/>
      <c r="N695" s="2"/>
      <c r="S695" s="3"/>
      <c r="T695" s="4"/>
      <c r="U695" s="2"/>
    </row>
    <row r="696" spans="2:21" ht="15.75" customHeight="1" x14ac:dyDescent="0.35">
      <c r="B696" s="39">
        <v>45560</v>
      </c>
      <c r="C696" s="40"/>
      <c r="D696" s="41" t="s">
        <v>84</v>
      </c>
      <c r="E696" s="42" t="s">
        <v>99</v>
      </c>
      <c r="F696" s="22"/>
      <c r="G696" s="42" t="s">
        <v>42</v>
      </c>
      <c r="H696" s="42"/>
      <c r="I696" s="43">
        <v>240.7</v>
      </c>
      <c r="J696" s="43" t="str">
        <f t="shared" si="11"/>
        <v>-</v>
      </c>
      <c r="K696" s="43" t="str">
        <f t="shared" si="10"/>
        <v>-</v>
      </c>
      <c r="L696" s="44" t="str">
        <f t="shared" si="12"/>
        <v>-</v>
      </c>
      <c r="M696" s="45"/>
      <c r="N696" s="2"/>
      <c r="S696" s="3"/>
      <c r="T696" s="4"/>
      <c r="U696" s="2"/>
    </row>
    <row r="697" spans="2:21" ht="15.75" customHeight="1" x14ac:dyDescent="0.35">
      <c r="B697" s="39">
        <v>45560</v>
      </c>
      <c r="C697" s="40">
        <v>45567</v>
      </c>
      <c r="D697" s="41" t="s">
        <v>74</v>
      </c>
      <c r="E697" s="42" t="s">
        <v>99</v>
      </c>
      <c r="F697" s="22"/>
      <c r="G697" s="42" t="s">
        <v>36</v>
      </c>
      <c r="H697" s="42"/>
      <c r="I697" s="43">
        <v>412.26</v>
      </c>
      <c r="J697" s="43" t="str">
        <f t="shared" si="11"/>
        <v>-</v>
      </c>
      <c r="K697" s="43" t="str">
        <f t="shared" si="10"/>
        <v>-</v>
      </c>
      <c r="L697" s="44" t="str">
        <f t="shared" si="12"/>
        <v>-</v>
      </c>
      <c r="M697" s="45"/>
      <c r="N697" s="2"/>
      <c r="S697" s="3"/>
      <c r="T697" s="4"/>
      <c r="U697" s="2"/>
    </row>
    <row r="698" spans="2:21" ht="15.75" customHeight="1" x14ac:dyDescent="0.35">
      <c r="B698" s="39">
        <v>45560</v>
      </c>
      <c r="C698" s="40">
        <v>45582</v>
      </c>
      <c r="D698" s="41" t="s">
        <v>74</v>
      </c>
      <c r="E698" s="42" t="s">
        <v>99</v>
      </c>
      <c r="F698" s="22"/>
      <c r="G698" s="42" t="s">
        <v>36</v>
      </c>
      <c r="H698" s="42"/>
      <c r="I698" s="43">
        <v>412.26</v>
      </c>
      <c r="J698" s="43" t="str">
        <f t="shared" si="11"/>
        <v>-</v>
      </c>
      <c r="K698" s="43" t="str">
        <f t="shared" si="10"/>
        <v>-</v>
      </c>
      <c r="L698" s="44" t="str">
        <f t="shared" si="12"/>
        <v>-</v>
      </c>
      <c r="M698" s="45"/>
      <c r="N698" s="2"/>
      <c r="S698" s="3"/>
      <c r="T698" s="4"/>
      <c r="U698" s="2"/>
    </row>
    <row r="699" spans="2:21" ht="15.75" customHeight="1" x14ac:dyDescent="0.35">
      <c r="B699" s="39">
        <v>45560</v>
      </c>
      <c r="C699" s="40">
        <v>45561</v>
      </c>
      <c r="D699" s="41" t="s">
        <v>133</v>
      </c>
      <c r="E699" s="42" t="s">
        <v>99</v>
      </c>
      <c r="F699" s="22"/>
      <c r="G699" s="42" t="s">
        <v>42</v>
      </c>
      <c r="H699" s="42"/>
      <c r="I699" s="43">
        <v>124.8</v>
      </c>
      <c r="J699" s="43" t="str">
        <f t="shared" si="11"/>
        <v>-</v>
      </c>
      <c r="K699" s="43" t="str">
        <f t="shared" si="10"/>
        <v>-</v>
      </c>
      <c r="L699" s="44" t="str">
        <f t="shared" si="12"/>
        <v>-</v>
      </c>
      <c r="M699" s="45"/>
      <c r="N699" s="2"/>
      <c r="S699" s="3"/>
      <c r="T699" s="4"/>
      <c r="U699" s="2"/>
    </row>
    <row r="700" spans="2:21" ht="15.75" customHeight="1" x14ac:dyDescent="0.35">
      <c r="B700" s="39">
        <v>45560</v>
      </c>
      <c r="C700" s="40">
        <v>45569</v>
      </c>
      <c r="D700" s="41" t="s">
        <v>44</v>
      </c>
      <c r="E700" s="42" t="s">
        <v>99</v>
      </c>
      <c r="F700" s="22"/>
      <c r="G700" s="42" t="s">
        <v>32</v>
      </c>
      <c r="H700" s="42"/>
      <c r="I700" s="43">
        <v>144</v>
      </c>
      <c r="J700" s="43" t="str">
        <f t="shared" si="11"/>
        <v>-</v>
      </c>
      <c r="K700" s="43" t="str">
        <f t="shared" si="10"/>
        <v>-</v>
      </c>
      <c r="L700" s="44" t="str">
        <f t="shared" si="12"/>
        <v>-</v>
      </c>
      <c r="M700" s="45"/>
      <c r="N700" s="2"/>
      <c r="S700" s="3"/>
      <c r="T700" s="4"/>
      <c r="U700" s="2"/>
    </row>
    <row r="701" spans="2:21" ht="15.75" customHeight="1" x14ac:dyDescent="0.35">
      <c r="B701" s="39">
        <v>45560</v>
      </c>
      <c r="C701" s="40">
        <v>45561</v>
      </c>
      <c r="D701" s="41" t="s">
        <v>75</v>
      </c>
      <c r="E701" s="42" t="s">
        <v>99</v>
      </c>
      <c r="F701" s="22"/>
      <c r="G701" s="42" t="s">
        <v>32</v>
      </c>
      <c r="H701" s="42"/>
      <c r="I701" s="43">
        <v>406.01</v>
      </c>
      <c r="J701" s="43" t="str">
        <f t="shared" si="11"/>
        <v>-</v>
      </c>
      <c r="K701" s="43" t="str">
        <f t="shared" si="10"/>
        <v>-</v>
      </c>
      <c r="L701" s="44" t="str">
        <f t="shared" si="12"/>
        <v>-</v>
      </c>
      <c r="M701" s="45"/>
      <c r="N701" s="2"/>
      <c r="S701" s="3"/>
      <c r="T701" s="4"/>
      <c r="U701" s="2"/>
    </row>
    <row r="702" spans="2:21" ht="15.75" customHeight="1" x14ac:dyDescent="0.35">
      <c r="B702" s="39">
        <v>45560</v>
      </c>
      <c r="C702" s="40">
        <v>45583</v>
      </c>
      <c r="D702" s="41" t="s">
        <v>963</v>
      </c>
      <c r="E702" s="42" t="s">
        <v>99</v>
      </c>
      <c r="F702" s="22"/>
      <c r="G702" s="42" t="s">
        <v>258</v>
      </c>
      <c r="H702" s="42"/>
      <c r="I702" s="43">
        <v>114</v>
      </c>
      <c r="J702" s="43" t="str">
        <f t="shared" si="11"/>
        <v>-</v>
      </c>
      <c r="K702" s="43" t="str">
        <f t="shared" si="10"/>
        <v>-</v>
      </c>
      <c r="L702" s="44" t="str">
        <f t="shared" si="12"/>
        <v>-</v>
      </c>
      <c r="M702" s="45"/>
      <c r="N702" s="2"/>
      <c r="S702" s="3"/>
      <c r="T702" s="4"/>
      <c r="U702" s="2"/>
    </row>
    <row r="703" spans="2:21" ht="15.75" customHeight="1" x14ac:dyDescent="0.35">
      <c r="B703" s="39">
        <v>45560</v>
      </c>
      <c r="C703" s="40"/>
      <c r="D703" s="41" t="s">
        <v>74</v>
      </c>
      <c r="E703" s="42" t="s">
        <v>99</v>
      </c>
      <c r="F703" s="22"/>
      <c r="G703" s="42" t="s">
        <v>36</v>
      </c>
      <c r="H703" s="42"/>
      <c r="I703" s="43">
        <v>587.14</v>
      </c>
      <c r="J703" s="43" t="str">
        <f t="shared" si="11"/>
        <v>-</v>
      </c>
      <c r="K703" s="43" t="str">
        <f t="shared" si="10"/>
        <v>-</v>
      </c>
      <c r="L703" s="44" t="str">
        <f t="shared" si="12"/>
        <v>-</v>
      </c>
      <c r="M703" s="45"/>
      <c r="N703" s="2"/>
      <c r="S703" s="3"/>
      <c r="T703" s="4"/>
      <c r="U703" s="2"/>
    </row>
    <row r="704" spans="2:21" ht="15.75" customHeight="1" x14ac:dyDescent="0.35">
      <c r="B704" s="39">
        <v>45560</v>
      </c>
      <c r="C704" s="40">
        <v>45570</v>
      </c>
      <c r="D704" s="41" t="s">
        <v>74</v>
      </c>
      <c r="E704" s="42" t="s">
        <v>99</v>
      </c>
      <c r="F704" s="22"/>
      <c r="G704" s="42" t="s">
        <v>36</v>
      </c>
      <c r="H704" s="42"/>
      <c r="I704" s="43">
        <v>587.14</v>
      </c>
      <c r="J704" s="43" t="str">
        <f t="shared" si="11"/>
        <v>-</v>
      </c>
      <c r="K704" s="43" t="str">
        <f t="shared" si="10"/>
        <v>-</v>
      </c>
      <c r="L704" s="44" t="str">
        <f t="shared" si="12"/>
        <v>-</v>
      </c>
      <c r="M704" s="45"/>
      <c r="N704" s="2"/>
      <c r="S704" s="3"/>
      <c r="T704" s="4"/>
      <c r="U704" s="2"/>
    </row>
    <row r="705" spans="2:21" ht="15.75" customHeight="1" x14ac:dyDescent="0.35">
      <c r="B705" s="39">
        <v>45560</v>
      </c>
      <c r="C705" s="40">
        <v>45561</v>
      </c>
      <c r="D705" s="41" t="s">
        <v>163</v>
      </c>
      <c r="E705" s="42" t="s">
        <v>99</v>
      </c>
      <c r="F705" s="22"/>
      <c r="G705" s="42" t="s">
        <v>38</v>
      </c>
      <c r="H705" s="42"/>
      <c r="I705" s="43">
        <v>341</v>
      </c>
      <c r="J705" s="43" t="str">
        <f t="shared" si="11"/>
        <v>-</v>
      </c>
      <c r="K705" s="43" t="str">
        <f t="shared" si="10"/>
        <v>-</v>
      </c>
      <c r="L705" s="44" t="str">
        <f t="shared" si="12"/>
        <v>-</v>
      </c>
      <c r="M705" s="45"/>
      <c r="N705" s="2"/>
      <c r="S705" s="3"/>
      <c r="T705" s="4"/>
      <c r="U705" s="2"/>
    </row>
    <row r="706" spans="2:21" ht="15.75" customHeight="1" x14ac:dyDescent="0.35">
      <c r="B706" s="39">
        <v>45560</v>
      </c>
      <c r="C706" s="40">
        <v>45561</v>
      </c>
      <c r="D706" s="41" t="s">
        <v>78</v>
      </c>
      <c r="E706" s="42" t="s">
        <v>99</v>
      </c>
      <c r="F706" s="22"/>
      <c r="G706" s="42" t="s">
        <v>32</v>
      </c>
      <c r="H706" s="42"/>
      <c r="I706" s="43">
        <v>362.15</v>
      </c>
      <c r="J706" s="43" t="str">
        <f t="shared" si="11"/>
        <v>-</v>
      </c>
      <c r="K706" s="43" t="str">
        <f t="shared" si="10"/>
        <v>-</v>
      </c>
      <c r="L706" s="44" t="str">
        <f t="shared" si="12"/>
        <v>-</v>
      </c>
      <c r="M706" s="45"/>
      <c r="N706" s="2"/>
      <c r="S706" s="3"/>
      <c r="T706" s="4"/>
      <c r="U706" s="2"/>
    </row>
    <row r="707" spans="2:21" ht="15.75" customHeight="1" x14ac:dyDescent="0.35">
      <c r="B707" s="39">
        <v>45560</v>
      </c>
      <c r="C707" s="40">
        <v>45562</v>
      </c>
      <c r="D707" s="41" t="s">
        <v>43</v>
      </c>
      <c r="E707" s="42" t="s">
        <v>99</v>
      </c>
      <c r="F707" s="22"/>
      <c r="G707" s="42" t="s">
        <v>38</v>
      </c>
      <c r="H707" s="42"/>
      <c r="I707" s="43">
        <v>374.18</v>
      </c>
      <c r="J707" s="43" t="str">
        <f t="shared" si="11"/>
        <v>-</v>
      </c>
      <c r="K707" s="43" t="str">
        <f t="shared" si="10"/>
        <v>-</v>
      </c>
      <c r="L707" s="44" t="str">
        <f t="shared" si="12"/>
        <v>-</v>
      </c>
      <c r="M707" s="45"/>
      <c r="N707" s="2"/>
      <c r="S707" s="3"/>
      <c r="T707" s="4"/>
      <c r="U707" s="2"/>
    </row>
    <row r="708" spans="2:21" ht="15.75" customHeight="1" x14ac:dyDescent="0.35">
      <c r="B708" s="39">
        <v>45560</v>
      </c>
      <c r="C708" s="40">
        <v>45569</v>
      </c>
      <c r="D708" s="41" t="s">
        <v>43</v>
      </c>
      <c r="E708" s="42" t="s">
        <v>99</v>
      </c>
      <c r="F708" s="22"/>
      <c r="G708" s="42" t="s">
        <v>38</v>
      </c>
      <c r="H708" s="42"/>
      <c r="I708" s="43">
        <v>374.18</v>
      </c>
      <c r="J708" s="43" t="str">
        <f t="shared" si="11"/>
        <v>-</v>
      </c>
      <c r="K708" s="43" t="str">
        <f t="shared" si="10"/>
        <v>-</v>
      </c>
      <c r="L708" s="44" t="str">
        <f t="shared" si="12"/>
        <v>-</v>
      </c>
      <c r="M708" s="45"/>
      <c r="N708" s="2"/>
      <c r="S708" s="3"/>
      <c r="T708" s="4"/>
      <c r="U708" s="2"/>
    </row>
    <row r="709" spans="2:21" ht="15.75" customHeight="1" x14ac:dyDescent="0.35">
      <c r="B709" s="39">
        <v>45560</v>
      </c>
      <c r="C709" s="40">
        <v>45576</v>
      </c>
      <c r="D709" s="41" t="s">
        <v>43</v>
      </c>
      <c r="E709" s="42" t="s">
        <v>99</v>
      </c>
      <c r="F709" s="22"/>
      <c r="G709" s="42" t="s">
        <v>38</v>
      </c>
      <c r="H709" s="42"/>
      <c r="I709" s="43">
        <v>385.52</v>
      </c>
      <c r="J709" s="43" t="str">
        <f t="shared" si="11"/>
        <v>-</v>
      </c>
      <c r="K709" s="43" t="str">
        <f t="shared" si="10"/>
        <v>-</v>
      </c>
      <c r="L709" s="44" t="str">
        <f t="shared" si="12"/>
        <v>-</v>
      </c>
      <c r="M709" s="45"/>
      <c r="N709" s="2"/>
      <c r="S709" s="3"/>
      <c r="T709" s="4"/>
      <c r="U709" s="2"/>
    </row>
    <row r="710" spans="2:21" ht="15.75" customHeight="1" x14ac:dyDescent="0.35">
      <c r="B710" s="39">
        <v>45560</v>
      </c>
      <c r="C710" s="40">
        <v>45568</v>
      </c>
      <c r="D710" s="41" t="s">
        <v>57</v>
      </c>
      <c r="E710" s="42" t="s">
        <v>99</v>
      </c>
      <c r="F710" s="22"/>
      <c r="G710" s="42" t="s">
        <v>38</v>
      </c>
      <c r="H710" s="42"/>
      <c r="I710" s="43">
        <v>477.78</v>
      </c>
      <c r="J710" s="43" t="str">
        <f t="shared" si="11"/>
        <v>-</v>
      </c>
      <c r="K710" s="43" t="str">
        <f t="shared" si="10"/>
        <v>-</v>
      </c>
      <c r="L710" s="44" t="str">
        <f t="shared" si="12"/>
        <v>-</v>
      </c>
      <c r="M710" s="45"/>
      <c r="N710" s="2"/>
      <c r="S710" s="3"/>
      <c r="T710" s="4"/>
      <c r="U710" s="2"/>
    </row>
    <row r="711" spans="2:21" ht="15.75" customHeight="1" x14ac:dyDescent="0.35">
      <c r="B711" s="39">
        <v>45560</v>
      </c>
      <c r="C711" s="40">
        <v>45569</v>
      </c>
      <c r="D711" s="41" t="s">
        <v>95</v>
      </c>
      <c r="E711" s="42" t="s">
        <v>99</v>
      </c>
      <c r="F711" s="22"/>
      <c r="G711" s="42" t="s">
        <v>38</v>
      </c>
      <c r="H711" s="42"/>
      <c r="I711" s="43">
        <v>100</v>
      </c>
      <c r="J711" s="43" t="str">
        <f t="shared" si="11"/>
        <v>-</v>
      </c>
      <c r="K711" s="43" t="str">
        <f t="shared" si="10"/>
        <v>-</v>
      </c>
      <c r="L711" s="44" t="str">
        <f t="shared" si="12"/>
        <v>-</v>
      </c>
      <c r="M711" s="45"/>
      <c r="N711" s="2"/>
      <c r="S711" s="3"/>
      <c r="T711" s="4"/>
      <c r="U711" s="2"/>
    </row>
    <row r="712" spans="2:21" ht="15.75" customHeight="1" x14ac:dyDescent="0.35">
      <c r="B712" s="39">
        <v>45560</v>
      </c>
      <c r="C712" s="40">
        <v>45562</v>
      </c>
      <c r="D712" s="41" t="s">
        <v>37</v>
      </c>
      <c r="E712" s="42" t="s">
        <v>99</v>
      </c>
      <c r="F712" s="22"/>
      <c r="G712" s="42" t="s">
        <v>38</v>
      </c>
      <c r="H712" s="42"/>
      <c r="I712" s="43">
        <v>1573.75</v>
      </c>
      <c r="J712" s="43" t="str">
        <f t="shared" si="11"/>
        <v>-</v>
      </c>
      <c r="K712" s="43" t="str">
        <f t="shared" si="10"/>
        <v>-</v>
      </c>
      <c r="L712" s="44" t="str">
        <f t="shared" si="12"/>
        <v>-</v>
      </c>
      <c r="M712" s="45"/>
      <c r="N712" s="2"/>
      <c r="S712" s="3"/>
      <c r="T712" s="4"/>
      <c r="U712" s="2"/>
    </row>
    <row r="713" spans="2:21" ht="15.75" customHeight="1" x14ac:dyDescent="0.35">
      <c r="B713" s="39">
        <v>45560</v>
      </c>
      <c r="C713" s="40"/>
      <c r="D713" s="41" t="s">
        <v>37</v>
      </c>
      <c r="E713" s="42" t="s">
        <v>99</v>
      </c>
      <c r="F713" s="22"/>
      <c r="G713" s="42" t="s">
        <v>38</v>
      </c>
      <c r="H713" s="42"/>
      <c r="I713" s="43">
        <v>1573.75</v>
      </c>
      <c r="J713" s="43" t="str">
        <f t="shared" si="11"/>
        <v>-</v>
      </c>
      <c r="K713" s="43" t="str">
        <f t="shared" si="10"/>
        <v>-</v>
      </c>
      <c r="L713" s="44" t="str">
        <f t="shared" si="12"/>
        <v>-</v>
      </c>
      <c r="M713" s="45"/>
      <c r="N713" s="2"/>
      <c r="S713" s="3"/>
      <c r="T713" s="4"/>
      <c r="U713" s="2"/>
    </row>
    <row r="714" spans="2:21" ht="15.75" customHeight="1" x14ac:dyDescent="0.35">
      <c r="B714" s="39">
        <v>45560</v>
      </c>
      <c r="C714" s="40"/>
      <c r="D714" s="41"/>
      <c r="E714" s="42" t="s">
        <v>99</v>
      </c>
      <c r="F714" s="22"/>
      <c r="G714" s="42" t="s">
        <v>258</v>
      </c>
      <c r="H714" s="42"/>
      <c r="I714" s="43">
        <v>380</v>
      </c>
      <c r="J714" s="43" t="str">
        <f t="shared" si="11"/>
        <v>-</v>
      </c>
      <c r="K714" s="43" t="str">
        <f t="shared" si="10"/>
        <v>-</v>
      </c>
      <c r="L714" s="44" t="str">
        <f t="shared" si="12"/>
        <v>-</v>
      </c>
      <c r="M714" s="45"/>
      <c r="N714" s="2"/>
      <c r="S714" s="3"/>
      <c r="T714" s="4"/>
      <c r="U714" s="2"/>
    </row>
    <row r="715" spans="2:21" ht="15.75" customHeight="1" x14ac:dyDescent="0.35">
      <c r="B715" s="39">
        <v>45560</v>
      </c>
      <c r="C715" s="40">
        <v>45584</v>
      </c>
      <c r="D715" s="41" t="s">
        <v>74</v>
      </c>
      <c r="E715" s="42" t="s">
        <v>99</v>
      </c>
      <c r="F715" s="22"/>
      <c r="G715" s="42" t="s">
        <v>36</v>
      </c>
      <c r="H715" s="42"/>
      <c r="I715" s="43">
        <v>403.98</v>
      </c>
      <c r="J715" s="43" t="str">
        <f t="shared" si="11"/>
        <v>-</v>
      </c>
      <c r="K715" s="43" t="str">
        <f t="shared" si="10"/>
        <v>-</v>
      </c>
      <c r="L715" s="44" t="str">
        <f t="shared" si="12"/>
        <v>-</v>
      </c>
      <c r="M715" s="45"/>
      <c r="N715" s="2"/>
      <c r="S715" s="3"/>
      <c r="T715" s="4"/>
      <c r="U715" s="2"/>
    </row>
    <row r="716" spans="2:21" ht="15.75" customHeight="1" x14ac:dyDescent="0.35">
      <c r="B716" s="39">
        <v>45560</v>
      </c>
      <c r="C716" s="40">
        <v>45575</v>
      </c>
      <c r="D716" s="41" t="s">
        <v>74</v>
      </c>
      <c r="E716" s="42" t="s">
        <v>99</v>
      </c>
      <c r="F716" s="22"/>
      <c r="G716" s="42" t="s">
        <v>36</v>
      </c>
      <c r="H716" s="42"/>
      <c r="I716" s="43">
        <v>441.94</v>
      </c>
      <c r="J716" s="43" t="str">
        <f t="shared" si="11"/>
        <v>-</v>
      </c>
      <c r="K716" s="43" t="str">
        <f t="shared" si="10"/>
        <v>-</v>
      </c>
      <c r="L716" s="44" t="str">
        <f t="shared" si="12"/>
        <v>-</v>
      </c>
      <c r="M716" s="45"/>
      <c r="N716" s="2"/>
      <c r="S716" s="3"/>
      <c r="T716" s="4"/>
      <c r="U716" s="2"/>
    </row>
    <row r="717" spans="2:21" ht="15.75" customHeight="1" x14ac:dyDescent="0.35">
      <c r="B717" s="39">
        <v>45560</v>
      </c>
      <c r="C717" s="40"/>
      <c r="D717" s="41" t="s">
        <v>145</v>
      </c>
      <c r="E717" s="42" t="s">
        <v>99</v>
      </c>
      <c r="F717" s="22"/>
      <c r="G717" s="42" t="s">
        <v>32</v>
      </c>
      <c r="H717" s="42"/>
      <c r="I717" s="43">
        <v>130</v>
      </c>
      <c r="J717" s="43" t="str">
        <f t="shared" si="11"/>
        <v>-</v>
      </c>
      <c r="K717" s="43" t="str">
        <f t="shared" ref="K717:K971" si="13">IFERROR(VLOOKUP($F717,$S$4:$U$993,2,FALSE),"-")</f>
        <v>-</v>
      </c>
      <c r="L717" s="44" t="str">
        <f t="shared" si="12"/>
        <v>-</v>
      </c>
      <c r="M717" s="45" t="s">
        <v>33</v>
      </c>
      <c r="N717" s="2"/>
      <c r="S717" s="3"/>
      <c r="T717" s="4"/>
      <c r="U717" s="2"/>
    </row>
    <row r="718" spans="2:21" ht="15.75" customHeight="1" x14ac:dyDescent="0.35">
      <c r="B718" s="39">
        <v>45560</v>
      </c>
      <c r="C718" s="40">
        <v>45587</v>
      </c>
      <c r="D718" s="41" t="s">
        <v>128</v>
      </c>
      <c r="E718" s="42" t="s">
        <v>99</v>
      </c>
      <c r="F718" s="22"/>
      <c r="G718" s="42" t="s">
        <v>36</v>
      </c>
      <c r="H718" s="42"/>
      <c r="I718" s="43">
        <v>113.25</v>
      </c>
      <c r="J718" s="43" t="str">
        <f t="shared" si="11"/>
        <v>-</v>
      </c>
      <c r="K718" s="43" t="str">
        <f t="shared" si="13"/>
        <v>-</v>
      </c>
      <c r="L718" s="44" t="str">
        <f t="shared" si="12"/>
        <v>-</v>
      </c>
      <c r="M718" s="45"/>
      <c r="N718" s="2"/>
      <c r="S718" s="3"/>
      <c r="T718" s="4"/>
      <c r="U718" s="2"/>
    </row>
    <row r="719" spans="2:21" ht="15.75" customHeight="1" x14ac:dyDescent="0.35">
      <c r="B719" s="39">
        <v>45560</v>
      </c>
      <c r="C719" s="40">
        <v>45587</v>
      </c>
      <c r="D719" s="41" t="s">
        <v>128</v>
      </c>
      <c r="E719" s="42" t="s">
        <v>99</v>
      </c>
      <c r="F719" s="22"/>
      <c r="G719" s="42" t="s">
        <v>36</v>
      </c>
      <c r="H719" s="42"/>
      <c r="I719" s="43">
        <v>53</v>
      </c>
      <c r="J719" s="43" t="str">
        <f t="shared" si="11"/>
        <v>-</v>
      </c>
      <c r="K719" s="43" t="str">
        <f t="shared" si="13"/>
        <v>-</v>
      </c>
      <c r="L719" s="44" t="str">
        <f t="shared" si="12"/>
        <v>-</v>
      </c>
      <c r="M719" s="45"/>
      <c r="N719" s="2"/>
      <c r="S719" s="3"/>
      <c r="T719" s="4"/>
      <c r="U719" s="2"/>
    </row>
    <row r="720" spans="2:21" ht="15.75" customHeight="1" x14ac:dyDescent="0.35">
      <c r="B720" s="39">
        <v>45560</v>
      </c>
      <c r="C720" s="40">
        <v>45566</v>
      </c>
      <c r="D720" s="41" t="s">
        <v>145</v>
      </c>
      <c r="E720" s="42" t="s">
        <v>99</v>
      </c>
      <c r="F720" s="22"/>
      <c r="G720" s="42" t="s">
        <v>32</v>
      </c>
      <c r="H720" s="42"/>
      <c r="I720" s="43">
        <v>200</v>
      </c>
      <c r="J720" s="43" t="str">
        <f t="shared" si="11"/>
        <v>-</v>
      </c>
      <c r="K720" s="43" t="str">
        <f t="shared" si="13"/>
        <v>-</v>
      </c>
      <c r="L720" s="44" t="str">
        <f t="shared" si="12"/>
        <v>-</v>
      </c>
      <c r="M720" s="45"/>
      <c r="N720" s="2"/>
      <c r="S720" s="3"/>
      <c r="T720" s="4"/>
      <c r="U720" s="2"/>
    </row>
    <row r="721" spans="2:21" ht="15.75" customHeight="1" x14ac:dyDescent="0.35">
      <c r="B721" s="39">
        <v>45595</v>
      </c>
      <c r="C721" s="40">
        <v>45572</v>
      </c>
      <c r="D721" s="41" t="s">
        <v>39</v>
      </c>
      <c r="E721" s="42" t="s">
        <v>31</v>
      </c>
      <c r="F721" s="22"/>
      <c r="G721" s="42" t="s">
        <v>32</v>
      </c>
      <c r="H721" s="42"/>
      <c r="I721" s="43">
        <v>350.04</v>
      </c>
      <c r="J721" s="43" t="str">
        <f t="shared" si="11"/>
        <v>-</v>
      </c>
      <c r="K721" s="43" t="str">
        <f t="shared" si="13"/>
        <v>-</v>
      </c>
      <c r="L721" s="44" t="str">
        <f t="shared" si="12"/>
        <v>-</v>
      </c>
      <c r="M721" s="45"/>
      <c r="N721" s="2"/>
      <c r="S721" s="3"/>
      <c r="T721" s="4"/>
      <c r="U721" s="2"/>
    </row>
    <row r="722" spans="2:21" ht="15.75" customHeight="1" x14ac:dyDescent="0.35">
      <c r="B722" s="39">
        <v>45595</v>
      </c>
      <c r="C722" s="40">
        <v>45565</v>
      </c>
      <c r="D722" s="41" t="s">
        <v>75</v>
      </c>
      <c r="E722" s="42" t="s">
        <v>31</v>
      </c>
      <c r="F722" s="22"/>
      <c r="G722" s="42" t="s">
        <v>32</v>
      </c>
      <c r="H722" s="42"/>
      <c r="I722" s="43">
        <v>269.45999999999998</v>
      </c>
      <c r="J722" s="43" t="str">
        <f t="shared" si="11"/>
        <v>-</v>
      </c>
      <c r="K722" s="43" t="str">
        <f t="shared" si="13"/>
        <v>-</v>
      </c>
      <c r="L722" s="44" t="str">
        <f t="shared" si="12"/>
        <v>-</v>
      </c>
      <c r="M722" s="45"/>
      <c r="N722" s="2"/>
      <c r="S722" s="3"/>
      <c r="T722" s="4"/>
      <c r="U722" s="2"/>
    </row>
    <row r="723" spans="2:21" ht="15.75" customHeight="1" x14ac:dyDescent="0.35">
      <c r="B723" s="39">
        <v>45595</v>
      </c>
      <c r="C723" s="40">
        <v>45566</v>
      </c>
      <c r="D723" s="41" t="s">
        <v>150</v>
      </c>
      <c r="E723" s="42" t="s">
        <v>31</v>
      </c>
      <c r="F723" s="22"/>
      <c r="G723" s="42" t="s">
        <v>42</v>
      </c>
      <c r="H723" s="42"/>
      <c r="I723" s="43">
        <v>95</v>
      </c>
      <c r="J723" s="43" t="str">
        <f t="shared" si="11"/>
        <v>-</v>
      </c>
      <c r="K723" s="43" t="str">
        <f t="shared" si="13"/>
        <v>-</v>
      </c>
      <c r="L723" s="44" t="str">
        <f t="shared" si="12"/>
        <v>-</v>
      </c>
      <c r="M723" s="45"/>
      <c r="N723" s="2"/>
      <c r="S723" s="3"/>
      <c r="T723" s="4"/>
      <c r="U723" s="2"/>
    </row>
    <row r="724" spans="2:21" ht="15.75" customHeight="1" x14ac:dyDescent="0.35">
      <c r="B724" s="39">
        <v>45595</v>
      </c>
      <c r="C724" s="40">
        <v>45565</v>
      </c>
      <c r="D724" s="41" t="s">
        <v>30</v>
      </c>
      <c r="E724" s="42" t="s">
        <v>31</v>
      </c>
      <c r="F724" s="22"/>
      <c r="G724" s="42" t="s">
        <v>32</v>
      </c>
      <c r="H724" s="42"/>
      <c r="I724" s="43">
        <v>2290.87</v>
      </c>
      <c r="J724" s="43" t="str">
        <f t="shared" si="11"/>
        <v>-</v>
      </c>
      <c r="K724" s="43" t="str">
        <f t="shared" si="13"/>
        <v>-</v>
      </c>
      <c r="L724" s="44" t="str">
        <f t="shared" si="12"/>
        <v>-</v>
      </c>
      <c r="M724" s="45"/>
      <c r="N724" s="2"/>
      <c r="S724" s="3"/>
      <c r="T724" s="4"/>
      <c r="U724" s="2"/>
    </row>
    <row r="725" spans="2:21" ht="15.75" customHeight="1" x14ac:dyDescent="0.35">
      <c r="B725" s="39">
        <v>45595</v>
      </c>
      <c r="C725" s="40">
        <v>45573</v>
      </c>
      <c r="D725" s="41" t="s">
        <v>43</v>
      </c>
      <c r="E725" s="42" t="s">
        <v>31</v>
      </c>
      <c r="F725" s="22"/>
      <c r="G725" s="42" t="s">
        <v>38</v>
      </c>
      <c r="H725" s="42"/>
      <c r="I725" s="43">
        <v>2161.8000000000002</v>
      </c>
      <c r="J725" s="43" t="str">
        <f t="shared" si="11"/>
        <v>-</v>
      </c>
      <c r="K725" s="43" t="str">
        <f t="shared" si="13"/>
        <v>-</v>
      </c>
      <c r="L725" s="44" t="str">
        <f t="shared" si="12"/>
        <v>-</v>
      </c>
      <c r="M725" s="45"/>
      <c r="N725" s="2"/>
      <c r="S725" s="3"/>
      <c r="T725" s="4"/>
      <c r="U725" s="2"/>
    </row>
    <row r="726" spans="2:21" ht="15.75" customHeight="1" x14ac:dyDescent="0.35">
      <c r="B726" s="39">
        <v>45595</v>
      </c>
      <c r="C726" s="40">
        <v>45568</v>
      </c>
      <c r="D726" s="41" t="s">
        <v>57</v>
      </c>
      <c r="E726" s="42" t="s">
        <v>31</v>
      </c>
      <c r="F726" s="22"/>
      <c r="G726" s="42" t="s">
        <v>38</v>
      </c>
      <c r="H726" s="42"/>
      <c r="I726" s="43">
        <v>698.23</v>
      </c>
      <c r="J726" s="43" t="str">
        <f t="shared" si="11"/>
        <v>-</v>
      </c>
      <c r="K726" s="43" t="str">
        <f t="shared" si="13"/>
        <v>-</v>
      </c>
      <c r="L726" s="44" t="str">
        <f t="shared" si="12"/>
        <v>-</v>
      </c>
      <c r="M726" s="45"/>
      <c r="N726" s="2"/>
      <c r="S726" s="3"/>
      <c r="T726" s="4"/>
      <c r="U726" s="2"/>
    </row>
    <row r="727" spans="2:21" ht="15.75" customHeight="1" x14ac:dyDescent="0.35">
      <c r="B727" s="39">
        <v>45595</v>
      </c>
      <c r="C727" s="40">
        <v>45566</v>
      </c>
      <c r="D727" s="41" t="s">
        <v>37</v>
      </c>
      <c r="E727" s="42" t="s">
        <v>31</v>
      </c>
      <c r="F727" s="22"/>
      <c r="G727" s="42" t="s">
        <v>38</v>
      </c>
      <c r="H727" s="42"/>
      <c r="I727" s="43">
        <v>2275.87</v>
      </c>
      <c r="J727" s="43" t="str">
        <f t="shared" si="11"/>
        <v>-</v>
      </c>
      <c r="K727" s="43" t="str">
        <f t="shared" si="13"/>
        <v>-</v>
      </c>
      <c r="L727" s="44" t="str">
        <f t="shared" si="12"/>
        <v>-</v>
      </c>
      <c r="M727" s="45"/>
      <c r="N727" s="2"/>
      <c r="S727" s="3"/>
      <c r="T727" s="4"/>
      <c r="U727" s="2"/>
    </row>
    <row r="728" spans="2:21" ht="15.75" customHeight="1" x14ac:dyDescent="0.35">
      <c r="B728" s="39">
        <v>45565</v>
      </c>
      <c r="C728" s="40">
        <v>45565</v>
      </c>
      <c r="D728" s="41" t="s">
        <v>133</v>
      </c>
      <c r="E728" s="42" t="s">
        <v>31</v>
      </c>
      <c r="F728" s="22"/>
      <c r="G728" s="42" t="s">
        <v>42</v>
      </c>
      <c r="H728" s="42"/>
      <c r="I728" s="43">
        <v>191.67</v>
      </c>
      <c r="J728" s="43" t="str">
        <f t="shared" si="11"/>
        <v>-</v>
      </c>
      <c r="K728" s="43" t="str">
        <f t="shared" si="13"/>
        <v>-</v>
      </c>
      <c r="L728" s="44" t="str">
        <f t="shared" si="12"/>
        <v>-</v>
      </c>
      <c r="M728" s="45"/>
      <c r="N728" s="2"/>
      <c r="S728" s="3"/>
      <c r="T728" s="4"/>
      <c r="U728" s="2"/>
    </row>
    <row r="729" spans="2:21" ht="15.75" customHeight="1" x14ac:dyDescent="0.35">
      <c r="B729" s="39">
        <v>45565</v>
      </c>
      <c r="C729" s="40">
        <v>45573</v>
      </c>
      <c r="D729" s="41" t="s">
        <v>44</v>
      </c>
      <c r="E729" s="42" t="s">
        <v>31</v>
      </c>
      <c r="F729" s="22"/>
      <c r="G729" s="42" t="s">
        <v>32</v>
      </c>
      <c r="H729" s="42"/>
      <c r="I729" s="43">
        <v>288</v>
      </c>
      <c r="J729" s="43" t="str">
        <f t="shared" si="11"/>
        <v>-</v>
      </c>
      <c r="K729" s="43" t="str">
        <f t="shared" si="13"/>
        <v>-</v>
      </c>
      <c r="L729" s="44" t="str">
        <f t="shared" si="12"/>
        <v>-</v>
      </c>
      <c r="M729" s="45"/>
      <c r="N729" s="2"/>
      <c r="S729" s="3"/>
      <c r="T729" s="4"/>
      <c r="U729" s="2"/>
    </row>
    <row r="730" spans="2:21" ht="15.75" customHeight="1" x14ac:dyDescent="0.35">
      <c r="B730" s="39">
        <v>45565</v>
      </c>
      <c r="C730" s="40">
        <v>45573</v>
      </c>
      <c r="D730" s="41" t="s">
        <v>74</v>
      </c>
      <c r="E730" s="42" t="s">
        <v>31</v>
      </c>
      <c r="F730" s="22"/>
      <c r="G730" s="42" t="s">
        <v>36</v>
      </c>
      <c r="H730" s="42"/>
      <c r="I730" s="43">
        <v>1207.57</v>
      </c>
      <c r="J730" s="43" t="str">
        <f t="shared" si="11"/>
        <v>-</v>
      </c>
      <c r="K730" s="43" t="str">
        <f t="shared" si="13"/>
        <v>-</v>
      </c>
      <c r="L730" s="44" t="str">
        <f t="shared" si="12"/>
        <v>-</v>
      </c>
      <c r="M730" s="45"/>
      <c r="N730" s="2"/>
      <c r="S730" s="3"/>
      <c r="T730" s="4"/>
      <c r="U730" s="2"/>
    </row>
    <row r="731" spans="2:21" ht="15.75" customHeight="1" x14ac:dyDescent="0.35">
      <c r="B731" s="39">
        <v>45565</v>
      </c>
      <c r="C731" s="40">
        <v>45588</v>
      </c>
      <c r="D731" s="41" t="s">
        <v>74</v>
      </c>
      <c r="E731" s="42" t="s">
        <v>31</v>
      </c>
      <c r="F731" s="22"/>
      <c r="G731" s="42" t="s">
        <v>36</v>
      </c>
      <c r="H731" s="42"/>
      <c r="I731" s="43">
        <v>1207.57</v>
      </c>
      <c r="J731" s="43" t="str">
        <f t="shared" si="11"/>
        <v>-</v>
      </c>
      <c r="K731" s="43" t="str">
        <f t="shared" si="13"/>
        <v>-</v>
      </c>
      <c r="L731" s="44" t="str">
        <f t="shared" si="12"/>
        <v>-</v>
      </c>
      <c r="M731" s="45"/>
      <c r="N731" s="2"/>
      <c r="S731" s="3"/>
      <c r="T731" s="4"/>
      <c r="U731" s="2"/>
    </row>
    <row r="732" spans="2:21" ht="15.75" customHeight="1" x14ac:dyDescent="0.35">
      <c r="B732" s="39">
        <v>45565</v>
      </c>
      <c r="C732" s="40">
        <v>45573</v>
      </c>
      <c r="D732" s="41" t="s">
        <v>64</v>
      </c>
      <c r="E732" s="42" t="s">
        <v>31</v>
      </c>
      <c r="F732" s="22"/>
      <c r="G732" s="42" t="s">
        <v>32</v>
      </c>
      <c r="H732" s="42"/>
      <c r="I732" s="43">
        <v>352.5</v>
      </c>
      <c r="J732" s="43" t="str">
        <f t="shared" si="11"/>
        <v>-</v>
      </c>
      <c r="K732" s="43" t="str">
        <f t="shared" si="13"/>
        <v>-</v>
      </c>
      <c r="L732" s="44" t="str">
        <f t="shared" si="12"/>
        <v>-</v>
      </c>
      <c r="M732" s="45"/>
      <c r="N732" s="2"/>
      <c r="S732" s="3"/>
      <c r="T732" s="4"/>
      <c r="U732" s="2"/>
    </row>
    <row r="733" spans="2:21" ht="15.75" customHeight="1" x14ac:dyDescent="0.35">
      <c r="B733" s="39">
        <v>45565</v>
      </c>
      <c r="C733" s="40">
        <v>45580</v>
      </c>
      <c r="D733" s="41" t="s">
        <v>86</v>
      </c>
      <c r="E733" s="42" t="s">
        <v>31</v>
      </c>
      <c r="F733" s="22"/>
      <c r="G733" s="42" t="s">
        <v>42</v>
      </c>
      <c r="H733" s="42"/>
      <c r="I733" s="43">
        <v>957.59</v>
      </c>
      <c r="J733" s="43" t="str">
        <f t="shared" si="11"/>
        <v>-</v>
      </c>
      <c r="K733" s="43" t="str">
        <f t="shared" si="13"/>
        <v>-</v>
      </c>
      <c r="L733" s="44" t="str">
        <f t="shared" si="12"/>
        <v>-</v>
      </c>
      <c r="M733" s="45"/>
      <c r="N733" s="2"/>
      <c r="S733" s="3"/>
      <c r="T733" s="4"/>
      <c r="U733" s="2"/>
    </row>
    <row r="734" spans="2:21" ht="15.75" customHeight="1" x14ac:dyDescent="0.35">
      <c r="B734" s="39">
        <v>45565</v>
      </c>
      <c r="C734" s="40">
        <v>45579</v>
      </c>
      <c r="D734" s="41" t="s">
        <v>47</v>
      </c>
      <c r="E734" s="42" t="s">
        <v>31</v>
      </c>
      <c r="F734" s="22"/>
      <c r="G734" s="42" t="s">
        <v>42</v>
      </c>
      <c r="H734" s="42"/>
      <c r="I734" s="43">
        <v>561.52</v>
      </c>
      <c r="J734" s="43" t="str">
        <f t="shared" si="11"/>
        <v>-</v>
      </c>
      <c r="K734" s="43" t="str">
        <f t="shared" si="13"/>
        <v>-</v>
      </c>
      <c r="L734" s="44" t="str">
        <f t="shared" si="12"/>
        <v>-</v>
      </c>
      <c r="M734" s="45"/>
      <c r="N734" s="2"/>
      <c r="S734" s="3"/>
      <c r="T734" s="4"/>
      <c r="U734" s="2"/>
    </row>
    <row r="735" spans="2:21" ht="15.75" customHeight="1" x14ac:dyDescent="0.35">
      <c r="B735" s="39">
        <v>45565</v>
      </c>
      <c r="C735" s="40">
        <v>45567</v>
      </c>
      <c r="D735" s="41" t="s">
        <v>98</v>
      </c>
      <c r="E735" s="42" t="s">
        <v>31</v>
      </c>
      <c r="F735" s="22"/>
      <c r="G735" s="42" t="s">
        <v>32</v>
      </c>
      <c r="H735" s="42"/>
      <c r="I735" s="43">
        <v>624</v>
      </c>
      <c r="J735" s="43" t="str">
        <f t="shared" si="11"/>
        <v>-</v>
      </c>
      <c r="K735" s="43" t="str">
        <f t="shared" si="13"/>
        <v>-</v>
      </c>
      <c r="L735" s="44" t="str">
        <f t="shared" si="12"/>
        <v>-</v>
      </c>
      <c r="M735" s="45"/>
      <c r="N735" s="2"/>
      <c r="S735" s="3"/>
      <c r="T735" s="4"/>
      <c r="U735" s="2"/>
    </row>
    <row r="736" spans="2:21" ht="15.75" customHeight="1" x14ac:dyDescent="0.35">
      <c r="B736" s="39">
        <v>45565</v>
      </c>
      <c r="C736" s="40">
        <v>45572</v>
      </c>
      <c r="D736" s="41" t="s">
        <v>191</v>
      </c>
      <c r="E736" s="42" t="s">
        <v>31</v>
      </c>
      <c r="F736" s="22"/>
      <c r="G736" s="42" t="s">
        <v>42</v>
      </c>
      <c r="H736" s="42"/>
      <c r="I736" s="43">
        <v>220.05</v>
      </c>
      <c r="J736" s="43" t="str">
        <f t="shared" si="11"/>
        <v>-</v>
      </c>
      <c r="K736" s="43" t="str">
        <f t="shared" si="13"/>
        <v>-</v>
      </c>
      <c r="L736" s="44" t="str">
        <f t="shared" si="12"/>
        <v>-</v>
      </c>
      <c r="M736" s="45"/>
      <c r="N736" s="2"/>
      <c r="S736" s="3"/>
      <c r="T736" s="4"/>
      <c r="U736" s="2"/>
    </row>
    <row r="737" spans="2:21" ht="15.75" customHeight="1" x14ac:dyDescent="0.35">
      <c r="B737" s="39">
        <v>45565</v>
      </c>
      <c r="C737" s="40">
        <v>45568</v>
      </c>
      <c r="D737" s="41" t="s">
        <v>82</v>
      </c>
      <c r="E737" s="42" t="s">
        <v>31</v>
      </c>
      <c r="F737" s="22"/>
      <c r="G737" s="42" t="s">
        <v>32</v>
      </c>
      <c r="H737" s="42"/>
      <c r="I737" s="43">
        <v>2860</v>
      </c>
      <c r="J737" s="43" t="str">
        <f t="shared" si="11"/>
        <v>-</v>
      </c>
      <c r="K737" s="43" t="str">
        <f t="shared" si="13"/>
        <v>-</v>
      </c>
      <c r="L737" s="44" t="str">
        <f t="shared" si="12"/>
        <v>-</v>
      </c>
      <c r="M737" s="45"/>
      <c r="N737" s="2"/>
      <c r="S737" s="3"/>
      <c r="T737" s="4"/>
      <c r="U737" s="2"/>
    </row>
    <row r="738" spans="2:21" ht="15.75" customHeight="1" x14ac:dyDescent="0.35">
      <c r="B738" s="39">
        <v>45565</v>
      </c>
      <c r="C738" s="40">
        <v>45569</v>
      </c>
      <c r="D738" s="41" t="s">
        <v>82</v>
      </c>
      <c r="E738" s="42" t="s">
        <v>31</v>
      </c>
      <c r="F738" s="22"/>
      <c r="G738" s="42" t="s">
        <v>32</v>
      </c>
      <c r="H738" s="42"/>
      <c r="I738" s="43">
        <v>1950</v>
      </c>
      <c r="J738" s="43" t="str">
        <f t="shared" si="11"/>
        <v>-</v>
      </c>
      <c r="K738" s="43" t="str">
        <f t="shared" si="13"/>
        <v>-</v>
      </c>
      <c r="L738" s="44" t="str">
        <f t="shared" si="12"/>
        <v>-</v>
      </c>
      <c r="M738" s="45"/>
      <c r="N738" s="2"/>
      <c r="S738" s="3"/>
      <c r="T738" s="4"/>
      <c r="U738" s="2"/>
    </row>
    <row r="739" spans="2:21" ht="15.75" customHeight="1" x14ac:dyDescent="0.35">
      <c r="B739" s="39">
        <v>45565</v>
      </c>
      <c r="C739" s="40">
        <v>45567</v>
      </c>
      <c r="D739" s="41" t="s">
        <v>180</v>
      </c>
      <c r="E739" s="42" t="s">
        <v>31</v>
      </c>
      <c r="F739" s="22"/>
      <c r="G739" s="42" t="s">
        <v>42</v>
      </c>
      <c r="H739" s="42"/>
      <c r="I739" s="43">
        <v>230</v>
      </c>
      <c r="J739" s="43" t="str">
        <f t="shared" si="11"/>
        <v>-</v>
      </c>
      <c r="K739" s="43" t="str">
        <f t="shared" si="13"/>
        <v>-</v>
      </c>
      <c r="L739" s="44" t="str">
        <f t="shared" si="12"/>
        <v>-</v>
      </c>
      <c r="M739" s="45"/>
      <c r="N739" s="2"/>
      <c r="S739" s="3"/>
      <c r="T739" s="4"/>
      <c r="U739" s="2"/>
    </row>
    <row r="740" spans="2:21" ht="15.75" customHeight="1" x14ac:dyDescent="0.35">
      <c r="B740" s="39">
        <v>45565</v>
      </c>
      <c r="C740" s="40">
        <v>45568</v>
      </c>
      <c r="D740" s="41" t="s">
        <v>30</v>
      </c>
      <c r="E740" s="42" t="s">
        <v>31</v>
      </c>
      <c r="F740" s="22"/>
      <c r="G740" s="42" t="s">
        <v>32</v>
      </c>
      <c r="H740" s="42"/>
      <c r="I740" s="43">
        <v>1852.1</v>
      </c>
      <c r="J740" s="43" t="str">
        <f t="shared" si="11"/>
        <v>-</v>
      </c>
      <c r="K740" s="43" t="str">
        <f t="shared" si="13"/>
        <v>-</v>
      </c>
      <c r="L740" s="44" t="str">
        <f t="shared" si="12"/>
        <v>-</v>
      </c>
      <c r="M740" s="45"/>
      <c r="N740" s="2"/>
      <c r="S740" s="3"/>
      <c r="T740" s="4"/>
      <c r="U740" s="2"/>
    </row>
    <row r="741" spans="2:21" ht="15.75" customHeight="1" x14ac:dyDescent="0.35">
      <c r="B741" s="39">
        <v>45565</v>
      </c>
      <c r="C741" s="40">
        <v>45576</v>
      </c>
      <c r="D741" s="41" t="s">
        <v>95</v>
      </c>
      <c r="E741" s="42" t="s">
        <v>31</v>
      </c>
      <c r="F741" s="22"/>
      <c r="G741" s="42" t="s">
        <v>32</v>
      </c>
      <c r="H741" s="42"/>
      <c r="I741" s="43">
        <v>400</v>
      </c>
      <c r="J741" s="43" t="str">
        <f t="shared" si="11"/>
        <v>-</v>
      </c>
      <c r="K741" s="43" t="str">
        <f t="shared" si="13"/>
        <v>-</v>
      </c>
      <c r="L741" s="44" t="str">
        <f t="shared" si="12"/>
        <v>-</v>
      </c>
      <c r="M741" s="45"/>
      <c r="N741" s="2"/>
      <c r="S741" s="3"/>
      <c r="T741" s="4"/>
      <c r="U741" s="2"/>
    </row>
    <row r="742" spans="2:21" ht="15.75" customHeight="1" x14ac:dyDescent="0.35">
      <c r="B742" s="39">
        <v>45565</v>
      </c>
      <c r="C742" s="40">
        <v>45579</v>
      </c>
      <c r="D742" s="41" t="s">
        <v>39</v>
      </c>
      <c r="E742" s="42" t="s">
        <v>31</v>
      </c>
      <c r="F742" s="22"/>
      <c r="G742" s="42" t="s">
        <v>32</v>
      </c>
      <c r="H742" s="42"/>
      <c r="I742" s="43">
        <v>176.76</v>
      </c>
      <c r="J742" s="43" t="str">
        <f t="shared" si="11"/>
        <v>-</v>
      </c>
      <c r="K742" s="43" t="str">
        <f t="shared" si="13"/>
        <v>-</v>
      </c>
      <c r="L742" s="44" t="str">
        <f t="shared" si="12"/>
        <v>-</v>
      </c>
      <c r="M742" s="45"/>
      <c r="N742" s="2"/>
      <c r="S742" s="3"/>
      <c r="T742" s="4"/>
      <c r="U742" s="2"/>
    </row>
    <row r="743" spans="2:21" ht="15.75" customHeight="1" x14ac:dyDescent="0.35">
      <c r="B743" s="39"/>
      <c r="C743" s="40"/>
      <c r="D743" s="41"/>
      <c r="E743" s="42"/>
      <c r="F743" s="22"/>
      <c r="G743" s="42" t="str">
        <f t="shared" ref="G743:G893" si="14">IFERROR(VLOOKUP($F743,$S$4:$U$993,3,FALSE),"-")</f>
        <v>-</v>
      </c>
      <c r="H743" s="42"/>
      <c r="I743" s="43"/>
      <c r="J743" s="43" t="str">
        <f t="shared" si="11"/>
        <v>-</v>
      </c>
      <c r="K743" s="43" t="str">
        <f t="shared" si="13"/>
        <v>-</v>
      </c>
      <c r="L743" s="44" t="str">
        <f t="shared" si="12"/>
        <v>-</v>
      </c>
      <c r="M743" s="45"/>
      <c r="N743" s="2"/>
      <c r="S743" s="3"/>
      <c r="T743" s="4"/>
      <c r="U743" s="2"/>
    </row>
    <row r="744" spans="2:21" ht="15.75" customHeight="1" x14ac:dyDescent="0.35">
      <c r="B744" s="39"/>
      <c r="C744" s="40"/>
      <c r="D744" s="41"/>
      <c r="E744" s="42"/>
      <c r="F744" s="22"/>
      <c r="G744" s="42" t="str">
        <f t="shared" si="14"/>
        <v>-</v>
      </c>
      <c r="H744" s="42"/>
      <c r="I744" s="43"/>
      <c r="J744" s="43" t="str">
        <f t="shared" si="11"/>
        <v>-</v>
      </c>
      <c r="K744" s="43" t="str">
        <f t="shared" si="13"/>
        <v>-</v>
      </c>
      <c r="L744" s="44" t="str">
        <f t="shared" si="12"/>
        <v>-</v>
      </c>
      <c r="M744" s="45"/>
      <c r="N744" s="2"/>
      <c r="S744" s="3"/>
      <c r="T744" s="4"/>
      <c r="U744" s="2"/>
    </row>
    <row r="745" spans="2:21" ht="15.75" customHeight="1" x14ac:dyDescent="0.35">
      <c r="B745" s="39"/>
      <c r="C745" s="40"/>
      <c r="D745" s="41"/>
      <c r="E745" s="42"/>
      <c r="F745" s="22"/>
      <c r="G745" s="42" t="str">
        <f t="shared" si="14"/>
        <v>-</v>
      </c>
      <c r="H745" s="42"/>
      <c r="I745" s="43"/>
      <c r="J745" s="43" t="str">
        <f t="shared" si="11"/>
        <v>-</v>
      </c>
      <c r="K745" s="43" t="str">
        <f t="shared" si="13"/>
        <v>-</v>
      </c>
      <c r="L745" s="44" t="str">
        <f t="shared" si="12"/>
        <v>-</v>
      </c>
      <c r="M745" s="45"/>
      <c r="N745" s="2"/>
      <c r="S745" s="3"/>
      <c r="T745" s="4"/>
      <c r="U745" s="2"/>
    </row>
    <row r="746" spans="2:21" ht="15.75" customHeight="1" x14ac:dyDescent="0.35">
      <c r="B746" s="39"/>
      <c r="C746" s="40"/>
      <c r="D746" s="41"/>
      <c r="E746" s="42"/>
      <c r="F746" s="22"/>
      <c r="G746" s="42" t="str">
        <f t="shared" si="14"/>
        <v>-</v>
      </c>
      <c r="H746" s="42"/>
      <c r="I746" s="43"/>
      <c r="J746" s="43" t="str">
        <f t="shared" si="11"/>
        <v>-</v>
      </c>
      <c r="K746" s="43" t="str">
        <f t="shared" si="13"/>
        <v>-</v>
      </c>
      <c r="L746" s="44" t="str">
        <f t="shared" si="12"/>
        <v>-</v>
      </c>
      <c r="M746" s="45"/>
      <c r="N746" s="2"/>
      <c r="S746" s="3"/>
      <c r="T746" s="4"/>
      <c r="U746" s="2"/>
    </row>
    <row r="747" spans="2:21" ht="15.75" customHeight="1" x14ac:dyDescent="0.35">
      <c r="B747" s="39"/>
      <c r="C747" s="40"/>
      <c r="D747" s="41"/>
      <c r="E747" s="42"/>
      <c r="F747" s="22"/>
      <c r="G747" s="42" t="str">
        <f t="shared" si="14"/>
        <v>-</v>
      </c>
      <c r="H747" s="42"/>
      <c r="I747" s="43"/>
      <c r="J747" s="43" t="str">
        <f t="shared" si="11"/>
        <v>-</v>
      </c>
      <c r="K747" s="43" t="str">
        <f t="shared" si="13"/>
        <v>-</v>
      </c>
      <c r="L747" s="44" t="str">
        <f t="shared" si="12"/>
        <v>-</v>
      </c>
      <c r="M747" s="45"/>
      <c r="N747" s="2"/>
      <c r="S747" s="3"/>
      <c r="T747" s="4"/>
      <c r="U747" s="2"/>
    </row>
    <row r="748" spans="2:21" ht="15.75" customHeight="1" x14ac:dyDescent="0.35">
      <c r="B748" s="39"/>
      <c r="C748" s="40"/>
      <c r="D748" s="41"/>
      <c r="E748" s="42"/>
      <c r="F748" s="22"/>
      <c r="G748" s="42" t="str">
        <f t="shared" si="14"/>
        <v>-</v>
      </c>
      <c r="H748" s="42"/>
      <c r="I748" s="43"/>
      <c r="J748" s="43" t="str">
        <f t="shared" si="11"/>
        <v>-</v>
      </c>
      <c r="K748" s="43" t="str">
        <f t="shared" si="13"/>
        <v>-</v>
      </c>
      <c r="L748" s="44" t="str">
        <f t="shared" si="12"/>
        <v>-</v>
      </c>
      <c r="M748" s="45"/>
      <c r="N748" s="2"/>
      <c r="S748" s="3"/>
      <c r="T748" s="4"/>
      <c r="U748" s="2"/>
    </row>
    <row r="749" spans="2:21" ht="15.75" customHeight="1" x14ac:dyDescent="0.35">
      <c r="B749" s="39"/>
      <c r="C749" s="40"/>
      <c r="D749" s="41"/>
      <c r="E749" s="42"/>
      <c r="F749" s="22"/>
      <c r="G749" s="42" t="str">
        <f t="shared" si="14"/>
        <v>-</v>
      </c>
      <c r="H749" s="42"/>
      <c r="I749" s="43"/>
      <c r="J749" s="43" t="str">
        <f t="shared" si="11"/>
        <v>-</v>
      </c>
      <c r="K749" s="43" t="str">
        <f t="shared" si="13"/>
        <v>-</v>
      </c>
      <c r="L749" s="44" t="str">
        <f t="shared" si="12"/>
        <v>-</v>
      </c>
      <c r="M749" s="45"/>
      <c r="N749" s="2"/>
      <c r="S749" s="3"/>
      <c r="T749" s="4"/>
      <c r="U749" s="2"/>
    </row>
    <row r="750" spans="2:21" ht="15.75" customHeight="1" x14ac:dyDescent="0.35">
      <c r="B750" s="39"/>
      <c r="C750" s="40"/>
      <c r="D750" s="41"/>
      <c r="E750" s="42"/>
      <c r="F750" s="22"/>
      <c r="G750" s="42" t="str">
        <f t="shared" si="14"/>
        <v>-</v>
      </c>
      <c r="H750" s="42"/>
      <c r="I750" s="43"/>
      <c r="J750" s="43" t="str">
        <f t="shared" si="11"/>
        <v>-</v>
      </c>
      <c r="K750" s="43" t="str">
        <f t="shared" si="13"/>
        <v>-</v>
      </c>
      <c r="L750" s="44" t="str">
        <f t="shared" si="12"/>
        <v>-</v>
      </c>
      <c r="M750" s="45"/>
      <c r="N750" s="2"/>
      <c r="S750" s="3"/>
      <c r="T750" s="4"/>
      <c r="U750" s="2"/>
    </row>
    <row r="751" spans="2:21" ht="15.75" customHeight="1" x14ac:dyDescent="0.35">
      <c r="B751" s="39"/>
      <c r="C751" s="40"/>
      <c r="D751" s="41"/>
      <c r="E751" s="42"/>
      <c r="F751" s="22"/>
      <c r="G751" s="42" t="str">
        <f t="shared" si="14"/>
        <v>-</v>
      </c>
      <c r="H751" s="42"/>
      <c r="I751" s="43"/>
      <c r="J751" s="43" t="str">
        <f t="shared" si="11"/>
        <v>-</v>
      </c>
      <c r="K751" s="43" t="str">
        <f t="shared" si="13"/>
        <v>-</v>
      </c>
      <c r="L751" s="44" t="str">
        <f t="shared" si="12"/>
        <v>-</v>
      </c>
      <c r="M751" s="45"/>
      <c r="N751" s="2"/>
      <c r="S751" s="3"/>
      <c r="T751" s="4"/>
      <c r="U751" s="2"/>
    </row>
    <row r="752" spans="2:21" ht="15.75" customHeight="1" x14ac:dyDescent="0.35">
      <c r="B752" s="39"/>
      <c r="C752" s="40"/>
      <c r="D752" s="41"/>
      <c r="E752" s="42"/>
      <c r="F752" s="22"/>
      <c r="G752" s="42" t="str">
        <f t="shared" si="14"/>
        <v>-</v>
      </c>
      <c r="H752" s="42"/>
      <c r="I752" s="43"/>
      <c r="J752" s="43" t="str">
        <f t="shared" si="11"/>
        <v>-</v>
      </c>
      <c r="K752" s="43" t="str">
        <f t="shared" si="13"/>
        <v>-</v>
      </c>
      <c r="L752" s="44" t="str">
        <f t="shared" si="12"/>
        <v>-</v>
      </c>
      <c r="M752" s="45"/>
      <c r="N752" s="2"/>
      <c r="S752" s="3"/>
      <c r="T752" s="4"/>
      <c r="U752" s="2"/>
    </row>
    <row r="753" spans="2:21" ht="15.75" customHeight="1" x14ac:dyDescent="0.35">
      <c r="B753" s="39"/>
      <c r="C753" s="40"/>
      <c r="D753" s="41"/>
      <c r="E753" s="42"/>
      <c r="F753" s="22"/>
      <c r="G753" s="42" t="str">
        <f t="shared" si="14"/>
        <v>-</v>
      </c>
      <c r="H753" s="42"/>
      <c r="I753" s="43"/>
      <c r="J753" s="43" t="str">
        <f t="shared" si="11"/>
        <v>-</v>
      </c>
      <c r="K753" s="43" t="str">
        <f t="shared" si="13"/>
        <v>-</v>
      </c>
      <c r="L753" s="44" t="str">
        <f t="shared" si="12"/>
        <v>-</v>
      </c>
      <c r="M753" s="45"/>
      <c r="N753" s="2"/>
      <c r="S753" s="3"/>
      <c r="T753" s="4"/>
      <c r="U753" s="2"/>
    </row>
    <row r="754" spans="2:21" ht="15.75" customHeight="1" x14ac:dyDescent="0.35">
      <c r="B754" s="39"/>
      <c r="C754" s="40"/>
      <c r="D754" s="41"/>
      <c r="E754" s="42"/>
      <c r="F754" s="22"/>
      <c r="G754" s="42" t="str">
        <f t="shared" si="14"/>
        <v>-</v>
      </c>
      <c r="H754" s="42"/>
      <c r="I754" s="43"/>
      <c r="J754" s="43" t="str">
        <f t="shared" si="11"/>
        <v>-</v>
      </c>
      <c r="K754" s="43" t="str">
        <f t="shared" si="13"/>
        <v>-</v>
      </c>
      <c r="L754" s="44" t="str">
        <f t="shared" si="12"/>
        <v>-</v>
      </c>
      <c r="M754" s="45"/>
      <c r="N754" s="2"/>
      <c r="S754" s="3"/>
      <c r="T754" s="4"/>
      <c r="U754" s="2"/>
    </row>
    <row r="755" spans="2:21" ht="15.75" customHeight="1" x14ac:dyDescent="0.35">
      <c r="B755" s="39"/>
      <c r="C755" s="40"/>
      <c r="D755" s="41"/>
      <c r="E755" s="42"/>
      <c r="F755" s="22"/>
      <c r="G755" s="42" t="str">
        <f t="shared" si="14"/>
        <v>-</v>
      </c>
      <c r="H755" s="42"/>
      <c r="I755" s="43"/>
      <c r="J755" s="43" t="str">
        <f t="shared" si="11"/>
        <v>-</v>
      </c>
      <c r="K755" s="43" t="str">
        <f t="shared" si="13"/>
        <v>-</v>
      </c>
      <c r="L755" s="44" t="str">
        <f t="shared" si="12"/>
        <v>-</v>
      </c>
      <c r="M755" s="45"/>
      <c r="N755" s="2"/>
      <c r="S755" s="3"/>
      <c r="T755" s="4"/>
      <c r="U755" s="2"/>
    </row>
    <row r="756" spans="2:21" ht="15.75" customHeight="1" x14ac:dyDescent="0.35">
      <c r="B756" s="39"/>
      <c r="C756" s="40"/>
      <c r="D756" s="41"/>
      <c r="E756" s="42"/>
      <c r="F756" s="22"/>
      <c r="G756" s="42" t="str">
        <f t="shared" si="14"/>
        <v>-</v>
      </c>
      <c r="H756" s="42"/>
      <c r="I756" s="43"/>
      <c r="J756" s="43" t="str">
        <f t="shared" si="11"/>
        <v>-</v>
      </c>
      <c r="K756" s="43" t="str">
        <f t="shared" si="13"/>
        <v>-</v>
      </c>
      <c r="L756" s="44" t="str">
        <f t="shared" si="12"/>
        <v>-</v>
      </c>
      <c r="M756" s="45"/>
      <c r="N756" s="2"/>
      <c r="S756" s="3"/>
      <c r="T756" s="4"/>
      <c r="U756" s="2"/>
    </row>
    <row r="757" spans="2:21" ht="15.75" customHeight="1" x14ac:dyDescent="0.35">
      <c r="B757" s="39"/>
      <c r="C757" s="40"/>
      <c r="D757" s="41"/>
      <c r="E757" s="42"/>
      <c r="F757" s="22"/>
      <c r="G757" s="42" t="str">
        <f t="shared" si="14"/>
        <v>-</v>
      </c>
      <c r="H757" s="42"/>
      <c r="I757" s="43"/>
      <c r="J757" s="43" t="str">
        <f t="shared" si="11"/>
        <v>-</v>
      </c>
      <c r="K757" s="43" t="str">
        <f t="shared" si="13"/>
        <v>-</v>
      </c>
      <c r="L757" s="44" t="str">
        <f t="shared" si="12"/>
        <v>-</v>
      </c>
      <c r="M757" s="45"/>
      <c r="N757" s="2"/>
      <c r="S757" s="3"/>
      <c r="T757" s="4"/>
      <c r="U757" s="2"/>
    </row>
    <row r="758" spans="2:21" ht="15.75" customHeight="1" x14ac:dyDescent="0.35">
      <c r="B758" s="39"/>
      <c r="C758" s="40"/>
      <c r="D758" s="41"/>
      <c r="E758" s="42"/>
      <c r="F758" s="22"/>
      <c r="G758" s="42" t="str">
        <f t="shared" si="14"/>
        <v>-</v>
      </c>
      <c r="H758" s="42"/>
      <c r="I758" s="43"/>
      <c r="J758" s="43" t="str">
        <f t="shared" si="11"/>
        <v>-</v>
      </c>
      <c r="K758" s="43" t="str">
        <f t="shared" si="13"/>
        <v>-</v>
      </c>
      <c r="L758" s="44" t="str">
        <f t="shared" si="12"/>
        <v>-</v>
      </c>
      <c r="M758" s="45"/>
      <c r="N758" s="2"/>
      <c r="S758" s="3"/>
      <c r="T758" s="4"/>
      <c r="U758" s="2"/>
    </row>
    <row r="759" spans="2:21" ht="15.75" customHeight="1" x14ac:dyDescent="0.35">
      <c r="B759" s="39"/>
      <c r="C759" s="40"/>
      <c r="D759" s="41"/>
      <c r="E759" s="42"/>
      <c r="F759" s="22"/>
      <c r="G759" s="42" t="str">
        <f t="shared" si="14"/>
        <v>-</v>
      </c>
      <c r="H759" s="42"/>
      <c r="I759" s="43"/>
      <c r="J759" s="43" t="str">
        <f t="shared" si="11"/>
        <v>-</v>
      </c>
      <c r="K759" s="43" t="str">
        <f t="shared" si="13"/>
        <v>-</v>
      </c>
      <c r="L759" s="44" t="str">
        <f t="shared" si="12"/>
        <v>-</v>
      </c>
      <c r="M759" s="45"/>
      <c r="N759" s="2"/>
      <c r="S759" s="3"/>
      <c r="T759" s="4"/>
      <c r="U759" s="2"/>
    </row>
    <row r="760" spans="2:21" ht="15.75" customHeight="1" x14ac:dyDescent="0.35">
      <c r="B760" s="39"/>
      <c r="C760" s="40"/>
      <c r="D760" s="41"/>
      <c r="E760" s="42"/>
      <c r="F760" s="22"/>
      <c r="G760" s="42" t="str">
        <f t="shared" si="14"/>
        <v>-</v>
      </c>
      <c r="H760" s="42"/>
      <c r="I760" s="43"/>
      <c r="J760" s="43" t="str">
        <f t="shared" si="11"/>
        <v>-</v>
      </c>
      <c r="K760" s="43" t="str">
        <f t="shared" si="13"/>
        <v>-</v>
      </c>
      <c r="L760" s="44" t="str">
        <f t="shared" si="12"/>
        <v>-</v>
      </c>
      <c r="M760" s="45"/>
      <c r="N760" s="2"/>
      <c r="S760" s="3"/>
      <c r="T760" s="4"/>
      <c r="U760" s="2"/>
    </row>
    <row r="761" spans="2:21" ht="15.75" customHeight="1" x14ac:dyDescent="0.35">
      <c r="B761" s="39"/>
      <c r="C761" s="40"/>
      <c r="D761" s="41"/>
      <c r="E761" s="42"/>
      <c r="F761" s="22"/>
      <c r="G761" s="42" t="str">
        <f t="shared" si="14"/>
        <v>-</v>
      </c>
      <c r="H761" s="42"/>
      <c r="I761" s="43"/>
      <c r="J761" s="43" t="str">
        <f t="shared" si="11"/>
        <v>-</v>
      </c>
      <c r="K761" s="43" t="str">
        <f t="shared" si="13"/>
        <v>-</v>
      </c>
      <c r="L761" s="44" t="str">
        <f t="shared" si="12"/>
        <v>-</v>
      </c>
      <c r="M761" s="45"/>
      <c r="N761" s="2"/>
      <c r="S761" s="3"/>
      <c r="T761" s="4"/>
      <c r="U761" s="2"/>
    </row>
    <row r="762" spans="2:21" ht="15.75" customHeight="1" x14ac:dyDescent="0.35">
      <c r="B762" s="39"/>
      <c r="C762" s="40"/>
      <c r="D762" s="41"/>
      <c r="E762" s="42"/>
      <c r="F762" s="22"/>
      <c r="G762" s="42" t="str">
        <f t="shared" si="14"/>
        <v>-</v>
      </c>
      <c r="H762" s="42"/>
      <c r="I762" s="43"/>
      <c r="J762" s="43" t="str">
        <f t="shared" si="11"/>
        <v>-</v>
      </c>
      <c r="K762" s="43" t="str">
        <f t="shared" si="13"/>
        <v>-</v>
      </c>
      <c r="L762" s="44" t="str">
        <f t="shared" si="12"/>
        <v>-</v>
      </c>
      <c r="M762" s="45"/>
      <c r="N762" s="2"/>
      <c r="S762" s="3"/>
      <c r="T762" s="4"/>
      <c r="U762" s="2"/>
    </row>
    <row r="763" spans="2:21" ht="15.75" customHeight="1" x14ac:dyDescent="0.35">
      <c r="B763" s="39"/>
      <c r="C763" s="40"/>
      <c r="D763" s="41"/>
      <c r="E763" s="42"/>
      <c r="F763" s="22"/>
      <c r="G763" s="42" t="str">
        <f t="shared" si="14"/>
        <v>-</v>
      </c>
      <c r="H763" s="42"/>
      <c r="I763" s="43"/>
      <c r="J763" s="43" t="str">
        <f t="shared" si="11"/>
        <v>-</v>
      </c>
      <c r="K763" s="43" t="str">
        <f t="shared" si="13"/>
        <v>-</v>
      </c>
      <c r="L763" s="44" t="str">
        <f t="shared" si="12"/>
        <v>-</v>
      </c>
      <c r="M763" s="45"/>
      <c r="N763" s="2"/>
      <c r="S763" s="3"/>
      <c r="T763" s="4"/>
      <c r="U763" s="2"/>
    </row>
    <row r="764" spans="2:21" ht="15.75" customHeight="1" x14ac:dyDescent="0.35">
      <c r="B764" s="39"/>
      <c r="C764" s="40"/>
      <c r="D764" s="41"/>
      <c r="E764" s="42"/>
      <c r="F764" s="22"/>
      <c r="G764" s="42" t="str">
        <f t="shared" si="14"/>
        <v>-</v>
      </c>
      <c r="H764" s="42"/>
      <c r="I764" s="43"/>
      <c r="J764" s="43" t="str">
        <f t="shared" si="11"/>
        <v>-</v>
      </c>
      <c r="K764" s="43" t="str">
        <f t="shared" si="13"/>
        <v>-</v>
      </c>
      <c r="L764" s="44" t="str">
        <f t="shared" si="12"/>
        <v>-</v>
      </c>
      <c r="M764" s="45"/>
      <c r="N764" s="2"/>
      <c r="S764" s="3"/>
      <c r="T764" s="4"/>
      <c r="U764" s="2"/>
    </row>
    <row r="765" spans="2:21" ht="15.75" customHeight="1" x14ac:dyDescent="0.35">
      <c r="B765" s="39"/>
      <c r="C765" s="40"/>
      <c r="D765" s="41"/>
      <c r="E765" s="42"/>
      <c r="F765" s="22"/>
      <c r="G765" s="42" t="str">
        <f t="shared" si="14"/>
        <v>-</v>
      </c>
      <c r="H765" s="42"/>
      <c r="I765" s="43"/>
      <c r="J765" s="43" t="str">
        <f t="shared" si="11"/>
        <v>-</v>
      </c>
      <c r="K765" s="43" t="str">
        <f t="shared" si="13"/>
        <v>-</v>
      </c>
      <c r="L765" s="44" t="str">
        <f t="shared" si="12"/>
        <v>-</v>
      </c>
      <c r="M765" s="45"/>
      <c r="N765" s="2"/>
      <c r="S765" s="3"/>
      <c r="T765" s="4"/>
      <c r="U765" s="2"/>
    </row>
    <row r="766" spans="2:21" ht="15.75" customHeight="1" x14ac:dyDescent="0.35">
      <c r="B766" s="39"/>
      <c r="C766" s="40"/>
      <c r="D766" s="41"/>
      <c r="E766" s="42"/>
      <c r="F766" s="22"/>
      <c r="G766" s="42" t="str">
        <f t="shared" si="14"/>
        <v>-</v>
      </c>
      <c r="H766" s="42"/>
      <c r="I766" s="43"/>
      <c r="J766" s="43" t="str">
        <f t="shared" si="11"/>
        <v>-</v>
      </c>
      <c r="K766" s="43" t="str">
        <f t="shared" si="13"/>
        <v>-</v>
      </c>
      <c r="L766" s="44" t="str">
        <f t="shared" si="12"/>
        <v>-</v>
      </c>
      <c r="M766" s="45"/>
      <c r="N766" s="2"/>
      <c r="S766" s="3"/>
      <c r="T766" s="4"/>
      <c r="U766" s="2"/>
    </row>
    <row r="767" spans="2:21" ht="15.75" customHeight="1" x14ac:dyDescent="0.35">
      <c r="B767" s="39"/>
      <c r="C767" s="40"/>
      <c r="D767" s="41"/>
      <c r="E767" s="42"/>
      <c r="F767" s="22"/>
      <c r="G767" s="42" t="str">
        <f t="shared" si="14"/>
        <v>-</v>
      </c>
      <c r="H767" s="42"/>
      <c r="I767" s="43"/>
      <c r="J767" s="43" t="str">
        <f t="shared" si="11"/>
        <v>-</v>
      </c>
      <c r="K767" s="43" t="str">
        <f t="shared" si="13"/>
        <v>-</v>
      </c>
      <c r="L767" s="44" t="str">
        <f t="shared" si="12"/>
        <v>-</v>
      </c>
      <c r="M767" s="45"/>
      <c r="N767" s="2"/>
      <c r="S767" s="3"/>
      <c r="T767" s="4"/>
      <c r="U767" s="2"/>
    </row>
    <row r="768" spans="2:21" ht="15.75" customHeight="1" x14ac:dyDescent="0.35">
      <c r="B768" s="39"/>
      <c r="C768" s="40"/>
      <c r="D768" s="41"/>
      <c r="E768" s="42"/>
      <c r="F768" s="22"/>
      <c r="G768" s="42" t="str">
        <f t="shared" si="14"/>
        <v>-</v>
      </c>
      <c r="H768" s="42"/>
      <c r="I768" s="43"/>
      <c r="J768" s="43" t="str">
        <f t="shared" si="11"/>
        <v>-</v>
      </c>
      <c r="K768" s="43" t="str">
        <f t="shared" si="13"/>
        <v>-</v>
      </c>
      <c r="L768" s="44" t="str">
        <f t="shared" si="12"/>
        <v>-</v>
      </c>
      <c r="M768" s="45"/>
      <c r="N768" s="2"/>
      <c r="S768" s="3"/>
      <c r="T768" s="4"/>
      <c r="U768" s="2"/>
    </row>
    <row r="769" spans="2:21" ht="15.75" customHeight="1" x14ac:dyDescent="0.35">
      <c r="B769" s="39"/>
      <c r="C769" s="40"/>
      <c r="D769" s="41"/>
      <c r="E769" s="42"/>
      <c r="F769" s="22"/>
      <c r="G769" s="42" t="str">
        <f t="shared" si="14"/>
        <v>-</v>
      </c>
      <c r="H769" s="42"/>
      <c r="I769" s="43"/>
      <c r="J769" s="43" t="str">
        <f t="shared" si="11"/>
        <v>-</v>
      </c>
      <c r="K769" s="43" t="str">
        <f t="shared" si="13"/>
        <v>-</v>
      </c>
      <c r="L769" s="44" t="str">
        <f t="shared" si="12"/>
        <v>-</v>
      </c>
      <c r="M769" s="45"/>
      <c r="N769" s="2"/>
      <c r="S769" s="3"/>
      <c r="T769" s="4"/>
      <c r="U769" s="2"/>
    </row>
    <row r="770" spans="2:21" ht="15.75" customHeight="1" x14ac:dyDescent="0.35">
      <c r="B770" s="39"/>
      <c r="C770" s="40"/>
      <c r="D770" s="41"/>
      <c r="E770" s="42"/>
      <c r="F770" s="22"/>
      <c r="G770" s="42" t="str">
        <f t="shared" si="14"/>
        <v>-</v>
      </c>
      <c r="H770" s="42"/>
      <c r="I770" s="43"/>
      <c r="J770" s="43" t="str">
        <f t="shared" ref="J770:J992" si="15">IFERROR(I770/H770,"-")</f>
        <v>-</v>
      </c>
      <c r="K770" s="43" t="str">
        <f t="shared" si="13"/>
        <v>-</v>
      </c>
      <c r="L770" s="44" t="str">
        <f t="shared" si="12"/>
        <v>-</v>
      </c>
      <c r="M770" s="45"/>
      <c r="N770" s="2"/>
      <c r="S770" s="3"/>
      <c r="T770" s="4"/>
      <c r="U770" s="2"/>
    </row>
    <row r="771" spans="2:21" ht="15.75" customHeight="1" x14ac:dyDescent="0.35">
      <c r="B771" s="39"/>
      <c r="C771" s="40"/>
      <c r="D771" s="41"/>
      <c r="E771" s="42"/>
      <c r="F771" s="22"/>
      <c r="G771" s="42" t="str">
        <f t="shared" si="14"/>
        <v>-</v>
      </c>
      <c r="H771" s="42"/>
      <c r="I771" s="43"/>
      <c r="J771" s="43" t="str">
        <f t="shared" si="15"/>
        <v>-</v>
      </c>
      <c r="K771" s="43" t="str">
        <f t="shared" si="13"/>
        <v>-</v>
      </c>
      <c r="L771" s="44" t="str">
        <f t="shared" si="12"/>
        <v>-</v>
      </c>
      <c r="M771" s="45"/>
      <c r="N771" s="2"/>
      <c r="S771" s="3"/>
      <c r="T771" s="4"/>
      <c r="U771" s="2"/>
    </row>
    <row r="772" spans="2:21" ht="15.75" customHeight="1" x14ac:dyDescent="0.35">
      <c r="B772" s="39"/>
      <c r="C772" s="40"/>
      <c r="D772" s="41"/>
      <c r="E772" s="42"/>
      <c r="F772" s="22"/>
      <c r="G772" s="42" t="str">
        <f t="shared" si="14"/>
        <v>-</v>
      </c>
      <c r="H772" s="42"/>
      <c r="I772" s="43"/>
      <c r="J772" s="43" t="str">
        <f t="shared" si="15"/>
        <v>-</v>
      </c>
      <c r="K772" s="43" t="str">
        <f t="shared" si="13"/>
        <v>-</v>
      </c>
      <c r="L772" s="44" t="str">
        <f t="shared" si="12"/>
        <v>-</v>
      </c>
      <c r="M772" s="45"/>
      <c r="N772" s="2"/>
      <c r="S772" s="3"/>
      <c r="T772" s="4"/>
      <c r="U772" s="2"/>
    </row>
    <row r="773" spans="2:21" ht="15.75" customHeight="1" x14ac:dyDescent="0.35">
      <c r="B773" s="39"/>
      <c r="C773" s="40"/>
      <c r="D773" s="41"/>
      <c r="E773" s="42"/>
      <c r="F773" s="22"/>
      <c r="G773" s="42" t="str">
        <f t="shared" si="14"/>
        <v>-</v>
      </c>
      <c r="H773" s="42"/>
      <c r="I773" s="43"/>
      <c r="J773" s="43" t="str">
        <f t="shared" si="15"/>
        <v>-</v>
      </c>
      <c r="K773" s="43" t="str">
        <f t="shared" si="13"/>
        <v>-</v>
      </c>
      <c r="L773" s="44" t="str">
        <f t="shared" si="12"/>
        <v>-</v>
      </c>
      <c r="M773" s="45"/>
      <c r="N773" s="2"/>
      <c r="S773" s="3"/>
      <c r="T773" s="4"/>
      <c r="U773" s="2"/>
    </row>
    <row r="774" spans="2:21" ht="15.75" customHeight="1" x14ac:dyDescent="0.35">
      <c r="B774" s="39"/>
      <c r="C774" s="40"/>
      <c r="D774" s="41"/>
      <c r="E774" s="42"/>
      <c r="F774" s="22"/>
      <c r="G774" s="42" t="str">
        <f t="shared" si="14"/>
        <v>-</v>
      </c>
      <c r="H774" s="42"/>
      <c r="I774" s="43"/>
      <c r="J774" s="43" t="str">
        <f t="shared" si="15"/>
        <v>-</v>
      </c>
      <c r="K774" s="43" t="str">
        <f t="shared" si="13"/>
        <v>-</v>
      </c>
      <c r="L774" s="44" t="str">
        <f t="shared" si="12"/>
        <v>-</v>
      </c>
      <c r="M774" s="45"/>
      <c r="N774" s="2"/>
      <c r="S774" s="3"/>
      <c r="T774" s="4"/>
      <c r="U774" s="2"/>
    </row>
    <row r="775" spans="2:21" ht="15.75" customHeight="1" x14ac:dyDescent="0.35">
      <c r="B775" s="39"/>
      <c r="C775" s="40"/>
      <c r="D775" s="41"/>
      <c r="E775" s="42"/>
      <c r="F775" s="22"/>
      <c r="G775" s="42" t="str">
        <f t="shared" si="14"/>
        <v>-</v>
      </c>
      <c r="H775" s="42"/>
      <c r="I775" s="43"/>
      <c r="J775" s="43" t="str">
        <f t="shared" si="15"/>
        <v>-</v>
      </c>
      <c r="K775" s="43" t="str">
        <f t="shared" si="13"/>
        <v>-</v>
      </c>
      <c r="L775" s="44" t="str">
        <f t="shared" si="12"/>
        <v>-</v>
      </c>
      <c r="M775" s="45"/>
      <c r="N775" s="2"/>
      <c r="S775" s="3"/>
      <c r="T775" s="4"/>
      <c r="U775" s="2"/>
    </row>
    <row r="776" spans="2:21" ht="15.75" customHeight="1" x14ac:dyDescent="0.35">
      <c r="B776" s="39"/>
      <c r="C776" s="40"/>
      <c r="D776" s="41"/>
      <c r="E776" s="42"/>
      <c r="F776" s="22"/>
      <c r="G776" s="42" t="str">
        <f t="shared" si="14"/>
        <v>-</v>
      </c>
      <c r="H776" s="42"/>
      <c r="I776" s="43"/>
      <c r="J776" s="43" t="str">
        <f t="shared" si="15"/>
        <v>-</v>
      </c>
      <c r="K776" s="43" t="str">
        <f t="shared" si="13"/>
        <v>-</v>
      </c>
      <c r="L776" s="44" t="str">
        <f t="shared" si="12"/>
        <v>-</v>
      </c>
      <c r="M776" s="45"/>
      <c r="N776" s="2"/>
      <c r="S776" s="3"/>
      <c r="T776" s="4"/>
      <c r="U776" s="2"/>
    </row>
    <row r="777" spans="2:21" ht="15.75" customHeight="1" x14ac:dyDescent="0.35">
      <c r="B777" s="39"/>
      <c r="C777" s="40"/>
      <c r="D777" s="41"/>
      <c r="E777" s="42"/>
      <c r="F777" s="22"/>
      <c r="G777" s="42" t="str">
        <f t="shared" si="14"/>
        <v>-</v>
      </c>
      <c r="H777" s="42"/>
      <c r="I777" s="43"/>
      <c r="J777" s="43" t="str">
        <f t="shared" si="15"/>
        <v>-</v>
      </c>
      <c r="K777" s="43" t="str">
        <f t="shared" si="13"/>
        <v>-</v>
      </c>
      <c r="L777" s="44" t="str">
        <f t="shared" si="12"/>
        <v>-</v>
      </c>
      <c r="M777" s="45"/>
      <c r="N777" s="2"/>
      <c r="S777" s="3"/>
      <c r="T777" s="4"/>
      <c r="U777" s="2"/>
    </row>
    <row r="778" spans="2:21" ht="15.75" customHeight="1" x14ac:dyDescent="0.35">
      <c r="B778" s="39"/>
      <c r="C778" s="40"/>
      <c r="D778" s="41"/>
      <c r="E778" s="42"/>
      <c r="F778" s="22"/>
      <c r="G778" s="42" t="str">
        <f t="shared" si="14"/>
        <v>-</v>
      </c>
      <c r="H778" s="42"/>
      <c r="I778" s="43"/>
      <c r="J778" s="43" t="str">
        <f t="shared" si="15"/>
        <v>-</v>
      </c>
      <c r="K778" s="43" t="str">
        <f t="shared" si="13"/>
        <v>-</v>
      </c>
      <c r="L778" s="44" t="str">
        <f t="shared" si="12"/>
        <v>-</v>
      </c>
      <c r="M778" s="45"/>
      <c r="N778" s="2"/>
      <c r="S778" s="3"/>
      <c r="T778" s="4"/>
      <c r="U778" s="2"/>
    </row>
    <row r="779" spans="2:21" ht="15.75" customHeight="1" x14ac:dyDescent="0.35">
      <c r="B779" s="39"/>
      <c r="C779" s="40"/>
      <c r="D779" s="41"/>
      <c r="E779" s="42"/>
      <c r="F779" s="22"/>
      <c r="G779" s="42" t="str">
        <f t="shared" si="14"/>
        <v>-</v>
      </c>
      <c r="H779" s="42"/>
      <c r="I779" s="43"/>
      <c r="J779" s="43" t="str">
        <f t="shared" si="15"/>
        <v>-</v>
      </c>
      <c r="K779" s="43" t="str">
        <f t="shared" si="13"/>
        <v>-</v>
      </c>
      <c r="L779" s="44" t="str">
        <f t="shared" si="12"/>
        <v>-</v>
      </c>
      <c r="M779" s="45"/>
      <c r="N779" s="2"/>
      <c r="S779" s="3"/>
      <c r="T779" s="4"/>
      <c r="U779" s="2"/>
    </row>
    <row r="780" spans="2:21" ht="15.75" customHeight="1" x14ac:dyDescent="0.35">
      <c r="B780" s="39"/>
      <c r="C780" s="40"/>
      <c r="D780" s="41"/>
      <c r="E780" s="42"/>
      <c r="F780" s="22"/>
      <c r="G780" s="42" t="str">
        <f t="shared" si="14"/>
        <v>-</v>
      </c>
      <c r="H780" s="42"/>
      <c r="I780" s="43"/>
      <c r="J780" s="43" t="str">
        <f t="shared" si="15"/>
        <v>-</v>
      </c>
      <c r="K780" s="43" t="str">
        <f t="shared" si="13"/>
        <v>-</v>
      </c>
      <c r="L780" s="44" t="str">
        <f t="shared" si="12"/>
        <v>-</v>
      </c>
      <c r="M780" s="45"/>
      <c r="N780" s="2"/>
      <c r="S780" s="3"/>
      <c r="T780" s="4"/>
      <c r="U780" s="2"/>
    </row>
    <row r="781" spans="2:21" ht="15.75" customHeight="1" x14ac:dyDescent="0.35">
      <c r="B781" s="39"/>
      <c r="C781" s="40"/>
      <c r="D781" s="41"/>
      <c r="E781" s="42"/>
      <c r="F781" s="22"/>
      <c r="G781" s="42" t="str">
        <f t="shared" si="14"/>
        <v>-</v>
      </c>
      <c r="H781" s="42"/>
      <c r="I781" s="43"/>
      <c r="J781" s="43" t="str">
        <f t="shared" si="15"/>
        <v>-</v>
      </c>
      <c r="K781" s="43" t="str">
        <f t="shared" si="13"/>
        <v>-</v>
      </c>
      <c r="L781" s="44" t="str">
        <f t="shared" si="12"/>
        <v>-</v>
      </c>
      <c r="M781" s="45"/>
      <c r="N781" s="2"/>
      <c r="S781" s="3"/>
      <c r="T781" s="4"/>
      <c r="U781" s="2"/>
    </row>
    <row r="782" spans="2:21" ht="15.75" customHeight="1" x14ac:dyDescent="0.35">
      <c r="B782" s="39"/>
      <c r="C782" s="40"/>
      <c r="D782" s="41"/>
      <c r="E782" s="42"/>
      <c r="F782" s="22"/>
      <c r="G782" s="42" t="str">
        <f t="shared" si="14"/>
        <v>-</v>
      </c>
      <c r="H782" s="42"/>
      <c r="I782" s="43"/>
      <c r="J782" s="43" t="str">
        <f t="shared" si="15"/>
        <v>-</v>
      </c>
      <c r="K782" s="43" t="str">
        <f t="shared" si="13"/>
        <v>-</v>
      </c>
      <c r="L782" s="44" t="str">
        <f t="shared" si="12"/>
        <v>-</v>
      </c>
      <c r="M782" s="45"/>
      <c r="N782" s="2"/>
      <c r="S782" s="3"/>
      <c r="T782" s="4"/>
      <c r="U782" s="2"/>
    </row>
    <row r="783" spans="2:21" ht="15.75" customHeight="1" x14ac:dyDescent="0.35">
      <c r="B783" s="39"/>
      <c r="C783" s="40"/>
      <c r="D783" s="41"/>
      <c r="E783" s="42"/>
      <c r="F783" s="22"/>
      <c r="G783" s="42" t="str">
        <f t="shared" si="14"/>
        <v>-</v>
      </c>
      <c r="H783" s="42"/>
      <c r="I783" s="43"/>
      <c r="J783" s="43" t="str">
        <f t="shared" si="15"/>
        <v>-</v>
      </c>
      <c r="K783" s="43" t="str">
        <f t="shared" si="13"/>
        <v>-</v>
      </c>
      <c r="L783" s="44" t="str">
        <f t="shared" si="12"/>
        <v>-</v>
      </c>
      <c r="M783" s="45"/>
      <c r="N783" s="2"/>
      <c r="S783" s="3"/>
      <c r="T783" s="4"/>
      <c r="U783" s="2"/>
    </row>
    <row r="784" spans="2:21" ht="15.75" customHeight="1" x14ac:dyDescent="0.35">
      <c r="B784" s="39"/>
      <c r="C784" s="40"/>
      <c r="D784" s="41"/>
      <c r="E784" s="42"/>
      <c r="F784" s="22"/>
      <c r="G784" s="42" t="str">
        <f t="shared" si="14"/>
        <v>-</v>
      </c>
      <c r="H784" s="42"/>
      <c r="I784" s="43"/>
      <c r="J784" s="43" t="str">
        <f t="shared" si="15"/>
        <v>-</v>
      </c>
      <c r="K784" s="43" t="str">
        <f t="shared" si="13"/>
        <v>-</v>
      </c>
      <c r="L784" s="44" t="str">
        <f t="shared" si="12"/>
        <v>-</v>
      </c>
      <c r="M784" s="45"/>
      <c r="N784" s="2"/>
      <c r="S784" s="3"/>
      <c r="T784" s="4"/>
      <c r="U784" s="2"/>
    </row>
    <row r="785" spans="2:21" ht="15.75" customHeight="1" x14ac:dyDescent="0.35">
      <c r="B785" s="39"/>
      <c r="C785" s="40"/>
      <c r="D785" s="41"/>
      <c r="E785" s="42"/>
      <c r="F785" s="22"/>
      <c r="G785" s="42" t="str">
        <f t="shared" si="14"/>
        <v>-</v>
      </c>
      <c r="H785" s="42"/>
      <c r="I785" s="43"/>
      <c r="J785" s="43" t="str">
        <f t="shared" si="15"/>
        <v>-</v>
      </c>
      <c r="K785" s="43" t="str">
        <f t="shared" si="13"/>
        <v>-</v>
      </c>
      <c r="L785" s="44" t="str">
        <f t="shared" si="12"/>
        <v>-</v>
      </c>
      <c r="M785" s="45"/>
      <c r="N785" s="2"/>
      <c r="S785" s="3"/>
      <c r="T785" s="4"/>
      <c r="U785" s="2"/>
    </row>
    <row r="786" spans="2:21" ht="15.75" customHeight="1" x14ac:dyDescent="0.35">
      <c r="B786" s="39"/>
      <c r="C786" s="40"/>
      <c r="D786" s="41"/>
      <c r="E786" s="42"/>
      <c r="F786" s="22"/>
      <c r="G786" s="42" t="str">
        <f t="shared" si="14"/>
        <v>-</v>
      </c>
      <c r="H786" s="42"/>
      <c r="I786" s="43"/>
      <c r="J786" s="43" t="str">
        <f t="shared" si="15"/>
        <v>-</v>
      </c>
      <c r="K786" s="43" t="str">
        <f t="shared" si="13"/>
        <v>-</v>
      </c>
      <c r="L786" s="44" t="str">
        <f t="shared" si="12"/>
        <v>-</v>
      </c>
      <c r="M786" s="45"/>
      <c r="N786" s="2"/>
      <c r="S786" s="3"/>
      <c r="T786" s="4"/>
      <c r="U786" s="2"/>
    </row>
    <row r="787" spans="2:21" ht="15.75" customHeight="1" x14ac:dyDescent="0.35">
      <c r="B787" s="39"/>
      <c r="C787" s="40"/>
      <c r="D787" s="41"/>
      <c r="E787" s="42"/>
      <c r="F787" s="22"/>
      <c r="G787" s="42" t="str">
        <f t="shared" si="14"/>
        <v>-</v>
      </c>
      <c r="H787" s="42"/>
      <c r="I787" s="43"/>
      <c r="J787" s="43" t="str">
        <f t="shared" si="15"/>
        <v>-</v>
      </c>
      <c r="K787" s="43" t="str">
        <f t="shared" si="13"/>
        <v>-</v>
      </c>
      <c r="L787" s="44" t="str">
        <f t="shared" si="12"/>
        <v>-</v>
      </c>
      <c r="M787" s="45"/>
      <c r="N787" s="2"/>
      <c r="S787" s="3"/>
      <c r="T787" s="4"/>
      <c r="U787" s="2"/>
    </row>
    <row r="788" spans="2:21" ht="15.75" customHeight="1" x14ac:dyDescent="0.35">
      <c r="B788" s="39"/>
      <c r="C788" s="40"/>
      <c r="D788" s="41"/>
      <c r="E788" s="42"/>
      <c r="F788" s="22"/>
      <c r="G788" s="42" t="str">
        <f t="shared" si="14"/>
        <v>-</v>
      </c>
      <c r="H788" s="42"/>
      <c r="I788" s="43"/>
      <c r="J788" s="43" t="str">
        <f t="shared" si="15"/>
        <v>-</v>
      </c>
      <c r="K788" s="43" t="str">
        <f t="shared" si="13"/>
        <v>-</v>
      </c>
      <c r="L788" s="44" t="str">
        <f t="shared" si="12"/>
        <v>-</v>
      </c>
      <c r="M788" s="45"/>
      <c r="N788" s="2"/>
      <c r="S788" s="3"/>
      <c r="T788" s="4"/>
      <c r="U788" s="2"/>
    </row>
    <row r="789" spans="2:21" ht="15.75" customHeight="1" x14ac:dyDescent="0.35">
      <c r="B789" s="39"/>
      <c r="C789" s="40"/>
      <c r="D789" s="41"/>
      <c r="E789" s="42"/>
      <c r="F789" s="22"/>
      <c r="G789" s="42" t="str">
        <f t="shared" si="14"/>
        <v>-</v>
      </c>
      <c r="H789" s="42"/>
      <c r="I789" s="43"/>
      <c r="J789" s="43" t="str">
        <f t="shared" si="15"/>
        <v>-</v>
      </c>
      <c r="K789" s="43" t="str">
        <f t="shared" si="13"/>
        <v>-</v>
      </c>
      <c r="L789" s="44" t="str">
        <f t="shared" si="12"/>
        <v>-</v>
      </c>
      <c r="M789" s="45"/>
      <c r="N789" s="2"/>
      <c r="S789" s="3"/>
      <c r="T789" s="4"/>
      <c r="U789" s="2"/>
    </row>
    <row r="790" spans="2:21" ht="15.75" customHeight="1" x14ac:dyDescent="0.35">
      <c r="B790" s="39"/>
      <c r="C790" s="40"/>
      <c r="D790" s="41"/>
      <c r="E790" s="42"/>
      <c r="F790" s="22"/>
      <c r="G790" s="42" t="str">
        <f t="shared" si="14"/>
        <v>-</v>
      </c>
      <c r="H790" s="42"/>
      <c r="I790" s="43"/>
      <c r="J790" s="43" t="str">
        <f t="shared" si="15"/>
        <v>-</v>
      </c>
      <c r="K790" s="43" t="str">
        <f t="shared" si="13"/>
        <v>-</v>
      </c>
      <c r="L790" s="44" t="str">
        <f t="shared" si="12"/>
        <v>-</v>
      </c>
      <c r="M790" s="45"/>
      <c r="N790" s="2"/>
      <c r="S790" s="3"/>
      <c r="T790" s="4"/>
      <c r="U790" s="2"/>
    </row>
    <row r="791" spans="2:21" ht="15.75" customHeight="1" x14ac:dyDescent="0.35">
      <c r="B791" s="39"/>
      <c r="C791" s="40"/>
      <c r="D791" s="41"/>
      <c r="E791" s="42"/>
      <c r="F791" s="22"/>
      <c r="G791" s="42" t="str">
        <f t="shared" si="14"/>
        <v>-</v>
      </c>
      <c r="H791" s="42"/>
      <c r="I791" s="43"/>
      <c r="J791" s="43" t="str">
        <f t="shared" si="15"/>
        <v>-</v>
      </c>
      <c r="K791" s="43" t="str">
        <f t="shared" si="13"/>
        <v>-</v>
      </c>
      <c r="L791" s="44" t="str">
        <f t="shared" si="12"/>
        <v>-</v>
      </c>
      <c r="M791" s="45"/>
      <c r="N791" s="2"/>
      <c r="S791" s="3"/>
      <c r="T791" s="4"/>
      <c r="U791" s="2"/>
    </row>
    <row r="792" spans="2:21" ht="15.75" customHeight="1" x14ac:dyDescent="0.35">
      <c r="B792" s="39"/>
      <c r="C792" s="40"/>
      <c r="D792" s="41"/>
      <c r="E792" s="42"/>
      <c r="F792" s="22"/>
      <c r="G792" s="42" t="str">
        <f t="shared" si="14"/>
        <v>-</v>
      </c>
      <c r="H792" s="42"/>
      <c r="I792" s="43"/>
      <c r="J792" s="43" t="str">
        <f t="shared" si="15"/>
        <v>-</v>
      </c>
      <c r="K792" s="43" t="str">
        <f t="shared" si="13"/>
        <v>-</v>
      </c>
      <c r="L792" s="44" t="str">
        <f t="shared" si="12"/>
        <v>-</v>
      </c>
      <c r="M792" s="45"/>
      <c r="N792" s="2"/>
      <c r="S792" s="3"/>
      <c r="T792" s="4"/>
      <c r="U792" s="2"/>
    </row>
    <row r="793" spans="2:21" ht="15.75" customHeight="1" x14ac:dyDescent="0.35">
      <c r="B793" s="39"/>
      <c r="C793" s="40"/>
      <c r="D793" s="41"/>
      <c r="E793" s="42"/>
      <c r="F793" s="22"/>
      <c r="G793" s="42" t="str">
        <f t="shared" si="14"/>
        <v>-</v>
      </c>
      <c r="H793" s="42"/>
      <c r="I793" s="43"/>
      <c r="J793" s="43" t="str">
        <f t="shared" si="15"/>
        <v>-</v>
      </c>
      <c r="K793" s="43" t="str">
        <f t="shared" si="13"/>
        <v>-</v>
      </c>
      <c r="L793" s="44" t="str">
        <f t="shared" si="12"/>
        <v>-</v>
      </c>
      <c r="M793" s="45"/>
      <c r="N793" s="2"/>
      <c r="S793" s="3"/>
      <c r="T793" s="4"/>
      <c r="U793" s="2"/>
    </row>
    <row r="794" spans="2:21" ht="15.75" customHeight="1" x14ac:dyDescent="0.35">
      <c r="B794" s="39"/>
      <c r="C794" s="40"/>
      <c r="D794" s="41"/>
      <c r="E794" s="42"/>
      <c r="F794" s="22"/>
      <c r="G794" s="42" t="str">
        <f t="shared" si="14"/>
        <v>-</v>
      </c>
      <c r="H794" s="42"/>
      <c r="I794" s="43"/>
      <c r="J794" s="43" t="str">
        <f t="shared" si="15"/>
        <v>-</v>
      </c>
      <c r="K794" s="43" t="str">
        <f t="shared" si="13"/>
        <v>-</v>
      </c>
      <c r="L794" s="44" t="str">
        <f t="shared" si="12"/>
        <v>-</v>
      </c>
      <c r="M794" s="45"/>
      <c r="N794" s="2"/>
      <c r="S794" s="3"/>
      <c r="T794" s="4"/>
      <c r="U794" s="2"/>
    </row>
    <row r="795" spans="2:21" ht="15.75" customHeight="1" x14ac:dyDescent="0.35">
      <c r="B795" s="39"/>
      <c r="C795" s="40"/>
      <c r="D795" s="41"/>
      <c r="E795" s="42"/>
      <c r="F795" s="22"/>
      <c r="G795" s="42" t="str">
        <f t="shared" si="14"/>
        <v>-</v>
      </c>
      <c r="H795" s="42"/>
      <c r="I795" s="43"/>
      <c r="J795" s="43" t="str">
        <f t="shared" si="15"/>
        <v>-</v>
      </c>
      <c r="K795" s="43" t="str">
        <f t="shared" si="13"/>
        <v>-</v>
      </c>
      <c r="L795" s="44" t="str">
        <f t="shared" si="12"/>
        <v>-</v>
      </c>
      <c r="M795" s="45"/>
      <c r="N795" s="2"/>
      <c r="S795" s="3"/>
      <c r="T795" s="4"/>
      <c r="U795" s="2"/>
    </row>
    <row r="796" spans="2:21" ht="15.75" customHeight="1" x14ac:dyDescent="0.35">
      <c r="B796" s="39"/>
      <c r="C796" s="40"/>
      <c r="D796" s="41"/>
      <c r="E796" s="42"/>
      <c r="F796" s="22"/>
      <c r="G796" s="42" t="str">
        <f t="shared" si="14"/>
        <v>-</v>
      </c>
      <c r="H796" s="42"/>
      <c r="I796" s="43"/>
      <c r="J796" s="43" t="str">
        <f t="shared" si="15"/>
        <v>-</v>
      </c>
      <c r="K796" s="43" t="str">
        <f t="shared" si="13"/>
        <v>-</v>
      </c>
      <c r="L796" s="44" t="str">
        <f t="shared" si="12"/>
        <v>-</v>
      </c>
      <c r="M796" s="45"/>
      <c r="N796" s="2"/>
      <c r="S796" s="3"/>
      <c r="T796" s="4"/>
      <c r="U796" s="2"/>
    </row>
    <row r="797" spans="2:21" ht="15.75" customHeight="1" x14ac:dyDescent="0.35">
      <c r="B797" s="39"/>
      <c r="C797" s="40"/>
      <c r="D797" s="41"/>
      <c r="E797" s="42"/>
      <c r="F797" s="22"/>
      <c r="G797" s="42" t="str">
        <f t="shared" si="14"/>
        <v>-</v>
      </c>
      <c r="H797" s="42"/>
      <c r="I797" s="43"/>
      <c r="J797" s="43" t="str">
        <f t="shared" si="15"/>
        <v>-</v>
      </c>
      <c r="K797" s="43" t="str">
        <f t="shared" si="13"/>
        <v>-</v>
      </c>
      <c r="L797" s="44" t="str">
        <f t="shared" si="12"/>
        <v>-</v>
      </c>
      <c r="M797" s="45"/>
      <c r="N797" s="2"/>
      <c r="S797" s="3"/>
      <c r="T797" s="4"/>
      <c r="U797" s="2"/>
    </row>
    <row r="798" spans="2:21" ht="15.75" customHeight="1" x14ac:dyDescent="0.35">
      <c r="B798" s="39"/>
      <c r="C798" s="40"/>
      <c r="D798" s="41"/>
      <c r="E798" s="42"/>
      <c r="F798" s="22"/>
      <c r="G798" s="42" t="str">
        <f t="shared" si="14"/>
        <v>-</v>
      </c>
      <c r="H798" s="42"/>
      <c r="I798" s="43"/>
      <c r="J798" s="43" t="str">
        <f t="shared" si="15"/>
        <v>-</v>
      </c>
      <c r="K798" s="43" t="str">
        <f t="shared" si="13"/>
        <v>-</v>
      </c>
      <c r="L798" s="44" t="str">
        <f t="shared" si="12"/>
        <v>-</v>
      </c>
      <c r="M798" s="45"/>
      <c r="N798" s="2"/>
      <c r="S798" s="3"/>
      <c r="T798" s="4"/>
      <c r="U798" s="2"/>
    </row>
    <row r="799" spans="2:21" ht="15.75" customHeight="1" x14ac:dyDescent="0.35">
      <c r="B799" s="39"/>
      <c r="C799" s="40"/>
      <c r="D799" s="41"/>
      <c r="E799" s="42"/>
      <c r="F799" s="22"/>
      <c r="G799" s="42" t="str">
        <f t="shared" si="14"/>
        <v>-</v>
      </c>
      <c r="H799" s="42"/>
      <c r="I799" s="43"/>
      <c r="J799" s="43" t="str">
        <f t="shared" si="15"/>
        <v>-</v>
      </c>
      <c r="K799" s="43" t="str">
        <f t="shared" si="13"/>
        <v>-</v>
      </c>
      <c r="L799" s="44" t="str">
        <f t="shared" si="12"/>
        <v>-</v>
      </c>
      <c r="M799" s="45"/>
      <c r="N799" s="2"/>
      <c r="S799" s="3"/>
      <c r="T799" s="4"/>
      <c r="U799" s="2"/>
    </row>
    <row r="800" spans="2:21" ht="15.75" customHeight="1" x14ac:dyDescent="0.35">
      <c r="B800" s="39"/>
      <c r="C800" s="40"/>
      <c r="D800" s="41"/>
      <c r="E800" s="42"/>
      <c r="F800" s="22"/>
      <c r="G800" s="42" t="str">
        <f t="shared" si="14"/>
        <v>-</v>
      </c>
      <c r="H800" s="42"/>
      <c r="I800" s="43"/>
      <c r="J800" s="43" t="str">
        <f t="shared" si="15"/>
        <v>-</v>
      </c>
      <c r="K800" s="43" t="str">
        <f t="shared" si="13"/>
        <v>-</v>
      </c>
      <c r="L800" s="44" t="str">
        <f t="shared" si="12"/>
        <v>-</v>
      </c>
      <c r="M800" s="45"/>
      <c r="N800" s="2"/>
      <c r="S800" s="3"/>
      <c r="T800" s="4"/>
      <c r="U800" s="2"/>
    </row>
    <row r="801" spans="2:21" ht="15.75" customHeight="1" x14ac:dyDescent="0.35">
      <c r="B801" s="39"/>
      <c r="C801" s="40"/>
      <c r="D801" s="41"/>
      <c r="E801" s="42"/>
      <c r="F801" s="22"/>
      <c r="G801" s="42" t="str">
        <f t="shared" si="14"/>
        <v>-</v>
      </c>
      <c r="H801" s="42"/>
      <c r="I801" s="43"/>
      <c r="J801" s="43" t="str">
        <f t="shared" si="15"/>
        <v>-</v>
      </c>
      <c r="K801" s="43" t="str">
        <f t="shared" si="13"/>
        <v>-</v>
      </c>
      <c r="L801" s="44" t="str">
        <f t="shared" si="12"/>
        <v>-</v>
      </c>
      <c r="M801" s="45"/>
      <c r="N801" s="2"/>
      <c r="S801" s="3"/>
      <c r="T801" s="4"/>
      <c r="U801" s="2"/>
    </row>
    <row r="802" spans="2:21" ht="15.75" customHeight="1" x14ac:dyDescent="0.35">
      <c r="B802" s="39"/>
      <c r="C802" s="40"/>
      <c r="D802" s="41"/>
      <c r="E802" s="42"/>
      <c r="F802" s="22"/>
      <c r="G802" s="42" t="str">
        <f t="shared" si="14"/>
        <v>-</v>
      </c>
      <c r="H802" s="42"/>
      <c r="I802" s="43"/>
      <c r="J802" s="43" t="str">
        <f t="shared" si="15"/>
        <v>-</v>
      </c>
      <c r="K802" s="43" t="str">
        <f t="shared" si="13"/>
        <v>-</v>
      </c>
      <c r="L802" s="44" t="str">
        <f t="shared" si="12"/>
        <v>-</v>
      </c>
      <c r="M802" s="45"/>
      <c r="N802" s="2"/>
      <c r="S802" s="3"/>
      <c r="T802" s="4"/>
      <c r="U802" s="2"/>
    </row>
    <row r="803" spans="2:21" ht="15.75" customHeight="1" x14ac:dyDescent="0.35">
      <c r="B803" s="39"/>
      <c r="C803" s="40"/>
      <c r="D803" s="41"/>
      <c r="E803" s="42"/>
      <c r="F803" s="22"/>
      <c r="G803" s="42" t="str">
        <f t="shared" si="14"/>
        <v>-</v>
      </c>
      <c r="H803" s="42"/>
      <c r="I803" s="43"/>
      <c r="J803" s="43" t="str">
        <f t="shared" si="15"/>
        <v>-</v>
      </c>
      <c r="K803" s="43" t="str">
        <f t="shared" si="13"/>
        <v>-</v>
      </c>
      <c r="L803" s="44" t="str">
        <f t="shared" si="12"/>
        <v>-</v>
      </c>
      <c r="M803" s="45"/>
      <c r="N803" s="2"/>
      <c r="S803" s="3"/>
      <c r="T803" s="4"/>
      <c r="U803" s="2"/>
    </row>
    <row r="804" spans="2:21" ht="15.75" customHeight="1" x14ac:dyDescent="0.35">
      <c r="B804" s="39"/>
      <c r="C804" s="40"/>
      <c r="D804" s="41"/>
      <c r="E804" s="42"/>
      <c r="F804" s="22"/>
      <c r="G804" s="42" t="str">
        <f t="shared" si="14"/>
        <v>-</v>
      </c>
      <c r="H804" s="42"/>
      <c r="I804" s="43"/>
      <c r="J804" s="43" t="str">
        <f t="shared" si="15"/>
        <v>-</v>
      </c>
      <c r="K804" s="43" t="str">
        <f t="shared" si="13"/>
        <v>-</v>
      </c>
      <c r="L804" s="44" t="str">
        <f t="shared" si="12"/>
        <v>-</v>
      </c>
      <c r="M804" s="45"/>
      <c r="N804" s="2"/>
      <c r="S804" s="3"/>
      <c r="T804" s="4"/>
      <c r="U804" s="2"/>
    </row>
    <row r="805" spans="2:21" ht="15.75" customHeight="1" x14ac:dyDescent="0.35">
      <c r="B805" s="39"/>
      <c r="C805" s="40"/>
      <c r="D805" s="41"/>
      <c r="E805" s="42"/>
      <c r="F805" s="22"/>
      <c r="G805" s="42" t="str">
        <f t="shared" si="14"/>
        <v>-</v>
      </c>
      <c r="H805" s="42"/>
      <c r="I805" s="43"/>
      <c r="J805" s="43" t="str">
        <f t="shared" si="15"/>
        <v>-</v>
      </c>
      <c r="K805" s="43" t="str">
        <f t="shared" si="13"/>
        <v>-</v>
      </c>
      <c r="L805" s="44" t="str">
        <f t="shared" si="12"/>
        <v>-</v>
      </c>
      <c r="M805" s="45"/>
      <c r="N805" s="2"/>
      <c r="S805" s="3"/>
      <c r="T805" s="4"/>
      <c r="U805" s="2"/>
    </row>
    <row r="806" spans="2:21" ht="15.75" customHeight="1" x14ac:dyDescent="0.35">
      <c r="B806" s="39"/>
      <c r="C806" s="40"/>
      <c r="D806" s="41"/>
      <c r="E806" s="42"/>
      <c r="F806" s="22"/>
      <c r="G806" s="42" t="str">
        <f t="shared" si="14"/>
        <v>-</v>
      </c>
      <c r="H806" s="42"/>
      <c r="I806" s="43"/>
      <c r="J806" s="43" t="str">
        <f t="shared" si="15"/>
        <v>-</v>
      </c>
      <c r="K806" s="43" t="str">
        <f t="shared" si="13"/>
        <v>-</v>
      </c>
      <c r="L806" s="44" t="str">
        <f t="shared" si="12"/>
        <v>-</v>
      </c>
      <c r="M806" s="45"/>
      <c r="N806" s="2"/>
      <c r="S806" s="3"/>
      <c r="T806" s="4"/>
      <c r="U806" s="2"/>
    </row>
    <row r="807" spans="2:21" ht="15.75" customHeight="1" x14ac:dyDescent="0.35">
      <c r="B807" s="39"/>
      <c r="C807" s="40"/>
      <c r="D807" s="41"/>
      <c r="E807" s="42"/>
      <c r="F807" s="22"/>
      <c r="G807" s="42" t="str">
        <f t="shared" si="14"/>
        <v>-</v>
      </c>
      <c r="H807" s="42"/>
      <c r="I807" s="43"/>
      <c r="J807" s="43" t="str">
        <f t="shared" si="15"/>
        <v>-</v>
      </c>
      <c r="K807" s="43" t="str">
        <f t="shared" si="13"/>
        <v>-</v>
      </c>
      <c r="L807" s="44" t="str">
        <f t="shared" si="12"/>
        <v>-</v>
      </c>
      <c r="M807" s="45"/>
      <c r="N807" s="2"/>
      <c r="S807" s="3"/>
      <c r="T807" s="4"/>
      <c r="U807" s="2"/>
    </row>
    <row r="808" spans="2:21" ht="15.75" customHeight="1" x14ac:dyDescent="0.35">
      <c r="B808" s="39"/>
      <c r="C808" s="40"/>
      <c r="D808" s="41"/>
      <c r="E808" s="42"/>
      <c r="F808" s="22"/>
      <c r="G808" s="42" t="str">
        <f t="shared" si="14"/>
        <v>-</v>
      </c>
      <c r="H808" s="42"/>
      <c r="I808" s="43"/>
      <c r="J808" s="43" t="str">
        <f t="shared" si="15"/>
        <v>-</v>
      </c>
      <c r="K808" s="43" t="str">
        <f t="shared" si="13"/>
        <v>-</v>
      </c>
      <c r="L808" s="44" t="str">
        <f t="shared" si="12"/>
        <v>-</v>
      </c>
      <c r="M808" s="45"/>
      <c r="N808" s="2"/>
      <c r="S808" s="3"/>
      <c r="T808" s="4"/>
      <c r="U808" s="2"/>
    </row>
    <row r="809" spans="2:21" ht="15.75" customHeight="1" x14ac:dyDescent="0.35">
      <c r="B809" s="39"/>
      <c r="C809" s="40"/>
      <c r="D809" s="41"/>
      <c r="E809" s="42"/>
      <c r="F809" s="22"/>
      <c r="G809" s="42" t="str">
        <f t="shared" si="14"/>
        <v>-</v>
      </c>
      <c r="H809" s="42"/>
      <c r="I809" s="43"/>
      <c r="J809" s="43" t="str">
        <f t="shared" si="15"/>
        <v>-</v>
      </c>
      <c r="K809" s="43" t="str">
        <f t="shared" si="13"/>
        <v>-</v>
      </c>
      <c r="L809" s="44" t="str">
        <f t="shared" si="12"/>
        <v>-</v>
      </c>
      <c r="M809" s="45"/>
      <c r="N809" s="2"/>
      <c r="S809" s="3"/>
      <c r="T809" s="4"/>
      <c r="U809" s="2"/>
    </row>
    <row r="810" spans="2:21" ht="15.75" customHeight="1" x14ac:dyDescent="0.35">
      <c r="B810" s="39"/>
      <c r="C810" s="40"/>
      <c r="D810" s="41"/>
      <c r="E810" s="42"/>
      <c r="F810" s="22"/>
      <c r="G810" s="42" t="str">
        <f t="shared" si="14"/>
        <v>-</v>
      </c>
      <c r="H810" s="42"/>
      <c r="I810" s="43"/>
      <c r="J810" s="43" t="str">
        <f t="shared" si="15"/>
        <v>-</v>
      </c>
      <c r="K810" s="43" t="str">
        <f t="shared" si="13"/>
        <v>-</v>
      </c>
      <c r="L810" s="44" t="str">
        <f t="shared" si="12"/>
        <v>-</v>
      </c>
      <c r="M810" s="45"/>
      <c r="N810" s="2"/>
      <c r="S810" s="3"/>
      <c r="T810" s="4"/>
      <c r="U810" s="2"/>
    </row>
    <row r="811" spans="2:21" ht="15.75" customHeight="1" x14ac:dyDescent="0.35">
      <c r="B811" s="39"/>
      <c r="C811" s="40"/>
      <c r="D811" s="41"/>
      <c r="E811" s="42"/>
      <c r="F811" s="22"/>
      <c r="G811" s="42" t="str">
        <f t="shared" si="14"/>
        <v>-</v>
      </c>
      <c r="H811" s="42"/>
      <c r="I811" s="43"/>
      <c r="J811" s="43" t="str">
        <f t="shared" si="15"/>
        <v>-</v>
      </c>
      <c r="K811" s="43" t="str">
        <f t="shared" si="13"/>
        <v>-</v>
      </c>
      <c r="L811" s="44" t="str">
        <f t="shared" si="12"/>
        <v>-</v>
      </c>
      <c r="M811" s="45"/>
      <c r="N811" s="2"/>
      <c r="S811" s="3"/>
      <c r="T811" s="4"/>
      <c r="U811" s="2"/>
    </row>
    <row r="812" spans="2:21" ht="15.75" customHeight="1" x14ac:dyDescent="0.35">
      <c r="B812" s="39"/>
      <c r="C812" s="40"/>
      <c r="D812" s="41"/>
      <c r="E812" s="42"/>
      <c r="F812" s="22"/>
      <c r="G812" s="42" t="str">
        <f t="shared" si="14"/>
        <v>-</v>
      </c>
      <c r="H812" s="42"/>
      <c r="I812" s="43"/>
      <c r="J812" s="43" t="str">
        <f t="shared" si="15"/>
        <v>-</v>
      </c>
      <c r="K812" s="43" t="str">
        <f t="shared" si="13"/>
        <v>-</v>
      </c>
      <c r="L812" s="44" t="str">
        <f t="shared" si="12"/>
        <v>-</v>
      </c>
      <c r="M812" s="45"/>
      <c r="N812" s="2"/>
      <c r="S812" s="3"/>
      <c r="T812" s="4"/>
      <c r="U812" s="2"/>
    </row>
    <row r="813" spans="2:21" ht="15.75" customHeight="1" x14ac:dyDescent="0.35">
      <c r="B813" s="39"/>
      <c r="C813" s="40"/>
      <c r="D813" s="41"/>
      <c r="E813" s="42"/>
      <c r="F813" s="22"/>
      <c r="G813" s="42" t="str">
        <f t="shared" si="14"/>
        <v>-</v>
      </c>
      <c r="H813" s="42"/>
      <c r="I813" s="43"/>
      <c r="J813" s="43" t="str">
        <f t="shared" si="15"/>
        <v>-</v>
      </c>
      <c r="K813" s="43" t="str">
        <f t="shared" si="13"/>
        <v>-</v>
      </c>
      <c r="L813" s="44" t="str">
        <f t="shared" si="12"/>
        <v>-</v>
      </c>
      <c r="M813" s="45"/>
      <c r="N813" s="2"/>
      <c r="S813" s="3"/>
      <c r="T813" s="4"/>
      <c r="U813" s="2"/>
    </row>
    <row r="814" spans="2:21" ht="15.75" customHeight="1" x14ac:dyDescent="0.35">
      <c r="B814" s="39"/>
      <c r="C814" s="40"/>
      <c r="D814" s="41"/>
      <c r="E814" s="42"/>
      <c r="F814" s="22"/>
      <c r="G814" s="42" t="str">
        <f t="shared" si="14"/>
        <v>-</v>
      </c>
      <c r="H814" s="42"/>
      <c r="I814" s="43"/>
      <c r="J814" s="43" t="str">
        <f t="shared" si="15"/>
        <v>-</v>
      </c>
      <c r="K814" s="43" t="str">
        <f t="shared" si="13"/>
        <v>-</v>
      </c>
      <c r="L814" s="44" t="str">
        <f t="shared" si="12"/>
        <v>-</v>
      </c>
      <c r="M814" s="45"/>
      <c r="N814" s="2"/>
      <c r="S814" s="3"/>
      <c r="T814" s="4"/>
      <c r="U814" s="2"/>
    </row>
    <row r="815" spans="2:21" ht="15.75" customHeight="1" x14ac:dyDescent="0.35">
      <c r="B815" s="39"/>
      <c r="C815" s="40"/>
      <c r="D815" s="41"/>
      <c r="E815" s="42"/>
      <c r="F815" s="22"/>
      <c r="G815" s="42" t="str">
        <f t="shared" si="14"/>
        <v>-</v>
      </c>
      <c r="H815" s="42"/>
      <c r="I815" s="43"/>
      <c r="J815" s="43" t="str">
        <f t="shared" si="15"/>
        <v>-</v>
      </c>
      <c r="K815" s="43" t="str">
        <f t="shared" si="13"/>
        <v>-</v>
      </c>
      <c r="L815" s="44" t="str">
        <f t="shared" si="12"/>
        <v>-</v>
      </c>
      <c r="M815" s="45"/>
      <c r="N815" s="2"/>
      <c r="S815" s="3"/>
      <c r="T815" s="4"/>
      <c r="U815" s="2"/>
    </row>
    <row r="816" spans="2:21" ht="15.75" customHeight="1" x14ac:dyDescent="0.35">
      <c r="B816" s="39"/>
      <c r="C816" s="40"/>
      <c r="D816" s="41"/>
      <c r="E816" s="42"/>
      <c r="F816" s="22"/>
      <c r="G816" s="42" t="str">
        <f t="shared" si="14"/>
        <v>-</v>
      </c>
      <c r="H816" s="42"/>
      <c r="I816" s="43"/>
      <c r="J816" s="43" t="str">
        <f t="shared" si="15"/>
        <v>-</v>
      </c>
      <c r="K816" s="43" t="str">
        <f t="shared" si="13"/>
        <v>-</v>
      </c>
      <c r="L816" s="44" t="str">
        <f t="shared" si="12"/>
        <v>-</v>
      </c>
      <c r="M816" s="45"/>
      <c r="N816" s="2"/>
      <c r="S816" s="3"/>
      <c r="T816" s="4"/>
      <c r="U816" s="2"/>
    </row>
    <row r="817" spans="2:21" ht="15.75" customHeight="1" x14ac:dyDescent="0.35">
      <c r="B817" s="39"/>
      <c r="C817" s="40"/>
      <c r="D817" s="41"/>
      <c r="E817" s="42"/>
      <c r="F817" s="22"/>
      <c r="G817" s="42" t="str">
        <f t="shared" si="14"/>
        <v>-</v>
      </c>
      <c r="H817" s="42"/>
      <c r="I817" s="43"/>
      <c r="J817" s="43" t="str">
        <f t="shared" si="15"/>
        <v>-</v>
      </c>
      <c r="K817" s="43" t="str">
        <f t="shared" si="13"/>
        <v>-</v>
      </c>
      <c r="L817" s="44" t="str">
        <f t="shared" si="12"/>
        <v>-</v>
      </c>
      <c r="M817" s="45"/>
      <c r="N817" s="2"/>
      <c r="S817" s="3"/>
      <c r="T817" s="4"/>
      <c r="U817" s="2"/>
    </row>
    <row r="818" spans="2:21" ht="15.75" customHeight="1" x14ac:dyDescent="0.35">
      <c r="B818" s="39"/>
      <c r="C818" s="40"/>
      <c r="D818" s="41"/>
      <c r="E818" s="42"/>
      <c r="F818" s="22"/>
      <c r="G818" s="42" t="str">
        <f t="shared" si="14"/>
        <v>-</v>
      </c>
      <c r="H818" s="42"/>
      <c r="I818" s="43"/>
      <c r="J818" s="43" t="str">
        <f t="shared" si="15"/>
        <v>-</v>
      </c>
      <c r="K818" s="43" t="str">
        <f t="shared" si="13"/>
        <v>-</v>
      </c>
      <c r="L818" s="44" t="str">
        <f t="shared" si="12"/>
        <v>-</v>
      </c>
      <c r="M818" s="45"/>
      <c r="N818" s="2"/>
      <c r="S818" s="3"/>
      <c r="T818" s="4"/>
      <c r="U818" s="2"/>
    </row>
    <row r="819" spans="2:21" ht="15.75" customHeight="1" x14ac:dyDescent="0.35">
      <c r="B819" s="39"/>
      <c r="C819" s="40"/>
      <c r="D819" s="41"/>
      <c r="E819" s="42"/>
      <c r="F819" s="22"/>
      <c r="G819" s="42" t="str">
        <f t="shared" si="14"/>
        <v>-</v>
      </c>
      <c r="H819" s="42"/>
      <c r="I819" s="43"/>
      <c r="J819" s="43" t="str">
        <f t="shared" si="15"/>
        <v>-</v>
      </c>
      <c r="K819" s="43" t="str">
        <f t="shared" si="13"/>
        <v>-</v>
      </c>
      <c r="L819" s="44" t="str">
        <f t="shared" si="12"/>
        <v>-</v>
      </c>
      <c r="M819" s="45"/>
      <c r="N819" s="2"/>
      <c r="S819" s="3"/>
      <c r="T819" s="4"/>
      <c r="U819" s="2"/>
    </row>
    <row r="820" spans="2:21" ht="15.75" customHeight="1" x14ac:dyDescent="0.35">
      <c r="B820" s="39"/>
      <c r="C820" s="40"/>
      <c r="D820" s="41"/>
      <c r="E820" s="42"/>
      <c r="F820" s="22"/>
      <c r="G820" s="42" t="str">
        <f t="shared" si="14"/>
        <v>-</v>
      </c>
      <c r="H820" s="42"/>
      <c r="I820" s="43"/>
      <c r="J820" s="43" t="str">
        <f t="shared" si="15"/>
        <v>-</v>
      </c>
      <c r="K820" s="43" t="str">
        <f t="shared" si="13"/>
        <v>-</v>
      </c>
      <c r="L820" s="44" t="str">
        <f t="shared" si="12"/>
        <v>-</v>
      </c>
      <c r="M820" s="45"/>
      <c r="N820" s="2"/>
      <c r="S820" s="3"/>
      <c r="T820" s="4"/>
      <c r="U820" s="2"/>
    </row>
    <row r="821" spans="2:21" ht="15.75" customHeight="1" x14ac:dyDescent="0.35">
      <c r="B821" s="39"/>
      <c r="C821" s="40"/>
      <c r="D821" s="41"/>
      <c r="E821" s="42"/>
      <c r="F821" s="22"/>
      <c r="G821" s="42" t="str">
        <f t="shared" si="14"/>
        <v>-</v>
      </c>
      <c r="H821" s="42"/>
      <c r="I821" s="43"/>
      <c r="J821" s="43" t="str">
        <f t="shared" si="15"/>
        <v>-</v>
      </c>
      <c r="K821" s="43" t="str">
        <f t="shared" si="13"/>
        <v>-</v>
      </c>
      <c r="L821" s="44" t="str">
        <f t="shared" si="12"/>
        <v>-</v>
      </c>
      <c r="M821" s="45"/>
      <c r="N821" s="2"/>
      <c r="S821" s="3"/>
      <c r="T821" s="4"/>
      <c r="U821" s="2"/>
    </row>
    <row r="822" spans="2:21" ht="15.75" customHeight="1" x14ac:dyDescent="0.35">
      <c r="B822" s="39"/>
      <c r="C822" s="40"/>
      <c r="D822" s="41"/>
      <c r="E822" s="42"/>
      <c r="F822" s="22"/>
      <c r="G822" s="42" t="str">
        <f t="shared" si="14"/>
        <v>-</v>
      </c>
      <c r="H822" s="42"/>
      <c r="I822" s="43"/>
      <c r="J822" s="43" t="str">
        <f t="shared" si="15"/>
        <v>-</v>
      </c>
      <c r="K822" s="43" t="str">
        <f t="shared" si="13"/>
        <v>-</v>
      </c>
      <c r="L822" s="44" t="str">
        <f t="shared" si="12"/>
        <v>-</v>
      </c>
      <c r="M822" s="45"/>
      <c r="N822" s="2"/>
      <c r="S822" s="3"/>
      <c r="T822" s="4"/>
      <c r="U822" s="2"/>
    </row>
    <row r="823" spans="2:21" ht="15.75" customHeight="1" x14ac:dyDescent="0.35">
      <c r="B823" s="39"/>
      <c r="C823" s="40"/>
      <c r="D823" s="41"/>
      <c r="E823" s="42"/>
      <c r="F823" s="22"/>
      <c r="G823" s="42" t="str">
        <f t="shared" si="14"/>
        <v>-</v>
      </c>
      <c r="H823" s="42"/>
      <c r="I823" s="43"/>
      <c r="J823" s="43" t="str">
        <f t="shared" si="15"/>
        <v>-</v>
      </c>
      <c r="K823" s="43" t="str">
        <f t="shared" si="13"/>
        <v>-</v>
      </c>
      <c r="L823" s="44" t="str">
        <f t="shared" si="12"/>
        <v>-</v>
      </c>
      <c r="M823" s="45"/>
      <c r="N823" s="2"/>
      <c r="S823" s="3"/>
      <c r="T823" s="4"/>
      <c r="U823" s="2"/>
    </row>
    <row r="824" spans="2:21" ht="15.75" customHeight="1" x14ac:dyDescent="0.35">
      <c r="B824" s="39"/>
      <c r="C824" s="40"/>
      <c r="D824" s="41"/>
      <c r="E824" s="42"/>
      <c r="F824" s="22"/>
      <c r="G824" s="42" t="str">
        <f t="shared" si="14"/>
        <v>-</v>
      </c>
      <c r="H824" s="42"/>
      <c r="I824" s="43"/>
      <c r="J824" s="43" t="str">
        <f t="shared" si="15"/>
        <v>-</v>
      </c>
      <c r="K824" s="43" t="str">
        <f t="shared" si="13"/>
        <v>-</v>
      </c>
      <c r="L824" s="44" t="str">
        <f t="shared" si="12"/>
        <v>-</v>
      </c>
      <c r="M824" s="45"/>
      <c r="N824" s="2"/>
      <c r="S824" s="3"/>
      <c r="T824" s="4"/>
      <c r="U824" s="2"/>
    </row>
    <row r="825" spans="2:21" ht="15.75" customHeight="1" x14ac:dyDescent="0.35">
      <c r="B825" s="39"/>
      <c r="C825" s="40"/>
      <c r="D825" s="41"/>
      <c r="E825" s="42"/>
      <c r="F825" s="22"/>
      <c r="G825" s="42" t="str">
        <f t="shared" si="14"/>
        <v>-</v>
      </c>
      <c r="H825" s="42"/>
      <c r="I825" s="43"/>
      <c r="J825" s="43" t="str">
        <f t="shared" si="15"/>
        <v>-</v>
      </c>
      <c r="K825" s="43" t="str">
        <f t="shared" si="13"/>
        <v>-</v>
      </c>
      <c r="L825" s="44" t="str">
        <f t="shared" si="12"/>
        <v>-</v>
      </c>
      <c r="M825" s="45"/>
      <c r="N825" s="2"/>
      <c r="S825" s="3"/>
      <c r="T825" s="4"/>
      <c r="U825" s="2"/>
    </row>
    <row r="826" spans="2:21" ht="15.75" customHeight="1" x14ac:dyDescent="0.35">
      <c r="B826" s="39"/>
      <c r="C826" s="40"/>
      <c r="D826" s="41"/>
      <c r="E826" s="42"/>
      <c r="F826" s="22"/>
      <c r="G826" s="42" t="str">
        <f t="shared" si="14"/>
        <v>-</v>
      </c>
      <c r="H826" s="42"/>
      <c r="I826" s="43"/>
      <c r="J826" s="43" t="str">
        <f t="shared" si="15"/>
        <v>-</v>
      </c>
      <c r="K826" s="43" t="str">
        <f t="shared" si="13"/>
        <v>-</v>
      </c>
      <c r="L826" s="44" t="str">
        <f t="shared" si="12"/>
        <v>-</v>
      </c>
      <c r="M826" s="45"/>
      <c r="N826" s="2"/>
      <c r="S826" s="3"/>
      <c r="T826" s="4"/>
      <c r="U826" s="2"/>
    </row>
    <row r="827" spans="2:21" ht="15.75" customHeight="1" x14ac:dyDescent="0.35">
      <c r="B827" s="39"/>
      <c r="C827" s="40"/>
      <c r="D827" s="41"/>
      <c r="E827" s="42"/>
      <c r="F827" s="22"/>
      <c r="G827" s="42" t="str">
        <f t="shared" si="14"/>
        <v>-</v>
      </c>
      <c r="H827" s="42"/>
      <c r="I827" s="43"/>
      <c r="J827" s="43" t="str">
        <f t="shared" si="15"/>
        <v>-</v>
      </c>
      <c r="K827" s="43" t="str">
        <f t="shared" si="13"/>
        <v>-</v>
      </c>
      <c r="L827" s="44" t="str">
        <f t="shared" si="12"/>
        <v>-</v>
      </c>
      <c r="M827" s="45"/>
      <c r="N827" s="2"/>
      <c r="S827" s="3"/>
      <c r="T827" s="4"/>
      <c r="U827" s="2"/>
    </row>
    <row r="828" spans="2:21" ht="15.75" customHeight="1" x14ac:dyDescent="0.35">
      <c r="B828" s="39"/>
      <c r="C828" s="40"/>
      <c r="D828" s="41"/>
      <c r="E828" s="42"/>
      <c r="F828" s="22"/>
      <c r="G828" s="42" t="str">
        <f t="shared" si="14"/>
        <v>-</v>
      </c>
      <c r="H828" s="42"/>
      <c r="I828" s="43"/>
      <c r="J828" s="43" t="str">
        <f t="shared" si="15"/>
        <v>-</v>
      </c>
      <c r="K828" s="43" t="str">
        <f t="shared" si="13"/>
        <v>-</v>
      </c>
      <c r="L828" s="44" t="str">
        <f t="shared" si="12"/>
        <v>-</v>
      </c>
      <c r="M828" s="45"/>
      <c r="N828" s="2"/>
      <c r="S828" s="3"/>
      <c r="T828" s="4"/>
      <c r="U828" s="2"/>
    </row>
    <row r="829" spans="2:21" ht="15.75" customHeight="1" x14ac:dyDescent="0.35">
      <c r="B829" s="39"/>
      <c r="C829" s="40"/>
      <c r="D829" s="41"/>
      <c r="E829" s="42"/>
      <c r="F829" s="22"/>
      <c r="G829" s="42" t="str">
        <f t="shared" si="14"/>
        <v>-</v>
      </c>
      <c r="H829" s="42"/>
      <c r="I829" s="43"/>
      <c r="J829" s="43" t="str">
        <f t="shared" si="15"/>
        <v>-</v>
      </c>
      <c r="K829" s="43" t="str">
        <f t="shared" si="13"/>
        <v>-</v>
      </c>
      <c r="L829" s="44" t="str">
        <f t="shared" si="12"/>
        <v>-</v>
      </c>
      <c r="M829" s="45"/>
      <c r="N829" s="2"/>
      <c r="S829" s="3"/>
      <c r="T829" s="4"/>
      <c r="U829" s="2"/>
    </row>
    <row r="830" spans="2:21" ht="15.75" customHeight="1" x14ac:dyDescent="0.35">
      <c r="B830" s="39"/>
      <c r="C830" s="40"/>
      <c r="D830" s="41"/>
      <c r="E830" s="42"/>
      <c r="F830" s="22"/>
      <c r="G830" s="42" t="str">
        <f t="shared" si="14"/>
        <v>-</v>
      </c>
      <c r="H830" s="42"/>
      <c r="I830" s="43"/>
      <c r="J830" s="43" t="str">
        <f t="shared" si="15"/>
        <v>-</v>
      </c>
      <c r="K830" s="43" t="str">
        <f t="shared" si="13"/>
        <v>-</v>
      </c>
      <c r="L830" s="44" t="str">
        <f t="shared" si="12"/>
        <v>-</v>
      </c>
      <c r="M830" s="45"/>
      <c r="N830" s="2"/>
      <c r="S830" s="3"/>
      <c r="T830" s="4"/>
      <c r="U830" s="2"/>
    </row>
    <row r="831" spans="2:21" ht="15.75" customHeight="1" x14ac:dyDescent="0.35">
      <c r="B831" s="39"/>
      <c r="C831" s="40"/>
      <c r="D831" s="41"/>
      <c r="E831" s="42"/>
      <c r="F831" s="22"/>
      <c r="G831" s="42" t="str">
        <f t="shared" si="14"/>
        <v>-</v>
      </c>
      <c r="H831" s="42"/>
      <c r="I831" s="43"/>
      <c r="J831" s="43" t="str">
        <f t="shared" si="15"/>
        <v>-</v>
      </c>
      <c r="K831" s="43" t="str">
        <f t="shared" si="13"/>
        <v>-</v>
      </c>
      <c r="L831" s="44" t="str">
        <f t="shared" si="12"/>
        <v>-</v>
      </c>
      <c r="M831" s="45"/>
      <c r="N831" s="2"/>
      <c r="S831" s="3"/>
      <c r="T831" s="4"/>
      <c r="U831" s="2"/>
    </row>
    <row r="832" spans="2:21" ht="15.75" customHeight="1" x14ac:dyDescent="0.35">
      <c r="B832" s="39"/>
      <c r="C832" s="40"/>
      <c r="D832" s="41"/>
      <c r="E832" s="42"/>
      <c r="F832" s="22"/>
      <c r="G832" s="42" t="str">
        <f t="shared" si="14"/>
        <v>-</v>
      </c>
      <c r="H832" s="42"/>
      <c r="I832" s="43"/>
      <c r="J832" s="43" t="str">
        <f t="shared" si="15"/>
        <v>-</v>
      </c>
      <c r="K832" s="43" t="str">
        <f t="shared" si="13"/>
        <v>-</v>
      </c>
      <c r="L832" s="44" t="str">
        <f t="shared" si="12"/>
        <v>-</v>
      </c>
      <c r="M832" s="45"/>
      <c r="N832" s="2"/>
      <c r="S832" s="3"/>
      <c r="T832" s="4"/>
      <c r="U832" s="2"/>
    </row>
    <row r="833" spans="2:21" ht="15.75" customHeight="1" x14ac:dyDescent="0.35">
      <c r="B833" s="39"/>
      <c r="C833" s="40"/>
      <c r="D833" s="41"/>
      <c r="E833" s="42"/>
      <c r="F833" s="22"/>
      <c r="G833" s="42" t="str">
        <f t="shared" si="14"/>
        <v>-</v>
      </c>
      <c r="H833" s="42"/>
      <c r="I833" s="43"/>
      <c r="J833" s="43" t="str">
        <f t="shared" si="15"/>
        <v>-</v>
      </c>
      <c r="K833" s="43" t="str">
        <f t="shared" si="13"/>
        <v>-</v>
      </c>
      <c r="L833" s="44" t="str">
        <f t="shared" si="12"/>
        <v>-</v>
      </c>
      <c r="M833" s="45"/>
      <c r="N833" s="2"/>
      <c r="S833" s="3"/>
      <c r="T833" s="4"/>
      <c r="U833" s="2"/>
    </row>
    <row r="834" spans="2:21" ht="15.75" customHeight="1" x14ac:dyDescent="0.35">
      <c r="B834" s="39"/>
      <c r="C834" s="40"/>
      <c r="D834" s="41"/>
      <c r="E834" s="42"/>
      <c r="F834" s="22"/>
      <c r="G834" s="42" t="str">
        <f t="shared" si="14"/>
        <v>-</v>
      </c>
      <c r="H834" s="42"/>
      <c r="I834" s="43"/>
      <c r="J834" s="43" t="str">
        <f t="shared" si="15"/>
        <v>-</v>
      </c>
      <c r="K834" s="43" t="str">
        <f t="shared" si="13"/>
        <v>-</v>
      </c>
      <c r="L834" s="44" t="str">
        <f t="shared" si="12"/>
        <v>-</v>
      </c>
      <c r="M834" s="45"/>
      <c r="N834" s="2"/>
      <c r="S834" s="3"/>
      <c r="T834" s="4"/>
      <c r="U834" s="2"/>
    </row>
    <row r="835" spans="2:21" ht="15.75" customHeight="1" x14ac:dyDescent="0.35">
      <c r="B835" s="39"/>
      <c r="C835" s="40"/>
      <c r="D835" s="41"/>
      <c r="E835" s="42"/>
      <c r="F835" s="22"/>
      <c r="G835" s="42" t="str">
        <f t="shared" si="14"/>
        <v>-</v>
      </c>
      <c r="H835" s="42"/>
      <c r="I835" s="43"/>
      <c r="J835" s="43" t="str">
        <f t="shared" si="15"/>
        <v>-</v>
      </c>
      <c r="K835" s="43" t="str">
        <f t="shared" si="13"/>
        <v>-</v>
      </c>
      <c r="L835" s="44" t="str">
        <f t="shared" si="12"/>
        <v>-</v>
      </c>
      <c r="M835" s="45"/>
      <c r="N835" s="2"/>
      <c r="S835" s="3"/>
      <c r="T835" s="4"/>
      <c r="U835" s="2"/>
    </row>
    <row r="836" spans="2:21" ht="15.75" customHeight="1" x14ac:dyDescent="0.35">
      <c r="B836" s="39"/>
      <c r="C836" s="40"/>
      <c r="D836" s="41"/>
      <c r="E836" s="42"/>
      <c r="F836" s="22"/>
      <c r="G836" s="42" t="str">
        <f t="shared" si="14"/>
        <v>-</v>
      </c>
      <c r="H836" s="42"/>
      <c r="I836" s="43"/>
      <c r="J836" s="43" t="str">
        <f t="shared" si="15"/>
        <v>-</v>
      </c>
      <c r="K836" s="43" t="str">
        <f t="shared" si="13"/>
        <v>-</v>
      </c>
      <c r="L836" s="44" t="str">
        <f t="shared" si="12"/>
        <v>-</v>
      </c>
      <c r="M836" s="45"/>
      <c r="N836" s="2"/>
      <c r="S836" s="3"/>
      <c r="T836" s="4"/>
      <c r="U836" s="2"/>
    </row>
    <row r="837" spans="2:21" ht="15.75" customHeight="1" x14ac:dyDescent="0.35">
      <c r="B837" s="39"/>
      <c r="C837" s="40"/>
      <c r="D837" s="41"/>
      <c r="E837" s="42"/>
      <c r="F837" s="22"/>
      <c r="G837" s="42" t="str">
        <f t="shared" si="14"/>
        <v>-</v>
      </c>
      <c r="H837" s="42"/>
      <c r="I837" s="43"/>
      <c r="J837" s="43" t="str">
        <f t="shared" si="15"/>
        <v>-</v>
      </c>
      <c r="K837" s="43" t="str">
        <f t="shared" si="13"/>
        <v>-</v>
      </c>
      <c r="L837" s="44" t="str">
        <f t="shared" si="12"/>
        <v>-</v>
      </c>
      <c r="M837" s="45"/>
      <c r="N837" s="2"/>
      <c r="S837" s="3"/>
      <c r="T837" s="4"/>
      <c r="U837" s="2"/>
    </row>
    <row r="838" spans="2:21" ht="15.75" customHeight="1" x14ac:dyDescent="0.35">
      <c r="B838" s="39"/>
      <c r="C838" s="40"/>
      <c r="D838" s="41"/>
      <c r="E838" s="42"/>
      <c r="F838" s="22"/>
      <c r="G838" s="42" t="str">
        <f t="shared" si="14"/>
        <v>-</v>
      </c>
      <c r="H838" s="42"/>
      <c r="I838" s="43"/>
      <c r="J838" s="43" t="str">
        <f t="shared" si="15"/>
        <v>-</v>
      </c>
      <c r="K838" s="43" t="str">
        <f t="shared" si="13"/>
        <v>-</v>
      </c>
      <c r="L838" s="44" t="str">
        <f t="shared" si="12"/>
        <v>-</v>
      </c>
      <c r="M838" s="45"/>
      <c r="N838" s="2"/>
      <c r="S838" s="3"/>
      <c r="T838" s="4"/>
      <c r="U838" s="2"/>
    </row>
    <row r="839" spans="2:21" ht="15.75" customHeight="1" x14ac:dyDescent="0.35">
      <c r="B839" s="39"/>
      <c r="C839" s="40"/>
      <c r="D839" s="41"/>
      <c r="E839" s="42"/>
      <c r="F839" s="22"/>
      <c r="G839" s="42" t="str">
        <f t="shared" si="14"/>
        <v>-</v>
      </c>
      <c r="H839" s="42"/>
      <c r="I839" s="43"/>
      <c r="J839" s="43" t="str">
        <f t="shared" si="15"/>
        <v>-</v>
      </c>
      <c r="K839" s="43" t="str">
        <f t="shared" si="13"/>
        <v>-</v>
      </c>
      <c r="L839" s="44" t="str">
        <f t="shared" si="12"/>
        <v>-</v>
      </c>
      <c r="M839" s="45"/>
      <c r="N839" s="2"/>
      <c r="S839" s="3"/>
      <c r="T839" s="4"/>
      <c r="U839" s="2"/>
    </row>
    <row r="840" spans="2:21" ht="15.75" customHeight="1" x14ac:dyDescent="0.35">
      <c r="B840" s="39"/>
      <c r="C840" s="40"/>
      <c r="D840" s="41"/>
      <c r="E840" s="42"/>
      <c r="F840" s="22"/>
      <c r="G840" s="42" t="str">
        <f t="shared" si="14"/>
        <v>-</v>
      </c>
      <c r="H840" s="42"/>
      <c r="I840" s="43"/>
      <c r="J840" s="43" t="str">
        <f t="shared" si="15"/>
        <v>-</v>
      </c>
      <c r="K840" s="43" t="str">
        <f t="shared" si="13"/>
        <v>-</v>
      </c>
      <c r="L840" s="44" t="str">
        <f t="shared" si="12"/>
        <v>-</v>
      </c>
      <c r="M840" s="45"/>
      <c r="N840" s="2"/>
      <c r="S840" s="3"/>
      <c r="T840" s="4"/>
      <c r="U840" s="2"/>
    </row>
    <row r="841" spans="2:21" ht="15.75" customHeight="1" x14ac:dyDescent="0.35">
      <c r="B841" s="39"/>
      <c r="C841" s="40"/>
      <c r="D841" s="41"/>
      <c r="E841" s="42"/>
      <c r="F841" s="22"/>
      <c r="G841" s="42" t="str">
        <f t="shared" si="14"/>
        <v>-</v>
      </c>
      <c r="H841" s="42"/>
      <c r="I841" s="43"/>
      <c r="J841" s="43" t="str">
        <f t="shared" si="15"/>
        <v>-</v>
      </c>
      <c r="K841" s="43" t="str">
        <f t="shared" si="13"/>
        <v>-</v>
      </c>
      <c r="L841" s="44" t="str">
        <f t="shared" si="12"/>
        <v>-</v>
      </c>
      <c r="M841" s="45"/>
      <c r="N841" s="2"/>
      <c r="S841" s="3"/>
      <c r="T841" s="4"/>
      <c r="U841" s="2"/>
    </row>
    <row r="842" spans="2:21" ht="15.75" customHeight="1" x14ac:dyDescent="0.35">
      <c r="B842" s="39"/>
      <c r="C842" s="40"/>
      <c r="D842" s="41"/>
      <c r="E842" s="42"/>
      <c r="F842" s="22"/>
      <c r="G842" s="42" t="str">
        <f t="shared" si="14"/>
        <v>-</v>
      </c>
      <c r="H842" s="42"/>
      <c r="I842" s="43"/>
      <c r="J842" s="43" t="str">
        <f t="shared" si="15"/>
        <v>-</v>
      </c>
      <c r="K842" s="43" t="str">
        <f t="shared" si="13"/>
        <v>-</v>
      </c>
      <c r="L842" s="44" t="str">
        <f t="shared" si="12"/>
        <v>-</v>
      </c>
      <c r="M842" s="45"/>
      <c r="N842" s="2"/>
      <c r="S842" s="3"/>
      <c r="T842" s="4"/>
      <c r="U842" s="2"/>
    </row>
    <row r="843" spans="2:21" ht="15.75" customHeight="1" x14ac:dyDescent="0.35">
      <c r="B843" s="39"/>
      <c r="C843" s="40"/>
      <c r="D843" s="41"/>
      <c r="E843" s="42"/>
      <c r="F843" s="22"/>
      <c r="G843" s="42" t="str">
        <f t="shared" si="14"/>
        <v>-</v>
      </c>
      <c r="H843" s="42"/>
      <c r="I843" s="43"/>
      <c r="J843" s="43" t="str">
        <f t="shared" si="15"/>
        <v>-</v>
      </c>
      <c r="K843" s="43" t="str">
        <f t="shared" si="13"/>
        <v>-</v>
      </c>
      <c r="L843" s="44" t="str">
        <f t="shared" si="12"/>
        <v>-</v>
      </c>
      <c r="M843" s="45"/>
      <c r="N843" s="2"/>
      <c r="S843" s="3"/>
      <c r="T843" s="4"/>
      <c r="U843" s="2"/>
    </row>
    <row r="844" spans="2:21" ht="15.75" customHeight="1" x14ac:dyDescent="0.35">
      <c r="B844" s="39"/>
      <c r="C844" s="40"/>
      <c r="D844" s="41"/>
      <c r="E844" s="42"/>
      <c r="F844" s="22"/>
      <c r="G844" s="42" t="str">
        <f t="shared" si="14"/>
        <v>-</v>
      </c>
      <c r="H844" s="42"/>
      <c r="I844" s="43"/>
      <c r="J844" s="43" t="str">
        <f t="shared" si="15"/>
        <v>-</v>
      </c>
      <c r="K844" s="43" t="str">
        <f t="shared" si="13"/>
        <v>-</v>
      </c>
      <c r="L844" s="44" t="str">
        <f t="shared" si="12"/>
        <v>-</v>
      </c>
      <c r="M844" s="45"/>
      <c r="N844" s="2"/>
      <c r="S844" s="3"/>
      <c r="T844" s="4"/>
      <c r="U844" s="2"/>
    </row>
    <row r="845" spans="2:21" ht="15.75" customHeight="1" x14ac:dyDescent="0.35">
      <c r="B845" s="39"/>
      <c r="C845" s="40"/>
      <c r="D845" s="41"/>
      <c r="E845" s="42"/>
      <c r="F845" s="22"/>
      <c r="G845" s="42" t="str">
        <f t="shared" si="14"/>
        <v>-</v>
      </c>
      <c r="H845" s="42"/>
      <c r="I845" s="43"/>
      <c r="J845" s="43" t="str">
        <f t="shared" si="15"/>
        <v>-</v>
      </c>
      <c r="K845" s="43" t="str">
        <f t="shared" si="13"/>
        <v>-</v>
      </c>
      <c r="L845" s="44" t="str">
        <f t="shared" si="12"/>
        <v>-</v>
      </c>
      <c r="M845" s="45"/>
      <c r="N845" s="2"/>
      <c r="S845" s="3"/>
      <c r="T845" s="4"/>
      <c r="U845" s="2"/>
    </row>
    <row r="846" spans="2:21" ht="15.75" customHeight="1" x14ac:dyDescent="0.35">
      <c r="B846" s="39"/>
      <c r="C846" s="40"/>
      <c r="D846" s="41"/>
      <c r="E846" s="42"/>
      <c r="F846" s="22"/>
      <c r="G846" s="42" t="str">
        <f t="shared" si="14"/>
        <v>-</v>
      </c>
      <c r="H846" s="42"/>
      <c r="I846" s="43"/>
      <c r="J846" s="43" t="str">
        <f t="shared" si="15"/>
        <v>-</v>
      </c>
      <c r="K846" s="43" t="str">
        <f t="shared" si="13"/>
        <v>-</v>
      </c>
      <c r="L846" s="44" t="str">
        <f t="shared" si="12"/>
        <v>-</v>
      </c>
      <c r="M846" s="45"/>
      <c r="N846" s="2"/>
      <c r="S846" s="3"/>
      <c r="T846" s="4"/>
      <c r="U846" s="2"/>
    </row>
    <row r="847" spans="2:21" ht="15.75" customHeight="1" x14ac:dyDescent="0.35">
      <c r="B847" s="39"/>
      <c r="C847" s="40"/>
      <c r="D847" s="41"/>
      <c r="E847" s="42"/>
      <c r="F847" s="22"/>
      <c r="G847" s="42" t="str">
        <f t="shared" si="14"/>
        <v>-</v>
      </c>
      <c r="H847" s="42"/>
      <c r="I847" s="43"/>
      <c r="J847" s="43" t="str">
        <f t="shared" si="15"/>
        <v>-</v>
      </c>
      <c r="K847" s="43" t="str">
        <f t="shared" si="13"/>
        <v>-</v>
      </c>
      <c r="L847" s="44" t="str">
        <f t="shared" si="12"/>
        <v>-</v>
      </c>
      <c r="M847" s="45"/>
      <c r="N847" s="2"/>
      <c r="S847" s="3"/>
      <c r="T847" s="4"/>
      <c r="U847" s="2"/>
    </row>
    <row r="848" spans="2:21" ht="15.75" customHeight="1" x14ac:dyDescent="0.35">
      <c r="B848" s="39"/>
      <c r="C848" s="40"/>
      <c r="D848" s="41"/>
      <c r="E848" s="42"/>
      <c r="F848" s="22"/>
      <c r="G848" s="42" t="str">
        <f t="shared" si="14"/>
        <v>-</v>
      </c>
      <c r="H848" s="42"/>
      <c r="I848" s="43"/>
      <c r="J848" s="43" t="str">
        <f t="shared" si="15"/>
        <v>-</v>
      </c>
      <c r="K848" s="43" t="str">
        <f t="shared" si="13"/>
        <v>-</v>
      </c>
      <c r="L848" s="44" t="str">
        <f t="shared" si="12"/>
        <v>-</v>
      </c>
      <c r="M848" s="45"/>
      <c r="N848" s="2"/>
      <c r="S848" s="3"/>
      <c r="T848" s="4"/>
      <c r="U848" s="2"/>
    </row>
    <row r="849" spans="2:21" ht="15.75" customHeight="1" x14ac:dyDescent="0.35">
      <c r="B849" s="39"/>
      <c r="C849" s="40"/>
      <c r="D849" s="41"/>
      <c r="E849" s="42"/>
      <c r="F849" s="22"/>
      <c r="G849" s="42" t="str">
        <f t="shared" si="14"/>
        <v>-</v>
      </c>
      <c r="H849" s="42"/>
      <c r="I849" s="43"/>
      <c r="J849" s="43" t="str">
        <f t="shared" si="15"/>
        <v>-</v>
      </c>
      <c r="K849" s="43" t="str">
        <f t="shared" si="13"/>
        <v>-</v>
      </c>
      <c r="L849" s="44" t="str">
        <f t="shared" si="12"/>
        <v>-</v>
      </c>
      <c r="M849" s="45"/>
      <c r="N849" s="2"/>
      <c r="S849" s="3"/>
      <c r="T849" s="4"/>
      <c r="U849" s="2"/>
    </row>
    <row r="850" spans="2:21" ht="15.75" customHeight="1" x14ac:dyDescent="0.35">
      <c r="B850" s="39"/>
      <c r="C850" s="40"/>
      <c r="D850" s="41"/>
      <c r="E850" s="42"/>
      <c r="F850" s="22"/>
      <c r="G850" s="42" t="str">
        <f t="shared" si="14"/>
        <v>-</v>
      </c>
      <c r="H850" s="42"/>
      <c r="I850" s="43"/>
      <c r="J850" s="43" t="str">
        <f t="shared" si="15"/>
        <v>-</v>
      </c>
      <c r="K850" s="43" t="str">
        <f t="shared" si="13"/>
        <v>-</v>
      </c>
      <c r="L850" s="44" t="str">
        <f t="shared" si="12"/>
        <v>-</v>
      </c>
      <c r="M850" s="45"/>
      <c r="N850" s="2"/>
      <c r="S850" s="3"/>
      <c r="T850" s="4"/>
      <c r="U850" s="2"/>
    </row>
    <row r="851" spans="2:21" ht="15.75" customHeight="1" x14ac:dyDescent="0.35">
      <c r="B851" s="39"/>
      <c r="C851" s="40"/>
      <c r="D851" s="41"/>
      <c r="E851" s="42"/>
      <c r="F851" s="22"/>
      <c r="G851" s="42" t="str">
        <f t="shared" si="14"/>
        <v>-</v>
      </c>
      <c r="H851" s="42"/>
      <c r="I851" s="43"/>
      <c r="J851" s="43" t="str">
        <f t="shared" si="15"/>
        <v>-</v>
      </c>
      <c r="K851" s="43" t="str">
        <f t="shared" si="13"/>
        <v>-</v>
      </c>
      <c r="L851" s="44" t="str">
        <f t="shared" si="12"/>
        <v>-</v>
      </c>
      <c r="M851" s="45"/>
      <c r="N851" s="2"/>
      <c r="S851" s="3"/>
      <c r="T851" s="4"/>
      <c r="U851" s="2"/>
    </row>
    <row r="852" spans="2:21" ht="15.75" customHeight="1" x14ac:dyDescent="0.35">
      <c r="B852" s="39"/>
      <c r="C852" s="40"/>
      <c r="D852" s="41"/>
      <c r="E852" s="42"/>
      <c r="F852" s="22"/>
      <c r="G852" s="42" t="str">
        <f t="shared" si="14"/>
        <v>-</v>
      </c>
      <c r="H852" s="42"/>
      <c r="I852" s="43"/>
      <c r="J852" s="43" t="str">
        <f t="shared" si="15"/>
        <v>-</v>
      </c>
      <c r="K852" s="43" t="str">
        <f t="shared" si="13"/>
        <v>-</v>
      </c>
      <c r="L852" s="44" t="str">
        <f t="shared" si="12"/>
        <v>-</v>
      </c>
      <c r="M852" s="45"/>
      <c r="N852" s="2"/>
      <c r="S852" s="3"/>
      <c r="T852" s="4"/>
      <c r="U852" s="2"/>
    </row>
    <row r="853" spans="2:21" ht="15.75" customHeight="1" x14ac:dyDescent="0.35">
      <c r="B853" s="39"/>
      <c r="C853" s="40"/>
      <c r="D853" s="41"/>
      <c r="E853" s="42"/>
      <c r="F853" s="22"/>
      <c r="G853" s="42" t="str">
        <f t="shared" si="14"/>
        <v>-</v>
      </c>
      <c r="H853" s="42"/>
      <c r="I853" s="43"/>
      <c r="J853" s="43" t="str">
        <f t="shared" si="15"/>
        <v>-</v>
      </c>
      <c r="K853" s="43" t="str">
        <f t="shared" si="13"/>
        <v>-</v>
      </c>
      <c r="L853" s="44" t="str">
        <f t="shared" si="12"/>
        <v>-</v>
      </c>
      <c r="M853" s="45"/>
      <c r="N853" s="2"/>
      <c r="S853" s="3"/>
      <c r="T853" s="4"/>
      <c r="U853" s="2"/>
    </row>
    <row r="854" spans="2:21" ht="15.75" customHeight="1" x14ac:dyDescent="0.35">
      <c r="B854" s="39"/>
      <c r="C854" s="40"/>
      <c r="D854" s="41"/>
      <c r="E854" s="42"/>
      <c r="F854" s="22"/>
      <c r="G854" s="42" t="str">
        <f t="shared" si="14"/>
        <v>-</v>
      </c>
      <c r="H854" s="42"/>
      <c r="I854" s="43"/>
      <c r="J854" s="43" t="str">
        <f t="shared" si="15"/>
        <v>-</v>
      </c>
      <c r="K854" s="43" t="str">
        <f t="shared" si="13"/>
        <v>-</v>
      </c>
      <c r="L854" s="44" t="str">
        <f t="shared" si="12"/>
        <v>-</v>
      </c>
      <c r="M854" s="45"/>
      <c r="N854" s="2"/>
      <c r="S854" s="3"/>
      <c r="T854" s="4"/>
      <c r="U854" s="2"/>
    </row>
    <row r="855" spans="2:21" ht="15.75" customHeight="1" x14ac:dyDescent="0.35">
      <c r="B855" s="39"/>
      <c r="C855" s="40"/>
      <c r="D855" s="41"/>
      <c r="E855" s="42"/>
      <c r="F855" s="22"/>
      <c r="G855" s="42" t="str">
        <f t="shared" si="14"/>
        <v>-</v>
      </c>
      <c r="H855" s="42"/>
      <c r="I855" s="43"/>
      <c r="J855" s="43" t="str">
        <f t="shared" si="15"/>
        <v>-</v>
      </c>
      <c r="K855" s="43" t="str">
        <f t="shared" si="13"/>
        <v>-</v>
      </c>
      <c r="L855" s="44" t="str">
        <f t="shared" si="12"/>
        <v>-</v>
      </c>
      <c r="M855" s="45"/>
      <c r="N855" s="2"/>
      <c r="S855" s="3"/>
      <c r="T855" s="4"/>
      <c r="U855" s="2"/>
    </row>
    <row r="856" spans="2:21" ht="15.75" customHeight="1" x14ac:dyDescent="0.35">
      <c r="B856" s="39"/>
      <c r="C856" s="40"/>
      <c r="D856" s="41"/>
      <c r="E856" s="42"/>
      <c r="F856" s="22"/>
      <c r="G856" s="42" t="str">
        <f t="shared" si="14"/>
        <v>-</v>
      </c>
      <c r="H856" s="42"/>
      <c r="I856" s="43"/>
      <c r="J856" s="43" t="str">
        <f t="shared" si="15"/>
        <v>-</v>
      </c>
      <c r="K856" s="43" t="str">
        <f t="shared" si="13"/>
        <v>-</v>
      </c>
      <c r="L856" s="44" t="str">
        <f t="shared" si="12"/>
        <v>-</v>
      </c>
      <c r="M856" s="45"/>
      <c r="N856" s="2"/>
      <c r="S856" s="3"/>
      <c r="T856" s="4"/>
      <c r="U856" s="2"/>
    </row>
    <row r="857" spans="2:21" ht="15.75" customHeight="1" x14ac:dyDescent="0.35">
      <c r="B857" s="39"/>
      <c r="C857" s="40"/>
      <c r="D857" s="41"/>
      <c r="E857" s="42"/>
      <c r="F857" s="22"/>
      <c r="G857" s="42" t="str">
        <f t="shared" si="14"/>
        <v>-</v>
      </c>
      <c r="H857" s="42"/>
      <c r="I857" s="43"/>
      <c r="J857" s="43" t="str">
        <f t="shared" si="15"/>
        <v>-</v>
      </c>
      <c r="K857" s="43" t="str">
        <f t="shared" si="13"/>
        <v>-</v>
      </c>
      <c r="L857" s="44" t="str">
        <f t="shared" si="12"/>
        <v>-</v>
      </c>
      <c r="M857" s="45"/>
      <c r="N857" s="2"/>
      <c r="S857" s="3"/>
      <c r="T857" s="4"/>
      <c r="U857" s="2"/>
    </row>
    <row r="858" spans="2:21" ht="15.75" customHeight="1" x14ac:dyDescent="0.35">
      <c r="B858" s="39"/>
      <c r="C858" s="40"/>
      <c r="D858" s="41"/>
      <c r="E858" s="42"/>
      <c r="F858" s="22"/>
      <c r="G858" s="42" t="str">
        <f t="shared" si="14"/>
        <v>-</v>
      </c>
      <c r="H858" s="42"/>
      <c r="I858" s="43"/>
      <c r="J858" s="43" t="str">
        <f t="shared" si="15"/>
        <v>-</v>
      </c>
      <c r="K858" s="43" t="str">
        <f t="shared" si="13"/>
        <v>-</v>
      </c>
      <c r="L858" s="44" t="str">
        <f t="shared" si="12"/>
        <v>-</v>
      </c>
      <c r="M858" s="45"/>
      <c r="N858" s="2"/>
      <c r="S858" s="3"/>
      <c r="T858" s="4"/>
      <c r="U858" s="2"/>
    </row>
    <row r="859" spans="2:21" ht="15.75" customHeight="1" x14ac:dyDescent="0.35">
      <c r="B859" s="39"/>
      <c r="C859" s="40"/>
      <c r="D859" s="41"/>
      <c r="E859" s="42"/>
      <c r="F859" s="22"/>
      <c r="G859" s="42" t="str">
        <f t="shared" si="14"/>
        <v>-</v>
      </c>
      <c r="H859" s="42"/>
      <c r="I859" s="43"/>
      <c r="J859" s="43" t="str">
        <f t="shared" si="15"/>
        <v>-</v>
      </c>
      <c r="K859" s="43" t="str">
        <f t="shared" si="13"/>
        <v>-</v>
      </c>
      <c r="L859" s="44" t="str">
        <f t="shared" si="12"/>
        <v>-</v>
      </c>
      <c r="M859" s="45"/>
      <c r="N859" s="2"/>
      <c r="S859" s="3"/>
      <c r="T859" s="4"/>
      <c r="U859" s="2"/>
    </row>
    <row r="860" spans="2:21" ht="15.75" customHeight="1" x14ac:dyDescent="0.35">
      <c r="B860" s="39"/>
      <c r="C860" s="40"/>
      <c r="D860" s="41"/>
      <c r="E860" s="42"/>
      <c r="F860" s="22"/>
      <c r="G860" s="42" t="str">
        <f t="shared" si="14"/>
        <v>-</v>
      </c>
      <c r="H860" s="42"/>
      <c r="I860" s="43"/>
      <c r="J860" s="43" t="str">
        <f t="shared" si="15"/>
        <v>-</v>
      </c>
      <c r="K860" s="43" t="str">
        <f t="shared" si="13"/>
        <v>-</v>
      </c>
      <c r="L860" s="44" t="str">
        <f t="shared" si="12"/>
        <v>-</v>
      </c>
      <c r="M860" s="45"/>
      <c r="N860" s="2"/>
      <c r="S860" s="3"/>
      <c r="T860" s="4"/>
      <c r="U860" s="2"/>
    </row>
    <row r="861" spans="2:21" ht="15.75" customHeight="1" x14ac:dyDescent="0.35">
      <c r="B861" s="39"/>
      <c r="C861" s="40"/>
      <c r="D861" s="41"/>
      <c r="E861" s="42"/>
      <c r="F861" s="22"/>
      <c r="G861" s="42" t="str">
        <f t="shared" si="14"/>
        <v>-</v>
      </c>
      <c r="H861" s="42"/>
      <c r="I861" s="43"/>
      <c r="J861" s="43" t="str">
        <f t="shared" si="15"/>
        <v>-</v>
      </c>
      <c r="K861" s="43" t="str">
        <f t="shared" si="13"/>
        <v>-</v>
      </c>
      <c r="L861" s="44" t="str">
        <f t="shared" si="12"/>
        <v>-</v>
      </c>
      <c r="M861" s="45"/>
      <c r="N861" s="2"/>
      <c r="S861" s="3"/>
      <c r="T861" s="4"/>
      <c r="U861" s="2"/>
    </row>
    <row r="862" spans="2:21" ht="15.75" customHeight="1" x14ac:dyDescent="0.35">
      <c r="B862" s="39"/>
      <c r="C862" s="40"/>
      <c r="D862" s="41"/>
      <c r="E862" s="42"/>
      <c r="F862" s="22"/>
      <c r="G862" s="42" t="str">
        <f t="shared" si="14"/>
        <v>-</v>
      </c>
      <c r="H862" s="42"/>
      <c r="I862" s="43"/>
      <c r="J862" s="43" t="str">
        <f t="shared" si="15"/>
        <v>-</v>
      </c>
      <c r="K862" s="43" t="str">
        <f t="shared" si="13"/>
        <v>-</v>
      </c>
      <c r="L862" s="44" t="str">
        <f t="shared" si="12"/>
        <v>-</v>
      </c>
      <c r="M862" s="45"/>
      <c r="N862" s="2"/>
      <c r="S862" s="3"/>
      <c r="T862" s="4"/>
      <c r="U862" s="2"/>
    </row>
    <row r="863" spans="2:21" ht="15.75" customHeight="1" x14ac:dyDescent="0.35">
      <c r="B863" s="39"/>
      <c r="C863" s="40"/>
      <c r="D863" s="41"/>
      <c r="E863" s="42"/>
      <c r="F863" s="22"/>
      <c r="G863" s="42" t="str">
        <f t="shared" si="14"/>
        <v>-</v>
      </c>
      <c r="H863" s="42"/>
      <c r="I863" s="43"/>
      <c r="J863" s="43" t="str">
        <f t="shared" si="15"/>
        <v>-</v>
      </c>
      <c r="K863" s="43" t="str">
        <f t="shared" si="13"/>
        <v>-</v>
      </c>
      <c r="L863" s="44" t="str">
        <f t="shared" si="12"/>
        <v>-</v>
      </c>
      <c r="M863" s="45"/>
      <c r="N863" s="2"/>
      <c r="S863" s="3"/>
      <c r="T863" s="4"/>
      <c r="U863" s="2"/>
    </row>
    <row r="864" spans="2:21" ht="15.75" customHeight="1" x14ac:dyDescent="0.35">
      <c r="B864" s="39"/>
      <c r="C864" s="40"/>
      <c r="D864" s="41"/>
      <c r="E864" s="42"/>
      <c r="F864" s="22"/>
      <c r="G864" s="42" t="str">
        <f t="shared" si="14"/>
        <v>-</v>
      </c>
      <c r="H864" s="42"/>
      <c r="I864" s="43"/>
      <c r="J864" s="43" t="str">
        <f t="shared" si="15"/>
        <v>-</v>
      </c>
      <c r="K864" s="43" t="str">
        <f t="shared" si="13"/>
        <v>-</v>
      </c>
      <c r="L864" s="44" t="str">
        <f t="shared" si="12"/>
        <v>-</v>
      </c>
      <c r="M864" s="45"/>
      <c r="N864" s="2"/>
      <c r="S864" s="3"/>
      <c r="T864" s="4"/>
      <c r="U864" s="2"/>
    </row>
    <row r="865" spans="2:21" ht="15.75" customHeight="1" x14ac:dyDescent="0.35">
      <c r="B865" s="39"/>
      <c r="C865" s="40"/>
      <c r="D865" s="41"/>
      <c r="E865" s="42"/>
      <c r="F865" s="22"/>
      <c r="G865" s="42" t="str">
        <f t="shared" si="14"/>
        <v>-</v>
      </c>
      <c r="H865" s="42"/>
      <c r="I865" s="43"/>
      <c r="J865" s="43" t="str">
        <f t="shared" si="15"/>
        <v>-</v>
      </c>
      <c r="K865" s="43" t="str">
        <f t="shared" si="13"/>
        <v>-</v>
      </c>
      <c r="L865" s="44" t="str">
        <f t="shared" si="12"/>
        <v>-</v>
      </c>
      <c r="M865" s="45"/>
      <c r="N865" s="2"/>
      <c r="S865" s="3"/>
      <c r="T865" s="4"/>
      <c r="U865" s="2"/>
    </row>
    <row r="866" spans="2:21" ht="15.75" customHeight="1" x14ac:dyDescent="0.35">
      <c r="B866" s="39"/>
      <c r="C866" s="40"/>
      <c r="D866" s="41"/>
      <c r="E866" s="42"/>
      <c r="F866" s="22"/>
      <c r="G866" s="42" t="str">
        <f t="shared" si="14"/>
        <v>-</v>
      </c>
      <c r="H866" s="42"/>
      <c r="I866" s="43"/>
      <c r="J866" s="43" t="str">
        <f t="shared" si="15"/>
        <v>-</v>
      </c>
      <c r="K866" s="43" t="str">
        <f t="shared" si="13"/>
        <v>-</v>
      </c>
      <c r="L866" s="44" t="str">
        <f t="shared" si="12"/>
        <v>-</v>
      </c>
      <c r="M866" s="45"/>
      <c r="N866" s="2"/>
      <c r="S866" s="3"/>
      <c r="T866" s="4"/>
      <c r="U866" s="2"/>
    </row>
    <row r="867" spans="2:21" ht="15.75" customHeight="1" x14ac:dyDescent="0.35">
      <c r="B867" s="39"/>
      <c r="C867" s="40"/>
      <c r="D867" s="41"/>
      <c r="E867" s="42"/>
      <c r="F867" s="22"/>
      <c r="G867" s="42" t="str">
        <f t="shared" si="14"/>
        <v>-</v>
      </c>
      <c r="H867" s="42"/>
      <c r="I867" s="43"/>
      <c r="J867" s="43" t="str">
        <f t="shared" si="15"/>
        <v>-</v>
      </c>
      <c r="K867" s="43" t="str">
        <f t="shared" si="13"/>
        <v>-</v>
      </c>
      <c r="L867" s="44" t="str">
        <f t="shared" si="12"/>
        <v>-</v>
      </c>
      <c r="M867" s="45"/>
      <c r="N867" s="2"/>
      <c r="S867" s="3"/>
      <c r="T867" s="4"/>
      <c r="U867" s="2"/>
    </row>
    <row r="868" spans="2:21" ht="15.75" customHeight="1" x14ac:dyDescent="0.35">
      <c r="B868" s="39"/>
      <c r="C868" s="40"/>
      <c r="D868" s="41"/>
      <c r="E868" s="42"/>
      <c r="F868" s="22"/>
      <c r="G868" s="42" t="str">
        <f t="shared" si="14"/>
        <v>-</v>
      </c>
      <c r="H868" s="42"/>
      <c r="I868" s="43"/>
      <c r="J868" s="43" t="str">
        <f t="shared" si="15"/>
        <v>-</v>
      </c>
      <c r="K868" s="43" t="str">
        <f t="shared" si="13"/>
        <v>-</v>
      </c>
      <c r="L868" s="44" t="str">
        <f t="shared" si="12"/>
        <v>-</v>
      </c>
      <c r="M868" s="45"/>
      <c r="N868" s="2"/>
      <c r="S868" s="3"/>
      <c r="T868" s="4"/>
      <c r="U868" s="2"/>
    </row>
    <row r="869" spans="2:21" ht="15.75" customHeight="1" x14ac:dyDescent="0.35">
      <c r="B869" s="39"/>
      <c r="C869" s="40"/>
      <c r="D869" s="41"/>
      <c r="E869" s="42"/>
      <c r="F869" s="22"/>
      <c r="G869" s="42" t="str">
        <f t="shared" si="14"/>
        <v>-</v>
      </c>
      <c r="H869" s="42"/>
      <c r="I869" s="43"/>
      <c r="J869" s="43" t="str">
        <f t="shared" si="15"/>
        <v>-</v>
      </c>
      <c r="K869" s="43" t="str">
        <f t="shared" si="13"/>
        <v>-</v>
      </c>
      <c r="L869" s="44" t="str">
        <f t="shared" si="12"/>
        <v>-</v>
      </c>
      <c r="M869" s="45"/>
      <c r="N869" s="2"/>
      <c r="S869" s="3"/>
      <c r="T869" s="4"/>
      <c r="U869" s="2"/>
    </row>
    <row r="870" spans="2:21" ht="15.75" customHeight="1" x14ac:dyDescent="0.35">
      <c r="B870" s="39"/>
      <c r="C870" s="40"/>
      <c r="D870" s="41"/>
      <c r="E870" s="42"/>
      <c r="F870" s="22"/>
      <c r="G870" s="42" t="str">
        <f t="shared" si="14"/>
        <v>-</v>
      </c>
      <c r="H870" s="42"/>
      <c r="I870" s="43"/>
      <c r="J870" s="43" t="str">
        <f t="shared" si="15"/>
        <v>-</v>
      </c>
      <c r="K870" s="43" t="str">
        <f t="shared" si="13"/>
        <v>-</v>
      </c>
      <c r="L870" s="44" t="str">
        <f t="shared" si="12"/>
        <v>-</v>
      </c>
      <c r="M870" s="45"/>
      <c r="N870" s="2"/>
      <c r="S870" s="3"/>
      <c r="T870" s="4"/>
      <c r="U870" s="2"/>
    </row>
    <row r="871" spans="2:21" ht="15.75" customHeight="1" x14ac:dyDescent="0.35">
      <c r="B871" s="39"/>
      <c r="C871" s="40"/>
      <c r="D871" s="41"/>
      <c r="E871" s="42"/>
      <c r="F871" s="22"/>
      <c r="G871" s="42" t="str">
        <f t="shared" si="14"/>
        <v>-</v>
      </c>
      <c r="H871" s="42"/>
      <c r="I871" s="43"/>
      <c r="J871" s="43" t="str">
        <f t="shared" si="15"/>
        <v>-</v>
      </c>
      <c r="K871" s="43" t="str">
        <f t="shared" si="13"/>
        <v>-</v>
      </c>
      <c r="L871" s="44" t="str">
        <f t="shared" si="12"/>
        <v>-</v>
      </c>
      <c r="M871" s="45"/>
      <c r="N871" s="2"/>
      <c r="S871" s="3"/>
      <c r="T871" s="4"/>
      <c r="U871" s="2"/>
    </row>
    <row r="872" spans="2:21" ht="15.75" customHeight="1" x14ac:dyDescent="0.35">
      <c r="B872" s="39"/>
      <c r="C872" s="40"/>
      <c r="D872" s="41"/>
      <c r="E872" s="42"/>
      <c r="F872" s="22"/>
      <c r="G872" s="42" t="str">
        <f t="shared" si="14"/>
        <v>-</v>
      </c>
      <c r="H872" s="42"/>
      <c r="I872" s="43"/>
      <c r="J872" s="43" t="str">
        <f t="shared" si="15"/>
        <v>-</v>
      </c>
      <c r="K872" s="43" t="str">
        <f t="shared" si="13"/>
        <v>-</v>
      </c>
      <c r="L872" s="44" t="str">
        <f t="shared" si="12"/>
        <v>-</v>
      </c>
      <c r="M872" s="45"/>
      <c r="N872" s="2"/>
      <c r="S872" s="3"/>
      <c r="T872" s="4"/>
      <c r="U872" s="2"/>
    </row>
    <row r="873" spans="2:21" ht="15.75" customHeight="1" x14ac:dyDescent="0.35">
      <c r="B873" s="39"/>
      <c r="C873" s="40"/>
      <c r="D873" s="41"/>
      <c r="E873" s="42"/>
      <c r="F873" s="22"/>
      <c r="G873" s="42" t="str">
        <f t="shared" si="14"/>
        <v>-</v>
      </c>
      <c r="H873" s="42"/>
      <c r="I873" s="43"/>
      <c r="J873" s="43" t="str">
        <f t="shared" si="15"/>
        <v>-</v>
      </c>
      <c r="K873" s="43" t="str">
        <f t="shared" si="13"/>
        <v>-</v>
      </c>
      <c r="L873" s="44" t="str">
        <f t="shared" si="12"/>
        <v>-</v>
      </c>
      <c r="M873" s="45"/>
      <c r="N873" s="2"/>
      <c r="S873" s="3"/>
      <c r="T873" s="4"/>
      <c r="U873" s="2"/>
    </row>
    <row r="874" spans="2:21" ht="15.75" customHeight="1" x14ac:dyDescent="0.35">
      <c r="B874" s="39"/>
      <c r="C874" s="40"/>
      <c r="D874" s="41"/>
      <c r="E874" s="42"/>
      <c r="F874" s="22"/>
      <c r="G874" s="42" t="str">
        <f t="shared" si="14"/>
        <v>-</v>
      </c>
      <c r="H874" s="42"/>
      <c r="I874" s="43"/>
      <c r="J874" s="43" t="str">
        <f t="shared" si="15"/>
        <v>-</v>
      </c>
      <c r="K874" s="43" t="str">
        <f t="shared" si="13"/>
        <v>-</v>
      </c>
      <c r="L874" s="44" t="str">
        <f t="shared" si="12"/>
        <v>-</v>
      </c>
      <c r="M874" s="45"/>
      <c r="N874" s="2"/>
      <c r="S874" s="3"/>
      <c r="T874" s="4"/>
      <c r="U874" s="2"/>
    </row>
    <row r="875" spans="2:21" ht="15.75" customHeight="1" x14ac:dyDescent="0.35">
      <c r="B875" s="39"/>
      <c r="C875" s="40"/>
      <c r="D875" s="41"/>
      <c r="E875" s="42"/>
      <c r="F875" s="22"/>
      <c r="G875" s="42" t="str">
        <f t="shared" si="14"/>
        <v>-</v>
      </c>
      <c r="H875" s="42"/>
      <c r="I875" s="43"/>
      <c r="J875" s="43" t="str">
        <f t="shared" si="15"/>
        <v>-</v>
      </c>
      <c r="K875" s="43" t="str">
        <f t="shared" si="13"/>
        <v>-</v>
      </c>
      <c r="L875" s="44" t="str">
        <f t="shared" si="12"/>
        <v>-</v>
      </c>
      <c r="M875" s="45"/>
      <c r="N875" s="2"/>
      <c r="S875" s="3"/>
      <c r="T875" s="4"/>
      <c r="U875" s="2"/>
    </row>
    <row r="876" spans="2:21" ht="15.75" customHeight="1" x14ac:dyDescent="0.35">
      <c r="B876" s="39"/>
      <c r="C876" s="40"/>
      <c r="D876" s="41"/>
      <c r="E876" s="42"/>
      <c r="F876" s="22"/>
      <c r="G876" s="42" t="str">
        <f t="shared" si="14"/>
        <v>-</v>
      </c>
      <c r="H876" s="42"/>
      <c r="I876" s="43"/>
      <c r="J876" s="43" t="str">
        <f t="shared" si="15"/>
        <v>-</v>
      </c>
      <c r="K876" s="43" t="str">
        <f t="shared" si="13"/>
        <v>-</v>
      </c>
      <c r="L876" s="44" t="str">
        <f t="shared" si="12"/>
        <v>-</v>
      </c>
      <c r="M876" s="45"/>
      <c r="N876" s="2"/>
      <c r="S876" s="3"/>
      <c r="T876" s="4"/>
      <c r="U876" s="2"/>
    </row>
    <row r="877" spans="2:21" ht="15.75" customHeight="1" x14ac:dyDescent="0.35">
      <c r="B877" s="39"/>
      <c r="C877" s="40"/>
      <c r="D877" s="41"/>
      <c r="E877" s="42"/>
      <c r="F877" s="22"/>
      <c r="G877" s="42" t="str">
        <f t="shared" si="14"/>
        <v>-</v>
      </c>
      <c r="H877" s="42"/>
      <c r="I877" s="43"/>
      <c r="J877" s="43" t="str">
        <f t="shared" si="15"/>
        <v>-</v>
      </c>
      <c r="K877" s="43" t="str">
        <f t="shared" si="13"/>
        <v>-</v>
      </c>
      <c r="L877" s="44" t="str">
        <f t="shared" si="12"/>
        <v>-</v>
      </c>
      <c r="M877" s="45"/>
      <c r="N877" s="2"/>
      <c r="S877" s="3"/>
      <c r="T877" s="4"/>
      <c r="U877" s="2"/>
    </row>
    <row r="878" spans="2:21" ht="15.75" customHeight="1" x14ac:dyDescent="0.35">
      <c r="B878" s="39"/>
      <c r="C878" s="40"/>
      <c r="D878" s="41"/>
      <c r="E878" s="42"/>
      <c r="F878" s="22"/>
      <c r="G878" s="42" t="str">
        <f t="shared" si="14"/>
        <v>-</v>
      </c>
      <c r="H878" s="42"/>
      <c r="I878" s="43"/>
      <c r="J878" s="43" t="str">
        <f t="shared" si="15"/>
        <v>-</v>
      </c>
      <c r="K878" s="43" t="str">
        <f t="shared" si="13"/>
        <v>-</v>
      </c>
      <c r="L878" s="44" t="str">
        <f t="shared" si="12"/>
        <v>-</v>
      </c>
      <c r="M878" s="45"/>
      <c r="N878" s="2"/>
      <c r="S878" s="3"/>
      <c r="T878" s="4"/>
      <c r="U878" s="2"/>
    </row>
    <row r="879" spans="2:21" ht="15.75" customHeight="1" x14ac:dyDescent="0.35">
      <c r="B879" s="39"/>
      <c r="C879" s="40"/>
      <c r="D879" s="41"/>
      <c r="E879" s="42"/>
      <c r="F879" s="22"/>
      <c r="G879" s="42" t="str">
        <f t="shared" si="14"/>
        <v>-</v>
      </c>
      <c r="H879" s="42"/>
      <c r="I879" s="43"/>
      <c r="J879" s="43" t="str">
        <f t="shared" si="15"/>
        <v>-</v>
      </c>
      <c r="K879" s="43" t="str">
        <f t="shared" si="13"/>
        <v>-</v>
      </c>
      <c r="L879" s="44" t="str">
        <f t="shared" si="12"/>
        <v>-</v>
      </c>
      <c r="M879" s="45"/>
      <c r="N879" s="2"/>
      <c r="S879" s="3"/>
      <c r="T879" s="4"/>
      <c r="U879" s="2"/>
    </row>
    <row r="880" spans="2:21" ht="15.75" customHeight="1" x14ac:dyDescent="0.35">
      <c r="B880" s="39"/>
      <c r="C880" s="40"/>
      <c r="D880" s="41"/>
      <c r="E880" s="42"/>
      <c r="F880" s="22"/>
      <c r="G880" s="42" t="str">
        <f t="shared" si="14"/>
        <v>-</v>
      </c>
      <c r="H880" s="42"/>
      <c r="I880" s="43"/>
      <c r="J880" s="43" t="str">
        <f t="shared" si="15"/>
        <v>-</v>
      </c>
      <c r="K880" s="43" t="str">
        <f t="shared" si="13"/>
        <v>-</v>
      </c>
      <c r="L880" s="44" t="str">
        <f t="shared" si="12"/>
        <v>-</v>
      </c>
      <c r="M880" s="45"/>
      <c r="N880" s="2"/>
      <c r="S880" s="3"/>
      <c r="T880" s="4"/>
      <c r="U880" s="2"/>
    </row>
    <row r="881" spans="2:21" ht="15.75" customHeight="1" x14ac:dyDescent="0.35">
      <c r="B881" s="39"/>
      <c r="C881" s="40"/>
      <c r="D881" s="41"/>
      <c r="E881" s="42"/>
      <c r="F881" s="22"/>
      <c r="G881" s="42" t="str">
        <f t="shared" si="14"/>
        <v>-</v>
      </c>
      <c r="H881" s="42"/>
      <c r="I881" s="43"/>
      <c r="J881" s="43" t="str">
        <f t="shared" si="15"/>
        <v>-</v>
      </c>
      <c r="K881" s="43" t="str">
        <f t="shared" si="13"/>
        <v>-</v>
      </c>
      <c r="L881" s="44" t="str">
        <f t="shared" si="12"/>
        <v>-</v>
      </c>
      <c r="M881" s="45"/>
      <c r="N881" s="2"/>
      <c r="S881" s="3"/>
      <c r="T881" s="4"/>
      <c r="U881" s="2"/>
    </row>
    <row r="882" spans="2:21" ht="15.75" customHeight="1" x14ac:dyDescent="0.35">
      <c r="B882" s="39"/>
      <c r="C882" s="40"/>
      <c r="D882" s="41"/>
      <c r="E882" s="42"/>
      <c r="F882" s="22"/>
      <c r="G882" s="42" t="str">
        <f t="shared" si="14"/>
        <v>-</v>
      </c>
      <c r="H882" s="42"/>
      <c r="I882" s="43"/>
      <c r="J882" s="43" t="str">
        <f t="shared" si="15"/>
        <v>-</v>
      </c>
      <c r="K882" s="43" t="str">
        <f t="shared" si="13"/>
        <v>-</v>
      </c>
      <c r="L882" s="44" t="str">
        <f t="shared" si="12"/>
        <v>-</v>
      </c>
      <c r="M882" s="45"/>
      <c r="N882" s="2"/>
      <c r="S882" s="3"/>
      <c r="T882" s="4"/>
      <c r="U882" s="2"/>
    </row>
    <row r="883" spans="2:21" ht="15.75" customHeight="1" x14ac:dyDescent="0.35">
      <c r="B883" s="39"/>
      <c r="C883" s="40"/>
      <c r="D883" s="41"/>
      <c r="E883" s="42"/>
      <c r="F883" s="22"/>
      <c r="G883" s="42" t="str">
        <f t="shared" si="14"/>
        <v>-</v>
      </c>
      <c r="H883" s="42"/>
      <c r="I883" s="43"/>
      <c r="J883" s="43" t="str">
        <f t="shared" si="15"/>
        <v>-</v>
      </c>
      <c r="K883" s="43" t="str">
        <f t="shared" si="13"/>
        <v>-</v>
      </c>
      <c r="L883" s="44" t="str">
        <f t="shared" si="12"/>
        <v>-</v>
      </c>
      <c r="M883" s="45"/>
      <c r="N883" s="2"/>
      <c r="S883" s="3"/>
      <c r="T883" s="4"/>
      <c r="U883" s="2"/>
    </row>
    <row r="884" spans="2:21" ht="15.75" customHeight="1" x14ac:dyDescent="0.35">
      <c r="B884" s="39"/>
      <c r="C884" s="40"/>
      <c r="D884" s="41"/>
      <c r="E884" s="42"/>
      <c r="F884" s="22"/>
      <c r="G884" s="42" t="str">
        <f t="shared" si="14"/>
        <v>-</v>
      </c>
      <c r="H884" s="42"/>
      <c r="I884" s="43"/>
      <c r="J884" s="43" t="str">
        <f t="shared" si="15"/>
        <v>-</v>
      </c>
      <c r="K884" s="43" t="str">
        <f t="shared" si="13"/>
        <v>-</v>
      </c>
      <c r="L884" s="44" t="str">
        <f t="shared" si="12"/>
        <v>-</v>
      </c>
      <c r="M884" s="45"/>
      <c r="N884" s="2"/>
      <c r="S884" s="3"/>
      <c r="T884" s="4"/>
      <c r="U884" s="2"/>
    </row>
    <row r="885" spans="2:21" ht="15.75" customHeight="1" x14ac:dyDescent="0.35">
      <c r="B885" s="39"/>
      <c r="C885" s="40"/>
      <c r="D885" s="41"/>
      <c r="E885" s="42"/>
      <c r="F885" s="22"/>
      <c r="G885" s="42" t="str">
        <f t="shared" si="14"/>
        <v>-</v>
      </c>
      <c r="H885" s="42"/>
      <c r="I885" s="43"/>
      <c r="J885" s="43" t="str">
        <f t="shared" si="15"/>
        <v>-</v>
      </c>
      <c r="K885" s="43" t="str">
        <f t="shared" si="13"/>
        <v>-</v>
      </c>
      <c r="L885" s="44" t="str">
        <f t="shared" si="12"/>
        <v>-</v>
      </c>
      <c r="M885" s="45"/>
      <c r="N885" s="2"/>
      <c r="S885" s="3"/>
      <c r="T885" s="4"/>
      <c r="U885" s="2"/>
    </row>
    <row r="886" spans="2:21" ht="15.75" customHeight="1" x14ac:dyDescent="0.35">
      <c r="B886" s="39"/>
      <c r="C886" s="40"/>
      <c r="D886" s="41"/>
      <c r="E886" s="42"/>
      <c r="F886" s="22"/>
      <c r="G886" s="42" t="str">
        <f t="shared" si="14"/>
        <v>-</v>
      </c>
      <c r="H886" s="42"/>
      <c r="I886" s="43"/>
      <c r="J886" s="43" t="str">
        <f t="shared" si="15"/>
        <v>-</v>
      </c>
      <c r="K886" s="43" t="str">
        <f t="shared" si="13"/>
        <v>-</v>
      </c>
      <c r="L886" s="44" t="str">
        <f t="shared" si="12"/>
        <v>-</v>
      </c>
      <c r="M886" s="45"/>
      <c r="N886" s="2"/>
      <c r="S886" s="3"/>
      <c r="T886" s="4"/>
      <c r="U886" s="2"/>
    </row>
    <row r="887" spans="2:21" ht="15.75" customHeight="1" x14ac:dyDescent="0.35">
      <c r="B887" s="39"/>
      <c r="C887" s="40"/>
      <c r="D887" s="41"/>
      <c r="E887" s="42"/>
      <c r="F887" s="22"/>
      <c r="G887" s="42" t="str">
        <f t="shared" si="14"/>
        <v>-</v>
      </c>
      <c r="H887" s="42"/>
      <c r="I887" s="43"/>
      <c r="J887" s="43" t="str">
        <f t="shared" si="15"/>
        <v>-</v>
      </c>
      <c r="K887" s="43" t="str">
        <f t="shared" si="13"/>
        <v>-</v>
      </c>
      <c r="L887" s="44" t="str">
        <f t="shared" si="12"/>
        <v>-</v>
      </c>
      <c r="M887" s="45"/>
      <c r="N887" s="2"/>
      <c r="S887" s="3"/>
      <c r="T887" s="4"/>
      <c r="U887" s="2"/>
    </row>
    <row r="888" spans="2:21" ht="15.75" customHeight="1" x14ac:dyDescent="0.35">
      <c r="B888" s="39"/>
      <c r="C888" s="40"/>
      <c r="D888" s="41"/>
      <c r="E888" s="42"/>
      <c r="F888" s="22"/>
      <c r="G888" s="42" t="str">
        <f t="shared" si="14"/>
        <v>-</v>
      </c>
      <c r="H888" s="42"/>
      <c r="I888" s="43"/>
      <c r="J888" s="43" t="str">
        <f t="shared" si="15"/>
        <v>-</v>
      </c>
      <c r="K888" s="43" t="str">
        <f t="shared" si="13"/>
        <v>-</v>
      </c>
      <c r="L888" s="44" t="str">
        <f t="shared" si="12"/>
        <v>-</v>
      </c>
      <c r="M888" s="45"/>
      <c r="N888" s="2"/>
      <c r="S888" s="3"/>
      <c r="T888" s="4"/>
      <c r="U888" s="2"/>
    </row>
    <row r="889" spans="2:21" ht="15.75" customHeight="1" x14ac:dyDescent="0.35">
      <c r="B889" s="39"/>
      <c r="C889" s="40"/>
      <c r="D889" s="41"/>
      <c r="E889" s="42"/>
      <c r="F889" s="22"/>
      <c r="G889" s="42" t="str">
        <f t="shared" si="14"/>
        <v>-</v>
      </c>
      <c r="H889" s="42"/>
      <c r="I889" s="43"/>
      <c r="J889" s="43" t="str">
        <f t="shared" si="15"/>
        <v>-</v>
      </c>
      <c r="K889" s="43" t="str">
        <f t="shared" si="13"/>
        <v>-</v>
      </c>
      <c r="L889" s="44" t="str">
        <f t="shared" si="12"/>
        <v>-</v>
      </c>
      <c r="M889" s="45"/>
      <c r="N889" s="2"/>
      <c r="S889" s="3"/>
      <c r="T889" s="4"/>
      <c r="U889" s="2"/>
    </row>
    <row r="890" spans="2:21" ht="15.75" customHeight="1" x14ac:dyDescent="0.35">
      <c r="B890" s="39"/>
      <c r="C890" s="40"/>
      <c r="D890" s="41"/>
      <c r="E890" s="42"/>
      <c r="F890" s="22"/>
      <c r="G890" s="42" t="str">
        <f t="shared" si="14"/>
        <v>-</v>
      </c>
      <c r="H890" s="42"/>
      <c r="I890" s="43"/>
      <c r="J890" s="43" t="str">
        <f t="shared" si="15"/>
        <v>-</v>
      </c>
      <c r="K890" s="43" t="str">
        <f t="shared" si="13"/>
        <v>-</v>
      </c>
      <c r="L890" s="44" t="str">
        <f t="shared" si="12"/>
        <v>-</v>
      </c>
      <c r="M890" s="45"/>
      <c r="N890" s="2"/>
      <c r="S890" s="3"/>
      <c r="T890" s="4"/>
      <c r="U890" s="2"/>
    </row>
    <row r="891" spans="2:21" ht="15.75" customHeight="1" x14ac:dyDescent="0.35">
      <c r="B891" s="39"/>
      <c r="C891" s="40"/>
      <c r="D891" s="41"/>
      <c r="E891" s="42"/>
      <c r="F891" s="22"/>
      <c r="G891" s="42" t="str">
        <f t="shared" si="14"/>
        <v>-</v>
      </c>
      <c r="H891" s="42"/>
      <c r="I891" s="43"/>
      <c r="J891" s="43" t="str">
        <f t="shared" si="15"/>
        <v>-</v>
      </c>
      <c r="K891" s="43" t="str">
        <f t="shared" si="13"/>
        <v>-</v>
      </c>
      <c r="L891" s="44" t="str">
        <f t="shared" si="12"/>
        <v>-</v>
      </c>
      <c r="M891" s="45"/>
      <c r="N891" s="2"/>
      <c r="S891" s="3"/>
      <c r="T891" s="4"/>
      <c r="U891" s="2"/>
    </row>
    <row r="892" spans="2:21" ht="15.75" customHeight="1" x14ac:dyDescent="0.35">
      <c r="B892" s="39"/>
      <c r="C892" s="40"/>
      <c r="D892" s="41"/>
      <c r="E892" s="42"/>
      <c r="F892" s="22"/>
      <c r="G892" s="42" t="str">
        <f t="shared" si="14"/>
        <v>-</v>
      </c>
      <c r="H892" s="42"/>
      <c r="I892" s="43"/>
      <c r="J892" s="43" t="str">
        <f t="shared" si="15"/>
        <v>-</v>
      </c>
      <c r="K892" s="43" t="str">
        <f t="shared" si="13"/>
        <v>-</v>
      </c>
      <c r="L892" s="44" t="str">
        <f t="shared" si="12"/>
        <v>-</v>
      </c>
      <c r="M892" s="45"/>
      <c r="N892" s="2"/>
      <c r="S892" s="3"/>
      <c r="T892" s="4"/>
      <c r="U892" s="2"/>
    </row>
    <row r="893" spans="2:21" ht="15.75" customHeight="1" x14ac:dyDescent="0.35">
      <c r="B893" s="39"/>
      <c r="C893" s="40"/>
      <c r="D893" s="41"/>
      <c r="E893" s="42"/>
      <c r="F893" s="22"/>
      <c r="G893" s="42" t="str">
        <f t="shared" si="14"/>
        <v>-</v>
      </c>
      <c r="H893" s="42"/>
      <c r="I893" s="43"/>
      <c r="J893" s="43" t="str">
        <f t="shared" si="15"/>
        <v>-</v>
      </c>
      <c r="K893" s="43" t="str">
        <f t="shared" si="13"/>
        <v>-</v>
      </c>
      <c r="L893" s="44" t="str">
        <f t="shared" si="12"/>
        <v>-</v>
      </c>
      <c r="M893" s="45"/>
      <c r="N893" s="2"/>
      <c r="S893" s="3"/>
      <c r="T893" s="4"/>
      <c r="U893" s="2"/>
    </row>
    <row r="894" spans="2:21" ht="15.75" customHeight="1" x14ac:dyDescent="0.35">
      <c r="B894" s="39"/>
      <c r="C894" s="40"/>
      <c r="D894" s="41"/>
      <c r="E894" s="42"/>
      <c r="F894" s="22"/>
      <c r="G894" s="42" t="str">
        <f t="shared" ref="G894:G992" si="16">IFERROR(VLOOKUP($F894,$S$4:$U$993,3,FALSE),"-")</f>
        <v>-</v>
      </c>
      <c r="H894" s="42"/>
      <c r="I894" s="43"/>
      <c r="J894" s="43" t="str">
        <f t="shared" si="15"/>
        <v>-</v>
      </c>
      <c r="K894" s="43" t="str">
        <f t="shared" si="13"/>
        <v>-</v>
      </c>
      <c r="L894" s="44" t="str">
        <f t="shared" si="12"/>
        <v>-</v>
      </c>
      <c r="M894" s="45"/>
      <c r="N894" s="2"/>
      <c r="S894" s="3"/>
      <c r="T894" s="4"/>
      <c r="U894" s="2"/>
    </row>
    <row r="895" spans="2:21" ht="15.75" customHeight="1" x14ac:dyDescent="0.35">
      <c r="B895" s="39"/>
      <c r="C895" s="40"/>
      <c r="D895" s="41"/>
      <c r="E895" s="42"/>
      <c r="F895" s="22"/>
      <c r="G895" s="42" t="str">
        <f t="shared" si="16"/>
        <v>-</v>
      </c>
      <c r="H895" s="42"/>
      <c r="I895" s="43"/>
      <c r="J895" s="43" t="str">
        <f t="shared" si="15"/>
        <v>-</v>
      </c>
      <c r="K895" s="43" t="str">
        <f t="shared" si="13"/>
        <v>-</v>
      </c>
      <c r="L895" s="44" t="str">
        <f t="shared" si="12"/>
        <v>-</v>
      </c>
      <c r="M895" s="45"/>
      <c r="N895" s="2"/>
      <c r="S895" s="3"/>
      <c r="T895" s="4"/>
      <c r="U895" s="2"/>
    </row>
    <row r="896" spans="2:21" ht="15.75" customHeight="1" x14ac:dyDescent="0.35">
      <c r="B896" s="39"/>
      <c r="C896" s="40"/>
      <c r="D896" s="41"/>
      <c r="E896" s="42"/>
      <c r="F896" s="22"/>
      <c r="G896" s="42" t="str">
        <f t="shared" si="16"/>
        <v>-</v>
      </c>
      <c r="H896" s="42"/>
      <c r="I896" s="43"/>
      <c r="J896" s="43" t="str">
        <f t="shared" si="15"/>
        <v>-</v>
      </c>
      <c r="K896" s="43" t="str">
        <f t="shared" si="13"/>
        <v>-</v>
      </c>
      <c r="L896" s="44" t="str">
        <f t="shared" si="12"/>
        <v>-</v>
      </c>
      <c r="M896" s="45"/>
      <c r="N896" s="2"/>
      <c r="S896" s="3"/>
      <c r="T896" s="4"/>
      <c r="U896" s="2"/>
    </row>
    <row r="897" spans="2:21" ht="15.75" customHeight="1" x14ac:dyDescent="0.35">
      <c r="B897" s="39"/>
      <c r="C897" s="40"/>
      <c r="D897" s="41"/>
      <c r="E897" s="42"/>
      <c r="F897" s="22"/>
      <c r="G897" s="42" t="str">
        <f t="shared" si="16"/>
        <v>-</v>
      </c>
      <c r="H897" s="42"/>
      <c r="I897" s="43"/>
      <c r="J897" s="43" t="str">
        <f t="shared" si="15"/>
        <v>-</v>
      </c>
      <c r="K897" s="43" t="str">
        <f t="shared" si="13"/>
        <v>-</v>
      </c>
      <c r="L897" s="44" t="str">
        <f t="shared" si="12"/>
        <v>-</v>
      </c>
      <c r="M897" s="45"/>
      <c r="N897" s="2"/>
      <c r="S897" s="3"/>
      <c r="T897" s="4"/>
      <c r="U897" s="2"/>
    </row>
    <row r="898" spans="2:21" ht="15.75" customHeight="1" x14ac:dyDescent="0.35">
      <c r="B898" s="39"/>
      <c r="C898" s="40"/>
      <c r="D898" s="41"/>
      <c r="E898" s="42"/>
      <c r="F898" s="22"/>
      <c r="G898" s="42" t="str">
        <f t="shared" si="16"/>
        <v>-</v>
      </c>
      <c r="H898" s="42"/>
      <c r="I898" s="43"/>
      <c r="J898" s="43" t="str">
        <f t="shared" si="15"/>
        <v>-</v>
      </c>
      <c r="K898" s="43" t="str">
        <f t="shared" si="13"/>
        <v>-</v>
      </c>
      <c r="L898" s="44" t="str">
        <f t="shared" si="12"/>
        <v>-</v>
      </c>
      <c r="M898" s="45"/>
      <c r="N898" s="2"/>
      <c r="S898" s="3"/>
      <c r="T898" s="4"/>
      <c r="U898" s="2"/>
    </row>
    <row r="899" spans="2:21" ht="15.75" customHeight="1" x14ac:dyDescent="0.35">
      <c r="B899" s="39"/>
      <c r="C899" s="40"/>
      <c r="D899" s="41"/>
      <c r="E899" s="42"/>
      <c r="F899" s="22"/>
      <c r="G899" s="42" t="str">
        <f t="shared" si="16"/>
        <v>-</v>
      </c>
      <c r="H899" s="42"/>
      <c r="I899" s="43"/>
      <c r="J899" s="43" t="str">
        <f t="shared" si="15"/>
        <v>-</v>
      </c>
      <c r="K899" s="43" t="str">
        <f t="shared" si="13"/>
        <v>-</v>
      </c>
      <c r="L899" s="44" t="str">
        <f t="shared" si="12"/>
        <v>-</v>
      </c>
      <c r="M899" s="45"/>
      <c r="N899" s="2"/>
      <c r="S899" s="3"/>
      <c r="T899" s="4"/>
      <c r="U899" s="2"/>
    </row>
    <row r="900" spans="2:21" ht="15.75" customHeight="1" x14ac:dyDescent="0.35">
      <c r="B900" s="39"/>
      <c r="C900" s="40"/>
      <c r="D900" s="41"/>
      <c r="E900" s="42"/>
      <c r="F900" s="22"/>
      <c r="G900" s="42" t="str">
        <f t="shared" si="16"/>
        <v>-</v>
      </c>
      <c r="H900" s="42"/>
      <c r="I900" s="43"/>
      <c r="J900" s="43" t="str">
        <f t="shared" si="15"/>
        <v>-</v>
      </c>
      <c r="K900" s="43" t="str">
        <f t="shared" si="13"/>
        <v>-</v>
      </c>
      <c r="L900" s="44" t="str">
        <f t="shared" si="12"/>
        <v>-</v>
      </c>
      <c r="M900" s="45"/>
      <c r="N900" s="2"/>
      <c r="S900" s="3"/>
      <c r="T900" s="4"/>
      <c r="U900" s="2"/>
    </row>
    <row r="901" spans="2:21" ht="15.75" customHeight="1" x14ac:dyDescent="0.35">
      <c r="B901" s="39"/>
      <c r="C901" s="40"/>
      <c r="D901" s="41"/>
      <c r="E901" s="42"/>
      <c r="F901" s="22"/>
      <c r="G901" s="42" t="str">
        <f t="shared" si="16"/>
        <v>-</v>
      </c>
      <c r="H901" s="42"/>
      <c r="I901" s="43"/>
      <c r="J901" s="43" t="str">
        <f t="shared" si="15"/>
        <v>-</v>
      </c>
      <c r="K901" s="43" t="str">
        <f t="shared" si="13"/>
        <v>-</v>
      </c>
      <c r="L901" s="44" t="str">
        <f t="shared" si="12"/>
        <v>-</v>
      </c>
      <c r="M901" s="45"/>
      <c r="N901" s="2"/>
      <c r="S901" s="3"/>
      <c r="T901" s="4"/>
      <c r="U901" s="2"/>
    </row>
    <row r="902" spans="2:21" ht="15.75" customHeight="1" x14ac:dyDescent="0.35">
      <c r="B902" s="39"/>
      <c r="C902" s="40"/>
      <c r="D902" s="41"/>
      <c r="E902" s="42"/>
      <c r="F902" s="22"/>
      <c r="G902" s="42" t="str">
        <f t="shared" si="16"/>
        <v>-</v>
      </c>
      <c r="H902" s="42"/>
      <c r="I902" s="43"/>
      <c r="J902" s="43" t="str">
        <f t="shared" si="15"/>
        <v>-</v>
      </c>
      <c r="K902" s="43" t="str">
        <f t="shared" si="13"/>
        <v>-</v>
      </c>
      <c r="L902" s="44" t="str">
        <f t="shared" si="12"/>
        <v>-</v>
      </c>
      <c r="M902" s="45"/>
      <c r="N902" s="2"/>
      <c r="S902" s="3"/>
      <c r="T902" s="4"/>
      <c r="U902" s="2"/>
    </row>
    <row r="903" spans="2:21" ht="15.75" customHeight="1" x14ac:dyDescent="0.35">
      <c r="B903" s="39"/>
      <c r="C903" s="40"/>
      <c r="D903" s="41"/>
      <c r="E903" s="42"/>
      <c r="F903" s="22"/>
      <c r="G903" s="42" t="str">
        <f t="shared" si="16"/>
        <v>-</v>
      </c>
      <c r="H903" s="42"/>
      <c r="I903" s="43"/>
      <c r="J903" s="43" t="str">
        <f t="shared" si="15"/>
        <v>-</v>
      </c>
      <c r="K903" s="43" t="str">
        <f t="shared" si="13"/>
        <v>-</v>
      </c>
      <c r="L903" s="44" t="str">
        <f t="shared" si="12"/>
        <v>-</v>
      </c>
      <c r="M903" s="45"/>
      <c r="N903" s="2"/>
      <c r="S903" s="3"/>
      <c r="T903" s="4"/>
      <c r="U903" s="2"/>
    </row>
    <row r="904" spans="2:21" ht="15.75" customHeight="1" x14ac:dyDescent="0.35">
      <c r="B904" s="39"/>
      <c r="C904" s="40"/>
      <c r="D904" s="41"/>
      <c r="E904" s="42"/>
      <c r="F904" s="22"/>
      <c r="G904" s="42" t="str">
        <f t="shared" si="16"/>
        <v>-</v>
      </c>
      <c r="H904" s="42"/>
      <c r="I904" s="43"/>
      <c r="J904" s="43" t="str">
        <f t="shared" si="15"/>
        <v>-</v>
      </c>
      <c r="K904" s="43" t="str">
        <f t="shared" si="13"/>
        <v>-</v>
      </c>
      <c r="L904" s="44" t="str">
        <f t="shared" si="12"/>
        <v>-</v>
      </c>
      <c r="M904" s="45"/>
      <c r="N904" s="2"/>
      <c r="S904" s="3"/>
      <c r="T904" s="4"/>
      <c r="U904" s="2"/>
    </row>
    <row r="905" spans="2:21" ht="15.75" customHeight="1" x14ac:dyDescent="0.35">
      <c r="B905" s="39"/>
      <c r="C905" s="40"/>
      <c r="D905" s="41"/>
      <c r="E905" s="42"/>
      <c r="F905" s="22"/>
      <c r="G905" s="42" t="str">
        <f t="shared" si="16"/>
        <v>-</v>
      </c>
      <c r="H905" s="42"/>
      <c r="I905" s="43"/>
      <c r="J905" s="43" t="str">
        <f t="shared" si="15"/>
        <v>-</v>
      </c>
      <c r="K905" s="43" t="str">
        <f t="shared" si="13"/>
        <v>-</v>
      </c>
      <c r="L905" s="44" t="str">
        <f t="shared" si="12"/>
        <v>-</v>
      </c>
      <c r="M905" s="45"/>
      <c r="N905" s="2"/>
      <c r="S905" s="3"/>
      <c r="T905" s="4"/>
      <c r="U905" s="2"/>
    </row>
    <row r="906" spans="2:21" ht="15.75" customHeight="1" x14ac:dyDescent="0.35">
      <c r="B906" s="39"/>
      <c r="C906" s="40"/>
      <c r="D906" s="41"/>
      <c r="E906" s="42"/>
      <c r="F906" s="22"/>
      <c r="G906" s="42" t="str">
        <f t="shared" si="16"/>
        <v>-</v>
      </c>
      <c r="H906" s="42"/>
      <c r="I906" s="43"/>
      <c r="J906" s="43" t="str">
        <f t="shared" si="15"/>
        <v>-</v>
      </c>
      <c r="K906" s="43" t="str">
        <f t="shared" si="13"/>
        <v>-</v>
      </c>
      <c r="L906" s="44" t="str">
        <f t="shared" si="12"/>
        <v>-</v>
      </c>
      <c r="M906" s="45"/>
      <c r="N906" s="2"/>
      <c r="S906" s="3"/>
      <c r="T906" s="4"/>
      <c r="U906" s="2"/>
    </row>
    <row r="907" spans="2:21" ht="15.75" customHeight="1" x14ac:dyDescent="0.35">
      <c r="B907" s="39"/>
      <c r="C907" s="40"/>
      <c r="D907" s="41"/>
      <c r="E907" s="42"/>
      <c r="F907" s="22"/>
      <c r="G907" s="42" t="str">
        <f t="shared" si="16"/>
        <v>-</v>
      </c>
      <c r="H907" s="42"/>
      <c r="I907" s="43"/>
      <c r="J907" s="43" t="str">
        <f t="shared" si="15"/>
        <v>-</v>
      </c>
      <c r="K907" s="43" t="str">
        <f t="shared" si="13"/>
        <v>-</v>
      </c>
      <c r="L907" s="44" t="str">
        <f t="shared" si="12"/>
        <v>-</v>
      </c>
      <c r="M907" s="45"/>
      <c r="N907" s="2"/>
      <c r="S907" s="3"/>
      <c r="T907" s="4"/>
      <c r="U907" s="2"/>
    </row>
    <row r="908" spans="2:21" ht="15.75" customHeight="1" x14ac:dyDescent="0.35">
      <c r="B908" s="39"/>
      <c r="C908" s="40"/>
      <c r="D908" s="41"/>
      <c r="E908" s="42"/>
      <c r="F908" s="22"/>
      <c r="G908" s="42" t="str">
        <f t="shared" si="16"/>
        <v>-</v>
      </c>
      <c r="H908" s="42"/>
      <c r="I908" s="43"/>
      <c r="J908" s="43" t="str">
        <f t="shared" si="15"/>
        <v>-</v>
      </c>
      <c r="K908" s="43" t="str">
        <f t="shared" si="13"/>
        <v>-</v>
      </c>
      <c r="L908" s="44" t="str">
        <f t="shared" si="12"/>
        <v>-</v>
      </c>
      <c r="M908" s="45"/>
      <c r="N908" s="2"/>
      <c r="S908" s="3"/>
      <c r="T908" s="4"/>
      <c r="U908" s="2"/>
    </row>
    <row r="909" spans="2:21" ht="15.75" customHeight="1" x14ac:dyDescent="0.35">
      <c r="B909" s="39"/>
      <c r="C909" s="40"/>
      <c r="D909" s="41"/>
      <c r="E909" s="42"/>
      <c r="F909" s="22"/>
      <c r="G909" s="42" t="str">
        <f t="shared" si="16"/>
        <v>-</v>
      </c>
      <c r="H909" s="42"/>
      <c r="I909" s="43"/>
      <c r="J909" s="43" t="str">
        <f t="shared" si="15"/>
        <v>-</v>
      </c>
      <c r="K909" s="43" t="str">
        <f t="shared" si="13"/>
        <v>-</v>
      </c>
      <c r="L909" s="44" t="str">
        <f t="shared" si="12"/>
        <v>-</v>
      </c>
      <c r="M909" s="45"/>
      <c r="N909" s="2"/>
      <c r="S909" s="3"/>
      <c r="T909" s="4"/>
      <c r="U909" s="2"/>
    </row>
    <row r="910" spans="2:21" ht="15.75" customHeight="1" x14ac:dyDescent="0.35">
      <c r="B910" s="39"/>
      <c r="C910" s="40"/>
      <c r="D910" s="41"/>
      <c r="E910" s="42"/>
      <c r="F910" s="22"/>
      <c r="G910" s="42" t="str">
        <f t="shared" si="16"/>
        <v>-</v>
      </c>
      <c r="H910" s="42"/>
      <c r="I910" s="43"/>
      <c r="J910" s="43" t="str">
        <f t="shared" si="15"/>
        <v>-</v>
      </c>
      <c r="K910" s="43" t="str">
        <f t="shared" si="13"/>
        <v>-</v>
      </c>
      <c r="L910" s="44" t="str">
        <f t="shared" si="12"/>
        <v>-</v>
      </c>
      <c r="M910" s="45"/>
      <c r="N910" s="2"/>
      <c r="S910" s="3"/>
      <c r="T910" s="4"/>
      <c r="U910" s="2"/>
    </row>
    <row r="911" spans="2:21" ht="15.75" customHeight="1" x14ac:dyDescent="0.35">
      <c r="B911" s="39"/>
      <c r="C911" s="40"/>
      <c r="D911" s="41"/>
      <c r="E911" s="42"/>
      <c r="F911" s="22"/>
      <c r="G911" s="42" t="str">
        <f t="shared" si="16"/>
        <v>-</v>
      </c>
      <c r="H911" s="42"/>
      <c r="I911" s="43"/>
      <c r="J911" s="43" t="str">
        <f t="shared" si="15"/>
        <v>-</v>
      </c>
      <c r="K911" s="43" t="str">
        <f t="shared" si="13"/>
        <v>-</v>
      </c>
      <c r="L911" s="44" t="str">
        <f t="shared" si="12"/>
        <v>-</v>
      </c>
      <c r="M911" s="45"/>
      <c r="N911" s="2"/>
      <c r="S911" s="3"/>
      <c r="T911" s="4"/>
      <c r="U911" s="2"/>
    </row>
    <row r="912" spans="2:21" ht="15.75" customHeight="1" x14ac:dyDescent="0.35">
      <c r="B912" s="39"/>
      <c r="C912" s="40"/>
      <c r="D912" s="41"/>
      <c r="E912" s="42"/>
      <c r="F912" s="22"/>
      <c r="G912" s="42" t="str">
        <f t="shared" si="16"/>
        <v>-</v>
      </c>
      <c r="H912" s="42"/>
      <c r="I912" s="43"/>
      <c r="J912" s="43" t="str">
        <f t="shared" si="15"/>
        <v>-</v>
      </c>
      <c r="K912" s="43" t="str">
        <f t="shared" si="13"/>
        <v>-</v>
      </c>
      <c r="L912" s="44" t="str">
        <f t="shared" ref="L912:L992" si="17">IFERROR(K912/J912-1,"-")</f>
        <v>-</v>
      </c>
      <c r="M912" s="45"/>
      <c r="N912" s="2"/>
      <c r="S912" s="3"/>
      <c r="T912" s="4"/>
      <c r="U912" s="2"/>
    </row>
    <row r="913" spans="2:21" ht="15.75" customHeight="1" x14ac:dyDescent="0.35">
      <c r="B913" s="39"/>
      <c r="C913" s="40"/>
      <c r="D913" s="41"/>
      <c r="E913" s="42"/>
      <c r="F913" s="22"/>
      <c r="G913" s="42" t="str">
        <f t="shared" si="16"/>
        <v>-</v>
      </c>
      <c r="H913" s="42"/>
      <c r="I913" s="43"/>
      <c r="J913" s="43" t="str">
        <f t="shared" si="15"/>
        <v>-</v>
      </c>
      <c r="K913" s="43" t="str">
        <f t="shared" si="13"/>
        <v>-</v>
      </c>
      <c r="L913" s="44" t="str">
        <f t="shared" si="17"/>
        <v>-</v>
      </c>
      <c r="M913" s="45"/>
      <c r="N913" s="2"/>
      <c r="S913" s="3"/>
      <c r="T913" s="4"/>
      <c r="U913" s="2"/>
    </row>
    <row r="914" spans="2:21" ht="15.75" customHeight="1" x14ac:dyDescent="0.35">
      <c r="B914" s="39"/>
      <c r="C914" s="40"/>
      <c r="D914" s="41"/>
      <c r="E914" s="42"/>
      <c r="F914" s="22"/>
      <c r="G914" s="42" t="str">
        <f t="shared" si="16"/>
        <v>-</v>
      </c>
      <c r="H914" s="42"/>
      <c r="I914" s="43"/>
      <c r="J914" s="43" t="str">
        <f t="shared" si="15"/>
        <v>-</v>
      </c>
      <c r="K914" s="43" t="str">
        <f t="shared" si="13"/>
        <v>-</v>
      </c>
      <c r="L914" s="44" t="str">
        <f t="shared" si="17"/>
        <v>-</v>
      </c>
      <c r="M914" s="45"/>
      <c r="N914" s="2"/>
      <c r="S914" s="3"/>
      <c r="T914" s="4"/>
      <c r="U914" s="2"/>
    </row>
    <row r="915" spans="2:21" ht="15.75" customHeight="1" x14ac:dyDescent="0.35">
      <c r="B915" s="39"/>
      <c r="C915" s="40"/>
      <c r="D915" s="41"/>
      <c r="E915" s="42"/>
      <c r="F915" s="22"/>
      <c r="G915" s="42" t="str">
        <f t="shared" si="16"/>
        <v>-</v>
      </c>
      <c r="H915" s="42"/>
      <c r="I915" s="43"/>
      <c r="J915" s="43" t="str">
        <f t="shared" si="15"/>
        <v>-</v>
      </c>
      <c r="K915" s="43" t="str">
        <f t="shared" si="13"/>
        <v>-</v>
      </c>
      <c r="L915" s="44" t="str">
        <f t="shared" si="17"/>
        <v>-</v>
      </c>
      <c r="M915" s="45"/>
      <c r="N915" s="2"/>
      <c r="S915" s="3"/>
      <c r="T915" s="4"/>
      <c r="U915" s="2"/>
    </row>
    <row r="916" spans="2:21" ht="15.75" customHeight="1" x14ac:dyDescent="0.35">
      <c r="B916" s="39"/>
      <c r="C916" s="40"/>
      <c r="D916" s="41"/>
      <c r="E916" s="42"/>
      <c r="F916" s="22"/>
      <c r="G916" s="42" t="str">
        <f t="shared" si="16"/>
        <v>-</v>
      </c>
      <c r="H916" s="42"/>
      <c r="I916" s="43"/>
      <c r="J916" s="43" t="str">
        <f t="shared" si="15"/>
        <v>-</v>
      </c>
      <c r="K916" s="43" t="str">
        <f t="shared" si="13"/>
        <v>-</v>
      </c>
      <c r="L916" s="44" t="str">
        <f t="shared" si="17"/>
        <v>-</v>
      </c>
      <c r="M916" s="45"/>
      <c r="N916" s="2"/>
      <c r="S916" s="3"/>
      <c r="T916" s="4"/>
      <c r="U916" s="2"/>
    </row>
    <row r="917" spans="2:21" ht="15.75" customHeight="1" x14ac:dyDescent="0.35">
      <c r="B917" s="39"/>
      <c r="C917" s="40"/>
      <c r="D917" s="41"/>
      <c r="E917" s="42"/>
      <c r="F917" s="22"/>
      <c r="G917" s="42" t="str">
        <f t="shared" si="16"/>
        <v>-</v>
      </c>
      <c r="H917" s="42"/>
      <c r="I917" s="43"/>
      <c r="J917" s="43" t="str">
        <f t="shared" si="15"/>
        <v>-</v>
      </c>
      <c r="K917" s="43" t="str">
        <f t="shared" si="13"/>
        <v>-</v>
      </c>
      <c r="L917" s="44" t="str">
        <f t="shared" si="17"/>
        <v>-</v>
      </c>
      <c r="M917" s="45"/>
      <c r="N917" s="2"/>
      <c r="S917" s="3"/>
      <c r="T917" s="4"/>
      <c r="U917" s="2"/>
    </row>
    <row r="918" spans="2:21" ht="15.75" customHeight="1" x14ac:dyDescent="0.35">
      <c r="B918" s="39"/>
      <c r="C918" s="40"/>
      <c r="D918" s="41"/>
      <c r="E918" s="42"/>
      <c r="F918" s="22"/>
      <c r="G918" s="42" t="str">
        <f t="shared" si="16"/>
        <v>-</v>
      </c>
      <c r="H918" s="42"/>
      <c r="I918" s="43"/>
      <c r="J918" s="43" t="str">
        <f t="shared" si="15"/>
        <v>-</v>
      </c>
      <c r="K918" s="43" t="str">
        <f t="shared" si="13"/>
        <v>-</v>
      </c>
      <c r="L918" s="44" t="str">
        <f t="shared" si="17"/>
        <v>-</v>
      </c>
      <c r="M918" s="45"/>
      <c r="N918" s="2"/>
      <c r="S918" s="3"/>
      <c r="T918" s="4"/>
      <c r="U918" s="2"/>
    </row>
    <row r="919" spans="2:21" ht="15.75" customHeight="1" x14ac:dyDescent="0.35">
      <c r="B919" s="39"/>
      <c r="C919" s="40"/>
      <c r="D919" s="41"/>
      <c r="E919" s="42"/>
      <c r="F919" s="22"/>
      <c r="G919" s="42" t="str">
        <f t="shared" si="16"/>
        <v>-</v>
      </c>
      <c r="H919" s="42"/>
      <c r="I919" s="43"/>
      <c r="J919" s="43" t="str">
        <f t="shared" si="15"/>
        <v>-</v>
      </c>
      <c r="K919" s="43" t="str">
        <f t="shared" si="13"/>
        <v>-</v>
      </c>
      <c r="L919" s="44" t="str">
        <f t="shared" si="17"/>
        <v>-</v>
      </c>
      <c r="M919" s="45"/>
      <c r="N919" s="2"/>
      <c r="S919" s="3"/>
      <c r="T919" s="4"/>
      <c r="U919" s="2"/>
    </row>
    <row r="920" spans="2:21" ht="15.75" customHeight="1" x14ac:dyDescent="0.35">
      <c r="B920" s="39"/>
      <c r="C920" s="40"/>
      <c r="D920" s="41"/>
      <c r="E920" s="42"/>
      <c r="F920" s="22"/>
      <c r="G920" s="42" t="str">
        <f t="shared" si="16"/>
        <v>-</v>
      </c>
      <c r="H920" s="42"/>
      <c r="I920" s="43"/>
      <c r="J920" s="43" t="str">
        <f t="shared" si="15"/>
        <v>-</v>
      </c>
      <c r="K920" s="43" t="str">
        <f t="shared" si="13"/>
        <v>-</v>
      </c>
      <c r="L920" s="44" t="str">
        <f t="shared" si="17"/>
        <v>-</v>
      </c>
      <c r="M920" s="45"/>
      <c r="N920" s="2"/>
      <c r="S920" s="3"/>
      <c r="T920" s="4"/>
      <c r="U920" s="2"/>
    </row>
    <row r="921" spans="2:21" ht="15.75" customHeight="1" x14ac:dyDescent="0.35">
      <c r="B921" s="39"/>
      <c r="C921" s="40"/>
      <c r="D921" s="41"/>
      <c r="E921" s="42"/>
      <c r="F921" s="22"/>
      <c r="G921" s="42" t="str">
        <f t="shared" si="16"/>
        <v>-</v>
      </c>
      <c r="H921" s="42"/>
      <c r="I921" s="43"/>
      <c r="J921" s="43" t="str">
        <f t="shared" si="15"/>
        <v>-</v>
      </c>
      <c r="K921" s="43" t="str">
        <f t="shared" si="13"/>
        <v>-</v>
      </c>
      <c r="L921" s="44" t="str">
        <f t="shared" si="17"/>
        <v>-</v>
      </c>
      <c r="M921" s="45"/>
      <c r="N921" s="2"/>
      <c r="S921" s="3"/>
      <c r="T921" s="4"/>
      <c r="U921" s="2"/>
    </row>
    <row r="922" spans="2:21" ht="15.75" customHeight="1" x14ac:dyDescent="0.35">
      <c r="B922" s="39"/>
      <c r="C922" s="40"/>
      <c r="D922" s="41"/>
      <c r="E922" s="42"/>
      <c r="F922" s="22"/>
      <c r="G922" s="42" t="str">
        <f t="shared" si="16"/>
        <v>-</v>
      </c>
      <c r="H922" s="42"/>
      <c r="I922" s="43"/>
      <c r="J922" s="43" t="str">
        <f t="shared" si="15"/>
        <v>-</v>
      </c>
      <c r="K922" s="43" t="str">
        <f t="shared" si="13"/>
        <v>-</v>
      </c>
      <c r="L922" s="44" t="str">
        <f t="shared" si="17"/>
        <v>-</v>
      </c>
      <c r="M922" s="45"/>
      <c r="N922" s="2"/>
      <c r="S922" s="3"/>
      <c r="T922" s="4"/>
      <c r="U922" s="2"/>
    </row>
    <row r="923" spans="2:21" ht="15.75" customHeight="1" x14ac:dyDescent="0.35">
      <c r="B923" s="39"/>
      <c r="C923" s="40"/>
      <c r="D923" s="41"/>
      <c r="E923" s="42"/>
      <c r="F923" s="22"/>
      <c r="G923" s="42" t="str">
        <f t="shared" si="16"/>
        <v>-</v>
      </c>
      <c r="H923" s="42"/>
      <c r="I923" s="43"/>
      <c r="J923" s="43" t="str">
        <f t="shared" si="15"/>
        <v>-</v>
      </c>
      <c r="K923" s="43" t="str">
        <f t="shared" si="13"/>
        <v>-</v>
      </c>
      <c r="L923" s="44" t="str">
        <f t="shared" si="17"/>
        <v>-</v>
      </c>
      <c r="M923" s="45"/>
      <c r="N923" s="2"/>
      <c r="S923" s="3"/>
      <c r="T923" s="4"/>
      <c r="U923" s="2"/>
    </row>
    <row r="924" spans="2:21" ht="15.75" customHeight="1" x14ac:dyDescent="0.35">
      <c r="B924" s="39"/>
      <c r="C924" s="40"/>
      <c r="D924" s="41"/>
      <c r="E924" s="42"/>
      <c r="F924" s="22"/>
      <c r="G924" s="42" t="str">
        <f t="shared" si="16"/>
        <v>-</v>
      </c>
      <c r="H924" s="42"/>
      <c r="I924" s="43"/>
      <c r="J924" s="43" t="str">
        <f t="shared" si="15"/>
        <v>-</v>
      </c>
      <c r="K924" s="43" t="str">
        <f t="shared" si="13"/>
        <v>-</v>
      </c>
      <c r="L924" s="44" t="str">
        <f t="shared" si="17"/>
        <v>-</v>
      </c>
      <c r="M924" s="45"/>
      <c r="N924" s="2"/>
      <c r="S924" s="3"/>
      <c r="T924" s="4"/>
      <c r="U924" s="2"/>
    </row>
    <row r="925" spans="2:21" ht="15.75" customHeight="1" x14ac:dyDescent="0.35">
      <c r="B925" s="39"/>
      <c r="C925" s="40"/>
      <c r="D925" s="41"/>
      <c r="E925" s="42"/>
      <c r="F925" s="22"/>
      <c r="G925" s="42" t="str">
        <f t="shared" si="16"/>
        <v>-</v>
      </c>
      <c r="H925" s="42"/>
      <c r="I925" s="43"/>
      <c r="J925" s="43" t="str">
        <f t="shared" si="15"/>
        <v>-</v>
      </c>
      <c r="K925" s="43" t="str">
        <f t="shared" si="13"/>
        <v>-</v>
      </c>
      <c r="L925" s="44" t="str">
        <f t="shared" si="17"/>
        <v>-</v>
      </c>
      <c r="M925" s="45"/>
      <c r="N925" s="2"/>
      <c r="S925" s="3"/>
      <c r="T925" s="4"/>
      <c r="U925" s="2"/>
    </row>
    <row r="926" spans="2:21" ht="15.75" customHeight="1" x14ac:dyDescent="0.35">
      <c r="B926" s="39"/>
      <c r="C926" s="40"/>
      <c r="D926" s="41"/>
      <c r="E926" s="42"/>
      <c r="F926" s="22"/>
      <c r="G926" s="42" t="str">
        <f t="shared" si="16"/>
        <v>-</v>
      </c>
      <c r="H926" s="42"/>
      <c r="I926" s="43"/>
      <c r="J926" s="43" t="str">
        <f t="shared" si="15"/>
        <v>-</v>
      </c>
      <c r="K926" s="43" t="str">
        <f t="shared" si="13"/>
        <v>-</v>
      </c>
      <c r="L926" s="44" t="str">
        <f t="shared" si="17"/>
        <v>-</v>
      </c>
      <c r="M926" s="45"/>
      <c r="N926" s="2"/>
      <c r="S926" s="3"/>
      <c r="T926" s="4"/>
      <c r="U926" s="2"/>
    </row>
    <row r="927" spans="2:21" ht="15.75" customHeight="1" x14ac:dyDescent="0.35">
      <c r="B927" s="39"/>
      <c r="C927" s="40"/>
      <c r="D927" s="41"/>
      <c r="E927" s="42"/>
      <c r="F927" s="22"/>
      <c r="G927" s="42" t="str">
        <f t="shared" si="16"/>
        <v>-</v>
      </c>
      <c r="H927" s="42"/>
      <c r="I927" s="43"/>
      <c r="J927" s="43" t="str">
        <f t="shared" si="15"/>
        <v>-</v>
      </c>
      <c r="K927" s="43" t="str">
        <f t="shared" si="13"/>
        <v>-</v>
      </c>
      <c r="L927" s="44" t="str">
        <f t="shared" si="17"/>
        <v>-</v>
      </c>
      <c r="M927" s="45"/>
      <c r="N927" s="2"/>
      <c r="S927" s="3"/>
      <c r="T927" s="4"/>
      <c r="U927" s="2"/>
    </row>
    <row r="928" spans="2:21" ht="15.75" customHeight="1" x14ac:dyDescent="0.35">
      <c r="B928" s="39"/>
      <c r="C928" s="40"/>
      <c r="D928" s="41"/>
      <c r="E928" s="42"/>
      <c r="F928" s="22"/>
      <c r="G928" s="42" t="str">
        <f t="shared" si="16"/>
        <v>-</v>
      </c>
      <c r="H928" s="42"/>
      <c r="I928" s="43"/>
      <c r="J928" s="43" t="str">
        <f t="shared" si="15"/>
        <v>-</v>
      </c>
      <c r="K928" s="43" t="str">
        <f t="shared" si="13"/>
        <v>-</v>
      </c>
      <c r="L928" s="44" t="str">
        <f t="shared" si="17"/>
        <v>-</v>
      </c>
      <c r="M928" s="45"/>
      <c r="N928" s="2"/>
      <c r="S928" s="3"/>
      <c r="T928" s="4"/>
      <c r="U928" s="2"/>
    </row>
    <row r="929" spans="2:21" ht="15.75" customHeight="1" x14ac:dyDescent="0.35">
      <c r="B929" s="39"/>
      <c r="C929" s="40"/>
      <c r="D929" s="41"/>
      <c r="E929" s="42"/>
      <c r="F929" s="22"/>
      <c r="G929" s="42" t="str">
        <f t="shared" si="16"/>
        <v>-</v>
      </c>
      <c r="H929" s="42"/>
      <c r="I929" s="43"/>
      <c r="J929" s="43" t="str">
        <f t="shared" si="15"/>
        <v>-</v>
      </c>
      <c r="K929" s="43" t="str">
        <f t="shared" si="13"/>
        <v>-</v>
      </c>
      <c r="L929" s="44" t="str">
        <f t="shared" si="17"/>
        <v>-</v>
      </c>
      <c r="M929" s="45"/>
      <c r="N929" s="2"/>
      <c r="S929" s="3"/>
      <c r="T929" s="4"/>
      <c r="U929" s="2"/>
    </row>
    <row r="930" spans="2:21" ht="15.75" customHeight="1" x14ac:dyDescent="0.35">
      <c r="B930" s="39"/>
      <c r="C930" s="40"/>
      <c r="D930" s="41"/>
      <c r="E930" s="42"/>
      <c r="F930" s="22"/>
      <c r="G930" s="42" t="str">
        <f t="shared" si="16"/>
        <v>-</v>
      </c>
      <c r="H930" s="42"/>
      <c r="I930" s="43"/>
      <c r="J930" s="43" t="str">
        <f t="shared" si="15"/>
        <v>-</v>
      </c>
      <c r="K930" s="43" t="str">
        <f t="shared" si="13"/>
        <v>-</v>
      </c>
      <c r="L930" s="44" t="str">
        <f t="shared" si="17"/>
        <v>-</v>
      </c>
      <c r="M930" s="45"/>
      <c r="N930" s="2"/>
      <c r="S930" s="3"/>
      <c r="T930" s="4"/>
      <c r="U930" s="2"/>
    </row>
    <row r="931" spans="2:21" ht="15.75" customHeight="1" x14ac:dyDescent="0.35">
      <c r="B931" s="39"/>
      <c r="C931" s="40"/>
      <c r="D931" s="41"/>
      <c r="E931" s="42"/>
      <c r="F931" s="22"/>
      <c r="G931" s="42" t="str">
        <f t="shared" si="16"/>
        <v>-</v>
      </c>
      <c r="H931" s="42"/>
      <c r="I931" s="43"/>
      <c r="J931" s="43" t="str">
        <f t="shared" si="15"/>
        <v>-</v>
      </c>
      <c r="K931" s="43" t="str">
        <f t="shared" si="13"/>
        <v>-</v>
      </c>
      <c r="L931" s="44" t="str">
        <f t="shared" si="17"/>
        <v>-</v>
      </c>
      <c r="M931" s="45"/>
      <c r="N931" s="2"/>
      <c r="S931" s="3"/>
      <c r="T931" s="4"/>
      <c r="U931" s="2"/>
    </row>
    <row r="932" spans="2:21" ht="15.75" customHeight="1" x14ac:dyDescent="0.35">
      <c r="B932" s="39"/>
      <c r="C932" s="40"/>
      <c r="D932" s="41"/>
      <c r="E932" s="42"/>
      <c r="F932" s="22"/>
      <c r="G932" s="42" t="str">
        <f t="shared" si="16"/>
        <v>-</v>
      </c>
      <c r="H932" s="42"/>
      <c r="I932" s="43"/>
      <c r="J932" s="43" t="str">
        <f t="shared" si="15"/>
        <v>-</v>
      </c>
      <c r="K932" s="43" t="str">
        <f t="shared" si="13"/>
        <v>-</v>
      </c>
      <c r="L932" s="44" t="str">
        <f t="shared" si="17"/>
        <v>-</v>
      </c>
      <c r="M932" s="45"/>
      <c r="N932" s="2"/>
      <c r="S932" s="3"/>
      <c r="T932" s="4"/>
      <c r="U932" s="2"/>
    </row>
    <row r="933" spans="2:21" ht="15.75" customHeight="1" x14ac:dyDescent="0.35">
      <c r="B933" s="39"/>
      <c r="C933" s="40"/>
      <c r="D933" s="41"/>
      <c r="E933" s="42"/>
      <c r="F933" s="22"/>
      <c r="G933" s="42" t="str">
        <f t="shared" si="16"/>
        <v>-</v>
      </c>
      <c r="H933" s="42"/>
      <c r="I933" s="43"/>
      <c r="J933" s="43" t="str">
        <f t="shared" si="15"/>
        <v>-</v>
      </c>
      <c r="K933" s="43" t="str">
        <f t="shared" si="13"/>
        <v>-</v>
      </c>
      <c r="L933" s="44" t="str">
        <f t="shared" si="17"/>
        <v>-</v>
      </c>
      <c r="M933" s="45"/>
      <c r="N933" s="2"/>
      <c r="S933" s="3"/>
      <c r="T933" s="4"/>
      <c r="U933" s="2"/>
    </row>
    <row r="934" spans="2:21" ht="15.75" customHeight="1" x14ac:dyDescent="0.35">
      <c r="B934" s="39"/>
      <c r="C934" s="40"/>
      <c r="D934" s="41"/>
      <c r="E934" s="42"/>
      <c r="F934" s="22"/>
      <c r="G934" s="42" t="str">
        <f t="shared" si="16"/>
        <v>-</v>
      </c>
      <c r="H934" s="42"/>
      <c r="I934" s="43"/>
      <c r="J934" s="43" t="str">
        <f t="shared" si="15"/>
        <v>-</v>
      </c>
      <c r="K934" s="43" t="str">
        <f t="shared" si="13"/>
        <v>-</v>
      </c>
      <c r="L934" s="44" t="str">
        <f t="shared" si="17"/>
        <v>-</v>
      </c>
      <c r="M934" s="45"/>
      <c r="N934" s="2"/>
      <c r="S934" s="3"/>
      <c r="T934" s="4"/>
      <c r="U934" s="2"/>
    </row>
    <row r="935" spans="2:21" ht="15.75" customHeight="1" x14ac:dyDescent="0.35">
      <c r="B935" s="39"/>
      <c r="C935" s="40"/>
      <c r="D935" s="41"/>
      <c r="E935" s="42"/>
      <c r="F935" s="22"/>
      <c r="G935" s="42" t="str">
        <f t="shared" si="16"/>
        <v>-</v>
      </c>
      <c r="H935" s="42"/>
      <c r="I935" s="43"/>
      <c r="J935" s="43" t="str">
        <f t="shared" si="15"/>
        <v>-</v>
      </c>
      <c r="K935" s="43" t="str">
        <f t="shared" si="13"/>
        <v>-</v>
      </c>
      <c r="L935" s="44" t="str">
        <f t="shared" si="17"/>
        <v>-</v>
      </c>
      <c r="M935" s="45"/>
      <c r="N935" s="2"/>
      <c r="S935" s="3"/>
      <c r="T935" s="4"/>
      <c r="U935" s="2"/>
    </row>
    <row r="936" spans="2:21" ht="15.75" customHeight="1" x14ac:dyDescent="0.35">
      <c r="B936" s="39"/>
      <c r="C936" s="40"/>
      <c r="D936" s="41"/>
      <c r="E936" s="42"/>
      <c r="F936" s="22"/>
      <c r="G936" s="42" t="str">
        <f t="shared" si="16"/>
        <v>-</v>
      </c>
      <c r="H936" s="42"/>
      <c r="I936" s="43"/>
      <c r="J936" s="43" t="str">
        <f t="shared" si="15"/>
        <v>-</v>
      </c>
      <c r="K936" s="43" t="str">
        <f t="shared" si="13"/>
        <v>-</v>
      </c>
      <c r="L936" s="44" t="str">
        <f t="shared" si="17"/>
        <v>-</v>
      </c>
      <c r="M936" s="45"/>
      <c r="N936" s="2"/>
      <c r="S936" s="3"/>
      <c r="T936" s="4"/>
      <c r="U936" s="2"/>
    </row>
    <row r="937" spans="2:21" ht="15.75" customHeight="1" x14ac:dyDescent="0.35">
      <c r="B937" s="39"/>
      <c r="C937" s="40"/>
      <c r="D937" s="41"/>
      <c r="E937" s="42"/>
      <c r="F937" s="22"/>
      <c r="G937" s="42" t="str">
        <f t="shared" si="16"/>
        <v>-</v>
      </c>
      <c r="H937" s="42"/>
      <c r="I937" s="43"/>
      <c r="J937" s="43" t="str">
        <f t="shared" si="15"/>
        <v>-</v>
      </c>
      <c r="K937" s="43" t="str">
        <f t="shared" si="13"/>
        <v>-</v>
      </c>
      <c r="L937" s="44" t="str">
        <f t="shared" si="17"/>
        <v>-</v>
      </c>
      <c r="M937" s="45"/>
      <c r="N937" s="2"/>
      <c r="S937" s="3"/>
      <c r="T937" s="4"/>
      <c r="U937" s="2"/>
    </row>
    <row r="938" spans="2:21" ht="15.75" customHeight="1" x14ac:dyDescent="0.35">
      <c r="B938" s="39"/>
      <c r="C938" s="40"/>
      <c r="D938" s="41"/>
      <c r="E938" s="42"/>
      <c r="F938" s="22"/>
      <c r="G938" s="42" t="str">
        <f t="shared" si="16"/>
        <v>-</v>
      </c>
      <c r="H938" s="42"/>
      <c r="I938" s="43"/>
      <c r="J938" s="43" t="str">
        <f t="shared" si="15"/>
        <v>-</v>
      </c>
      <c r="K938" s="43" t="str">
        <f t="shared" si="13"/>
        <v>-</v>
      </c>
      <c r="L938" s="44" t="str">
        <f t="shared" si="17"/>
        <v>-</v>
      </c>
      <c r="M938" s="45"/>
      <c r="N938" s="2"/>
      <c r="S938" s="3"/>
      <c r="T938" s="4"/>
      <c r="U938" s="2"/>
    </row>
    <row r="939" spans="2:21" ht="15.75" customHeight="1" x14ac:dyDescent="0.35">
      <c r="B939" s="39"/>
      <c r="C939" s="40"/>
      <c r="D939" s="41"/>
      <c r="E939" s="42"/>
      <c r="F939" s="22"/>
      <c r="G939" s="42" t="str">
        <f t="shared" si="16"/>
        <v>-</v>
      </c>
      <c r="H939" s="42"/>
      <c r="I939" s="43"/>
      <c r="J939" s="43" t="str">
        <f t="shared" si="15"/>
        <v>-</v>
      </c>
      <c r="K939" s="43" t="str">
        <f t="shared" si="13"/>
        <v>-</v>
      </c>
      <c r="L939" s="44" t="str">
        <f t="shared" si="17"/>
        <v>-</v>
      </c>
      <c r="M939" s="45"/>
      <c r="N939" s="2"/>
      <c r="S939" s="3"/>
      <c r="T939" s="4"/>
      <c r="U939" s="2"/>
    </row>
    <row r="940" spans="2:21" ht="15.75" customHeight="1" x14ac:dyDescent="0.35">
      <c r="B940" s="39"/>
      <c r="C940" s="40"/>
      <c r="D940" s="41"/>
      <c r="E940" s="42"/>
      <c r="F940" s="22"/>
      <c r="G940" s="42" t="str">
        <f t="shared" si="16"/>
        <v>-</v>
      </c>
      <c r="H940" s="42"/>
      <c r="I940" s="43"/>
      <c r="J940" s="43" t="str">
        <f t="shared" si="15"/>
        <v>-</v>
      </c>
      <c r="K940" s="43" t="str">
        <f t="shared" si="13"/>
        <v>-</v>
      </c>
      <c r="L940" s="44" t="str">
        <f t="shared" si="17"/>
        <v>-</v>
      </c>
      <c r="M940" s="45"/>
      <c r="N940" s="2"/>
      <c r="S940" s="3"/>
      <c r="T940" s="4"/>
      <c r="U940" s="2"/>
    </row>
    <row r="941" spans="2:21" ht="15.75" customHeight="1" x14ac:dyDescent="0.35">
      <c r="B941" s="39"/>
      <c r="C941" s="40"/>
      <c r="D941" s="41"/>
      <c r="E941" s="42"/>
      <c r="F941" s="22"/>
      <c r="G941" s="42" t="str">
        <f t="shared" si="16"/>
        <v>-</v>
      </c>
      <c r="H941" s="42"/>
      <c r="I941" s="43"/>
      <c r="J941" s="43" t="str">
        <f t="shared" si="15"/>
        <v>-</v>
      </c>
      <c r="K941" s="43" t="str">
        <f t="shared" si="13"/>
        <v>-</v>
      </c>
      <c r="L941" s="44" t="str">
        <f t="shared" si="17"/>
        <v>-</v>
      </c>
      <c r="M941" s="45"/>
      <c r="N941" s="2"/>
      <c r="S941" s="3"/>
      <c r="T941" s="4"/>
      <c r="U941" s="2"/>
    </row>
    <row r="942" spans="2:21" ht="15.75" customHeight="1" x14ac:dyDescent="0.35">
      <c r="B942" s="39"/>
      <c r="C942" s="40"/>
      <c r="D942" s="41"/>
      <c r="E942" s="42"/>
      <c r="F942" s="22"/>
      <c r="G942" s="42" t="str">
        <f t="shared" si="16"/>
        <v>-</v>
      </c>
      <c r="H942" s="42"/>
      <c r="I942" s="43"/>
      <c r="J942" s="43" t="str">
        <f t="shared" si="15"/>
        <v>-</v>
      </c>
      <c r="K942" s="43" t="str">
        <f t="shared" si="13"/>
        <v>-</v>
      </c>
      <c r="L942" s="44" t="str">
        <f t="shared" si="17"/>
        <v>-</v>
      </c>
      <c r="M942" s="45"/>
      <c r="N942" s="2"/>
      <c r="S942" s="3"/>
      <c r="T942" s="4"/>
      <c r="U942" s="2"/>
    </row>
    <row r="943" spans="2:21" ht="15.75" customHeight="1" x14ac:dyDescent="0.35">
      <c r="B943" s="39"/>
      <c r="C943" s="40"/>
      <c r="D943" s="41"/>
      <c r="E943" s="42"/>
      <c r="F943" s="22"/>
      <c r="G943" s="42" t="str">
        <f t="shared" si="16"/>
        <v>-</v>
      </c>
      <c r="H943" s="42"/>
      <c r="I943" s="43"/>
      <c r="J943" s="43" t="str">
        <f t="shared" si="15"/>
        <v>-</v>
      </c>
      <c r="K943" s="43" t="str">
        <f t="shared" si="13"/>
        <v>-</v>
      </c>
      <c r="L943" s="44" t="str">
        <f t="shared" si="17"/>
        <v>-</v>
      </c>
      <c r="M943" s="45"/>
      <c r="N943" s="2"/>
      <c r="S943" s="3"/>
      <c r="T943" s="4"/>
      <c r="U943" s="2"/>
    </row>
    <row r="944" spans="2:21" ht="15.75" customHeight="1" x14ac:dyDescent="0.35">
      <c r="B944" s="39"/>
      <c r="C944" s="40"/>
      <c r="D944" s="41"/>
      <c r="E944" s="42"/>
      <c r="F944" s="22"/>
      <c r="G944" s="42" t="str">
        <f t="shared" si="16"/>
        <v>-</v>
      </c>
      <c r="H944" s="42"/>
      <c r="I944" s="43"/>
      <c r="J944" s="43" t="str">
        <f t="shared" si="15"/>
        <v>-</v>
      </c>
      <c r="K944" s="43" t="str">
        <f t="shared" si="13"/>
        <v>-</v>
      </c>
      <c r="L944" s="44" t="str">
        <f t="shared" si="17"/>
        <v>-</v>
      </c>
      <c r="M944" s="45"/>
      <c r="N944" s="2"/>
      <c r="S944" s="3"/>
      <c r="T944" s="4"/>
      <c r="U944" s="2"/>
    </row>
    <row r="945" spans="2:21" ht="15.75" customHeight="1" x14ac:dyDescent="0.35">
      <c r="B945" s="39"/>
      <c r="C945" s="40"/>
      <c r="D945" s="41"/>
      <c r="E945" s="42"/>
      <c r="F945" s="22"/>
      <c r="G945" s="42" t="str">
        <f t="shared" si="16"/>
        <v>-</v>
      </c>
      <c r="H945" s="42"/>
      <c r="I945" s="43"/>
      <c r="J945" s="43" t="str">
        <f t="shared" si="15"/>
        <v>-</v>
      </c>
      <c r="K945" s="43" t="str">
        <f t="shared" si="13"/>
        <v>-</v>
      </c>
      <c r="L945" s="44" t="str">
        <f t="shared" si="17"/>
        <v>-</v>
      </c>
      <c r="M945" s="45"/>
      <c r="N945" s="2"/>
      <c r="S945" s="3"/>
      <c r="T945" s="4"/>
      <c r="U945" s="2"/>
    </row>
    <row r="946" spans="2:21" ht="15.75" customHeight="1" x14ac:dyDescent="0.35">
      <c r="B946" s="39"/>
      <c r="C946" s="40"/>
      <c r="D946" s="41"/>
      <c r="E946" s="42"/>
      <c r="F946" s="22"/>
      <c r="G946" s="42" t="str">
        <f t="shared" si="16"/>
        <v>-</v>
      </c>
      <c r="H946" s="42"/>
      <c r="I946" s="43"/>
      <c r="J946" s="43" t="str">
        <f t="shared" si="15"/>
        <v>-</v>
      </c>
      <c r="K946" s="43" t="str">
        <f t="shared" si="13"/>
        <v>-</v>
      </c>
      <c r="L946" s="44" t="str">
        <f t="shared" si="17"/>
        <v>-</v>
      </c>
      <c r="M946" s="45"/>
      <c r="N946" s="2"/>
      <c r="S946" s="3"/>
      <c r="T946" s="4"/>
      <c r="U946" s="2"/>
    </row>
    <row r="947" spans="2:21" ht="15.75" customHeight="1" x14ac:dyDescent="0.35">
      <c r="B947" s="39"/>
      <c r="C947" s="40"/>
      <c r="D947" s="41"/>
      <c r="E947" s="42"/>
      <c r="F947" s="22"/>
      <c r="G947" s="42" t="str">
        <f t="shared" si="16"/>
        <v>-</v>
      </c>
      <c r="H947" s="42"/>
      <c r="I947" s="43"/>
      <c r="J947" s="43" t="str">
        <f t="shared" si="15"/>
        <v>-</v>
      </c>
      <c r="K947" s="43" t="str">
        <f t="shared" si="13"/>
        <v>-</v>
      </c>
      <c r="L947" s="44" t="str">
        <f t="shared" si="17"/>
        <v>-</v>
      </c>
      <c r="M947" s="45"/>
      <c r="N947" s="2"/>
      <c r="S947" s="3"/>
      <c r="T947" s="4"/>
      <c r="U947" s="2"/>
    </row>
    <row r="948" spans="2:21" ht="15.75" customHeight="1" x14ac:dyDescent="0.35">
      <c r="B948" s="39"/>
      <c r="C948" s="40"/>
      <c r="D948" s="41"/>
      <c r="E948" s="42"/>
      <c r="F948" s="22"/>
      <c r="G948" s="42" t="str">
        <f t="shared" si="16"/>
        <v>-</v>
      </c>
      <c r="H948" s="42"/>
      <c r="I948" s="43"/>
      <c r="J948" s="43" t="str">
        <f t="shared" si="15"/>
        <v>-</v>
      </c>
      <c r="K948" s="43" t="str">
        <f t="shared" si="13"/>
        <v>-</v>
      </c>
      <c r="L948" s="44" t="str">
        <f t="shared" si="17"/>
        <v>-</v>
      </c>
      <c r="M948" s="45"/>
      <c r="N948" s="2"/>
      <c r="S948" s="3"/>
      <c r="T948" s="4"/>
      <c r="U948" s="2"/>
    </row>
    <row r="949" spans="2:21" ht="15.75" customHeight="1" x14ac:dyDescent="0.35">
      <c r="B949" s="39"/>
      <c r="C949" s="40"/>
      <c r="D949" s="41"/>
      <c r="E949" s="42"/>
      <c r="F949" s="22"/>
      <c r="G949" s="42" t="str">
        <f t="shared" si="16"/>
        <v>-</v>
      </c>
      <c r="H949" s="42"/>
      <c r="I949" s="43"/>
      <c r="J949" s="43" t="str">
        <f t="shared" si="15"/>
        <v>-</v>
      </c>
      <c r="K949" s="43" t="str">
        <f t="shared" si="13"/>
        <v>-</v>
      </c>
      <c r="L949" s="44" t="str">
        <f t="shared" si="17"/>
        <v>-</v>
      </c>
      <c r="M949" s="45"/>
      <c r="N949" s="2"/>
      <c r="S949" s="3"/>
      <c r="T949" s="4"/>
      <c r="U949" s="2"/>
    </row>
    <row r="950" spans="2:21" ht="15.75" customHeight="1" x14ac:dyDescent="0.35">
      <c r="B950" s="39"/>
      <c r="C950" s="40"/>
      <c r="D950" s="41"/>
      <c r="E950" s="42"/>
      <c r="F950" s="22"/>
      <c r="G950" s="42" t="str">
        <f t="shared" si="16"/>
        <v>-</v>
      </c>
      <c r="H950" s="42"/>
      <c r="I950" s="43"/>
      <c r="J950" s="43" t="str">
        <f t="shared" si="15"/>
        <v>-</v>
      </c>
      <c r="K950" s="43" t="str">
        <f t="shared" si="13"/>
        <v>-</v>
      </c>
      <c r="L950" s="44" t="str">
        <f t="shared" si="17"/>
        <v>-</v>
      </c>
      <c r="M950" s="45"/>
      <c r="N950" s="2"/>
      <c r="S950" s="3"/>
      <c r="T950" s="4"/>
      <c r="U950" s="2"/>
    </row>
    <row r="951" spans="2:21" ht="15.75" customHeight="1" x14ac:dyDescent="0.35">
      <c r="B951" s="39"/>
      <c r="C951" s="40"/>
      <c r="D951" s="41"/>
      <c r="E951" s="42"/>
      <c r="F951" s="22"/>
      <c r="G951" s="42" t="str">
        <f t="shared" si="16"/>
        <v>-</v>
      </c>
      <c r="H951" s="42"/>
      <c r="I951" s="43"/>
      <c r="J951" s="43" t="str">
        <f t="shared" si="15"/>
        <v>-</v>
      </c>
      <c r="K951" s="43" t="str">
        <f t="shared" si="13"/>
        <v>-</v>
      </c>
      <c r="L951" s="44" t="str">
        <f t="shared" si="17"/>
        <v>-</v>
      </c>
      <c r="M951" s="45"/>
      <c r="N951" s="2"/>
      <c r="S951" s="3"/>
      <c r="T951" s="4"/>
      <c r="U951" s="2"/>
    </row>
    <row r="952" spans="2:21" ht="15.75" customHeight="1" x14ac:dyDescent="0.35">
      <c r="B952" s="39"/>
      <c r="C952" s="40"/>
      <c r="D952" s="41"/>
      <c r="E952" s="42"/>
      <c r="F952" s="22"/>
      <c r="G952" s="42" t="str">
        <f t="shared" si="16"/>
        <v>-</v>
      </c>
      <c r="H952" s="42"/>
      <c r="I952" s="43"/>
      <c r="J952" s="43" t="str">
        <f t="shared" si="15"/>
        <v>-</v>
      </c>
      <c r="K952" s="43" t="str">
        <f t="shared" si="13"/>
        <v>-</v>
      </c>
      <c r="L952" s="44" t="str">
        <f t="shared" si="17"/>
        <v>-</v>
      </c>
      <c r="M952" s="45"/>
      <c r="N952" s="2"/>
      <c r="S952" s="3"/>
      <c r="T952" s="4"/>
      <c r="U952" s="2"/>
    </row>
    <row r="953" spans="2:21" ht="15.75" customHeight="1" x14ac:dyDescent="0.35">
      <c r="B953" s="39"/>
      <c r="C953" s="40"/>
      <c r="D953" s="41"/>
      <c r="E953" s="42"/>
      <c r="F953" s="22"/>
      <c r="G953" s="42" t="str">
        <f t="shared" si="16"/>
        <v>-</v>
      </c>
      <c r="H953" s="42"/>
      <c r="I953" s="43"/>
      <c r="J953" s="43" t="str">
        <f t="shared" si="15"/>
        <v>-</v>
      </c>
      <c r="K953" s="43" t="str">
        <f t="shared" si="13"/>
        <v>-</v>
      </c>
      <c r="L953" s="44" t="str">
        <f t="shared" si="17"/>
        <v>-</v>
      </c>
      <c r="M953" s="45"/>
      <c r="N953" s="2"/>
      <c r="S953" s="3"/>
      <c r="T953" s="4"/>
      <c r="U953" s="2"/>
    </row>
    <row r="954" spans="2:21" ht="15.75" customHeight="1" x14ac:dyDescent="0.35">
      <c r="B954" s="39"/>
      <c r="C954" s="40"/>
      <c r="D954" s="41"/>
      <c r="E954" s="42"/>
      <c r="F954" s="22"/>
      <c r="G954" s="42" t="str">
        <f t="shared" si="16"/>
        <v>-</v>
      </c>
      <c r="H954" s="42"/>
      <c r="I954" s="43"/>
      <c r="J954" s="43" t="str">
        <f t="shared" si="15"/>
        <v>-</v>
      </c>
      <c r="K954" s="43" t="str">
        <f t="shared" si="13"/>
        <v>-</v>
      </c>
      <c r="L954" s="44" t="str">
        <f t="shared" si="17"/>
        <v>-</v>
      </c>
      <c r="M954" s="45"/>
      <c r="N954" s="2"/>
      <c r="S954" s="3"/>
      <c r="T954" s="4"/>
      <c r="U954" s="2"/>
    </row>
    <row r="955" spans="2:21" ht="15.75" customHeight="1" x14ac:dyDescent="0.35">
      <c r="B955" s="39"/>
      <c r="C955" s="40"/>
      <c r="D955" s="41"/>
      <c r="E955" s="42"/>
      <c r="F955" s="22"/>
      <c r="G955" s="42" t="str">
        <f t="shared" si="16"/>
        <v>-</v>
      </c>
      <c r="H955" s="42"/>
      <c r="I955" s="43"/>
      <c r="J955" s="43" t="str">
        <f t="shared" si="15"/>
        <v>-</v>
      </c>
      <c r="K955" s="43" t="str">
        <f t="shared" si="13"/>
        <v>-</v>
      </c>
      <c r="L955" s="44" t="str">
        <f t="shared" si="17"/>
        <v>-</v>
      </c>
      <c r="M955" s="45"/>
      <c r="N955" s="2"/>
      <c r="S955" s="3"/>
      <c r="T955" s="4"/>
      <c r="U955" s="2"/>
    </row>
    <row r="956" spans="2:21" ht="15.75" customHeight="1" x14ac:dyDescent="0.35">
      <c r="B956" s="39"/>
      <c r="C956" s="40"/>
      <c r="D956" s="41"/>
      <c r="E956" s="42"/>
      <c r="F956" s="22"/>
      <c r="G956" s="42" t="str">
        <f t="shared" si="16"/>
        <v>-</v>
      </c>
      <c r="H956" s="42"/>
      <c r="I956" s="43"/>
      <c r="J956" s="43" t="str">
        <f t="shared" si="15"/>
        <v>-</v>
      </c>
      <c r="K956" s="43" t="str">
        <f t="shared" si="13"/>
        <v>-</v>
      </c>
      <c r="L956" s="44" t="str">
        <f t="shared" si="17"/>
        <v>-</v>
      </c>
      <c r="M956" s="45"/>
      <c r="N956" s="2"/>
      <c r="S956" s="3"/>
      <c r="T956" s="4"/>
      <c r="U956" s="2"/>
    </row>
    <row r="957" spans="2:21" ht="15.75" customHeight="1" x14ac:dyDescent="0.35">
      <c r="B957" s="39"/>
      <c r="C957" s="40"/>
      <c r="D957" s="41"/>
      <c r="E957" s="42"/>
      <c r="F957" s="22"/>
      <c r="G957" s="42" t="str">
        <f t="shared" si="16"/>
        <v>-</v>
      </c>
      <c r="H957" s="42"/>
      <c r="I957" s="43"/>
      <c r="J957" s="43" t="str">
        <f t="shared" si="15"/>
        <v>-</v>
      </c>
      <c r="K957" s="43" t="str">
        <f t="shared" si="13"/>
        <v>-</v>
      </c>
      <c r="L957" s="44" t="str">
        <f t="shared" si="17"/>
        <v>-</v>
      </c>
      <c r="M957" s="45"/>
      <c r="N957" s="2"/>
      <c r="S957" s="3"/>
      <c r="T957" s="4"/>
      <c r="U957" s="2"/>
    </row>
    <row r="958" spans="2:21" ht="15.75" customHeight="1" x14ac:dyDescent="0.35">
      <c r="B958" s="39"/>
      <c r="C958" s="40"/>
      <c r="D958" s="41"/>
      <c r="E958" s="42"/>
      <c r="F958" s="22"/>
      <c r="G958" s="42" t="str">
        <f t="shared" si="16"/>
        <v>-</v>
      </c>
      <c r="H958" s="42"/>
      <c r="I958" s="43"/>
      <c r="J958" s="43" t="str">
        <f t="shared" si="15"/>
        <v>-</v>
      </c>
      <c r="K958" s="43" t="str">
        <f t="shared" si="13"/>
        <v>-</v>
      </c>
      <c r="L958" s="44" t="str">
        <f t="shared" si="17"/>
        <v>-</v>
      </c>
      <c r="M958" s="45"/>
      <c r="N958" s="2"/>
      <c r="S958" s="3"/>
      <c r="T958" s="4"/>
      <c r="U958" s="2"/>
    </row>
    <row r="959" spans="2:21" ht="15.75" customHeight="1" x14ac:dyDescent="0.35">
      <c r="B959" s="39"/>
      <c r="C959" s="40"/>
      <c r="D959" s="41"/>
      <c r="E959" s="42"/>
      <c r="F959" s="22"/>
      <c r="G959" s="42" t="str">
        <f t="shared" si="16"/>
        <v>-</v>
      </c>
      <c r="H959" s="42"/>
      <c r="I959" s="43"/>
      <c r="J959" s="43" t="str">
        <f t="shared" si="15"/>
        <v>-</v>
      </c>
      <c r="K959" s="43" t="str">
        <f t="shared" si="13"/>
        <v>-</v>
      </c>
      <c r="L959" s="44" t="str">
        <f t="shared" si="17"/>
        <v>-</v>
      </c>
      <c r="M959" s="45"/>
      <c r="N959" s="2"/>
      <c r="S959" s="3"/>
      <c r="T959" s="4"/>
      <c r="U959" s="2"/>
    </row>
    <row r="960" spans="2:21" ht="15.75" customHeight="1" x14ac:dyDescent="0.35">
      <c r="B960" s="39"/>
      <c r="C960" s="40"/>
      <c r="D960" s="41"/>
      <c r="E960" s="42"/>
      <c r="F960" s="22"/>
      <c r="G960" s="42" t="str">
        <f t="shared" si="16"/>
        <v>-</v>
      </c>
      <c r="H960" s="42"/>
      <c r="I960" s="43"/>
      <c r="J960" s="43" t="str">
        <f t="shared" si="15"/>
        <v>-</v>
      </c>
      <c r="K960" s="43" t="str">
        <f t="shared" si="13"/>
        <v>-</v>
      </c>
      <c r="L960" s="44" t="str">
        <f t="shared" si="17"/>
        <v>-</v>
      </c>
      <c r="M960" s="45"/>
      <c r="N960" s="2"/>
      <c r="S960" s="3"/>
      <c r="T960" s="4"/>
      <c r="U960" s="2"/>
    </row>
    <row r="961" spans="2:21" ht="15.75" customHeight="1" x14ac:dyDescent="0.35">
      <c r="B961" s="39"/>
      <c r="C961" s="40"/>
      <c r="D961" s="41"/>
      <c r="E961" s="42"/>
      <c r="F961" s="22"/>
      <c r="G961" s="42" t="str">
        <f t="shared" si="16"/>
        <v>-</v>
      </c>
      <c r="H961" s="42"/>
      <c r="I961" s="43"/>
      <c r="J961" s="43" t="str">
        <f t="shared" si="15"/>
        <v>-</v>
      </c>
      <c r="K961" s="43" t="str">
        <f t="shared" si="13"/>
        <v>-</v>
      </c>
      <c r="L961" s="44" t="str">
        <f t="shared" si="17"/>
        <v>-</v>
      </c>
      <c r="M961" s="45"/>
      <c r="N961" s="2"/>
      <c r="S961" s="3"/>
      <c r="T961" s="4"/>
      <c r="U961" s="2"/>
    </row>
    <row r="962" spans="2:21" ht="15.75" customHeight="1" x14ac:dyDescent="0.35">
      <c r="B962" s="39"/>
      <c r="C962" s="40"/>
      <c r="D962" s="41"/>
      <c r="E962" s="42"/>
      <c r="F962" s="22"/>
      <c r="G962" s="42" t="str">
        <f t="shared" si="16"/>
        <v>-</v>
      </c>
      <c r="H962" s="42"/>
      <c r="I962" s="43"/>
      <c r="J962" s="43" t="str">
        <f t="shared" si="15"/>
        <v>-</v>
      </c>
      <c r="K962" s="43" t="str">
        <f t="shared" si="13"/>
        <v>-</v>
      </c>
      <c r="L962" s="44" t="str">
        <f t="shared" si="17"/>
        <v>-</v>
      </c>
      <c r="M962" s="45"/>
      <c r="N962" s="2"/>
      <c r="S962" s="3"/>
      <c r="T962" s="4"/>
      <c r="U962" s="2"/>
    </row>
    <row r="963" spans="2:21" ht="15.75" customHeight="1" x14ac:dyDescent="0.35">
      <c r="B963" s="39"/>
      <c r="C963" s="40"/>
      <c r="D963" s="41"/>
      <c r="E963" s="42"/>
      <c r="F963" s="22"/>
      <c r="G963" s="42" t="str">
        <f t="shared" si="16"/>
        <v>-</v>
      </c>
      <c r="H963" s="42"/>
      <c r="I963" s="43"/>
      <c r="J963" s="43" t="str">
        <f t="shared" si="15"/>
        <v>-</v>
      </c>
      <c r="K963" s="43" t="str">
        <f t="shared" si="13"/>
        <v>-</v>
      </c>
      <c r="L963" s="44" t="str">
        <f t="shared" si="17"/>
        <v>-</v>
      </c>
      <c r="M963" s="45"/>
      <c r="N963" s="2"/>
      <c r="S963" s="3"/>
      <c r="T963" s="4"/>
      <c r="U963" s="2"/>
    </row>
    <row r="964" spans="2:21" ht="15.75" customHeight="1" x14ac:dyDescent="0.35">
      <c r="B964" s="39"/>
      <c r="C964" s="40"/>
      <c r="D964" s="41"/>
      <c r="E964" s="42"/>
      <c r="F964" s="22"/>
      <c r="G964" s="42" t="str">
        <f t="shared" si="16"/>
        <v>-</v>
      </c>
      <c r="H964" s="42"/>
      <c r="I964" s="43"/>
      <c r="J964" s="43" t="str">
        <f t="shared" si="15"/>
        <v>-</v>
      </c>
      <c r="K964" s="43" t="str">
        <f t="shared" si="13"/>
        <v>-</v>
      </c>
      <c r="L964" s="44" t="str">
        <f t="shared" si="17"/>
        <v>-</v>
      </c>
      <c r="M964" s="45"/>
      <c r="N964" s="2"/>
      <c r="S964" s="3"/>
      <c r="T964" s="4"/>
      <c r="U964" s="2"/>
    </row>
    <row r="965" spans="2:21" ht="15.75" customHeight="1" x14ac:dyDescent="0.35">
      <c r="B965" s="39"/>
      <c r="C965" s="40"/>
      <c r="D965" s="41"/>
      <c r="E965" s="42"/>
      <c r="F965" s="22"/>
      <c r="G965" s="42" t="str">
        <f t="shared" si="16"/>
        <v>-</v>
      </c>
      <c r="H965" s="42"/>
      <c r="I965" s="43"/>
      <c r="J965" s="43" t="str">
        <f t="shared" si="15"/>
        <v>-</v>
      </c>
      <c r="K965" s="43" t="str">
        <f t="shared" si="13"/>
        <v>-</v>
      </c>
      <c r="L965" s="44" t="str">
        <f t="shared" si="17"/>
        <v>-</v>
      </c>
      <c r="M965" s="45"/>
      <c r="N965" s="2"/>
      <c r="S965" s="3"/>
      <c r="T965" s="4"/>
      <c r="U965" s="2"/>
    </row>
    <row r="966" spans="2:21" ht="15.75" customHeight="1" x14ac:dyDescent="0.35">
      <c r="B966" s="39"/>
      <c r="C966" s="40"/>
      <c r="D966" s="41"/>
      <c r="E966" s="42"/>
      <c r="F966" s="22"/>
      <c r="G966" s="42" t="str">
        <f t="shared" si="16"/>
        <v>-</v>
      </c>
      <c r="H966" s="42"/>
      <c r="I966" s="43"/>
      <c r="J966" s="43" t="str">
        <f t="shared" si="15"/>
        <v>-</v>
      </c>
      <c r="K966" s="43" t="str">
        <f t="shared" si="13"/>
        <v>-</v>
      </c>
      <c r="L966" s="44" t="str">
        <f t="shared" si="17"/>
        <v>-</v>
      </c>
      <c r="M966" s="45"/>
      <c r="N966" s="2"/>
      <c r="S966" s="3"/>
      <c r="T966" s="4"/>
      <c r="U966" s="2"/>
    </row>
    <row r="967" spans="2:21" ht="15.75" customHeight="1" x14ac:dyDescent="0.35">
      <c r="B967" s="39"/>
      <c r="C967" s="40"/>
      <c r="D967" s="41"/>
      <c r="E967" s="42"/>
      <c r="F967" s="22"/>
      <c r="G967" s="42" t="str">
        <f t="shared" si="16"/>
        <v>-</v>
      </c>
      <c r="H967" s="42"/>
      <c r="I967" s="43"/>
      <c r="J967" s="43" t="str">
        <f t="shared" si="15"/>
        <v>-</v>
      </c>
      <c r="K967" s="43" t="str">
        <f t="shared" si="13"/>
        <v>-</v>
      </c>
      <c r="L967" s="44" t="str">
        <f t="shared" si="17"/>
        <v>-</v>
      </c>
      <c r="M967" s="45"/>
      <c r="N967" s="2"/>
      <c r="S967" s="3"/>
      <c r="T967" s="4"/>
      <c r="U967" s="2"/>
    </row>
    <row r="968" spans="2:21" ht="15.75" customHeight="1" x14ac:dyDescent="0.35">
      <c r="B968" s="39"/>
      <c r="C968" s="40"/>
      <c r="D968" s="41"/>
      <c r="E968" s="42"/>
      <c r="F968" s="22"/>
      <c r="G968" s="42" t="str">
        <f t="shared" si="16"/>
        <v>-</v>
      </c>
      <c r="H968" s="42"/>
      <c r="I968" s="43"/>
      <c r="J968" s="43" t="str">
        <f t="shared" si="15"/>
        <v>-</v>
      </c>
      <c r="K968" s="43" t="str">
        <f t="shared" si="13"/>
        <v>-</v>
      </c>
      <c r="L968" s="44" t="str">
        <f t="shared" si="17"/>
        <v>-</v>
      </c>
      <c r="M968" s="45"/>
      <c r="N968" s="2"/>
      <c r="S968" s="3"/>
      <c r="T968" s="4"/>
      <c r="U968" s="2"/>
    </row>
    <row r="969" spans="2:21" ht="15.75" customHeight="1" x14ac:dyDescent="0.35">
      <c r="B969" s="39"/>
      <c r="C969" s="40"/>
      <c r="D969" s="41"/>
      <c r="E969" s="42"/>
      <c r="F969" s="22"/>
      <c r="G969" s="42" t="str">
        <f t="shared" si="16"/>
        <v>-</v>
      </c>
      <c r="H969" s="42"/>
      <c r="I969" s="43"/>
      <c r="J969" s="43" t="str">
        <f t="shared" si="15"/>
        <v>-</v>
      </c>
      <c r="K969" s="43" t="str">
        <f t="shared" si="13"/>
        <v>-</v>
      </c>
      <c r="L969" s="44" t="str">
        <f t="shared" si="17"/>
        <v>-</v>
      </c>
      <c r="M969" s="45"/>
      <c r="N969" s="2"/>
      <c r="S969" s="3"/>
      <c r="T969" s="4"/>
      <c r="U969" s="2"/>
    </row>
    <row r="970" spans="2:21" ht="15.75" customHeight="1" x14ac:dyDescent="0.35">
      <c r="B970" s="39"/>
      <c r="C970" s="40"/>
      <c r="D970" s="41"/>
      <c r="E970" s="42"/>
      <c r="F970" s="22"/>
      <c r="G970" s="42" t="str">
        <f t="shared" si="16"/>
        <v>-</v>
      </c>
      <c r="H970" s="42"/>
      <c r="I970" s="43"/>
      <c r="J970" s="43" t="str">
        <f t="shared" si="15"/>
        <v>-</v>
      </c>
      <c r="K970" s="43" t="str">
        <f t="shared" si="13"/>
        <v>-</v>
      </c>
      <c r="L970" s="44" t="str">
        <f t="shared" si="17"/>
        <v>-</v>
      </c>
      <c r="M970" s="45"/>
      <c r="N970" s="2"/>
      <c r="S970" s="3"/>
      <c r="T970" s="4"/>
      <c r="U970" s="2"/>
    </row>
    <row r="971" spans="2:21" ht="15.75" customHeight="1" x14ac:dyDescent="0.35">
      <c r="B971" s="39"/>
      <c r="C971" s="40"/>
      <c r="D971" s="41"/>
      <c r="E971" s="42"/>
      <c r="F971" s="22"/>
      <c r="G971" s="42" t="str">
        <f t="shared" si="16"/>
        <v>-</v>
      </c>
      <c r="H971" s="42"/>
      <c r="I971" s="43"/>
      <c r="J971" s="43" t="str">
        <f t="shared" si="15"/>
        <v>-</v>
      </c>
      <c r="K971" s="43" t="str">
        <f t="shared" si="13"/>
        <v>-</v>
      </c>
      <c r="L971" s="44" t="str">
        <f t="shared" si="17"/>
        <v>-</v>
      </c>
      <c r="M971" s="45"/>
      <c r="N971" s="2"/>
      <c r="S971" s="3"/>
      <c r="T971" s="4"/>
      <c r="U971" s="2"/>
    </row>
    <row r="972" spans="2:21" ht="15.75" customHeight="1" x14ac:dyDescent="0.35">
      <c r="B972" s="39"/>
      <c r="C972" s="40"/>
      <c r="D972" s="41"/>
      <c r="E972" s="42"/>
      <c r="F972" s="22"/>
      <c r="G972" s="42" t="str">
        <f t="shared" si="16"/>
        <v>-</v>
      </c>
      <c r="H972" s="42"/>
      <c r="I972" s="43"/>
      <c r="J972" s="43" t="str">
        <f t="shared" si="15"/>
        <v>-</v>
      </c>
      <c r="K972" s="43" t="str">
        <f t="shared" ref="K972:K992" si="18">IFERROR(VLOOKUP($F972,$S$4:$U$993,2,FALSE),"-")</f>
        <v>-</v>
      </c>
      <c r="L972" s="44" t="str">
        <f t="shared" si="17"/>
        <v>-</v>
      </c>
      <c r="M972" s="45"/>
      <c r="N972" s="2"/>
      <c r="S972" s="3"/>
      <c r="T972" s="4"/>
      <c r="U972" s="2"/>
    </row>
    <row r="973" spans="2:21" ht="15.75" customHeight="1" x14ac:dyDescent="0.35">
      <c r="B973" s="39"/>
      <c r="C973" s="40"/>
      <c r="D973" s="41"/>
      <c r="E973" s="42"/>
      <c r="F973" s="22"/>
      <c r="G973" s="42" t="str">
        <f t="shared" si="16"/>
        <v>-</v>
      </c>
      <c r="H973" s="42"/>
      <c r="I973" s="43"/>
      <c r="J973" s="43" t="str">
        <f t="shared" si="15"/>
        <v>-</v>
      </c>
      <c r="K973" s="43" t="str">
        <f t="shared" si="18"/>
        <v>-</v>
      </c>
      <c r="L973" s="44" t="str">
        <f t="shared" si="17"/>
        <v>-</v>
      </c>
      <c r="M973" s="45"/>
      <c r="N973" s="2"/>
      <c r="S973" s="3"/>
      <c r="T973" s="4"/>
      <c r="U973" s="2"/>
    </row>
    <row r="974" spans="2:21" ht="15.75" customHeight="1" x14ac:dyDescent="0.35">
      <c r="B974" s="39"/>
      <c r="C974" s="40"/>
      <c r="D974" s="41"/>
      <c r="E974" s="42"/>
      <c r="F974" s="22"/>
      <c r="G974" s="42" t="str">
        <f t="shared" si="16"/>
        <v>-</v>
      </c>
      <c r="H974" s="42"/>
      <c r="I974" s="43"/>
      <c r="J974" s="43" t="str">
        <f t="shared" si="15"/>
        <v>-</v>
      </c>
      <c r="K974" s="43" t="str">
        <f t="shared" si="18"/>
        <v>-</v>
      </c>
      <c r="L974" s="44" t="str">
        <f t="shared" si="17"/>
        <v>-</v>
      </c>
      <c r="M974" s="45"/>
      <c r="N974" s="2"/>
      <c r="S974" s="3"/>
      <c r="T974" s="4"/>
      <c r="U974" s="2"/>
    </row>
    <row r="975" spans="2:21" ht="15.75" customHeight="1" x14ac:dyDescent="0.35">
      <c r="B975" s="39"/>
      <c r="C975" s="40"/>
      <c r="D975" s="41"/>
      <c r="E975" s="42"/>
      <c r="F975" s="22"/>
      <c r="G975" s="42" t="str">
        <f t="shared" si="16"/>
        <v>-</v>
      </c>
      <c r="H975" s="42"/>
      <c r="I975" s="43"/>
      <c r="J975" s="43" t="str">
        <f t="shared" si="15"/>
        <v>-</v>
      </c>
      <c r="K975" s="43" t="str">
        <f t="shared" si="18"/>
        <v>-</v>
      </c>
      <c r="L975" s="44" t="str">
        <f t="shared" si="17"/>
        <v>-</v>
      </c>
      <c r="M975" s="45"/>
      <c r="N975" s="2"/>
      <c r="S975" s="3"/>
      <c r="T975" s="4"/>
      <c r="U975" s="2"/>
    </row>
    <row r="976" spans="2:21" ht="15.75" customHeight="1" x14ac:dyDescent="0.35">
      <c r="B976" s="39"/>
      <c r="C976" s="40"/>
      <c r="D976" s="41"/>
      <c r="E976" s="42"/>
      <c r="F976" s="22"/>
      <c r="G976" s="42" t="str">
        <f t="shared" si="16"/>
        <v>-</v>
      </c>
      <c r="H976" s="42"/>
      <c r="I976" s="43"/>
      <c r="J976" s="43" t="str">
        <f t="shared" si="15"/>
        <v>-</v>
      </c>
      <c r="K976" s="43" t="str">
        <f t="shared" si="18"/>
        <v>-</v>
      </c>
      <c r="L976" s="44" t="str">
        <f t="shared" si="17"/>
        <v>-</v>
      </c>
      <c r="M976" s="45"/>
      <c r="N976" s="2"/>
      <c r="S976" s="3"/>
      <c r="T976" s="4"/>
      <c r="U976" s="2"/>
    </row>
    <row r="977" spans="2:21" ht="15.75" customHeight="1" x14ac:dyDescent="0.35">
      <c r="B977" s="39"/>
      <c r="C977" s="40"/>
      <c r="D977" s="41"/>
      <c r="E977" s="42"/>
      <c r="F977" s="22"/>
      <c r="G977" s="42" t="str">
        <f t="shared" si="16"/>
        <v>-</v>
      </c>
      <c r="H977" s="42"/>
      <c r="I977" s="43"/>
      <c r="J977" s="43" t="str">
        <f t="shared" si="15"/>
        <v>-</v>
      </c>
      <c r="K977" s="43" t="str">
        <f t="shared" si="18"/>
        <v>-</v>
      </c>
      <c r="L977" s="44" t="str">
        <f t="shared" si="17"/>
        <v>-</v>
      </c>
      <c r="M977" s="45"/>
      <c r="N977" s="2"/>
      <c r="S977" s="3"/>
      <c r="T977" s="4"/>
      <c r="U977" s="2"/>
    </row>
    <row r="978" spans="2:21" ht="15.75" customHeight="1" x14ac:dyDescent="0.35">
      <c r="B978" s="39"/>
      <c r="C978" s="40"/>
      <c r="D978" s="41"/>
      <c r="E978" s="42"/>
      <c r="F978" s="22"/>
      <c r="G978" s="42" t="str">
        <f t="shared" si="16"/>
        <v>-</v>
      </c>
      <c r="H978" s="42"/>
      <c r="I978" s="43"/>
      <c r="J978" s="43" t="str">
        <f t="shared" si="15"/>
        <v>-</v>
      </c>
      <c r="K978" s="43" t="str">
        <f t="shared" si="18"/>
        <v>-</v>
      </c>
      <c r="L978" s="44" t="str">
        <f t="shared" si="17"/>
        <v>-</v>
      </c>
      <c r="M978" s="45"/>
      <c r="N978" s="2"/>
      <c r="S978" s="3"/>
      <c r="T978" s="4"/>
      <c r="U978" s="2"/>
    </row>
    <row r="979" spans="2:21" ht="15.75" customHeight="1" x14ac:dyDescent="0.35">
      <c r="B979" s="39"/>
      <c r="C979" s="40"/>
      <c r="D979" s="41"/>
      <c r="E979" s="42"/>
      <c r="F979" s="22"/>
      <c r="G979" s="42" t="str">
        <f t="shared" si="16"/>
        <v>-</v>
      </c>
      <c r="H979" s="42"/>
      <c r="I979" s="43"/>
      <c r="J979" s="43" t="str">
        <f t="shared" si="15"/>
        <v>-</v>
      </c>
      <c r="K979" s="43" t="str">
        <f t="shared" si="18"/>
        <v>-</v>
      </c>
      <c r="L979" s="44" t="str">
        <f t="shared" si="17"/>
        <v>-</v>
      </c>
      <c r="M979" s="45"/>
      <c r="N979" s="2"/>
      <c r="S979" s="3"/>
      <c r="T979" s="4"/>
      <c r="U979" s="2"/>
    </row>
    <row r="980" spans="2:21" ht="15.75" customHeight="1" x14ac:dyDescent="0.35">
      <c r="B980" s="39"/>
      <c r="C980" s="40"/>
      <c r="D980" s="41"/>
      <c r="E980" s="42"/>
      <c r="F980" s="22"/>
      <c r="G980" s="42" t="str">
        <f t="shared" si="16"/>
        <v>-</v>
      </c>
      <c r="H980" s="42"/>
      <c r="I980" s="43"/>
      <c r="J980" s="43" t="str">
        <f t="shared" si="15"/>
        <v>-</v>
      </c>
      <c r="K980" s="43" t="str">
        <f t="shared" si="18"/>
        <v>-</v>
      </c>
      <c r="L980" s="44" t="str">
        <f t="shared" si="17"/>
        <v>-</v>
      </c>
      <c r="M980" s="45"/>
      <c r="N980" s="2"/>
      <c r="S980" s="3"/>
      <c r="T980" s="4"/>
      <c r="U980" s="2"/>
    </row>
    <row r="981" spans="2:21" ht="15.75" customHeight="1" x14ac:dyDescent="0.35">
      <c r="B981" s="39"/>
      <c r="C981" s="40"/>
      <c r="D981" s="41"/>
      <c r="E981" s="42"/>
      <c r="F981" s="22"/>
      <c r="G981" s="42" t="str">
        <f t="shared" si="16"/>
        <v>-</v>
      </c>
      <c r="H981" s="42"/>
      <c r="I981" s="43"/>
      <c r="J981" s="43" t="str">
        <f t="shared" si="15"/>
        <v>-</v>
      </c>
      <c r="K981" s="43" t="str">
        <f t="shared" si="18"/>
        <v>-</v>
      </c>
      <c r="L981" s="44" t="str">
        <f t="shared" si="17"/>
        <v>-</v>
      </c>
      <c r="M981" s="45"/>
      <c r="N981" s="2"/>
      <c r="S981" s="3"/>
      <c r="T981" s="4"/>
      <c r="U981" s="2"/>
    </row>
    <row r="982" spans="2:21" ht="15.75" customHeight="1" x14ac:dyDescent="0.35">
      <c r="B982" s="39"/>
      <c r="C982" s="40"/>
      <c r="D982" s="41"/>
      <c r="E982" s="42"/>
      <c r="F982" s="22"/>
      <c r="G982" s="42" t="str">
        <f t="shared" si="16"/>
        <v>-</v>
      </c>
      <c r="H982" s="42"/>
      <c r="I982" s="43"/>
      <c r="J982" s="43" t="str">
        <f t="shared" si="15"/>
        <v>-</v>
      </c>
      <c r="K982" s="43" t="str">
        <f t="shared" si="18"/>
        <v>-</v>
      </c>
      <c r="L982" s="44" t="str">
        <f t="shared" si="17"/>
        <v>-</v>
      </c>
      <c r="M982" s="45"/>
      <c r="N982" s="2"/>
      <c r="S982" s="3"/>
      <c r="T982" s="4"/>
      <c r="U982" s="2"/>
    </row>
    <row r="983" spans="2:21" ht="15.75" customHeight="1" x14ac:dyDescent="0.35">
      <c r="B983" s="39"/>
      <c r="C983" s="40"/>
      <c r="D983" s="41"/>
      <c r="E983" s="42"/>
      <c r="F983" s="22"/>
      <c r="G983" s="42" t="str">
        <f t="shared" si="16"/>
        <v>-</v>
      </c>
      <c r="H983" s="42"/>
      <c r="I983" s="43"/>
      <c r="J983" s="43" t="str">
        <f t="shared" si="15"/>
        <v>-</v>
      </c>
      <c r="K983" s="43" t="str">
        <f t="shared" si="18"/>
        <v>-</v>
      </c>
      <c r="L983" s="44" t="str">
        <f t="shared" si="17"/>
        <v>-</v>
      </c>
      <c r="M983" s="45"/>
      <c r="N983" s="2"/>
      <c r="S983" s="3"/>
      <c r="T983" s="4"/>
      <c r="U983" s="2"/>
    </row>
    <row r="984" spans="2:21" ht="15.75" customHeight="1" x14ac:dyDescent="0.35">
      <c r="B984" s="39"/>
      <c r="C984" s="40"/>
      <c r="D984" s="41"/>
      <c r="E984" s="42"/>
      <c r="F984" s="22"/>
      <c r="G984" s="42" t="str">
        <f t="shared" si="16"/>
        <v>-</v>
      </c>
      <c r="H984" s="42"/>
      <c r="I984" s="43"/>
      <c r="J984" s="43" t="str">
        <f t="shared" si="15"/>
        <v>-</v>
      </c>
      <c r="K984" s="43" t="str">
        <f t="shared" si="18"/>
        <v>-</v>
      </c>
      <c r="L984" s="44" t="str">
        <f t="shared" si="17"/>
        <v>-</v>
      </c>
      <c r="M984" s="45"/>
      <c r="N984" s="2"/>
      <c r="S984" s="3"/>
      <c r="T984" s="4"/>
      <c r="U984" s="2"/>
    </row>
    <row r="985" spans="2:21" ht="15.75" customHeight="1" x14ac:dyDescent="0.35">
      <c r="B985" s="39"/>
      <c r="C985" s="40"/>
      <c r="D985" s="41"/>
      <c r="E985" s="42"/>
      <c r="F985" s="22"/>
      <c r="G985" s="42" t="str">
        <f t="shared" si="16"/>
        <v>-</v>
      </c>
      <c r="H985" s="42"/>
      <c r="I985" s="43"/>
      <c r="J985" s="43" t="str">
        <f t="shared" si="15"/>
        <v>-</v>
      </c>
      <c r="K985" s="43" t="str">
        <f t="shared" si="18"/>
        <v>-</v>
      </c>
      <c r="L985" s="44" t="str">
        <f t="shared" si="17"/>
        <v>-</v>
      </c>
      <c r="M985" s="45"/>
      <c r="N985" s="2"/>
      <c r="S985" s="3"/>
      <c r="T985" s="4"/>
      <c r="U985" s="2"/>
    </row>
    <row r="986" spans="2:21" ht="15.75" customHeight="1" x14ac:dyDescent="0.35">
      <c r="B986" s="39"/>
      <c r="C986" s="40"/>
      <c r="D986" s="41"/>
      <c r="E986" s="42"/>
      <c r="F986" s="22"/>
      <c r="G986" s="42" t="str">
        <f t="shared" si="16"/>
        <v>-</v>
      </c>
      <c r="H986" s="42"/>
      <c r="I986" s="43"/>
      <c r="J986" s="43" t="str">
        <f t="shared" si="15"/>
        <v>-</v>
      </c>
      <c r="K986" s="43" t="str">
        <f t="shared" si="18"/>
        <v>-</v>
      </c>
      <c r="L986" s="44" t="str">
        <f t="shared" si="17"/>
        <v>-</v>
      </c>
      <c r="M986" s="45"/>
      <c r="N986" s="2"/>
      <c r="S986" s="3"/>
      <c r="T986" s="4"/>
      <c r="U986" s="2"/>
    </row>
    <row r="987" spans="2:21" ht="15.75" customHeight="1" x14ac:dyDescent="0.35">
      <c r="B987" s="39"/>
      <c r="C987" s="40"/>
      <c r="D987" s="41"/>
      <c r="E987" s="42"/>
      <c r="F987" s="22"/>
      <c r="G987" s="42" t="str">
        <f t="shared" si="16"/>
        <v>-</v>
      </c>
      <c r="H987" s="42"/>
      <c r="I987" s="43"/>
      <c r="J987" s="43" t="str">
        <f t="shared" si="15"/>
        <v>-</v>
      </c>
      <c r="K987" s="43" t="str">
        <f t="shared" si="18"/>
        <v>-</v>
      </c>
      <c r="L987" s="44" t="str">
        <f t="shared" si="17"/>
        <v>-</v>
      </c>
      <c r="M987" s="45"/>
      <c r="N987" s="2"/>
      <c r="S987" s="3"/>
      <c r="T987" s="4"/>
      <c r="U987" s="2"/>
    </row>
    <row r="988" spans="2:21" ht="15.75" customHeight="1" x14ac:dyDescent="0.35">
      <c r="B988" s="39"/>
      <c r="C988" s="40"/>
      <c r="D988" s="41"/>
      <c r="E988" s="42"/>
      <c r="F988" s="22"/>
      <c r="G988" s="42" t="str">
        <f t="shared" si="16"/>
        <v>-</v>
      </c>
      <c r="H988" s="42"/>
      <c r="I988" s="43"/>
      <c r="J988" s="43" t="str">
        <f t="shared" si="15"/>
        <v>-</v>
      </c>
      <c r="K988" s="43" t="str">
        <f t="shared" si="18"/>
        <v>-</v>
      </c>
      <c r="L988" s="44" t="str">
        <f t="shared" si="17"/>
        <v>-</v>
      </c>
      <c r="M988" s="45"/>
      <c r="N988" s="2"/>
      <c r="S988" s="3"/>
      <c r="T988" s="4"/>
      <c r="U988" s="2"/>
    </row>
    <row r="989" spans="2:21" ht="15.75" customHeight="1" x14ac:dyDescent="0.35">
      <c r="B989" s="39"/>
      <c r="C989" s="40"/>
      <c r="D989" s="41"/>
      <c r="E989" s="42"/>
      <c r="F989" s="22"/>
      <c r="G989" s="42" t="str">
        <f t="shared" si="16"/>
        <v>-</v>
      </c>
      <c r="H989" s="42"/>
      <c r="I989" s="43"/>
      <c r="J989" s="43" t="str">
        <f t="shared" si="15"/>
        <v>-</v>
      </c>
      <c r="K989" s="43" t="str">
        <f t="shared" si="18"/>
        <v>-</v>
      </c>
      <c r="L989" s="44" t="str">
        <f t="shared" si="17"/>
        <v>-</v>
      </c>
      <c r="M989" s="45"/>
      <c r="N989" s="2"/>
      <c r="S989" s="3"/>
      <c r="T989" s="4"/>
      <c r="U989" s="2"/>
    </row>
    <row r="990" spans="2:21" ht="15.75" customHeight="1" x14ac:dyDescent="0.35">
      <c r="B990" s="39"/>
      <c r="C990" s="40"/>
      <c r="D990" s="41"/>
      <c r="E990" s="42"/>
      <c r="F990" s="22"/>
      <c r="G990" s="42" t="str">
        <f t="shared" si="16"/>
        <v>-</v>
      </c>
      <c r="H990" s="42"/>
      <c r="I990" s="43"/>
      <c r="J990" s="43" t="str">
        <f t="shared" si="15"/>
        <v>-</v>
      </c>
      <c r="K990" s="43" t="str">
        <f t="shared" si="18"/>
        <v>-</v>
      </c>
      <c r="L990" s="44" t="str">
        <f t="shared" si="17"/>
        <v>-</v>
      </c>
      <c r="M990" s="45"/>
      <c r="N990" s="2"/>
      <c r="S990" s="3"/>
      <c r="T990" s="4"/>
      <c r="U990" s="2"/>
    </row>
    <row r="991" spans="2:21" ht="15.75" customHeight="1" x14ac:dyDescent="0.35">
      <c r="B991" s="39"/>
      <c r="C991" s="40"/>
      <c r="D991" s="41"/>
      <c r="E991" s="42"/>
      <c r="F991" s="22"/>
      <c r="G991" s="42" t="str">
        <f t="shared" si="16"/>
        <v>-</v>
      </c>
      <c r="H991" s="42"/>
      <c r="I991" s="43"/>
      <c r="J991" s="43" t="str">
        <f t="shared" si="15"/>
        <v>-</v>
      </c>
      <c r="K991" s="43" t="str">
        <f t="shared" si="18"/>
        <v>-</v>
      </c>
      <c r="L991" s="44" t="str">
        <f t="shared" si="17"/>
        <v>-</v>
      </c>
      <c r="M991" s="45"/>
      <c r="N991" s="2"/>
      <c r="S991" s="3"/>
      <c r="T991" s="4"/>
      <c r="U991" s="2"/>
    </row>
    <row r="992" spans="2:21" ht="15.75" customHeight="1" x14ac:dyDescent="0.35">
      <c r="B992" s="231"/>
      <c r="C992" s="232"/>
      <c r="D992" s="233"/>
      <c r="E992" s="234"/>
      <c r="F992" s="22"/>
      <c r="G992" s="234" t="str">
        <f t="shared" si="16"/>
        <v>-</v>
      </c>
      <c r="H992" s="234"/>
      <c r="I992" s="235"/>
      <c r="J992" s="235" t="str">
        <f t="shared" si="15"/>
        <v>-</v>
      </c>
      <c r="K992" s="235" t="str">
        <f t="shared" si="18"/>
        <v>-</v>
      </c>
      <c r="L992" s="236" t="str">
        <f t="shared" si="17"/>
        <v>-</v>
      </c>
      <c r="M992" s="237"/>
      <c r="N992" s="2"/>
      <c r="S992" s="3"/>
      <c r="T992" s="4"/>
      <c r="U992" s="2"/>
    </row>
    <row r="993" spans="4:21" ht="15.75" customHeight="1" x14ac:dyDescent="0.35">
      <c r="D993" s="3"/>
      <c r="N993" s="2"/>
      <c r="S993" s="3"/>
      <c r="T993" s="4"/>
      <c r="U993" s="2"/>
    </row>
    <row r="994" spans="4:21" ht="15.75" customHeight="1" x14ac:dyDescent="0.35">
      <c r="D994" s="3"/>
      <c r="N994" s="2"/>
      <c r="S994" s="3"/>
      <c r="T994" s="4"/>
      <c r="U994" s="2"/>
    </row>
    <row r="995" spans="4:21" ht="15.75" customHeight="1" x14ac:dyDescent="0.35">
      <c r="D995" s="3"/>
      <c r="N995" s="2"/>
      <c r="S995" s="3"/>
      <c r="T995" s="4"/>
      <c r="U995" s="2"/>
    </row>
    <row r="996" spans="4:21" ht="15.75" customHeight="1" x14ac:dyDescent="0.35">
      <c r="D996" s="3"/>
      <c r="N996" s="2"/>
      <c r="S996" s="3"/>
      <c r="T996" s="4"/>
      <c r="U996" s="2"/>
    </row>
    <row r="997" spans="4:21" ht="15.75" customHeight="1" x14ac:dyDescent="0.35">
      <c r="D997" s="3"/>
      <c r="N997" s="2"/>
      <c r="S997" s="3"/>
      <c r="T997" s="4"/>
      <c r="U997" s="2"/>
    </row>
    <row r="998" spans="4:21" ht="15.75" customHeight="1" x14ac:dyDescent="0.35">
      <c r="D998" s="3"/>
      <c r="N998" s="2"/>
      <c r="S998" s="3"/>
      <c r="T998" s="4"/>
      <c r="U998" s="2"/>
    </row>
    <row r="999" spans="4:21" ht="15.75" customHeight="1" x14ac:dyDescent="0.35">
      <c r="D999" s="3"/>
      <c r="N999" s="2"/>
    </row>
    <row r="1000" spans="4:21" ht="15.75" customHeight="1" x14ac:dyDescent="0.35">
      <c r="D1000" s="3"/>
    </row>
  </sheetData>
  <conditionalFormatting sqref="B4:M22 F21:F68 B23:C26 E23:M26 B27:M267 B268:F268 G268:M269 E269:F269 B269:C271 E270:M271 B272:M992">
    <cfRule type="expression" dxfId="17" priority="1">
      <formula>$M4="Não"</formula>
    </cfRule>
    <cfRule type="expression" dxfId="16" priority="2">
      <formula>$M4="Sim"</formula>
    </cfRule>
  </conditionalFormatting>
  <conditionalFormatting sqref="D23:D26">
    <cfRule type="expression" dxfId="15" priority="3">
      <formula>$M23="Não"</formula>
    </cfRule>
    <cfRule type="expression" dxfId="14" priority="4">
      <formula>$M23="Sim"</formula>
    </cfRule>
  </conditionalFormatting>
  <conditionalFormatting sqref="D270:D271">
    <cfRule type="expression" dxfId="13" priority="5">
      <formula>$M269="Não"</formula>
    </cfRule>
    <cfRule type="expression" dxfId="12" priority="6">
      <formula>$M269="Sim"</formula>
    </cfRule>
  </conditionalFormatting>
  <dataValidations count="4">
    <dataValidation type="list" allowBlank="1" showErrorMessage="1" sqref="E4:E991" xr:uid="{00000000-0002-0000-0000-000000000000}">
      <formula1>"Baixo Gávea,Copacabana,Tijuca,São Conrado"</formula1>
    </dataValidation>
    <dataValidation type="list" allowBlank="1" showErrorMessage="1" sqref="D4:D268 D270:D991" xr:uid="{00000000-0002-0000-0000-000001000000}">
      <formula1>$P$4:$P$64</formula1>
    </dataValidation>
    <dataValidation type="list" allowBlank="1" showErrorMessage="1" sqref="F4:F991" xr:uid="{00000000-0002-0000-0000-000002000000}">
      <formula1>$S$4:$S$409</formula1>
    </dataValidation>
    <dataValidation type="list" allowBlank="1" showErrorMessage="1" sqref="M4:N199 M200:M991" xr:uid="{00000000-0002-0000-0000-000003000000}">
      <formula1>"Sim,Não"</formula1>
    </dataValidation>
  </dataValidations>
  <pageMargins left="0.511811024" right="0.511811024" top="0.78740157499999996" bottom="0.78740157499999996" header="0" footer="0"/>
  <pageSetup paperSize="9" orientation="portrait"/>
  <headerFooter>
    <oddHeader>&amp;L&amp;"Calibri"&amp;10&amp;K0000FF TechnipFMC | Internal&amp;1#_x000D_</oddHeader>
  </headerFooter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M1000"/>
  <sheetViews>
    <sheetView showGridLines="0" zoomScale="60" zoomScaleNormal="60" workbookViewId="0"/>
  </sheetViews>
  <sheetFormatPr defaultColWidth="14.453125" defaultRowHeight="15" customHeight="1" x14ac:dyDescent="0.35"/>
  <cols>
    <col min="1" max="1" width="8.7265625" customWidth="1"/>
    <col min="2" max="2" width="16.54296875" customWidth="1"/>
    <col min="3" max="3" width="13.453125" customWidth="1"/>
    <col min="4" max="4" width="19.1796875" customWidth="1"/>
    <col min="5" max="5" width="20.81640625" customWidth="1"/>
    <col min="6" max="6" width="70.54296875" customWidth="1"/>
    <col min="7" max="7" width="11.453125" customWidth="1"/>
    <col min="8" max="8" width="13.54296875" customWidth="1"/>
    <col min="9" max="9" width="10.81640625" customWidth="1"/>
    <col min="10" max="10" width="53.81640625" customWidth="1"/>
    <col min="11" max="11" width="10.81640625" customWidth="1"/>
    <col min="12" max="12" width="16.453125" customWidth="1"/>
    <col min="13" max="13" width="37.7265625" customWidth="1"/>
    <col min="14" max="26" width="8.7265625" customWidth="1"/>
  </cols>
  <sheetData>
    <row r="1" spans="1:13" ht="14.5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4.5" x14ac:dyDescent="0.35">
      <c r="A2" s="7"/>
      <c r="B2" s="66" t="s">
        <v>537</v>
      </c>
      <c r="C2" s="66" t="s">
        <v>538</v>
      </c>
      <c r="D2" s="66" t="s">
        <v>539</v>
      </c>
      <c r="E2" s="66" t="s">
        <v>540</v>
      </c>
      <c r="F2" s="66" t="s">
        <v>541</v>
      </c>
      <c r="G2" s="66" t="s">
        <v>542</v>
      </c>
      <c r="H2" s="66" t="s">
        <v>543</v>
      </c>
      <c r="I2" s="66" t="s">
        <v>544</v>
      </c>
      <c r="J2" s="66" t="s">
        <v>14</v>
      </c>
      <c r="K2" s="66" t="s">
        <v>545</v>
      </c>
      <c r="L2" s="66" t="s">
        <v>546</v>
      </c>
      <c r="M2" s="66" t="s">
        <v>547</v>
      </c>
    </row>
    <row r="3" spans="1:13" ht="14.5" x14ac:dyDescent="0.35">
      <c r="A3" s="7"/>
      <c r="B3" s="7" t="s">
        <v>548</v>
      </c>
      <c r="C3" s="7" t="s">
        <v>89</v>
      </c>
      <c r="D3" s="7" t="s">
        <v>549</v>
      </c>
      <c r="E3" s="7" t="s">
        <v>550</v>
      </c>
      <c r="F3" s="7" t="s">
        <v>551</v>
      </c>
      <c r="G3" s="7">
        <v>1</v>
      </c>
      <c r="H3" s="7">
        <v>33.19</v>
      </c>
      <c r="I3" s="7">
        <v>33.19</v>
      </c>
      <c r="J3" s="7" t="s">
        <v>552</v>
      </c>
      <c r="K3" s="7" t="s">
        <v>32</v>
      </c>
      <c r="L3" s="7" t="s">
        <v>553</v>
      </c>
      <c r="M3" s="7" t="s">
        <v>554</v>
      </c>
    </row>
    <row r="4" spans="1:13" ht="14.5" x14ac:dyDescent="0.35">
      <c r="A4" s="7"/>
      <c r="B4" s="7" t="s">
        <v>548</v>
      </c>
      <c r="C4" s="7" t="s">
        <v>89</v>
      </c>
      <c r="D4" s="7" t="s">
        <v>549</v>
      </c>
      <c r="E4" s="7" t="s">
        <v>555</v>
      </c>
      <c r="F4" s="7" t="s">
        <v>556</v>
      </c>
      <c r="G4" s="7">
        <v>2</v>
      </c>
      <c r="H4" s="7">
        <v>23.64</v>
      </c>
      <c r="I4" s="7">
        <v>47.28</v>
      </c>
      <c r="J4" s="7" t="s">
        <v>552</v>
      </c>
      <c r="K4" s="7" t="s">
        <v>32</v>
      </c>
      <c r="L4" s="7" t="s">
        <v>553</v>
      </c>
      <c r="M4" s="7" t="s">
        <v>554</v>
      </c>
    </row>
    <row r="5" spans="1:13" ht="14.5" x14ac:dyDescent="0.35">
      <c r="A5" s="7"/>
      <c r="B5" s="7" t="s">
        <v>548</v>
      </c>
      <c r="C5" s="7" t="s">
        <v>89</v>
      </c>
      <c r="D5" s="7" t="s">
        <v>549</v>
      </c>
      <c r="E5" s="7" t="s">
        <v>557</v>
      </c>
      <c r="F5" s="7" t="s">
        <v>558</v>
      </c>
      <c r="G5" s="7">
        <v>2</v>
      </c>
      <c r="H5" s="7">
        <v>21.99</v>
      </c>
      <c r="I5" s="7">
        <v>43.98</v>
      </c>
      <c r="J5" s="7" t="s">
        <v>552</v>
      </c>
      <c r="K5" s="7" t="s">
        <v>32</v>
      </c>
      <c r="L5" s="7" t="s">
        <v>553</v>
      </c>
      <c r="M5" s="7" t="s">
        <v>554</v>
      </c>
    </row>
    <row r="6" spans="1:13" ht="14.5" x14ac:dyDescent="0.35">
      <c r="A6" s="7"/>
      <c r="B6" s="7" t="s">
        <v>548</v>
      </c>
      <c r="C6" s="7" t="s">
        <v>89</v>
      </c>
      <c r="D6" s="7" t="s">
        <v>549</v>
      </c>
      <c r="E6" s="7" t="s">
        <v>559</v>
      </c>
      <c r="F6" s="7" t="s">
        <v>560</v>
      </c>
      <c r="G6" s="7">
        <v>1</v>
      </c>
      <c r="H6" s="7">
        <v>43.5</v>
      </c>
      <c r="I6" s="7">
        <v>43.5</v>
      </c>
      <c r="J6" s="7" t="s">
        <v>552</v>
      </c>
      <c r="K6" s="7" t="s">
        <v>32</v>
      </c>
      <c r="L6" s="7" t="s">
        <v>553</v>
      </c>
      <c r="M6" s="7" t="s">
        <v>554</v>
      </c>
    </row>
    <row r="7" spans="1:13" ht="14.5" x14ac:dyDescent="0.35">
      <c r="A7" s="7"/>
      <c r="B7" s="7" t="s">
        <v>548</v>
      </c>
      <c r="C7" s="7" t="s">
        <v>89</v>
      </c>
      <c r="D7" s="7" t="s">
        <v>549</v>
      </c>
      <c r="E7" s="7" t="s">
        <v>561</v>
      </c>
      <c r="F7" s="7" t="s">
        <v>562</v>
      </c>
      <c r="G7" s="7">
        <v>4</v>
      </c>
      <c r="H7" s="7">
        <v>38.880000000000003</v>
      </c>
      <c r="I7" s="7">
        <v>155.53</v>
      </c>
      <c r="J7" s="7" t="s">
        <v>552</v>
      </c>
      <c r="K7" s="7" t="s">
        <v>32</v>
      </c>
      <c r="L7" s="7" t="s">
        <v>553</v>
      </c>
      <c r="M7" s="7" t="s">
        <v>554</v>
      </c>
    </row>
    <row r="8" spans="1:13" ht="14.5" x14ac:dyDescent="0.35">
      <c r="A8" s="7"/>
      <c r="B8" s="7" t="s">
        <v>548</v>
      </c>
      <c r="C8" s="7" t="s">
        <v>89</v>
      </c>
      <c r="D8" s="7" t="s">
        <v>549</v>
      </c>
      <c r="E8" s="7" t="s">
        <v>563</v>
      </c>
      <c r="F8" s="7" t="s">
        <v>564</v>
      </c>
      <c r="G8" s="7">
        <v>1</v>
      </c>
      <c r="H8" s="7">
        <v>44.99</v>
      </c>
      <c r="I8" s="7">
        <v>44.99</v>
      </c>
      <c r="J8" s="7" t="s">
        <v>552</v>
      </c>
      <c r="K8" s="7" t="s">
        <v>32</v>
      </c>
      <c r="L8" s="7" t="s">
        <v>553</v>
      </c>
      <c r="M8" s="7" t="s">
        <v>554</v>
      </c>
    </row>
    <row r="9" spans="1:13" ht="14.5" x14ac:dyDescent="0.35">
      <c r="A9" s="7"/>
      <c r="B9" s="7" t="s">
        <v>548</v>
      </c>
      <c r="C9" s="7" t="s">
        <v>89</v>
      </c>
      <c r="D9" s="7" t="s">
        <v>549</v>
      </c>
      <c r="E9" s="7" t="s">
        <v>565</v>
      </c>
      <c r="F9" s="7" t="s">
        <v>566</v>
      </c>
      <c r="G9" s="7">
        <v>3</v>
      </c>
      <c r="H9" s="7">
        <v>32.58</v>
      </c>
      <c r="I9" s="7">
        <v>97.73</v>
      </c>
      <c r="J9" s="7" t="s">
        <v>552</v>
      </c>
      <c r="K9" s="7" t="s">
        <v>32</v>
      </c>
      <c r="L9" s="7" t="s">
        <v>553</v>
      </c>
      <c r="M9" s="7" t="s">
        <v>554</v>
      </c>
    </row>
    <row r="10" spans="1:13" ht="14.5" x14ac:dyDescent="0.35">
      <c r="A10" s="7"/>
      <c r="B10" s="7" t="s">
        <v>548</v>
      </c>
      <c r="C10" s="7" t="s">
        <v>89</v>
      </c>
      <c r="D10" s="7" t="s">
        <v>549</v>
      </c>
      <c r="E10" s="7" t="s">
        <v>567</v>
      </c>
      <c r="F10" s="7" t="s">
        <v>568</v>
      </c>
      <c r="G10" s="7">
        <v>5</v>
      </c>
      <c r="H10" s="7">
        <v>15.9</v>
      </c>
      <c r="I10" s="7">
        <v>79.5</v>
      </c>
      <c r="J10" s="7" t="s">
        <v>552</v>
      </c>
      <c r="K10" s="7" t="s">
        <v>32</v>
      </c>
      <c r="L10" s="7" t="s">
        <v>553</v>
      </c>
      <c r="M10" s="7" t="s">
        <v>554</v>
      </c>
    </row>
    <row r="11" spans="1:13" ht="14.5" x14ac:dyDescent="0.35">
      <c r="A11" s="7"/>
      <c r="B11" s="7" t="s">
        <v>548</v>
      </c>
      <c r="C11" s="7" t="s">
        <v>89</v>
      </c>
      <c r="D11" s="7" t="s">
        <v>549</v>
      </c>
      <c r="E11" s="7" t="s">
        <v>569</v>
      </c>
      <c r="F11" s="7" t="s">
        <v>570</v>
      </c>
      <c r="G11" s="7">
        <v>1</v>
      </c>
      <c r="H11" s="7">
        <v>34.659999999999997</v>
      </c>
      <c r="I11" s="7">
        <v>34.659999999999997</v>
      </c>
      <c r="J11" s="7" t="s">
        <v>552</v>
      </c>
      <c r="K11" s="7" t="s">
        <v>32</v>
      </c>
      <c r="L11" s="7" t="s">
        <v>553</v>
      </c>
      <c r="M11" s="7" t="s">
        <v>554</v>
      </c>
    </row>
    <row r="12" spans="1:13" ht="14.5" x14ac:dyDescent="0.35">
      <c r="A12" s="7"/>
      <c r="B12" s="7" t="s">
        <v>548</v>
      </c>
      <c r="C12" s="7" t="s">
        <v>89</v>
      </c>
      <c r="D12" s="7" t="s">
        <v>549</v>
      </c>
      <c r="E12" s="7" t="s">
        <v>571</v>
      </c>
      <c r="F12" s="7" t="s">
        <v>572</v>
      </c>
      <c r="G12" s="7">
        <v>2</v>
      </c>
      <c r="H12" s="7">
        <v>27.82</v>
      </c>
      <c r="I12" s="7">
        <v>55.63</v>
      </c>
      <c r="J12" s="7" t="s">
        <v>552</v>
      </c>
      <c r="K12" s="7" t="s">
        <v>32</v>
      </c>
      <c r="L12" s="7" t="s">
        <v>553</v>
      </c>
      <c r="M12" s="7" t="s">
        <v>554</v>
      </c>
    </row>
    <row r="13" spans="1:13" ht="14.5" x14ac:dyDescent="0.35">
      <c r="A13" s="7"/>
      <c r="B13" s="7" t="s">
        <v>548</v>
      </c>
      <c r="C13" s="7" t="s">
        <v>89</v>
      </c>
      <c r="D13" s="7" t="s">
        <v>549</v>
      </c>
      <c r="E13" s="7" t="s">
        <v>573</v>
      </c>
      <c r="F13" s="7" t="s">
        <v>574</v>
      </c>
      <c r="G13" s="7">
        <v>4</v>
      </c>
      <c r="H13" s="7">
        <v>20.94</v>
      </c>
      <c r="I13" s="7">
        <v>83.76</v>
      </c>
      <c r="J13" s="7" t="s">
        <v>552</v>
      </c>
      <c r="K13" s="7" t="s">
        <v>32</v>
      </c>
      <c r="L13" s="7" t="s">
        <v>553</v>
      </c>
      <c r="M13" s="7" t="s">
        <v>554</v>
      </c>
    </row>
    <row r="14" spans="1:13" ht="14.5" x14ac:dyDescent="0.35">
      <c r="A14" s="7"/>
      <c r="B14" s="7" t="s">
        <v>548</v>
      </c>
      <c r="C14" s="7" t="s">
        <v>89</v>
      </c>
      <c r="D14" s="7" t="s">
        <v>549</v>
      </c>
      <c r="E14" s="7" t="s">
        <v>575</v>
      </c>
      <c r="F14" s="7" t="s">
        <v>576</v>
      </c>
      <c r="G14" s="7">
        <v>1</v>
      </c>
      <c r="H14" s="7">
        <v>33.19</v>
      </c>
      <c r="I14" s="7">
        <v>33.19</v>
      </c>
      <c r="J14" s="7" t="s">
        <v>552</v>
      </c>
      <c r="K14" s="7" t="s">
        <v>32</v>
      </c>
      <c r="L14" s="7" t="s">
        <v>553</v>
      </c>
      <c r="M14" s="7" t="s">
        <v>554</v>
      </c>
    </row>
    <row r="15" spans="1:13" ht="14.5" x14ac:dyDescent="0.35">
      <c r="A15" s="7"/>
      <c r="B15" s="7" t="s">
        <v>548</v>
      </c>
      <c r="C15" s="7" t="s">
        <v>89</v>
      </c>
      <c r="D15" s="7" t="s">
        <v>549</v>
      </c>
      <c r="E15" s="7" t="s">
        <v>577</v>
      </c>
      <c r="F15" s="7" t="s">
        <v>578</v>
      </c>
      <c r="G15" s="7">
        <v>1</v>
      </c>
      <c r="H15" s="7">
        <v>30.4</v>
      </c>
      <c r="I15" s="7">
        <v>30.4</v>
      </c>
      <c r="J15" s="7" t="s">
        <v>552</v>
      </c>
      <c r="K15" s="7" t="s">
        <v>32</v>
      </c>
      <c r="L15" s="7" t="s">
        <v>553</v>
      </c>
      <c r="M15" s="7" t="s">
        <v>554</v>
      </c>
    </row>
    <row r="16" spans="1:13" ht="14.5" x14ac:dyDescent="0.35">
      <c r="A16" s="7"/>
      <c r="B16" s="7" t="s">
        <v>548</v>
      </c>
      <c r="C16" s="7" t="s">
        <v>89</v>
      </c>
      <c r="D16" s="7" t="s">
        <v>579</v>
      </c>
      <c r="E16" s="7" t="s">
        <v>580</v>
      </c>
      <c r="F16" s="7" t="s">
        <v>581</v>
      </c>
      <c r="G16" s="7">
        <v>1</v>
      </c>
      <c r="H16" s="7">
        <v>59.3</v>
      </c>
      <c r="I16" s="7">
        <v>59.3</v>
      </c>
      <c r="J16" s="7" t="s">
        <v>582</v>
      </c>
      <c r="K16" s="7" t="s">
        <v>36</v>
      </c>
      <c r="L16" s="7" t="s">
        <v>583</v>
      </c>
      <c r="M16" s="7" t="s">
        <v>584</v>
      </c>
    </row>
    <row r="17" spans="1:13" ht="14.5" x14ac:dyDescent="0.35">
      <c r="A17" s="7"/>
      <c r="B17" s="7" t="s">
        <v>548</v>
      </c>
      <c r="C17" s="7" t="s">
        <v>89</v>
      </c>
      <c r="D17" s="7" t="s">
        <v>579</v>
      </c>
      <c r="E17" s="7" t="s">
        <v>585</v>
      </c>
      <c r="F17" s="7" t="s">
        <v>586</v>
      </c>
      <c r="G17" s="7">
        <v>1</v>
      </c>
      <c r="H17" s="7">
        <v>195.9</v>
      </c>
      <c r="I17" s="7">
        <v>195.9</v>
      </c>
      <c r="J17" s="7" t="s">
        <v>582</v>
      </c>
      <c r="K17" s="7" t="s">
        <v>36</v>
      </c>
      <c r="L17" s="7" t="s">
        <v>583</v>
      </c>
      <c r="M17" s="7" t="s">
        <v>584</v>
      </c>
    </row>
    <row r="18" spans="1:13" ht="14.5" x14ac:dyDescent="0.35">
      <c r="A18" s="7"/>
      <c r="B18" s="7" t="s">
        <v>548</v>
      </c>
      <c r="C18" s="7" t="s">
        <v>89</v>
      </c>
      <c r="D18" s="7" t="s">
        <v>579</v>
      </c>
      <c r="E18" s="7" t="s">
        <v>587</v>
      </c>
      <c r="F18" s="7" t="s">
        <v>481</v>
      </c>
      <c r="G18" s="7">
        <v>2</v>
      </c>
      <c r="H18" s="7">
        <v>99.1</v>
      </c>
      <c r="I18" s="7">
        <v>198.2</v>
      </c>
      <c r="J18" s="7" t="s">
        <v>582</v>
      </c>
      <c r="K18" s="7" t="s">
        <v>36</v>
      </c>
      <c r="L18" s="7" t="s">
        <v>583</v>
      </c>
      <c r="M18" s="7" t="s">
        <v>584</v>
      </c>
    </row>
    <row r="19" spans="1:13" ht="14.5" x14ac:dyDescent="0.35">
      <c r="A19" s="7"/>
      <c r="B19" s="7" t="s">
        <v>548</v>
      </c>
      <c r="C19" s="7" t="s">
        <v>89</v>
      </c>
      <c r="D19" s="7" t="s">
        <v>579</v>
      </c>
      <c r="E19" s="7" t="s">
        <v>588</v>
      </c>
      <c r="F19" s="7" t="s">
        <v>483</v>
      </c>
      <c r="G19" s="7">
        <v>1</v>
      </c>
      <c r="H19" s="7">
        <v>90.23</v>
      </c>
      <c r="I19" s="7">
        <v>90.23</v>
      </c>
      <c r="J19" s="7" t="s">
        <v>582</v>
      </c>
      <c r="K19" s="7" t="s">
        <v>36</v>
      </c>
      <c r="L19" s="7" t="s">
        <v>583</v>
      </c>
      <c r="M19" s="7" t="s">
        <v>584</v>
      </c>
    </row>
    <row r="20" spans="1:13" ht="14.5" x14ac:dyDescent="0.35">
      <c r="A20" s="7"/>
      <c r="B20" s="7" t="s">
        <v>548</v>
      </c>
      <c r="C20" s="7" t="s">
        <v>89</v>
      </c>
      <c r="D20" s="7" t="s">
        <v>579</v>
      </c>
      <c r="E20" s="7" t="s">
        <v>589</v>
      </c>
      <c r="F20" s="7" t="s">
        <v>590</v>
      </c>
      <c r="G20" s="7">
        <v>1</v>
      </c>
      <c r="H20" s="7">
        <v>120.9</v>
      </c>
      <c r="I20" s="7">
        <v>120.9</v>
      </c>
      <c r="J20" s="7" t="s">
        <v>582</v>
      </c>
      <c r="K20" s="7" t="s">
        <v>36</v>
      </c>
      <c r="L20" s="7" t="s">
        <v>583</v>
      </c>
      <c r="M20" s="7" t="s">
        <v>584</v>
      </c>
    </row>
    <row r="21" spans="1:13" ht="15.75" customHeight="1" x14ac:dyDescent="0.35">
      <c r="A21" s="7"/>
      <c r="B21" s="7" t="s">
        <v>548</v>
      </c>
      <c r="C21" s="7" t="s">
        <v>89</v>
      </c>
      <c r="D21" s="7" t="s">
        <v>579</v>
      </c>
      <c r="E21" s="7" t="s">
        <v>591</v>
      </c>
      <c r="F21" s="7" t="s">
        <v>489</v>
      </c>
      <c r="G21" s="7">
        <v>1</v>
      </c>
      <c r="H21" s="7">
        <v>139.46</v>
      </c>
      <c r="I21" s="7">
        <v>139.46</v>
      </c>
      <c r="J21" s="7" t="s">
        <v>582</v>
      </c>
      <c r="K21" s="7" t="s">
        <v>36</v>
      </c>
      <c r="L21" s="7" t="s">
        <v>583</v>
      </c>
      <c r="M21" s="7" t="s">
        <v>584</v>
      </c>
    </row>
    <row r="22" spans="1:13" ht="15.75" customHeight="1" x14ac:dyDescent="0.35">
      <c r="A22" s="7"/>
      <c r="B22" s="7" t="s">
        <v>548</v>
      </c>
      <c r="C22" s="7" t="s">
        <v>89</v>
      </c>
      <c r="D22" s="7" t="s">
        <v>579</v>
      </c>
      <c r="E22" s="7" t="s">
        <v>592</v>
      </c>
      <c r="F22" s="7" t="s">
        <v>593</v>
      </c>
      <c r="G22" s="7">
        <v>1</v>
      </c>
      <c r="H22" s="7">
        <v>108</v>
      </c>
      <c r="I22" s="7">
        <v>108</v>
      </c>
      <c r="J22" s="7" t="s">
        <v>582</v>
      </c>
      <c r="K22" s="7" t="s">
        <v>36</v>
      </c>
      <c r="L22" s="7" t="s">
        <v>583</v>
      </c>
      <c r="M22" s="7" t="s">
        <v>584</v>
      </c>
    </row>
    <row r="23" spans="1:13" ht="15.75" customHeight="1" x14ac:dyDescent="0.35">
      <c r="A23" s="7"/>
      <c r="B23" s="7" t="s">
        <v>548</v>
      </c>
      <c r="C23" s="7" t="s">
        <v>89</v>
      </c>
      <c r="D23" s="7" t="s">
        <v>579</v>
      </c>
      <c r="E23" s="7" t="s">
        <v>594</v>
      </c>
      <c r="F23" s="7" t="s">
        <v>595</v>
      </c>
      <c r="G23" s="7">
        <v>1</v>
      </c>
      <c r="H23" s="7">
        <v>249.9</v>
      </c>
      <c r="I23" s="7">
        <v>249.9</v>
      </c>
      <c r="J23" s="7" t="s">
        <v>582</v>
      </c>
      <c r="K23" s="7" t="s">
        <v>36</v>
      </c>
      <c r="L23" s="7" t="s">
        <v>583</v>
      </c>
      <c r="M23" s="7" t="s">
        <v>584</v>
      </c>
    </row>
    <row r="24" spans="1:13" ht="15.75" customHeight="1" x14ac:dyDescent="0.35">
      <c r="A24" s="7"/>
      <c r="B24" s="7" t="s">
        <v>548</v>
      </c>
      <c r="C24" s="7" t="s">
        <v>89</v>
      </c>
      <c r="D24" s="7" t="s">
        <v>579</v>
      </c>
      <c r="E24" s="7" t="s">
        <v>596</v>
      </c>
      <c r="F24" s="7" t="s">
        <v>597</v>
      </c>
      <c r="G24" s="7">
        <v>1</v>
      </c>
      <c r="H24" s="7">
        <v>13</v>
      </c>
      <c r="I24" s="7">
        <v>13</v>
      </c>
      <c r="J24" s="7" t="s">
        <v>582</v>
      </c>
      <c r="K24" s="7" t="s">
        <v>36</v>
      </c>
      <c r="L24" s="7" t="s">
        <v>583</v>
      </c>
      <c r="M24" s="7" t="s">
        <v>584</v>
      </c>
    </row>
    <row r="25" spans="1:13" ht="15.75" customHeight="1" x14ac:dyDescent="0.35">
      <c r="A25" s="7"/>
      <c r="B25" s="7" t="s">
        <v>548</v>
      </c>
      <c r="C25" s="7" t="s">
        <v>89</v>
      </c>
      <c r="D25" s="7" t="s">
        <v>579</v>
      </c>
      <c r="E25" s="7" t="s">
        <v>598</v>
      </c>
      <c r="F25" s="7" t="s">
        <v>599</v>
      </c>
      <c r="G25" s="7">
        <v>1</v>
      </c>
      <c r="H25" s="7">
        <v>13</v>
      </c>
      <c r="I25" s="7">
        <v>13</v>
      </c>
      <c r="J25" s="7" t="s">
        <v>582</v>
      </c>
      <c r="K25" s="7" t="s">
        <v>36</v>
      </c>
      <c r="L25" s="7" t="s">
        <v>583</v>
      </c>
      <c r="M25" s="7" t="s">
        <v>584</v>
      </c>
    </row>
    <row r="26" spans="1:13" ht="15.75" customHeight="1" x14ac:dyDescent="0.35">
      <c r="A26" s="7"/>
      <c r="B26" s="7" t="s">
        <v>548</v>
      </c>
      <c r="C26" s="7" t="s">
        <v>89</v>
      </c>
      <c r="D26" s="7" t="s">
        <v>579</v>
      </c>
      <c r="E26" s="7" t="s">
        <v>600</v>
      </c>
      <c r="F26" s="7" t="s">
        <v>601</v>
      </c>
      <c r="G26" s="7">
        <v>1</v>
      </c>
      <c r="H26" s="7">
        <v>13</v>
      </c>
      <c r="I26" s="7">
        <v>13</v>
      </c>
      <c r="J26" s="7" t="s">
        <v>582</v>
      </c>
      <c r="K26" s="7" t="s">
        <v>36</v>
      </c>
      <c r="L26" s="7" t="s">
        <v>583</v>
      </c>
      <c r="M26" s="7" t="s">
        <v>584</v>
      </c>
    </row>
    <row r="27" spans="1:13" ht="15.75" customHeight="1" x14ac:dyDescent="0.35">
      <c r="A27" s="7"/>
      <c r="B27" s="7" t="s">
        <v>548</v>
      </c>
      <c r="C27" s="7" t="s">
        <v>89</v>
      </c>
      <c r="D27" s="7" t="s">
        <v>579</v>
      </c>
      <c r="E27" s="7" t="s">
        <v>602</v>
      </c>
      <c r="F27" s="7" t="s">
        <v>603</v>
      </c>
      <c r="G27" s="7">
        <v>1</v>
      </c>
      <c r="H27" s="7">
        <v>22</v>
      </c>
      <c r="I27" s="7">
        <v>22</v>
      </c>
      <c r="J27" s="7" t="s">
        <v>582</v>
      </c>
      <c r="K27" s="7" t="s">
        <v>36</v>
      </c>
      <c r="L27" s="7" t="s">
        <v>583</v>
      </c>
      <c r="M27" s="7" t="s">
        <v>584</v>
      </c>
    </row>
    <row r="28" spans="1:13" ht="15.75" customHeight="1" x14ac:dyDescent="0.35">
      <c r="A28" s="7"/>
      <c r="B28" s="7" t="s">
        <v>548</v>
      </c>
      <c r="C28" s="7" t="s">
        <v>89</v>
      </c>
      <c r="D28" s="7" t="s">
        <v>579</v>
      </c>
      <c r="E28" s="7" t="s">
        <v>604</v>
      </c>
      <c r="F28" s="7" t="s">
        <v>605</v>
      </c>
      <c r="G28" s="7">
        <v>1</v>
      </c>
      <c r="H28" s="7">
        <v>22</v>
      </c>
      <c r="I28" s="7">
        <v>22</v>
      </c>
      <c r="J28" s="7" t="s">
        <v>582</v>
      </c>
      <c r="K28" s="7" t="s">
        <v>36</v>
      </c>
      <c r="L28" s="7" t="s">
        <v>583</v>
      </c>
      <c r="M28" s="7" t="s">
        <v>584</v>
      </c>
    </row>
    <row r="29" spans="1:13" ht="15.75" customHeight="1" x14ac:dyDescent="0.35">
      <c r="A29" s="7"/>
      <c r="B29" s="7" t="s">
        <v>548</v>
      </c>
      <c r="C29" s="7" t="s">
        <v>89</v>
      </c>
      <c r="D29" s="7" t="s">
        <v>579</v>
      </c>
      <c r="E29" s="7" t="s">
        <v>606</v>
      </c>
      <c r="F29" s="7" t="s">
        <v>607</v>
      </c>
      <c r="G29" s="7">
        <v>1</v>
      </c>
      <c r="H29" s="7">
        <v>38.6</v>
      </c>
      <c r="I29" s="7">
        <v>38.6</v>
      </c>
      <c r="J29" s="7" t="s">
        <v>582</v>
      </c>
      <c r="K29" s="7" t="s">
        <v>36</v>
      </c>
      <c r="L29" s="7" t="s">
        <v>583</v>
      </c>
      <c r="M29" s="7" t="s">
        <v>584</v>
      </c>
    </row>
    <row r="30" spans="1:13" ht="15.75" customHeight="1" x14ac:dyDescent="0.35">
      <c r="A30" s="7"/>
      <c r="B30" s="7" t="s">
        <v>548</v>
      </c>
      <c r="C30" s="7" t="s">
        <v>89</v>
      </c>
      <c r="D30" s="7" t="s">
        <v>579</v>
      </c>
      <c r="E30" s="7" t="s">
        <v>608</v>
      </c>
      <c r="F30" s="7" t="s">
        <v>609</v>
      </c>
      <c r="G30" s="7">
        <v>1</v>
      </c>
      <c r="H30" s="7">
        <v>38.6</v>
      </c>
      <c r="I30" s="7">
        <v>38.6</v>
      </c>
      <c r="J30" s="7" t="s">
        <v>582</v>
      </c>
      <c r="K30" s="7" t="s">
        <v>36</v>
      </c>
      <c r="L30" s="7" t="s">
        <v>583</v>
      </c>
      <c r="M30" s="7" t="s">
        <v>584</v>
      </c>
    </row>
    <row r="31" spans="1:13" ht="15.75" customHeight="1" x14ac:dyDescent="0.35">
      <c r="A31" s="7"/>
      <c r="B31" s="7" t="s">
        <v>548</v>
      </c>
      <c r="C31" s="7" t="s">
        <v>89</v>
      </c>
      <c r="D31" s="7" t="s">
        <v>579</v>
      </c>
      <c r="E31" s="7" t="s">
        <v>610</v>
      </c>
      <c r="F31" s="7" t="s">
        <v>611</v>
      </c>
      <c r="G31" s="7">
        <v>1</v>
      </c>
      <c r="H31" s="7">
        <v>135.9</v>
      </c>
      <c r="I31" s="7">
        <v>135.9</v>
      </c>
      <c r="J31" s="7" t="s">
        <v>582</v>
      </c>
      <c r="K31" s="7" t="s">
        <v>36</v>
      </c>
      <c r="L31" s="7" t="s">
        <v>583</v>
      </c>
      <c r="M31" s="7" t="s">
        <v>584</v>
      </c>
    </row>
    <row r="32" spans="1:13" ht="15.75" customHeight="1" x14ac:dyDescent="0.35">
      <c r="A32" s="7"/>
      <c r="B32" s="7" t="s">
        <v>548</v>
      </c>
      <c r="C32" s="7" t="s">
        <v>89</v>
      </c>
      <c r="D32" s="7" t="s">
        <v>612</v>
      </c>
      <c r="E32" s="7" t="s">
        <v>588</v>
      </c>
      <c r="F32" s="7" t="s">
        <v>483</v>
      </c>
      <c r="G32" s="7">
        <v>1</v>
      </c>
      <c r="H32" s="7">
        <v>90.23</v>
      </c>
      <c r="I32" s="7">
        <v>90.23</v>
      </c>
      <c r="J32" s="7" t="s">
        <v>582</v>
      </c>
      <c r="K32" s="7" t="s">
        <v>36</v>
      </c>
      <c r="L32" s="7" t="s">
        <v>583</v>
      </c>
      <c r="M32" s="7" t="s">
        <v>613</v>
      </c>
    </row>
    <row r="33" spans="1:13" ht="15.75" customHeight="1" x14ac:dyDescent="0.35">
      <c r="A33" s="7"/>
      <c r="B33" s="7" t="s">
        <v>548</v>
      </c>
      <c r="C33" s="7" t="s">
        <v>89</v>
      </c>
      <c r="D33" s="7" t="s">
        <v>612</v>
      </c>
      <c r="E33" s="7" t="s">
        <v>587</v>
      </c>
      <c r="F33" s="7" t="s">
        <v>481</v>
      </c>
      <c r="G33" s="7">
        <v>1</v>
      </c>
      <c r="H33" s="7">
        <v>99.1</v>
      </c>
      <c r="I33" s="7">
        <v>99.1</v>
      </c>
      <c r="J33" s="7" t="s">
        <v>582</v>
      </c>
      <c r="K33" s="7" t="s">
        <v>36</v>
      </c>
      <c r="L33" s="7" t="s">
        <v>583</v>
      </c>
      <c r="M33" s="7" t="s">
        <v>613</v>
      </c>
    </row>
    <row r="34" spans="1:13" ht="15.75" customHeight="1" x14ac:dyDescent="0.35">
      <c r="A34" s="7"/>
      <c r="B34" s="7" t="s">
        <v>548</v>
      </c>
      <c r="C34" s="7" t="s">
        <v>89</v>
      </c>
      <c r="D34" s="7" t="s">
        <v>612</v>
      </c>
      <c r="E34" s="7" t="s">
        <v>614</v>
      </c>
      <c r="F34" s="7" t="s">
        <v>615</v>
      </c>
      <c r="G34" s="7">
        <v>1</v>
      </c>
      <c r="H34" s="7">
        <v>56.99</v>
      </c>
      <c r="I34" s="7">
        <v>56.99</v>
      </c>
      <c r="J34" s="7" t="s">
        <v>582</v>
      </c>
      <c r="K34" s="7" t="s">
        <v>36</v>
      </c>
      <c r="L34" s="7" t="s">
        <v>583</v>
      </c>
      <c r="M34" s="7" t="s">
        <v>613</v>
      </c>
    </row>
    <row r="35" spans="1:13" ht="15.75" customHeight="1" x14ac:dyDescent="0.35">
      <c r="A35" s="7"/>
      <c r="B35" s="7" t="s">
        <v>548</v>
      </c>
      <c r="C35" s="7" t="s">
        <v>89</v>
      </c>
      <c r="D35" s="7" t="s">
        <v>612</v>
      </c>
      <c r="E35" s="7" t="s">
        <v>602</v>
      </c>
      <c r="F35" s="7" t="s">
        <v>603</v>
      </c>
      <c r="G35" s="7">
        <v>1</v>
      </c>
      <c r="H35" s="7">
        <v>22</v>
      </c>
      <c r="I35" s="7">
        <v>22</v>
      </c>
      <c r="J35" s="7" t="s">
        <v>582</v>
      </c>
      <c r="K35" s="7" t="s">
        <v>36</v>
      </c>
      <c r="L35" s="7" t="s">
        <v>583</v>
      </c>
      <c r="M35" s="7" t="s">
        <v>613</v>
      </c>
    </row>
    <row r="36" spans="1:13" ht="15.75" customHeight="1" x14ac:dyDescent="0.35">
      <c r="A36" s="7"/>
      <c r="B36" s="7" t="s">
        <v>548</v>
      </c>
      <c r="C36" s="7" t="s">
        <v>89</v>
      </c>
      <c r="D36" s="7" t="s">
        <v>612</v>
      </c>
      <c r="E36" s="7" t="s">
        <v>604</v>
      </c>
      <c r="F36" s="7" t="s">
        <v>605</v>
      </c>
      <c r="G36" s="7">
        <v>1</v>
      </c>
      <c r="H36" s="7">
        <v>22</v>
      </c>
      <c r="I36" s="7">
        <v>22</v>
      </c>
      <c r="J36" s="7" t="s">
        <v>582</v>
      </c>
      <c r="K36" s="7" t="s">
        <v>36</v>
      </c>
      <c r="L36" s="7" t="s">
        <v>583</v>
      </c>
      <c r="M36" s="7" t="s">
        <v>613</v>
      </c>
    </row>
    <row r="37" spans="1:13" ht="15.75" customHeight="1" x14ac:dyDescent="0.35">
      <c r="A37" s="7"/>
      <c r="B37" s="7" t="s">
        <v>548</v>
      </c>
      <c r="C37" s="7" t="s">
        <v>89</v>
      </c>
      <c r="D37" s="7" t="s">
        <v>612</v>
      </c>
      <c r="E37" s="7" t="s">
        <v>616</v>
      </c>
      <c r="F37" s="7" t="s">
        <v>617</v>
      </c>
      <c r="G37" s="7">
        <v>1</v>
      </c>
      <c r="H37" s="7">
        <v>177</v>
      </c>
      <c r="I37" s="7">
        <v>177</v>
      </c>
      <c r="J37" s="7" t="s">
        <v>582</v>
      </c>
      <c r="K37" s="7" t="s">
        <v>36</v>
      </c>
      <c r="L37" s="7" t="s">
        <v>583</v>
      </c>
      <c r="M37" s="7" t="s">
        <v>613</v>
      </c>
    </row>
    <row r="38" spans="1:13" ht="15.75" customHeight="1" x14ac:dyDescent="0.35">
      <c r="A38" s="7"/>
      <c r="B38" s="7" t="s">
        <v>548</v>
      </c>
      <c r="C38" s="7" t="s">
        <v>89</v>
      </c>
      <c r="D38" s="7" t="s">
        <v>612</v>
      </c>
      <c r="E38" s="7" t="s">
        <v>618</v>
      </c>
      <c r="F38" s="7" t="s">
        <v>619</v>
      </c>
      <c r="G38" s="7">
        <v>1</v>
      </c>
      <c r="H38" s="7">
        <v>37.65</v>
      </c>
      <c r="I38" s="7">
        <v>37.65</v>
      </c>
      <c r="J38" s="7" t="s">
        <v>582</v>
      </c>
      <c r="K38" s="7" t="s">
        <v>36</v>
      </c>
      <c r="L38" s="7" t="s">
        <v>583</v>
      </c>
      <c r="M38" s="7" t="s">
        <v>613</v>
      </c>
    </row>
    <row r="39" spans="1:13" ht="15.75" customHeight="1" x14ac:dyDescent="0.35">
      <c r="A39" s="7"/>
      <c r="B39" s="7" t="s">
        <v>548</v>
      </c>
      <c r="C39" s="7" t="s">
        <v>89</v>
      </c>
      <c r="D39" s="7" t="s">
        <v>612</v>
      </c>
      <c r="E39" s="7" t="s">
        <v>598</v>
      </c>
      <c r="F39" s="7" t="s">
        <v>599</v>
      </c>
      <c r="G39" s="7">
        <v>1</v>
      </c>
      <c r="H39" s="7">
        <v>13</v>
      </c>
      <c r="I39" s="7">
        <v>13</v>
      </c>
      <c r="J39" s="7" t="s">
        <v>582</v>
      </c>
      <c r="K39" s="7" t="s">
        <v>36</v>
      </c>
      <c r="L39" s="7" t="s">
        <v>583</v>
      </c>
      <c r="M39" s="7" t="s">
        <v>613</v>
      </c>
    </row>
    <row r="40" spans="1:13" ht="15.75" customHeight="1" x14ac:dyDescent="0.35">
      <c r="A40" s="7"/>
      <c r="B40" s="7" t="s">
        <v>548</v>
      </c>
      <c r="C40" s="7" t="s">
        <v>89</v>
      </c>
      <c r="D40" s="7" t="s">
        <v>612</v>
      </c>
      <c r="E40" s="7" t="s">
        <v>620</v>
      </c>
      <c r="F40" s="7" t="s">
        <v>444</v>
      </c>
      <c r="G40" s="7">
        <v>1</v>
      </c>
      <c r="H40" s="7">
        <v>89.8</v>
      </c>
      <c r="I40" s="7">
        <v>89.8</v>
      </c>
      <c r="J40" s="7" t="s">
        <v>582</v>
      </c>
      <c r="K40" s="7" t="s">
        <v>36</v>
      </c>
      <c r="L40" s="7" t="s">
        <v>583</v>
      </c>
      <c r="M40" s="7" t="s">
        <v>613</v>
      </c>
    </row>
    <row r="41" spans="1:13" ht="15.75" customHeight="1" x14ac:dyDescent="0.35">
      <c r="A41" s="7"/>
      <c r="B41" s="7" t="s">
        <v>548</v>
      </c>
      <c r="C41" s="7" t="s">
        <v>89</v>
      </c>
      <c r="D41" s="7" t="s">
        <v>612</v>
      </c>
      <c r="E41" s="7" t="s">
        <v>621</v>
      </c>
      <c r="F41" s="7" t="s">
        <v>462</v>
      </c>
      <c r="G41" s="7">
        <v>1</v>
      </c>
      <c r="H41" s="7">
        <v>194.84</v>
      </c>
      <c r="I41" s="7">
        <v>194.84</v>
      </c>
      <c r="J41" s="7" t="s">
        <v>582</v>
      </c>
      <c r="K41" s="7" t="s">
        <v>36</v>
      </c>
      <c r="L41" s="7" t="s">
        <v>583</v>
      </c>
      <c r="M41" s="7" t="s">
        <v>613</v>
      </c>
    </row>
    <row r="42" spans="1:13" ht="15.75" customHeight="1" x14ac:dyDescent="0.35">
      <c r="A42" s="7"/>
      <c r="B42" s="7" t="s">
        <v>548</v>
      </c>
      <c r="C42" s="7" t="s">
        <v>89</v>
      </c>
      <c r="D42" s="7" t="s">
        <v>612</v>
      </c>
      <c r="E42" s="7" t="s">
        <v>622</v>
      </c>
      <c r="F42" s="7" t="s">
        <v>623</v>
      </c>
      <c r="G42" s="7">
        <v>1</v>
      </c>
      <c r="H42" s="7">
        <v>17.989999999999998</v>
      </c>
      <c r="I42" s="7">
        <v>17.989999999999998</v>
      </c>
      <c r="J42" s="7" t="s">
        <v>582</v>
      </c>
      <c r="K42" s="7" t="s">
        <v>36</v>
      </c>
      <c r="L42" s="7" t="s">
        <v>583</v>
      </c>
      <c r="M42" s="7" t="s">
        <v>613</v>
      </c>
    </row>
    <row r="43" spans="1:13" ht="15.75" customHeight="1" x14ac:dyDescent="0.35">
      <c r="A43" s="7"/>
      <c r="B43" s="7" t="s">
        <v>548</v>
      </c>
      <c r="C43" s="7" t="s">
        <v>89</v>
      </c>
      <c r="D43" s="7" t="s">
        <v>612</v>
      </c>
      <c r="E43" s="7" t="s">
        <v>624</v>
      </c>
      <c r="F43" s="7" t="s">
        <v>625</v>
      </c>
      <c r="G43" s="7">
        <v>1</v>
      </c>
      <c r="H43" s="7">
        <v>17.989999999999998</v>
      </c>
      <c r="I43" s="7">
        <v>17.989999999999998</v>
      </c>
      <c r="J43" s="7" t="s">
        <v>582</v>
      </c>
      <c r="K43" s="7" t="s">
        <v>36</v>
      </c>
      <c r="L43" s="7" t="s">
        <v>583</v>
      </c>
      <c r="M43" s="7" t="s">
        <v>613</v>
      </c>
    </row>
    <row r="44" spans="1:13" ht="15.75" customHeight="1" x14ac:dyDescent="0.35">
      <c r="A44" s="7"/>
      <c r="B44" s="7" t="s">
        <v>548</v>
      </c>
      <c r="C44" s="7" t="s">
        <v>89</v>
      </c>
      <c r="D44" s="7" t="s">
        <v>612</v>
      </c>
      <c r="E44" s="7" t="s">
        <v>588</v>
      </c>
      <c r="F44" s="7" t="s">
        <v>483</v>
      </c>
      <c r="G44" s="7">
        <v>1</v>
      </c>
      <c r="H44" s="7">
        <v>90.23</v>
      </c>
      <c r="I44" s="7">
        <v>90.23</v>
      </c>
      <c r="J44" s="7" t="s">
        <v>582</v>
      </c>
      <c r="K44" s="7" t="s">
        <v>36</v>
      </c>
      <c r="L44" s="7" t="s">
        <v>583</v>
      </c>
      <c r="M44" s="7" t="s">
        <v>613</v>
      </c>
    </row>
    <row r="45" spans="1:13" ht="15.75" customHeight="1" x14ac:dyDescent="0.35">
      <c r="A45" s="7"/>
      <c r="B45" s="7" t="s">
        <v>548</v>
      </c>
      <c r="C45" s="7" t="s">
        <v>89</v>
      </c>
      <c r="D45" s="7" t="s">
        <v>612</v>
      </c>
      <c r="E45" s="7" t="s">
        <v>587</v>
      </c>
      <c r="F45" s="7" t="s">
        <v>481</v>
      </c>
      <c r="G45" s="7">
        <v>1</v>
      </c>
      <c r="H45" s="7">
        <v>99.1</v>
      </c>
      <c r="I45" s="7">
        <v>99.1</v>
      </c>
      <c r="J45" s="7" t="s">
        <v>582</v>
      </c>
      <c r="K45" s="7" t="s">
        <v>36</v>
      </c>
      <c r="L45" s="7" t="s">
        <v>583</v>
      </c>
      <c r="M45" s="7" t="s">
        <v>613</v>
      </c>
    </row>
    <row r="46" spans="1:13" ht="15.75" customHeight="1" x14ac:dyDescent="0.35">
      <c r="A46" s="7"/>
      <c r="B46" s="7" t="s">
        <v>548</v>
      </c>
      <c r="C46" s="7" t="s">
        <v>89</v>
      </c>
      <c r="D46" s="7" t="s">
        <v>612</v>
      </c>
      <c r="E46" s="7" t="s">
        <v>614</v>
      </c>
      <c r="F46" s="7" t="s">
        <v>615</v>
      </c>
      <c r="G46" s="7">
        <v>1</v>
      </c>
      <c r="H46" s="7">
        <v>56.99</v>
      </c>
      <c r="I46" s="7">
        <v>56.99</v>
      </c>
      <c r="J46" s="7" t="s">
        <v>582</v>
      </c>
      <c r="K46" s="7" t="s">
        <v>36</v>
      </c>
      <c r="L46" s="7" t="s">
        <v>583</v>
      </c>
      <c r="M46" s="7" t="s">
        <v>613</v>
      </c>
    </row>
    <row r="47" spans="1:13" ht="15.75" customHeight="1" x14ac:dyDescent="0.35">
      <c r="A47" s="7"/>
      <c r="B47" s="7" t="s">
        <v>548</v>
      </c>
      <c r="C47" s="7" t="s">
        <v>89</v>
      </c>
      <c r="D47" s="7" t="s">
        <v>612</v>
      </c>
      <c r="E47" s="7" t="s">
        <v>602</v>
      </c>
      <c r="F47" s="7" t="s">
        <v>603</v>
      </c>
      <c r="G47" s="7">
        <v>1</v>
      </c>
      <c r="H47" s="7">
        <v>22</v>
      </c>
      <c r="I47" s="7">
        <v>22</v>
      </c>
      <c r="J47" s="7" t="s">
        <v>582</v>
      </c>
      <c r="K47" s="7" t="s">
        <v>36</v>
      </c>
      <c r="L47" s="7" t="s">
        <v>583</v>
      </c>
      <c r="M47" s="7" t="s">
        <v>613</v>
      </c>
    </row>
    <row r="48" spans="1:13" ht="15.75" customHeight="1" x14ac:dyDescent="0.35">
      <c r="A48" s="7"/>
      <c r="B48" s="7" t="s">
        <v>548</v>
      </c>
      <c r="C48" s="7" t="s">
        <v>89</v>
      </c>
      <c r="D48" s="7" t="s">
        <v>612</v>
      </c>
      <c r="E48" s="7" t="s">
        <v>604</v>
      </c>
      <c r="F48" s="7" t="s">
        <v>605</v>
      </c>
      <c r="G48" s="7">
        <v>1</v>
      </c>
      <c r="H48" s="7">
        <v>22</v>
      </c>
      <c r="I48" s="7">
        <v>22</v>
      </c>
      <c r="J48" s="7" t="s">
        <v>582</v>
      </c>
      <c r="K48" s="7" t="s">
        <v>36</v>
      </c>
      <c r="L48" s="7" t="s">
        <v>583</v>
      </c>
      <c r="M48" s="7" t="s">
        <v>613</v>
      </c>
    </row>
    <row r="49" spans="1:13" ht="15.75" customHeight="1" x14ac:dyDescent="0.35">
      <c r="A49" s="7"/>
      <c r="B49" s="7" t="s">
        <v>548</v>
      </c>
      <c r="C49" s="7" t="s">
        <v>89</v>
      </c>
      <c r="D49" s="7" t="s">
        <v>612</v>
      </c>
      <c r="E49" s="7" t="s">
        <v>616</v>
      </c>
      <c r="F49" s="7" t="s">
        <v>617</v>
      </c>
      <c r="G49" s="7">
        <v>1</v>
      </c>
      <c r="H49" s="7">
        <v>177</v>
      </c>
      <c r="I49" s="7">
        <v>177</v>
      </c>
      <c r="J49" s="7" t="s">
        <v>582</v>
      </c>
      <c r="K49" s="7" t="s">
        <v>36</v>
      </c>
      <c r="L49" s="7" t="s">
        <v>583</v>
      </c>
      <c r="M49" s="7" t="s">
        <v>613</v>
      </c>
    </row>
    <row r="50" spans="1:13" ht="15.75" customHeight="1" x14ac:dyDescent="0.35">
      <c r="A50" s="7"/>
      <c r="B50" s="7" t="s">
        <v>548</v>
      </c>
      <c r="C50" s="7" t="s">
        <v>89</v>
      </c>
      <c r="D50" s="7" t="s">
        <v>612</v>
      </c>
      <c r="E50" s="7" t="s">
        <v>618</v>
      </c>
      <c r="F50" s="7" t="s">
        <v>619</v>
      </c>
      <c r="G50" s="7">
        <v>1</v>
      </c>
      <c r="H50" s="7">
        <v>37.65</v>
      </c>
      <c r="I50" s="7">
        <v>37.65</v>
      </c>
      <c r="J50" s="7" t="s">
        <v>582</v>
      </c>
      <c r="K50" s="7" t="s">
        <v>36</v>
      </c>
      <c r="L50" s="7" t="s">
        <v>583</v>
      </c>
      <c r="M50" s="7" t="s">
        <v>613</v>
      </c>
    </row>
    <row r="51" spans="1:13" ht="15.75" customHeight="1" x14ac:dyDescent="0.35">
      <c r="A51" s="7"/>
      <c r="B51" s="7" t="s">
        <v>548</v>
      </c>
      <c r="C51" s="7" t="s">
        <v>89</v>
      </c>
      <c r="D51" s="7" t="s">
        <v>612</v>
      </c>
      <c r="E51" s="7" t="s">
        <v>598</v>
      </c>
      <c r="F51" s="7" t="s">
        <v>599</v>
      </c>
      <c r="G51" s="7">
        <v>1</v>
      </c>
      <c r="H51" s="7">
        <v>13</v>
      </c>
      <c r="I51" s="7">
        <v>13</v>
      </c>
      <c r="J51" s="7" t="s">
        <v>582</v>
      </c>
      <c r="K51" s="7" t="s">
        <v>36</v>
      </c>
      <c r="L51" s="7" t="s">
        <v>583</v>
      </c>
      <c r="M51" s="7" t="s">
        <v>613</v>
      </c>
    </row>
    <row r="52" spans="1:13" ht="15.75" customHeight="1" x14ac:dyDescent="0.35">
      <c r="A52" s="7"/>
      <c r="B52" s="7" t="s">
        <v>548</v>
      </c>
      <c r="C52" s="7" t="s">
        <v>89</v>
      </c>
      <c r="D52" s="7" t="s">
        <v>612</v>
      </c>
      <c r="E52" s="7" t="s">
        <v>620</v>
      </c>
      <c r="F52" s="7" t="s">
        <v>444</v>
      </c>
      <c r="G52" s="7">
        <v>1</v>
      </c>
      <c r="H52" s="7">
        <v>89.8</v>
      </c>
      <c r="I52" s="7">
        <v>89.8</v>
      </c>
      <c r="J52" s="7" t="s">
        <v>582</v>
      </c>
      <c r="K52" s="7" t="s">
        <v>36</v>
      </c>
      <c r="L52" s="7" t="s">
        <v>583</v>
      </c>
      <c r="M52" s="7" t="s">
        <v>613</v>
      </c>
    </row>
    <row r="53" spans="1:13" ht="15.75" customHeight="1" x14ac:dyDescent="0.35">
      <c r="A53" s="7"/>
      <c r="B53" s="7" t="s">
        <v>548</v>
      </c>
      <c r="C53" s="7" t="s">
        <v>89</v>
      </c>
      <c r="D53" s="7" t="s">
        <v>612</v>
      </c>
      <c r="E53" s="7" t="s">
        <v>621</v>
      </c>
      <c r="F53" s="7" t="s">
        <v>462</v>
      </c>
      <c r="G53" s="7">
        <v>1</v>
      </c>
      <c r="H53" s="7">
        <v>194.84</v>
      </c>
      <c r="I53" s="7">
        <v>194.84</v>
      </c>
      <c r="J53" s="7" t="s">
        <v>582</v>
      </c>
      <c r="K53" s="7" t="s">
        <v>36</v>
      </c>
      <c r="L53" s="7" t="s">
        <v>583</v>
      </c>
      <c r="M53" s="7" t="s">
        <v>613</v>
      </c>
    </row>
    <row r="54" spans="1:13" ht="15.75" customHeight="1" x14ac:dyDescent="0.35">
      <c r="A54" s="7"/>
      <c r="B54" s="7" t="s">
        <v>548</v>
      </c>
      <c r="C54" s="7" t="s">
        <v>89</v>
      </c>
      <c r="D54" s="7" t="s">
        <v>612</v>
      </c>
      <c r="E54" s="7" t="s">
        <v>622</v>
      </c>
      <c r="F54" s="7" t="s">
        <v>623</v>
      </c>
      <c r="G54" s="7">
        <v>1</v>
      </c>
      <c r="H54" s="7">
        <v>17.989999999999998</v>
      </c>
      <c r="I54" s="7">
        <v>17.989999999999998</v>
      </c>
      <c r="J54" s="7" t="s">
        <v>582</v>
      </c>
      <c r="K54" s="7" t="s">
        <v>36</v>
      </c>
      <c r="L54" s="7" t="s">
        <v>583</v>
      </c>
      <c r="M54" s="7" t="s">
        <v>613</v>
      </c>
    </row>
    <row r="55" spans="1:13" ht="15.75" customHeight="1" x14ac:dyDescent="0.35">
      <c r="A55" s="7"/>
      <c r="B55" s="7" t="s">
        <v>548</v>
      </c>
      <c r="C55" s="7" t="s">
        <v>89</v>
      </c>
      <c r="D55" s="7" t="s">
        <v>612</v>
      </c>
      <c r="E55" s="7" t="s">
        <v>624</v>
      </c>
      <c r="F55" s="7" t="s">
        <v>625</v>
      </c>
      <c r="G55" s="7">
        <v>1</v>
      </c>
      <c r="H55" s="7">
        <v>17.989999999999998</v>
      </c>
      <c r="I55" s="7">
        <v>17.989999999999998</v>
      </c>
      <c r="J55" s="7" t="s">
        <v>582</v>
      </c>
      <c r="K55" s="7" t="s">
        <v>36</v>
      </c>
      <c r="L55" s="7" t="s">
        <v>583</v>
      </c>
      <c r="M55" s="7" t="s">
        <v>613</v>
      </c>
    </row>
    <row r="56" spans="1:13" ht="15.75" customHeight="1" x14ac:dyDescent="0.35">
      <c r="A56" s="7"/>
      <c r="B56" s="7" t="s">
        <v>548</v>
      </c>
      <c r="C56" s="7" t="s">
        <v>89</v>
      </c>
      <c r="D56" s="7" t="s">
        <v>626</v>
      </c>
      <c r="E56" s="7" t="s">
        <v>627</v>
      </c>
      <c r="F56" s="7" t="s">
        <v>628</v>
      </c>
      <c r="G56" s="7">
        <v>2</v>
      </c>
      <c r="H56" s="7">
        <v>49.71</v>
      </c>
      <c r="I56" s="7">
        <v>99.42</v>
      </c>
      <c r="J56" s="7" t="s">
        <v>552</v>
      </c>
      <c r="K56" s="7" t="s">
        <v>32</v>
      </c>
      <c r="L56" s="7" t="s">
        <v>553</v>
      </c>
      <c r="M56" s="7" t="s">
        <v>629</v>
      </c>
    </row>
    <row r="57" spans="1:13" ht="15.75" customHeight="1" x14ac:dyDescent="0.35">
      <c r="A57" s="7"/>
      <c r="B57" s="7" t="s">
        <v>548</v>
      </c>
      <c r="C57" s="7" t="s">
        <v>89</v>
      </c>
      <c r="D57" s="7" t="s">
        <v>626</v>
      </c>
      <c r="E57" s="7" t="s">
        <v>559</v>
      </c>
      <c r="F57" s="7" t="s">
        <v>560</v>
      </c>
      <c r="G57" s="7">
        <v>2</v>
      </c>
      <c r="H57" s="7">
        <v>43.5</v>
      </c>
      <c r="I57" s="7">
        <v>87.01</v>
      </c>
      <c r="J57" s="7" t="s">
        <v>552</v>
      </c>
      <c r="K57" s="7" t="s">
        <v>32</v>
      </c>
      <c r="L57" s="7" t="s">
        <v>553</v>
      </c>
      <c r="M57" s="7" t="s">
        <v>629</v>
      </c>
    </row>
    <row r="58" spans="1:13" ht="15.75" customHeight="1" x14ac:dyDescent="0.35">
      <c r="A58" s="7"/>
      <c r="B58" s="7" t="s">
        <v>548</v>
      </c>
      <c r="C58" s="7" t="s">
        <v>89</v>
      </c>
      <c r="D58" s="7" t="s">
        <v>626</v>
      </c>
      <c r="E58" s="7" t="s">
        <v>630</v>
      </c>
      <c r="F58" s="7" t="s">
        <v>631</v>
      </c>
      <c r="G58" s="7">
        <v>2</v>
      </c>
      <c r="H58" s="7">
        <v>118.72</v>
      </c>
      <c r="I58" s="7">
        <v>237.44</v>
      </c>
      <c r="J58" s="7" t="s">
        <v>552</v>
      </c>
      <c r="K58" s="7" t="s">
        <v>32</v>
      </c>
      <c r="L58" s="7" t="s">
        <v>553</v>
      </c>
      <c r="M58" s="7" t="s">
        <v>629</v>
      </c>
    </row>
    <row r="59" spans="1:13" ht="15.75" customHeight="1" x14ac:dyDescent="0.35">
      <c r="A59" s="7"/>
      <c r="B59" s="7" t="s">
        <v>548</v>
      </c>
      <c r="C59" s="7" t="s">
        <v>89</v>
      </c>
      <c r="D59" s="7" t="s">
        <v>632</v>
      </c>
      <c r="E59" s="7" t="s">
        <v>559</v>
      </c>
      <c r="F59" s="7" t="s">
        <v>560</v>
      </c>
      <c r="G59" s="7">
        <v>4</v>
      </c>
      <c r="H59" s="7">
        <v>43.5</v>
      </c>
      <c r="I59" s="7">
        <v>174</v>
      </c>
      <c r="J59" s="7" t="s">
        <v>552</v>
      </c>
      <c r="K59" s="7" t="s">
        <v>32</v>
      </c>
      <c r="L59" s="7" t="s">
        <v>553</v>
      </c>
      <c r="M59" s="7" t="s">
        <v>633</v>
      </c>
    </row>
    <row r="60" spans="1:13" ht="15.75" customHeight="1" x14ac:dyDescent="0.35">
      <c r="A60" s="7"/>
      <c r="B60" s="7" t="s">
        <v>548</v>
      </c>
      <c r="C60" s="7" t="s">
        <v>89</v>
      </c>
      <c r="D60" s="7" t="s">
        <v>632</v>
      </c>
      <c r="E60" s="7" t="s">
        <v>634</v>
      </c>
      <c r="F60" s="7" t="s">
        <v>635</v>
      </c>
      <c r="G60" s="7">
        <v>1</v>
      </c>
      <c r="H60" s="7">
        <v>26.99</v>
      </c>
      <c r="I60" s="7">
        <v>26.99</v>
      </c>
      <c r="J60" s="7" t="s">
        <v>552</v>
      </c>
      <c r="K60" s="7" t="s">
        <v>32</v>
      </c>
      <c r="L60" s="7" t="s">
        <v>553</v>
      </c>
      <c r="M60" s="7" t="s">
        <v>633</v>
      </c>
    </row>
    <row r="61" spans="1:13" ht="15.75" customHeight="1" x14ac:dyDescent="0.35">
      <c r="A61" s="7"/>
      <c r="B61" s="7" t="s">
        <v>548</v>
      </c>
      <c r="C61" s="7" t="s">
        <v>89</v>
      </c>
      <c r="D61" s="7" t="s">
        <v>632</v>
      </c>
      <c r="E61" s="7" t="s">
        <v>636</v>
      </c>
      <c r="F61" s="7" t="s">
        <v>637</v>
      </c>
      <c r="G61" s="7">
        <v>8</v>
      </c>
      <c r="H61" s="7">
        <v>15.9</v>
      </c>
      <c r="I61" s="7">
        <v>127.2</v>
      </c>
      <c r="J61" s="7" t="s">
        <v>552</v>
      </c>
      <c r="K61" s="7" t="s">
        <v>32</v>
      </c>
      <c r="L61" s="7" t="s">
        <v>553</v>
      </c>
      <c r="M61" s="7" t="s">
        <v>633</v>
      </c>
    </row>
    <row r="62" spans="1:13" ht="15.75" customHeight="1" x14ac:dyDescent="0.35">
      <c r="A62" s="7"/>
      <c r="B62" s="7" t="s">
        <v>548</v>
      </c>
      <c r="C62" s="7" t="s">
        <v>89</v>
      </c>
      <c r="D62" s="7" t="s">
        <v>632</v>
      </c>
      <c r="E62" s="7" t="s">
        <v>575</v>
      </c>
      <c r="F62" s="7" t="s">
        <v>576</v>
      </c>
      <c r="G62" s="7">
        <v>1</v>
      </c>
      <c r="H62" s="7">
        <v>33.19</v>
      </c>
      <c r="I62" s="7">
        <v>33.19</v>
      </c>
      <c r="J62" s="7" t="s">
        <v>552</v>
      </c>
      <c r="K62" s="7" t="s">
        <v>32</v>
      </c>
      <c r="L62" s="7" t="s">
        <v>553</v>
      </c>
      <c r="M62" s="7" t="s">
        <v>633</v>
      </c>
    </row>
    <row r="63" spans="1:13" ht="15.75" customHeight="1" x14ac:dyDescent="0.35">
      <c r="A63" s="7"/>
      <c r="B63" s="7" t="s">
        <v>548</v>
      </c>
      <c r="C63" s="7" t="s">
        <v>89</v>
      </c>
      <c r="D63" s="7" t="s">
        <v>632</v>
      </c>
      <c r="E63" s="7" t="s">
        <v>638</v>
      </c>
      <c r="F63" s="7" t="s">
        <v>639</v>
      </c>
      <c r="G63" s="7">
        <v>1</v>
      </c>
      <c r="H63" s="7">
        <v>96.03</v>
      </c>
      <c r="I63" s="7">
        <v>96.03</v>
      </c>
      <c r="J63" s="7" t="s">
        <v>552</v>
      </c>
      <c r="K63" s="7" t="s">
        <v>32</v>
      </c>
      <c r="L63" s="7" t="s">
        <v>553</v>
      </c>
      <c r="M63" s="7" t="s">
        <v>633</v>
      </c>
    </row>
    <row r="64" spans="1:13" ht="15.75" customHeight="1" x14ac:dyDescent="0.35">
      <c r="A64" s="7"/>
      <c r="B64" s="7" t="s">
        <v>548</v>
      </c>
      <c r="C64" s="7" t="s">
        <v>89</v>
      </c>
      <c r="D64" s="7" t="s">
        <v>632</v>
      </c>
      <c r="E64" s="7" t="s">
        <v>640</v>
      </c>
      <c r="F64" s="7" t="s">
        <v>641</v>
      </c>
      <c r="G64" s="7">
        <v>1</v>
      </c>
      <c r="H64" s="7">
        <v>100.99</v>
      </c>
      <c r="I64" s="7">
        <v>100.99</v>
      </c>
      <c r="J64" s="7" t="s">
        <v>552</v>
      </c>
      <c r="K64" s="7" t="s">
        <v>32</v>
      </c>
      <c r="L64" s="7" t="s">
        <v>553</v>
      </c>
      <c r="M64" s="7" t="s">
        <v>633</v>
      </c>
    </row>
    <row r="65" spans="1:13" ht="15.75" customHeight="1" x14ac:dyDescent="0.35">
      <c r="A65" s="7"/>
      <c r="B65" s="7" t="s">
        <v>548</v>
      </c>
      <c r="C65" s="7" t="s">
        <v>89</v>
      </c>
      <c r="D65" s="7" t="s">
        <v>632</v>
      </c>
      <c r="E65" s="7" t="s">
        <v>642</v>
      </c>
      <c r="F65" s="7" t="s">
        <v>643</v>
      </c>
      <c r="G65" s="7">
        <v>2</v>
      </c>
      <c r="H65" s="7">
        <v>26.69</v>
      </c>
      <c r="I65" s="7">
        <v>53.38</v>
      </c>
      <c r="J65" s="7" t="s">
        <v>552</v>
      </c>
      <c r="K65" s="7" t="s">
        <v>32</v>
      </c>
      <c r="L65" s="7" t="s">
        <v>553</v>
      </c>
      <c r="M65" s="7" t="s">
        <v>633</v>
      </c>
    </row>
    <row r="66" spans="1:13" ht="15.75" customHeight="1" x14ac:dyDescent="0.35">
      <c r="A66" s="7"/>
      <c r="B66" s="7" t="s">
        <v>548</v>
      </c>
      <c r="C66" s="7" t="s">
        <v>89</v>
      </c>
      <c r="D66" s="7" t="s">
        <v>632</v>
      </c>
      <c r="E66" s="7" t="s">
        <v>577</v>
      </c>
      <c r="F66" s="7" t="s">
        <v>578</v>
      </c>
      <c r="G66" s="7">
        <v>1</v>
      </c>
      <c r="H66" s="7">
        <v>29.96</v>
      </c>
      <c r="I66" s="7">
        <v>29.96</v>
      </c>
      <c r="J66" s="7" t="s">
        <v>552</v>
      </c>
      <c r="K66" s="7" t="s">
        <v>32</v>
      </c>
      <c r="L66" s="7" t="s">
        <v>553</v>
      </c>
      <c r="M66" s="7" t="s">
        <v>633</v>
      </c>
    </row>
    <row r="67" spans="1:13" ht="15.75" customHeight="1" x14ac:dyDescent="0.35">
      <c r="A67" s="7"/>
      <c r="B67" s="7" t="s">
        <v>548</v>
      </c>
      <c r="C67" s="7" t="s">
        <v>89</v>
      </c>
      <c r="D67" s="7" t="s">
        <v>632</v>
      </c>
      <c r="E67" s="7" t="s">
        <v>644</v>
      </c>
      <c r="F67" s="7" t="s">
        <v>645</v>
      </c>
      <c r="G67" s="7">
        <v>2</v>
      </c>
      <c r="H67" s="7">
        <v>29.56</v>
      </c>
      <c r="I67" s="7">
        <v>59.12</v>
      </c>
      <c r="J67" s="7" t="s">
        <v>552</v>
      </c>
      <c r="K67" s="7" t="s">
        <v>32</v>
      </c>
      <c r="L67" s="7" t="s">
        <v>553</v>
      </c>
      <c r="M67" s="7" t="s">
        <v>633</v>
      </c>
    </row>
    <row r="68" spans="1:13" ht="15.75" customHeight="1" x14ac:dyDescent="0.35">
      <c r="A68" s="7"/>
      <c r="B68" s="7" t="s">
        <v>548</v>
      </c>
      <c r="C68" s="7" t="s">
        <v>89</v>
      </c>
      <c r="D68" s="7" t="s">
        <v>632</v>
      </c>
      <c r="E68" s="7" t="s">
        <v>627</v>
      </c>
      <c r="F68" s="7" t="s">
        <v>628</v>
      </c>
      <c r="G68" s="7">
        <v>2</v>
      </c>
      <c r="H68" s="7">
        <v>49.71</v>
      </c>
      <c r="I68" s="7">
        <v>99.42</v>
      </c>
      <c r="J68" s="7" t="s">
        <v>552</v>
      </c>
      <c r="K68" s="7" t="s">
        <v>32</v>
      </c>
      <c r="L68" s="7" t="s">
        <v>553</v>
      </c>
      <c r="M68" s="7" t="s">
        <v>633</v>
      </c>
    </row>
    <row r="69" spans="1:13" ht="15.75" customHeight="1" x14ac:dyDescent="0.35">
      <c r="A69" s="7"/>
      <c r="B69" s="7" t="s">
        <v>548</v>
      </c>
      <c r="C69" s="7" t="s">
        <v>89</v>
      </c>
      <c r="D69" s="7" t="s">
        <v>632</v>
      </c>
      <c r="E69" s="7" t="s">
        <v>646</v>
      </c>
      <c r="F69" s="7" t="s">
        <v>647</v>
      </c>
      <c r="G69" s="7">
        <v>1</v>
      </c>
      <c r="H69" s="7">
        <v>27.81</v>
      </c>
      <c r="I69" s="7">
        <v>27.81</v>
      </c>
      <c r="J69" s="7" t="s">
        <v>552</v>
      </c>
      <c r="K69" s="7" t="s">
        <v>32</v>
      </c>
      <c r="L69" s="7" t="s">
        <v>553</v>
      </c>
      <c r="M69" s="7" t="s">
        <v>633</v>
      </c>
    </row>
    <row r="70" spans="1:13" ht="15.75" customHeight="1" x14ac:dyDescent="0.35">
      <c r="A70" s="7"/>
      <c r="B70" s="7" t="s">
        <v>548</v>
      </c>
      <c r="C70" s="7" t="s">
        <v>89</v>
      </c>
      <c r="D70" s="7" t="s">
        <v>632</v>
      </c>
      <c r="E70" s="7" t="s">
        <v>648</v>
      </c>
      <c r="F70" s="7" t="s">
        <v>649</v>
      </c>
      <c r="G70" s="7">
        <v>1</v>
      </c>
      <c r="H70" s="7">
        <v>27.81</v>
      </c>
      <c r="I70" s="7">
        <v>27.81</v>
      </c>
      <c r="J70" s="7" t="s">
        <v>552</v>
      </c>
      <c r="K70" s="7" t="s">
        <v>32</v>
      </c>
      <c r="L70" s="7" t="s">
        <v>553</v>
      </c>
      <c r="M70" s="7" t="s">
        <v>633</v>
      </c>
    </row>
    <row r="71" spans="1:13" ht="15.75" customHeight="1" x14ac:dyDescent="0.35">
      <c r="A71" s="7"/>
      <c r="B71" s="7" t="s">
        <v>548</v>
      </c>
      <c r="C71" s="7" t="s">
        <v>89</v>
      </c>
      <c r="D71" s="7" t="s">
        <v>632</v>
      </c>
      <c r="E71" s="7" t="s">
        <v>650</v>
      </c>
      <c r="F71" s="7" t="s">
        <v>651</v>
      </c>
      <c r="G71" s="7">
        <v>1</v>
      </c>
      <c r="H71" s="7">
        <v>122.01</v>
      </c>
      <c r="I71" s="7">
        <v>122.01</v>
      </c>
      <c r="J71" s="7" t="s">
        <v>552</v>
      </c>
      <c r="K71" s="7" t="s">
        <v>32</v>
      </c>
      <c r="L71" s="7" t="s">
        <v>553</v>
      </c>
      <c r="M71" s="7" t="s">
        <v>633</v>
      </c>
    </row>
    <row r="72" spans="1:13" ht="15.75" customHeight="1" x14ac:dyDescent="0.35">
      <c r="A72" s="7"/>
      <c r="B72" s="7" t="s">
        <v>548</v>
      </c>
      <c r="C72" s="7" t="s">
        <v>89</v>
      </c>
      <c r="D72" s="7" t="s">
        <v>632</v>
      </c>
      <c r="E72" s="7" t="s">
        <v>561</v>
      </c>
      <c r="F72" s="7" t="s">
        <v>562</v>
      </c>
      <c r="G72" s="7">
        <v>6</v>
      </c>
      <c r="H72" s="7">
        <v>38.880000000000003</v>
      </c>
      <c r="I72" s="7">
        <v>233.3</v>
      </c>
      <c r="J72" s="7" t="s">
        <v>552</v>
      </c>
      <c r="K72" s="7" t="s">
        <v>32</v>
      </c>
      <c r="L72" s="7" t="s">
        <v>553</v>
      </c>
      <c r="M72" s="7" t="s">
        <v>633</v>
      </c>
    </row>
    <row r="73" spans="1:13" ht="15.75" customHeight="1" x14ac:dyDescent="0.35">
      <c r="A73" s="7"/>
      <c r="B73" s="7" t="s">
        <v>548</v>
      </c>
      <c r="C73" s="7" t="s">
        <v>89</v>
      </c>
      <c r="D73" s="7" t="s">
        <v>632</v>
      </c>
      <c r="E73" s="7" t="s">
        <v>652</v>
      </c>
      <c r="F73" s="7" t="s">
        <v>653</v>
      </c>
      <c r="G73" s="7">
        <v>3</v>
      </c>
      <c r="H73" s="7">
        <v>29.56</v>
      </c>
      <c r="I73" s="7">
        <v>88.68</v>
      </c>
      <c r="J73" s="7" t="s">
        <v>552</v>
      </c>
      <c r="K73" s="7" t="s">
        <v>32</v>
      </c>
      <c r="L73" s="7" t="s">
        <v>553</v>
      </c>
      <c r="M73" s="7" t="s">
        <v>633</v>
      </c>
    </row>
    <row r="74" spans="1:13" ht="15.75" customHeight="1" x14ac:dyDescent="0.35">
      <c r="A74" s="7"/>
      <c r="B74" s="7" t="s">
        <v>548</v>
      </c>
      <c r="C74" s="7" t="s">
        <v>89</v>
      </c>
      <c r="D74" s="7" t="s">
        <v>632</v>
      </c>
      <c r="E74" s="7" t="s">
        <v>654</v>
      </c>
      <c r="F74" s="7" t="s">
        <v>655</v>
      </c>
      <c r="G74" s="7">
        <v>6</v>
      </c>
      <c r="H74" s="7">
        <v>15.9</v>
      </c>
      <c r="I74" s="7">
        <v>95.4</v>
      </c>
      <c r="J74" s="7" t="s">
        <v>552</v>
      </c>
      <c r="K74" s="7" t="s">
        <v>32</v>
      </c>
      <c r="L74" s="7" t="s">
        <v>553</v>
      </c>
      <c r="M74" s="7" t="s">
        <v>633</v>
      </c>
    </row>
    <row r="75" spans="1:13" ht="15.75" customHeight="1" x14ac:dyDescent="0.35">
      <c r="A75" s="7"/>
      <c r="B75" s="7" t="s">
        <v>548</v>
      </c>
      <c r="C75" s="7" t="s">
        <v>89</v>
      </c>
      <c r="D75" s="7" t="s">
        <v>632</v>
      </c>
      <c r="E75" s="7" t="s">
        <v>550</v>
      </c>
      <c r="F75" s="7" t="s">
        <v>551</v>
      </c>
      <c r="G75" s="7">
        <v>1</v>
      </c>
      <c r="H75" s="7">
        <v>33.19</v>
      </c>
      <c r="I75" s="7">
        <v>33.19</v>
      </c>
      <c r="J75" s="7" t="s">
        <v>552</v>
      </c>
      <c r="K75" s="7" t="s">
        <v>32</v>
      </c>
      <c r="L75" s="7" t="s">
        <v>553</v>
      </c>
      <c r="M75" s="7" t="s">
        <v>633</v>
      </c>
    </row>
    <row r="76" spans="1:13" ht="15.75" customHeight="1" x14ac:dyDescent="0.35">
      <c r="A76" s="7"/>
      <c r="B76" s="7" t="s">
        <v>548</v>
      </c>
      <c r="C76" s="7" t="s">
        <v>89</v>
      </c>
      <c r="D76" s="7" t="s">
        <v>632</v>
      </c>
      <c r="E76" s="7" t="s">
        <v>656</v>
      </c>
      <c r="F76" s="7" t="s">
        <v>657</v>
      </c>
      <c r="G76" s="7">
        <v>2</v>
      </c>
      <c r="H76" s="7">
        <v>17.899999999999999</v>
      </c>
      <c r="I76" s="7">
        <v>35.799999999999997</v>
      </c>
      <c r="J76" s="7" t="s">
        <v>552</v>
      </c>
      <c r="K76" s="7" t="s">
        <v>32</v>
      </c>
      <c r="L76" s="7" t="s">
        <v>553</v>
      </c>
      <c r="M76" s="7" t="s">
        <v>633</v>
      </c>
    </row>
    <row r="77" spans="1:13" ht="15.75" customHeight="1" x14ac:dyDescent="0.35">
      <c r="A77" s="7"/>
      <c r="B77" s="7" t="s">
        <v>548</v>
      </c>
      <c r="C77" s="7" t="s">
        <v>89</v>
      </c>
      <c r="D77" s="7" t="s">
        <v>632</v>
      </c>
      <c r="E77" s="7" t="s">
        <v>557</v>
      </c>
      <c r="F77" s="7" t="s">
        <v>558</v>
      </c>
      <c r="G77" s="7">
        <v>1</v>
      </c>
      <c r="H77" s="7">
        <v>21.99</v>
      </c>
      <c r="I77" s="7">
        <v>21.99</v>
      </c>
      <c r="J77" s="7" t="s">
        <v>552</v>
      </c>
      <c r="K77" s="7" t="s">
        <v>32</v>
      </c>
      <c r="L77" s="7" t="s">
        <v>553</v>
      </c>
      <c r="M77" s="7" t="s">
        <v>633</v>
      </c>
    </row>
    <row r="78" spans="1:13" ht="15.75" customHeight="1" x14ac:dyDescent="0.35">
      <c r="A78" s="7"/>
      <c r="B78" s="7" t="s">
        <v>548</v>
      </c>
      <c r="C78" s="7" t="s">
        <v>89</v>
      </c>
      <c r="D78" s="7" t="s">
        <v>632</v>
      </c>
      <c r="E78" s="7" t="s">
        <v>658</v>
      </c>
      <c r="F78" s="7" t="s">
        <v>659</v>
      </c>
      <c r="G78" s="7">
        <v>1</v>
      </c>
      <c r="H78" s="7">
        <v>33.61</v>
      </c>
      <c r="I78" s="7">
        <v>33.61</v>
      </c>
      <c r="J78" s="7" t="s">
        <v>552</v>
      </c>
      <c r="K78" s="7" t="s">
        <v>32</v>
      </c>
      <c r="L78" s="7" t="s">
        <v>553</v>
      </c>
      <c r="M78" s="7" t="s">
        <v>633</v>
      </c>
    </row>
    <row r="79" spans="1:13" ht="15.75" customHeight="1" x14ac:dyDescent="0.35">
      <c r="A79" s="7"/>
      <c r="B79" s="7" t="s">
        <v>548</v>
      </c>
      <c r="C79" s="7" t="s">
        <v>89</v>
      </c>
      <c r="D79" s="7" t="s">
        <v>660</v>
      </c>
      <c r="E79" s="7" t="s">
        <v>661</v>
      </c>
      <c r="F79" s="7" t="s">
        <v>662</v>
      </c>
      <c r="G79" s="7">
        <v>5</v>
      </c>
      <c r="H79" s="7">
        <v>30</v>
      </c>
      <c r="I79" s="7">
        <v>150</v>
      </c>
      <c r="J79" s="7" t="s">
        <v>663</v>
      </c>
      <c r="K79" s="7" t="s">
        <v>36</v>
      </c>
      <c r="L79" s="7" t="s">
        <v>664</v>
      </c>
      <c r="M79" s="7" t="s">
        <v>665</v>
      </c>
    </row>
    <row r="80" spans="1:13" ht="15.75" customHeight="1" x14ac:dyDescent="0.35">
      <c r="A80" s="7"/>
      <c r="B80" s="7" t="s">
        <v>548</v>
      </c>
      <c r="C80" s="7" t="s">
        <v>89</v>
      </c>
      <c r="D80" s="7" t="s">
        <v>660</v>
      </c>
      <c r="E80" s="7" t="s">
        <v>666</v>
      </c>
      <c r="F80" s="7" t="s">
        <v>667</v>
      </c>
      <c r="G80" s="7">
        <v>0.2</v>
      </c>
      <c r="H80" s="7">
        <v>287.39999999999998</v>
      </c>
      <c r="I80" s="7">
        <v>57.48</v>
      </c>
      <c r="J80" s="7" t="s">
        <v>663</v>
      </c>
      <c r="K80" s="7" t="s">
        <v>38</v>
      </c>
      <c r="L80" s="7" t="s">
        <v>664</v>
      </c>
      <c r="M80" s="7" t="s">
        <v>665</v>
      </c>
    </row>
    <row r="81" spans="1:13" ht="15.75" customHeight="1" x14ac:dyDescent="0.35">
      <c r="A81" s="7"/>
      <c r="B81" s="7" t="s">
        <v>548</v>
      </c>
      <c r="C81" s="7" t="s">
        <v>89</v>
      </c>
      <c r="D81" s="7" t="s">
        <v>660</v>
      </c>
      <c r="E81" s="7" t="s">
        <v>668</v>
      </c>
      <c r="F81" s="7" t="s">
        <v>669</v>
      </c>
      <c r="G81" s="7">
        <v>0.8</v>
      </c>
      <c r="H81" s="7">
        <v>287.38</v>
      </c>
      <c r="I81" s="7">
        <v>229.9</v>
      </c>
      <c r="J81" s="7" t="s">
        <v>663</v>
      </c>
      <c r="K81" s="7" t="s">
        <v>38</v>
      </c>
      <c r="L81" s="7" t="s">
        <v>664</v>
      </c>
      <c r="M81" s="7" t="s">
        <v>665</v>
      </c>
    </row>
    <row r="82" spans="1:13" ht="15.75" customHeight="1" x14ac:dyDescent="0.35">
      <c r="A82" s="7"/>
      <c r="B82" s="7" t="s">
        <v>548</v>
      </c>
      <c r="C82" s="7" t="s">
        <v>89</v>
      </c>
      <c r="D82" s="7" t="s">
        <v>660</v>
      </c>
      <c r="E82" s="7" t="s">
        <v>670</v>
      </c>
      <c r="F82" s="7" t="s">
        <v>671</v>
      </c>
      <c r="G82" s="7">
        <v>0.2</v>
      </c>
      <c r="H82" s="7">
        <v>528.75</v>
      </c>
      <c r="I82" s="7">
        <v>105.75</v>
      </c>
      <c r="J82" s="7" t="s">
        <v>663</v>
      </c>
      <c r="K82" s="7" t="s">
        <v>38</v>
      </c>
      <c r="L82" s="7" t="s">
        <v>664</v>
      </c>
      <c r="M82" s="7" t="s">
        <v>665</v>
      </c>
    </row>
    <row r="83" spans="1:13" ht="15.75" customHeight="1" x14ac:dyDescent="0.35">
      <c r="A83" s="7"/>
      <c r="B83" s="7" t="s">
        <v>548</v>
      </c>
      <c r="C83" s="7" t="s">
        <v>89</v>
      </c>
      <c r="D83" s="7" t="s">
        <v>660</v>
      </c>
      <c r="E83" s="7" t="s">
        <v>661</v>
      </c>
      <c r="F83" s="7" t="s">
        <v>662</v>
      </c>
      <c r="G83" s="7">
        <v>5</v>
      </c>
      <c r="H83" s="7">
        <v>30</v>
      </c>
      <c r="I83" s="7">
        <v>150</v>
      </c>
      <c r="J83" s="7" t="s">
        <v>663</v>
      </c>
      <c r="K83" s="7" t="s">
        <v>36</v>
      </c>
      <c r="L83" s="7" t="s">
        <v>664</v>
      </c>
      <c r="M83" s="7" t="s">
        <v>665</v>
      </c>
    </row>
    <row r="84" spans="1:13" ht="15.75" customHeight="1" x14ac:dyDescent="0.35">
      <c r="A84" s="7"/>
      <c r="B84" s="7" t="s">
        <v>548</v>
      </c>
      <c r="C84" s="7" t="s">
        <v>89</v>
      </c>
      <c r="D84" s="7" t="s">
        <v>660</v>
      </c>
      <c r="E84" s="7" t="s">
        <v>666</v>
      </c>
      <c r="F84" s="7" t="s">
        <v>667</v>
      </c>
      <c r="G84" s="7">
        <v>0.2</v>
      </c>
      <c r="H84" s="7">
        <v>287.39999999999998</v>
      </c>
      <c r="I84" s="7">
        <v>57.48</v>
      </c>
      <c r="J84" s="7" t="s">
        <v>663</v>
      </c>
      <c r="K84" s="7" t="s">
        <v>38</v>
      </c>
      <c r="L84" s="7" t="s">
        <v>664</v>
      </c>
      <c r="M84" s="7" t="s">
        <v>665</v>
      </c>
    </row>
    <row r="85" spans="1:13" ht="15.75" customHeight="1" x14ac:dyDescent="0.35">
      <c r="A85" s="7"/>
      <c r="B85" s="7" t="s">
        <v>548</v>
      </c>
      <c r="C85" s="7" t="s">
        <v>89</v>
      </c>
      <c r="D85" s="7" t="s">
        <v>660</v>
      </c>
      <c r="E85" s="7" t="s">
        <v>668</v>
      </c>
      <c r="F85" s="7" t="s">
        <v>669</v>
      </c>
      <c r="G85" s="7">
        <v>0.8</v>
      </c>
      <c r="H85" s="7">
        <v>287.38</v>
      </c>
      <c r="I85" s="7">
        <v>229.9</v>
      </c>
      <c r="J85" s="7" t="s">
        <v>663</v>
      </c>
      <c r="K85" s="7" t="s">
        <v>38</v>
      </c>
      <c r="L85" s="7" t="s">
        <v>664</v>
      </c>
      <c r="M85" s="7" t="s">
        <v>665</v>
      </c>
    </row>
    <row r="86" spans="1:13" ht="15.75" customHeight="1" x14ac:dyDescent="0.35">
      <c r="A86" s="7"/>
      <c r="B86" s="7" t="s">
        <v>548</v>
      </c>
      <c r="C86" s="7" t="s">
        <v>89</v>
      </c>
      <c r="D86" s="7" t="s">
        <v>660</v>
      </c>
      <c r="E86" s="7" t="s">
        <v>670</v>
      </c>
      <c r="F86" s="7" t="s">
        <v>671</v>
      </c>
      <c r="G86" s="7">
        <v>0.2</v>
      </c>
      <c r="H86" s="7">
        <v>528.75</v>
      </c>
      <c r="I86" s="7">
        <v>105.75</v>
      </c>
      <c r="J86" s="7" t="s">
        <v>663</v>
      </c>
      <c r="K86" s="7" t="s">
        <v>38</v>
      </c>
      <c r="L86" s="7" t="s">
        <v>664</v>
      </c>
      <c r="M86" s="7" t="s">
        <v>665</v>
      </c>
    </row>
    <row r="87" spans="1:13" ht="15.75" customHeight="1" x14ac:dyDescent="0.35">
      <c r="A87" s="7"/>
      <c r="B87" s="7" t="s">
        <v>548</v>
      </c>
      <c r="C87" s="7" t="s">
        <v>89</v>
      </c>
      <c r="D87" s="7" t="s">
        <v>672</v>
      </c>
      <c r="E87" s="7" t="s">
        <v>673</v>
      </c>
      <c r="F87" s="7" t="s">
        <v>674</v>
      </c>
      <c r="G87" s="7">
        <v>0.4</v>
      </c>
      <c r="H87" s="7">
        <v>388.2</v>
      </c>
      <c r="I87" s="7">
        <v>155.28</v>
      </c>
      <c r="J87" s="7" t="s">
        <v>675</v>
      </c>
      <c r="K87" s="7" t="s">
        <v>38</v>
      </c>
      <c r="L87" s="7" t="s">
        <v>676</v>
      </c>
      <c r="M87" s="7" t="s">
        <v>677</v>
      </c>
    </row>
    <row r="88" spans="1:13" ht="15.75" customHeight="1" x14ac:dyDescent="0.35">
      <c r="A88" s="7"/>
      <c r="B88" s="7" t="s">
        <v>548</v>
      </c>
      <c r="C88" s="7" t="s">
        <v>89</v>
      </c>
      <c r="D88" s="7" t="s">
        <v>672</v>
      </c>
      <c r="E88" s="7" t="s">
        <v>678</v>
      </c>
      <c r="F88" s="7" t="s">
        <v>679</v>
      </c>
      <c r="G88" s="7">
        <v>0.2</v>
      </c>
      <c r="H88" s="7">
        <v>299.45</v>
      </c>
      <c r="I88" s="7">
        <v>59.89</v>
      </c>
      <c r="J88" s="7" t="s">
        <v>675</v>
      </c>
      <c r="K88" s="7" t="s">
        <v>38</v>
      </c>
      <c r="L88" s="7" t="s">
        <v>676</v>
      </c>
      <c r="M88" s="7" t="s">
        <v>677</v>
      </c>
    </row>
    <row r="89" spans="1:13" ht="15.75" customHeight="1" x14ac:dyDescent="0.35">
      <c r="A89" s="7"/>
      <c r="B89" s="7" t="s">
        <v>548</v>
      </c>
      <c r="C89" s="7" t="s">
        <v>89</v>
      </c>
      <c r="D89" s="7" t="s">
        <v>672</v>
      </c>
      <c r="E89" s="7" t="s">
        <v>680</v>
      </c>
      <c r="F89" s="7" t="s">
        <v>681</v>
      </c>
      <c r="G89" s="7">
        <v>0.8</v>
      </c>
      <c r="H89" s="7">
        <v>299.48</v>
      </c>
      <c r="I89" s="7">
        <v>239.58</v>
      </c>
      <c r="J89" s="7" t="s">
        <v>675</v>
      </c>
      <c r="K89" s="7" t="s">
        <v>38</v>
      </c>
      <c r="L89" s="7" t="s">
        <v>676</v>
      </c>
      <c r="M89" s="7" t="s">
        <v>677</v>
      </c>
    </row>
    <row r="90" spans="1:13" ht="15.75" customHeight="1" x14ac:dyDescent="0.35">
      <c r="A90" s="7"/>
      <c r="B90" s="7" t="s">
        <v>548</v>
      </c>
      <c r="C90" s="7" t="s">
        <v>89</v>
      </c>
      <c r="D90" s="7" t="s">
        <v>672</v>
      </c>
      <c r="E90" s="7" t="s">
        <v>682</v>
      </c>
      <c r="F90" s="7" t="s">
        <v>683</v>
      </c>
      <c r="G90" s="7">
        <v>0.8</v>
      </c>
      <c r="H90" s="7">
        <v>410.39</v>
      </c>
      <c r="I90" s="7">
        <v>328.31</v>
      </c>
      <c r="J90" s="7" t="s">
        <v>675</v>
      </c>
      <c r="K90" s="7" t="s">
        <v>38</v>
      </c>
      <c r="L90" s="7" t="s">
        <v>676</v>
      </c>
      <c r="M90" s="7" t="s">
        <v>677</v>
      </c>
    </row>
    <row r="91" spans="1:13" ht="15.75" customHeight="1" x14ac:dyDescent="0.35">
      <c r="A91" s="7"/>
      <c r="B91" s="7" t="s">
        <v>548</v>
      </c>
      <c r="C91" s="7" t="s">
        <v>89</v>
      </c>
      <c r="D91" s="7" t="s">
        <v>672</v>
      </c>
      <c r="E91" s="7" t="s">
        <v>684</v>
      </c>
      <c r="F91" s="7" t="s">
        <v>685</v>
      </c>
      <c r="G91" s="7">
        <v>0.2</v>
      </c>
      <c r="H91" s="7">
        <v>432.55</v>
      </c>
      <c r="I91" s="7">
        <v>86.51</v>
      </c>
      <c r="J91" s="7" t="s">
        <v>675</v>
      </c>
      <c r="K91" s="7" t="s">
        <v>38</v>
      </c>
      <c r="L91" s="7" t="s">
        <v>676</v>
      </c>
      <c r="M91" s="7" t="s">
        <v>677</v>
      </c>
    </row>
    <row r="92" spans="1:13" ht="15.75" customHeight="1" x14ac:dyDescent="0.35">
      <c r="A92" s="7"/>
      <c r="B92" s="7" t="s">
        <v>548</v>
      </c>
      <c r="C92" s="7" t="s">
        <v>89</v>
      </c>
      <c r="D92" s="7" t="s">
        <v>672</v>
      </c>
      <c r="E92" s="7" t="s">
        <v>686</v>
      </c>
      <c r="F92" s="7" t="s">
        <v>687</v>
      </c>
      <c r="G92" s="7">
        <v>0.2</v>
      </c>
      <c r="H92" s="7">
        <v>499.05</v>
      </c>
      <c r="I92" s="7">
        <v>99.81</v>
      </c>
      <c r="J92" s="7" t="s">
        <v>675</v>
      </c>
      <c r="K92" s="7" t="s">
        <v>38</v>
      </c>
      <c r="L92" s="7" t="s">
        <v>676</v>
      </c>
      <c r="M92" s="7" t="s">
        <v>677</v>
      </c>
    </row>
    <row r="93" spans="1:13" ht="15.75" customHeight="1" x14ac:dyDescent="0.35">
      <c r="A93" s="7"/>
      <c r="B93" s="7" t="s">
        <v>548</v>
      </c>
      <c r="C93" s="7" t="s">
        <v>89</v>
      </c>
      <c r="D93" s="7" t="s">
        <v>672</v>
      </c>
      <c r="E93" s="7" t="s">
        <v>688</v>
      </c>
      <c r="F93" s="7" t="s">
        <v>689</v>
      </c>
      <c r="G93" s="7">
        <v>2.8</v>
      </c>
      <c r="H93" s="7">
        <v>499.12</v>
      </c>
      <c r="I93" s="7">
        <v>1397.54</v>
      </c>
      <c r="J93" s="7" t="s">
        <v>675</v>
      </c>
      <c r="K93" s="7" t="s">
        <v>38</v>
      </c>
      <c r="L93" s="7" t="s">
        <v>676</v>
      </c>
      <c r="M93" s="7" t="s">
        <v>677</v>
      </c>
    </row>
    <row r="94" spans="1:13" ht="15.75" customHeight="1" x14ac:dyDescent="0.35">
      <c r="A94" s="7"/>
      <c r="B94" s="7" t="s">
        <v>548</v>
      </c>
      <c r="C94" s="7" t="s">
        <v>89</v>
      </c>
      <c r="D94" s="7" t="s">
        <v>672</v>
      </c>
      <c r="E94" s="7" t="s">
        <v>690</v>
      </c>
      <c r="F94" s="7" t="s">
        <v>691</v>
      </c>
      <c r="G94" s="7">
        <v>0.1</v>
      </c>
      <c r="H94" s="7">
        <v>377.2</v>
      </c>
      <c r="I94" s="7">
        <v>37.72</v>
      </c>
      <c r="J94" s="7" t="s">
        <v>675</v>
      </c>
      <c r="K94" s="7" t="s">
        <v>38</v>
      </c>
      <c r="L94" s="7" t="s">
        <v>676</v>
      </c>
      <c r="M94" s="7" t="s">
        <v>677</v>
      </c>
    </row>
    <row r="95" spans="1:13" ht="15.75" customHeight="1" x14ac:dyDescent="0.35">
      <c r="A95" s="7"/>
      <c r="B95" s="7" t="s">
        <v>548</v>
      </c>
      <c r="C95" s="7" t="s">
        <v>89</v>
      </c>
      <c r="D95" s="7" t="s">
        <v>672</v>
      </c>
      <c r="E95" s="7" t="s">
        <v>692</v>
      </c>
      <c r="F95" s="7" t="s">
        <v>693</v>
      </c>
      <c r="G95" s="7">
        <v>12</v>
      </c>
      <c r="H95" s="7">
        <v>6.21</v>
      </c>
      <c r="I95" s="7">
        <v>74.52</v>
      </c>
      <c r="J95" s="7" t="s">
        <v>675</v>
      </c>
      <c r="K95" s="7" t="s">
        <v>32</v>
      </c>
      <c r="L95" s="7" t="s">
        <v>676</v>
      </c>
      <c r="M95" s="7" t="s">
        <v>677</v>
      </c>
    </row>
    <row r="96" spans="1:13" ht="15.75" customHeight="1" x14ac:dyDescent="0.35">
      <c r="A96" s="7"/>
      <c r="B96" s="7" t="s">
        <v>548</v>
      </c>
      <c r="C96" s="7" t="s">
        <v>89</v>
      </c>
      <c r="D96" s="7" t="s">
        <v>672</v>
      </c>
      <c r="E96" s="7" t="s">
        <v>694</v>
      </c>
      <c r="F96" s="7" t="s">
        <v>695</v>
      </c>
      <c r="G96" s="7">
        <v>12</v>
      </c>
      <c r="H96" s="7">
        <v>6.15</v>
      </c>
      <c r="I96" s="7">
        <v>73.8</v>
      </c>
      <c r="J96" s="7" t="s">
        <v>675</v>
      </c>
      <c r="K96" s="7" t="s">
        <v>32</v>
      </c>
      <c r="L96" s="7" t="s">
        <v>676</v>
      </c>
      <c r="M96" s="7" t="s">
        <v>677</v>
      </c>
    </row>
    <row r="97" spans="1:13" ht="15.75" customHeight="1" x14ac:dyDescent="0.35">
      <c r="A97" s="7"/>
      <c r="B97" s="7" t="s">
        <v>548</v>
      </c>
      <c r="C97" s="7" t="s">
        <v>89</v>
      </c>
      <c r="D97" s="7" t="s">
        <v>672</v>
      </c>
      <c r="E97" s="7" t="s">
        <v>696</v>
      </c>
      <c r="F97" s="7" t="s">
        <v>697</v>
      </c>
      <c r="G97" s="7">
        <v>24</v>
      </c>
      <c r="H97" s="7">
        <v>3.85</v>
      </c>
      <c r="I97" s="7">
        <v>92.4</v>
      </c>
      <c r="J97" s="7" t="s">
        <v>675</v>
      </c>
      <c r="K97" s="7" t="s">
        <v>38</v>
      </c>
      <c r="L97" s="7" t="s">
        <v>676</v>
      </c>
      <c r="M97" s="7" t="s">
        <v>677</v>
      </c>
    </row>
    <row r="98" spans="1:13" ht="15.75" customHeight="1" x14ac:dyDescent="0.35">
      <c r="A98" s="7"/>
      <c r="B98" s="7" t="s">
        <v>548</v>
      </c>
      <c r="C98" s="7" t="s">
        <v>89</v>
      </c>
      <c r="D98" s="7" t="s">
        <v>672</v>
      </c>
      <c r="E98" s="7" t="s">
        <v>698</v>
      </c>
      <c r="F98" s="7" t="s">
        <v>699</v>
      </c>
      <c r="G98" s="7">
        <v>24</v>
      </c>
      <c r="H98" s="7">
        <v>5.22</v>
      </c>
      <c r="I98" s="7">
        <v>125.29</v>
      </c>
      <c r="J98" s="7" t="s">
        <v>675</v>
      </c>
      <c r="K98" s="7" t="s">
        <v>38</v>
      </c>
      <c r="L98" s="7" t="s">
        <v>676</v>
      </c>
      <c r="M98" s="7" t="s">
        <v>677</v>
      </c>
    </row>
    <row r="99" spans="1:13" ht="15.75" customHeight="1" x14ac:dyDescent="0.35">
      <c r="A99" s="7"/>
      <c r="B99" s="7" t="s">
        <v>548</v>
      </c>
      <c r="C99" s="7" t="s">
        <v>89</v>
      </c>
      <c r="D99" s="7" t="s">
        <v>700</v>
      </c>
      <c r="E99" s="7" t="s">
        <v>701</v>
      </c>
      <c r="F99" s="7" t="s">
        <v>702</v>
      </c>
      <c r="G99" s="7">
        <v>0.2</v>
      </c>
      <c r="H99" s="7">
        <v>388.2</v>
      </c>
      <c r="I99" s="7">
        <v>77.64</v>
      </c>
      <c r="J99" s="7" t="s">
        <v>675</v>
      </c>
      <c r="K99" s="7" t="s">
        <v>38</v>
      </c>
      <c r="L99" s="7" t="s">
        <v>676</v>
      </c>
      <c r="M99" s="7" t="s">
        <v>677</v>
      </c>
    </row>
    <row r="100" spans="1:13" ht="15.75" customHeight="1" x14ac:dyDescent="0.35">
      <c r="A100" s="7"/>
      <c r="B100" s="7" t="s">
        <v>548</v>
      </c>
      <c r="C100" s="7" t="s">
        <v>89</v>
      </c>
      <c r="D100" s="7" t="s">
        <v>700</v>
      </c>
      <c r="E100" s="7" t="s">
        <v>673</v>
      </c>
      <c r="F100" s="7" t="s">
        <v>674</v>
      </c>
      <c r="G100" s="7">
        <v>0.4</v>
      </c>
      <c r="H100" s="7">
        <v>388.2</v>
      </c>
      <c r="I100" s="7">
        <v>155.28</v>
      </c>
      <c r="J100" s="7" t="s">
        <v>675</v>
      </c>
      <c r="K100" s="7" t="s">
        <v>38</v>
      </c>
      <c r="L100" s="7" t="s">
        <v>676</v>
      </c>
      <c r="M100" s="7" t="s">
        <v>677</v>
      </c>
    </row>
    <row r="101" spans="1:13" ht="15.75" customHeight="1" x14ac:dyDescent="0.35">
      <c r="A101" s="7"/>
      <c r="B101" s="7" t="s">
        <v>548</v>
      </c>
      <c r="C101" s="7" t="s">
        <v>89</v>
      </c>
      <c r="D101" s="7" t="s">
        <v>700</v>
      </c>
      <c r="E101" s="7" t="s">
        <v>680</v>
      </c>
      <c r="F101" s="7" t="s">
        <v>681</v>
      </c>
      <c r="G101" s="7">
        <v>0.6</v>
      </c>
      <c r="H101" s="7">
        <v>299.47000000000003</v>
      </c>
      <c r="I101" s="7">
        <v>179.68</v>
      </c>
      <c r="J101" s="7" t="s">
        <v>675</v>
      </c>
      <c r="K101" s="7" t="s">
        <v>38</v>
      </c>
      <c r="L101" s="7" t="s">
        <v>676</v>
      </c>
      <c r="M101" s="7" t="s">
        <v>677</v>
      </c>
    </row>
    <row r="102" spans="1:13" ht="15.75" customHeight="1" x14ac:dyDescent="0.35">
      <c r="A102" s="7"/>
      <c r="B102" s="7" t="s">
        <v>548</v>
      </c>
      <c r="C102" s="7" t="s">
        <v>89</v>
      </c>
      <c r="D102" s="7" t="s">
        <v>700</v>
      </c>
      <c r="E102" s="7" t="s">
        <v>682</v>
      </c>
      <c r="F102" s="7" t="s">
        <v>683</v>
      </c>
      <c r="G102" s="7">
        <v>0.6</v>
      </c>
      <c r="H102" s="7">
        <v>410.38</v>
      </c>
      <c r="I102" s="7">
        <v>246.23</v>
      </c>
      <c r="J102" s="7" t="s">
        <v>675</v>
      </c>
      <c r="K102" s="7" t="s">
        <v>38</v>
      </c>
      <c r="L102" s="7" t="s">
        <v>676</v>
      </c>
      <c r="M102" s="7" t="s">
        <v>677</v>
      </c>
    </row>
    <row r="103" spans="1:13" ht="15.75" customHeight="1" x14ac:dyDescent="0.35">
      <c r="A103" s="7"/>
      <c r="B103" s="7" t="s">
        <v>548</v>
      </c>
      <c r="C103" s="7" t="s">
        <v>89</v>
      </c>
      <c r="D103" s="7" t="s">
        <v>700</v>
      </c>
      <c r="E103" s="7" t="s">
        <v>684</v>
      </c>
      <c r="F103" s="7" t="s">
        <v>685</v>
      </c>
      <c r="G103" s="7">
        <v>0.4</v>
      </c>
      <c r="H103" s="7">
        <v>432.58</v>
      </c>
      <c r="I103" s="7">
        <v>173.03</v>
      </c>
      <c r="J103" s="7" t="s">
        <v>675</v>
      </c>
      <c r="K103" s="7" t="s">
        <v>38</v>
      </c>
      <c r="L103" s="7" t="s">
        <v>676</v>
      </c>
      <c r="M103" s="7" t="s">
        <v>677</v>
      </c>
    </row>
    <row r="104" spans="1:13" ht="15.75" customHeight="1" x14ac:dyDescent="0.35">
      <c r="A104" s="7"/>
      <c r="B104" s="7" t="s">
        <v>548</v>
      </c>
      <c r="C104" s="7" t="s">
        <v>89</v>
      </c>
      <c r="D104" s="7" t="s">
        <v>700</v>
      </c>
      <c r="E104" s="7" t="s">
        <v>703</v>
      </c>
      <c r="F104" s="7" t="s">
        <v>704</v>
      </c>
      <c r="G104" s="7">
        <v>0.4</v>
      </c>
      <c r="H104" s="7">
        <v>432.58</v>
      </c>
      <c r="I104" s="7">
        <v>173.03</v>
      </c>
      <c r="J104" s="7" t="s">
        <v>675</v>
      </c>
      <c r="K104" s="7" t="s">
        <v>38</v>
      </c>
      <c r="L104" s="7" t="s">
        <v>676</v>
      </c>
      <c r="M104" s="7" t="s">
        <v>677</v>
      </c>
    </row>
    <row r="105" spans="1:13" ht="15.75" customHeight="1" x14ac:dyDescent="0.35">
      <c r="A105" s="7"/>
      <c r="B105" s="7" t="s">
        <v>548</v>
      </c>
      <c r="C105" s="7" t="s">
        <v>89</v>
      </c>
      <c r="D105" s="7" t="s">
        <v>700</v>
      </c>
      <c r="E105" s="7" t="s">
        <v>686</v>
      </c>
      <c r="F105" s="7" t="s">
        <v>687</v>
      </c>
      <c r="G105" s="7">
        <v>0.2</v>
      </c>
      <c r="H105" s="7">
        <v>499.05</v>
      </c>
      <c r="I105" s="7">
        <v>99.81</v>
      </c>
      <c r="J105" s="7" t="s">
        <v>675</v>
      </c>
      <c r="K105" s="7" t="s">
        <v>38</v>
      </c>
      <c r="L105" s="7" t="s">
        <v>676</v>
      </c>
      <c r="M105" s="7" t="s">
        <v>677</v>
      </c>
    </row>
    <row r="106" spans="1:13" ht="15.75" customHeight="1" x14ac:dyDescent="0.35">
      <c r="A106" s="7"/>
      <c r="B106" s="7" t="s">
        <v>548</v>
      </c>
      <c r="C106" s="7" t="s">
        <v>89</v>
      </c>
      <c r="D106" s="7" t="s">
        <v>700</v>
      </c>
      <c r="E106" s="7" t="s">
        <v>688</v>
      </c>
      <c r="F106" s="7" t="s">
        <v>689</v>
      </c>
      <c r="G106" s="7">
        <v>2.4</v>
      </c>
      <c r="H106" s="7">
        <v>499.12</v>
      </c>
      <c r="I106" s="7">
        <v>1197.8900000000001</v>
      </c>
      <c r="J106" s="7" t="s">
        <v>675</v>
      </c>
      <c r="K106" s="7" t="s">
        <v>38</v>
      </c>
      <c r="L106" s="7" t="s">
        <v>676</v>
      </c>
      <c r="M106" s="7" t="s">
        <v>677</v>
      </c>
    </row>
    <row r="107" spans="1:13" ht="15.75" customHeight="1" x14ac:dyDescent="0.35">
      <c r="A107" s="7"/>
      <c r="B107" s="7" t="s">
        <v>548</v>
      </c>
      <c r="C107" s="7" t="s">
        <v>89</v>
      </c>
      <c r="D107" s="7" t="s">
        <v>700</v>
      </c>
      <c r="E107" s="7" t="s">
        <v>705</v>
      </c>
      <c r="F107" s="7" t="s">
        <v>706</v>
      </c>
      <c r="G107" s="7">
        <v>0.4</v>
      </c>
      <c r="H107" s="7">
        <v>288.38</v>
      </c>
      <c r="I107" s="7">
        <v>115.35</v>
      </c>
      <c r="J107" s="7" t="s">
        <v>675</v>
      </c>
      <c r="K107" s="7" t="s">
        <v>38</v>
      </c>
      <c r="L107" s="7" t="s">
        <v>676</v>
      </c>
      <c r="M107" s="7" t="s">
        <v>677</v>
      </c>
    </row>
    <row r="108" spans="1:13" ht="15.75" customHeight="1" x14ac:dyDescent="0.35">
      <c r="A108" s="7"/>
      <c r="B108" s="7" t="s">
        <v>548</v>
      </c>
      <c r="C108" s="7" t="s">
        <v>89</v>
      </c>
      <c r="D108" s="7" t="s">
        <v>700</v>
      </c>
      <c r="E108" s="7" t="s">
        <v>707</v>
      </c>
      <c r="F108" s="7" t="s">
        <v>708</v>
      </c>
      <c r="G108" s="7">
        <v>0.2</v>
      </c>
      <c r="H108" s="7">
        <v>288.35000000000002</v>
      </c>
      <c r="I108" s="7">
        <v>57.67</v>
      </c>
      <c r="J108" s="7" t="s">
        <v>675</v>
      </c>
      <c r="K108" s="7" t="s">
        <v>38</v>
      </c>
      <c r="L108" s="7" t="s">
        <v>676</v>
      </c>
      <c r="M108" s="7" t="s">
        <v>677</v>
      </c>
    </row>
    <row r="109" spans="1:13" ht="15.75" customHeight="1" x14ac:dyDescent="0.35">
      <c r="A109" s="7"/>
      <c r="B109" s="7" t="s">
        <v>548</v>
      </c>
      <c r="C109" s="7" t="s">
        <v>89</v>
      </c>
      <c r="D109" s="7" t="s">
        <v>700</v>
      </c>
      <c r="E109" s="7" t="s">
        <v>701</v>
      </c>
      <c r="F109" s="7" t="s">
        <v>702</v>
      </c>
      <c r="G109" s="7">
        <v>0.2</v>
      </c>
      <c r="H109" s="7">
        <v>388.2</v>
      </c>
      <c r="I109" s="7">
        <v>77.64</v>
      </c>
      <c r="J109" s="7" t="s">
        <v>675</v>
      </c>
      <c r="K109" s="7" t="s">
        <v>38</v>
      </c>
      <c r="L109" s="7" t="s">
        <v>676</v>
      </c>
      <c r="M109" s="7" t="s">
        <v>677</v>
      </c>
    </row>
    <row r="110" spans="1:13" ht="15.75" customHeight="1" x14ac:dyDescent="0.35">
      <c r="A110" s="7"/>
      <c r="B110" s="7" t="s">
        <v>548</v>
      </c>
      <c r="C110" s="7" t="s">
        <v>89</v>
      </c>
      <c r="D110" s="7" t="s">
        <v>700</v>
      </c>
      <c r="E110" s="7" t="s">
        <v>673</v>
      </c>
      <c r="F110" s="7" t="s">
        <v>674</v>
      </c>
      <c r="G110" s="7">
        <v>0.4</v>
      </c>
      <c r="H110" s="7">
        <v>388.2</v>
      </c>
      <c r="I110" s="7">
        <v>155.28</v>
      </c>
      <c r="J110" s="7" t="s">
        <v>675</v>
      </c>
      <c r="K110" s="7" t="s">
        <v>38</v>
      </c>
      <c r="L110" s="7" t="s">
        <v>676</v>
      </c>
      <c r="M110" s="7" t="s">
        <v>677</v>
      </c>
    </row>
    <row r="111" spans="1:13" ht="15.75" customHeight="1" x14ac:dyDescent="0.35">
      <c r="A111" s="7"/>
      <c r="B111" s="7" t="s">
        <v>548</v>
      </c>
      <c r="C111" s="7" t="s">
        <v>89</v>
      </c>
      <c r="D111" s="7" t="s">
        <v>700</v>
      </c>
      <c r="E111" s="7" t="s">
        <v>680</v>
      </c>
      <c r="F111" s="7" t="s">
        <v>681</v>
      </c>
      <c r="G111" s="7">
        <v>0.6</v>
      </c>
      <c r="H111" s="7">
        <v>299.47000000000003</v>
      </c>
      <c r="I111" s="7">
        <v>179.68</v>
      </c>
      <c r="J111" s="7" t="s">
        <v>675</v>
      </c>
      <c r="K111" s="7" t="s">
        <v>38</v>
      </c>
      <c r="L111" s="7" t="s">
        <v>676</v>
      </c>
      <c r="M111" s="7" t="s">
        <v>677</v>
      </c>
    </row>
    <row r="112" spans="1:13" ht="15.75" customHeight="1" x14ac:dyDescent="0.35">
      <c r="A112" s="7"/>
      <c r="B112" s="7" t="s">
        <v>548</v>
      </c>
      <c r="C112" s="7" t="s">
        <v>89</v>
      </c>
      <c r="D112" s="7" t="s">
        <v>700</v>
      </c>
      <c r="E112" s="7" t="s">
        <v>682</v>
      </c>
      <c r="F112" s="7" t="s">
        <v>683</v>
      </c>
      <c r="G112" s="7">
        <v>0.6</v>
      </c>
      <c r="H112" s="7">
        <v>410.38</v>
      </c>
      <c r="I112" s="7">
        <v>246.23</v>
      </c>
      <c r="J112" s="7" t="s">
        <v>675</v>
      </c>
      <c r="K112" s="7" t="s">
        <v>38</v>
      </c>
      <c r="L112" s="7" t="s">
        <v>676</v>
      </c>
      <c r="M112" s="7" t="s">
        <v>677</v>
      </c>
    </row>
    <row r="113" spans="1:13" ht="15.75" customHeight="1" x14ac:dyDescent="0.35">
      <c r="A113" s="7"/>
      <c r="B113" s="7" t="s">
        <v>548</v>
      </c>
      <c r="C113" s="7" t="s">
        <v>89</v>
      </c>
      <c r="D113" s="7" t="s">
        <v>700</v>
      </c>
      <c r="E113" s="7" t="s">
        <v>684</v>
      </c>
      <c r="F113" s="7" t="s">
        <v>685</v>
      </c>
      <c r="G113" s="7">
        <v>0.4</v>
      </c>
      <c r="H113" s="7">
        <v>432.58</v>
      </c>
      <c r="I113" s="7">
        <v>173.03</v>
      </c>
      <c r="J113" s="7" t="s">
        <v>675</v>
      </c>
      <c r="K113" s="7" t="s">
        <v>38</v>
      </c>
      <c r="L113" s="7" t="s">
        <v>676</v>
      </c>
      <c r="M113" s="7" t="s">
        <v>677</v>
      </c>
    </row>
    <row r="114" spans="1:13" ht="15.75" customHeight="1" x14ac:dyDescent="0.35">
      <c r="A114" s="7"/>
      <c r="B114" s="7" t="s">
        <v>548</v>
      </c>
      <c r="C114" s="7" t="s">
        <v>89</v>
      </c>
      <c r="D114" s="7" t="s">
        <v>700</v>
      </c>
      <c r="E114" s="7" t="s">
        <v>703</v>
      </c>
      <c r="F114" s="7" t="s">
        <v>704</v>
      </c>
      <c r="G114" s="7">
        <v>0.4</v>
      </c>
      <c r="H114" s="7">
        <v>432.58</v>
      </c>
      <c r="I114" s="7">
        <v>173.03</v>
      </c>
      <c r="J114" s="7" t="s">
        <v>675</v>
      </c>
      <c r="K114" s="7" t="s">
        <v>38</v>
      </c>
      <c r="L114" s="7" t="s">
        <v>676</v>
      </c>
      <c r="M114" s="7" t="s">
        <v>677</v>
      </c>
    </row>
    <row r="115" spans="1:13" ht="15.75" customHeight="1" x14ac:dyDescent="0.35">
      <c r="A115" s="7"/>
      <c r="B115" s="7" t="s">
        <v>548</v>
      </c>
      <c r="C115" s="7" t="s">
        <v>89</v>
      </c>
      <c r="D115" s="7" t="s">
        <v>700</v>
      </c>
      <c r="E115" s="7" t="s">
        <v>686</v>
      </c>
      <c r="F115" s="7" t="s">
        <v>687</v>
      </c>
      <c r="G115" s="7">
        <v>0.2</v>
      </c>
      <c r="H115" s="7">
        <v>499.05</v>
      </c>
      <c r="I115" s="7">
        <v>99.81</v>
      </c>
      <c r="J115" s="7" t="s">
        <v>675</v>
      </c>
      <c r="K115" s="7" t="s">
        <v>38</v>
      </c>
      <c r="L115" s="7" t="s">
        <v>676</v>
      </c>
      <c r="M115" s="7" t="s">
        <v>677</v>
      </c>
    </row>
    <row r="116" spans="1:13" ht="15.75" customHeight="1" x14ac:dyDescent="0.35">
      <c r="A116" s="7"/>
      <c r="B116" s="7" t="s">
        <v>548</v>
      </c>
      <c r="C116" s="7" t="s">
        <v>89</v>
      </c>
      <c r="D116" s="7" t="s">
        <v>700</v>
      </c>
      <c r="E116" s="7" t="s">
        <v>688</v>
      </c>
      <c r="F116" s="7" t="s">
        <v>689</v>
      </c>
      <c r="G116" s="7">
        <v>2.4</v>
      </c>
      <c r="H116" s="7">
        <v>499.12</v>
      </c>
      <c r="I116" s="7">
        <v>1197.8900000000001</v>
      </c>
      <c r="J116" s="7" t="s">
        <v>675</v>
      </c>
      <c r="K116" s="7" t="s">
        <v>38</v>
      </c>
      <c r="L116" s="7" t="s">
        <v>676</v>
      </c>
      <c r="M116" s="7" t="s">
        <v>677</v>
      </c>
    </row>
    <row r="117" spans="1:13" ht="15.75" customHeight="1" x14ac:dyDescent="0.35">
      <c r="A117" s="7"/>
      <c r="B117" s="7" t="s">
        <v>548</v>
      </c>
      <c r="C117" s="7" t="s">
        <v>89</v>
      </c>
      <c r="D117" s="7" t="s">
        <v>700</v>
      </c>
      <c r="E117" s="7" t="s">
        <v>705</v>
      </c>
      <c r="F117" s="7" t="s">
        <v>706</v>
      </c>
      <c r="G117" s="7">
        <v>0.4</v>
      </c>
      <c r="H117" s="7">
        <v>288.38</v>
      </c>
      <c r="I117" s="7">
        <v>115.35</v>
      </c>
      <c r="J117" s="7" t="s">
        <v>675</v>
      </c>
      <c r="K117" s="7" t="s">
        <v>38</v>
      </c>
      <c r="L117" s="7" t="s">
        <v>676</v>
      </c>
      <c r="M117" s="7" t="s">
        <v>677</v>
      </c>
    </row>
    <row r="118" spans="1:13" ht="15.75" customHeight="1" x14ac:dyDescent="0.35">
      <c r="A118" s="7"/>
      <c r="B118" s="7" t="s">
        <v>548</v>
      </c>
      <c r="C118" s="7" t="s">
        <v>89</v>
      </c>
      <c r="D118" s="7" t="s">
        <v>700</v>
      </c>
      <c r="E118" s="7" t="s">
        <v>707</v>
      </c>
      <c r="F118" s="7" t="s">
        <v>708</v>
      </c>
      <c r="G118" s="7">
        <v>0.2</v>
      </c>
      <c r="H118" s="7">
        <v>288.35000000000002</v>
      </c>
      <c r="I118" s="7">
        <v>57.67</v>
      </c>
      <c r="J118" s="7" t="s">
        <v>675</v>
      </c>
      <c r="K118" s="7" t="s">
        <v>38</v>
      </c>
      <c r="L118" s="7" t="s">
        <v>676</v>
      </c>
      <c r="M118" s="7" t="s">
        <v>677</v>
      </c>
    </row>
    <row r="119" spans="1:13" ht="15.75" customHeight="1" x14ac:dyDescent="0.35">
      <c r="A119" s="7"/>
      <c r="B119" s="7" t="s">
        <v>548</v>
      </c>
      <c r="C119" s="7" t="s">
        <v>89</v>
      </c>
      <c r="D119" s="7" t="s">
        <v>709</v>
      </c>
      <c r="E119" s="7" t="s">
        <v>648</v>
      </c>
      <c r="F119" s="7" t="s">
        <v>649</v>
      </c>
      <c r="G119" s="7">
        <v>1</v>
      </c>
      <c r="H119" s="7">
        <v>27.81</v>
      </c>
      <c r="I119" s="7">
        <v>27.81</v>
      </c>
      <c r="J119" s="7" t="s">
        <v>552</v>
      </c>
      <c r="K119" s="7" t="s">
        <v>32</v>
      </c>
      <c r="L119" s="7" t="s">
        <v>553</v>
      </c>
      <c r="M119" s="7" t="s">
        <v>710</v>
      </c>
    </row>
    <row r="120" spans="1:13" ht="15.75" customHeight="1" x14ac:dyDescent="0.35">
      <c r="A120" s="7"/>
      <c r="B120" s="7" t="s">
        <v>548</v>
      </c>
      <c r="C120" s="7" t="s">
        <v>89</v>
      </c>
      <c r="D120" s="7" t="s">
        <v>709</v>
      </c>
      <c r="E120" s="7" t="s">
        <v>571</v>
      </c>
      <c r="F120" s="7" t="s">
        <v>572</v>
      </c>
      <c r="G120" s="7">
        <v>1</v>
      </c>
      <c r="H120" s="7">
        <v>27.81</v>
      </c>
      <c r="I120" s="7">
        <v>27.81</v>
      </c>
      <c r="J120" s="7" t="s">
        <v>552</v>
      </c>
      <c r="K120" s="7" t="s">
        <v>32</v>
      </c>
      <c r="L120" s="7" t="s">
        <v>553</v>
      </c>
      <c r="M120" s="7" t="s">
        <v>710</v>
      </c>
    </row>
    <row r="121" spans="1:13" ht="15.75" customHeight="1" x14ac:dyDescent="0.35">
      <c r="A121" s="7"/>
      <c r="B121" s="7" t="s">
        <v>548</v>
      </c>
      <c r="C121" s="7" t="s">
        <v>89</v>
      </c>
      <c r="D121" s="7" t="s">
        <v>709</v>
      </c>
      <c r="E121" s="7" t="s">
        <v>636</v>
      </c>
      <c r="F121" s="7" t="s">
        <v>637</v>
      </c>
      <c r="G121" s="7">
        <v>3</v>
      </c>
      <c r="H121" s="7">
        <v>15.9</v>
      </c>
      <c r="I121" s="7">
        <v>47.7</v>
      </c>
      <c r="J121" s="7" t="s">
        <v>552</v>
      </c>
      <c r="K121" s="7" t="s">
        <v>32</v>
      </c>
      <c r="L121" s="7" t="s">
        <v>553</v>
      </c>
      <c r="M121" s="7" t="s">
        <v>710</v>
      </c>
    </row>
    <row r="122" spans="1:13" ht="15.75" customHeight="1" x14ac:dyDescent="0.35">
      <c r="A122" s="7"/>
      <c r="B122" s="7" t="s">
        <v>548</v>
      </c>
      <c r="C122" s="7" t="s">
        <v>89</v>
      </c>
      <c r="D122" s="7" t="s">
        <v>709</v>
      </c>
      <c r="E122" s="7" t="s">
        <v>656</v>
      </c>
      <c r="F122" s="7" t="s">
        <v>657</v>
      </c>
      <c r="G122" s="7">
        <v>1</v>
      </c>
      <c r="H122" s="7">
        <v>17.899999999999999</v>
      </c>
      <c r="I122" s="7">
        <v>17.899999999999999</v>
      </c>
      <c r="J122" s="7" t="s">
        <v>552</v>
      </c>
      <c r="K122" s="7" t="s">
        <v>32</v>
      </c>
      <c r="L122" s="7" t="s">
        <v>553</v>
      </c>
      <c r="M122" s="7" t="s">
        <v>710</v>
      </c>
    </row>
    <row r="123" spans="1:13" ht="15.75" customHeight="1" x14ac:dyDescent="0.35">
      <c r="A123" s="7"/>
      <c r="B123" s="7" t="s">
        <v>548</v>
      </c>
      <c r="C123" s="7" t="s">
        <v>89</v>
      </c>
      <c r="D123" s="7" t="s">
        <v>709</v>
      </c>
      <c r="E123" s="7" t="s">
        <v>658</v>
      </c>
      <c r="F123" s="7" t="s">
        <v>659</v>
      </c>
      <c r="G123" s="7">
        <v>1</v>
      </c>
      <c r="H123" s="7">
        <v>33.61</v>
      </c>
      <c r="I123" s="7">
        <v>33.61</v>
      </c>
      <c r="J123" s="7" t="s">
        <v>552</v>
      </c>
      <c r="K123" s="7" t="s">
        <v>32</v>
      </c>
      <c r="L123" s="7" t="s">
        <v>553</v>
      </c>
      <c r="M123" s="7" t="s">
        <v>710</v>
      </c>
    </row>
    <row r="124" spans="1:13" ht="15.75" customHeight="1" x14ac:dyDescent="0.35">
      <c r="A124" s="7"/>
      <c r="B124" s="7" t="s">
        <v>548</v>
      </c>
      <c r="C124" s="7" t="s">
        <v>89</v>
      </c>
      <c r="D124" s="7" t="s">
        <v>709</v>
      </c>
      <c r="E124" s="7" t="s">
        <v>559</v>
      </c>
      <c r="F124" s="7" t="s">
        <v>560</v>
      </c>
      <c r="G124" s="7">
        <v>1</v>
      </c>
      <c r="H124" s="7">
        <v>43.5</v>
      </c>
      <c r="I124" s="7">
        <v>43.5</v>
      </c>
      <c r="J124" s="7" t="s">
        <v>552</v>
      </c>
      <c r="K124" s="7" t="s">
        <v>32</v>
      </c>
      <c r="L124" s="7" t="s">
        <v>553</v>
      </c>
      <c r="M124" s="7" t="s">
        <v>710</v>
      </c>
    </row>
    <row r="125" spans="1:13" ht="15.75" customHeight="1" x14ac:dyDescent="0.35">
      <c r="A125" s="7"/>
      <c r="B125" s="7" t="s">
        <v>548</v>
      </c>
      <c r="C125" s="7" t="s">
        <v>89</v>
      </c>
      <c r="D125" s="7" t="s">
        <v>709</v>
      </c>
      <c r="E125" s="7" t="s">
        <v>557</v>
      </c>
      <c r="F125" s="7" t="s">
        <v>558</v>
      </c>
      <c r="G125" s="7">
        <v>1</v>
      </c>
      <c r="H125" s="7">
        <v>21.99</v>
      </c>
      <c r="I125" s="7">
        <v>21.99</v>
      </c>
      <c r="J125" s="7" t="s">
        <v>552</v>
      </c>
      <c r="K125" s="7" t="s">
        <v>32</v>
      </c>
      <c r="L125" s="7" t="s">
        <v>553</v>
      </c>
      <c r="M125" s="7" t="s">
        <v>710</v>
      </c>
    </row>
    <row r="126" spans="1:13" ht="15.75" customHeight="1" x14ac:dyDescent="0.35">
      <c r="A126" s="7"/>
      <c r="B126" s="7" t="s">
        <v>548</v>
      </c>
      <c r="C126" s="7" t="s">
        <v>89</v>
      </c>
      <c r="D126" s="7" t="s">
        <v>709</v>
      </c>
      <c r="E126" s="7" t="s">
        <v>711</v>
      </c>
      <c r="F126" s="7" t="s">
        <v>712</v>
      </c>
      <c r="G126" s="7">
        <v>1</v>
      </c>
      <c r="H126" s="7">
        <v>99.97</v>
      </c>
      <c r="I126" s="7">
        <v>99.97</v>
      </c>
      <c r="J126" s="7" t="s">
        <v>552</v>
      </c>
      <c r="K126" s="7" t="s">
        <v>32</v>
      </c>
      <c r="L126" s="7" t="s">
        <v>553</v>
      </c>
      <c r="M126" s="7" t="s">
        <v>710</v>
      </c>
    </row>
    <row r="127" spans="1:13" ht="15.75" customHeight="1" x14ac:dyDescent="0.35">
      <c r="A127" s="7"/>
      <c r="B127" s="7" t="s">
        <v>548</v>
      </c>
      <c r="C127" s="7" t="s">
        <v>89</v>
      </c>
      <c r="D127" s="7" t="s">
        <v>709</v>
      </c>
      <c r="E127" s="7" t="s">
        <v>561</v>
      </c>
      <c r="F127" s="7" t="s">
        <v>562</v>
      </c>
      <c r="G127" s="7">
        <v>3</v>
      </c>
      <c r="H127" s="7">
        <v>38.880000000000003</v>
      </c>
      <c r="I127" s="7">
        <v>116.65</v>
      </c>
      <c r="J127" s="7" t="s">
        <v>552</v>
      </c>
      <c r="K127" s="7" t="s">
        <v>32</v>
      </c>
      <c r="L127" s="7" t="s">
        <v>553</v>
      </c>
      <c r="M127" s="7" t="s">
        <v>710</v>
      </c>
    </row>
    <row r="128" spans="1:13" ht="15.75" customHeight="1" x14ac:dyDescent="0.35">
      <c r="A128" s="7"/>
      <c r="B128" s="7" t="s">
        <v>548</v>
      </c>
      <c r="C128" s="7" t="s">
        <v>89</v>
      </c>
      <c r="D128" s="7" t="s">
        <v>709</v>
      </c>
      <c r="E128" s="7" t="s">
        <v>713</v>
      </c>
      <c r="F128" s="7" t="s">
        <v>714</v>
      </c>
      <c r="G128" s="7">
        <v>1</v>
      </c>
      <c r="H128" s="7">
        <v>31.97</v>
      </c>
      <c r="I128" s="7">
        <v>31.97</v>
      </c>
      <c r="J128" s="7" t="s">
        <v>552</v>
      </c>
      <c r="K128" s="7" t="s">
        <v>32</v>
      </c>
      <c r="L128" s="7" t="s">
        <v>553</v>
      </c>
      <c r="M128" s="7" t="s">
        <v>710</v>
      </c>
    </row>
    <row r="129" spans="1:13" ht="15.75" customHeight="1" x14ac:dyDescent="0.35">
      <c r="A129" s="7"/>
      <c r="B129" s="7" t="s">
        <v>548</v>
      </c>
      <c r="C129" s="7" t="s">
        <v>89</v>
      </c>
      <c r="D129" s="7" t="s">
        <v>709</v>
      </c>
      <c r="E129" s="7" t="s">
        <v>715</v>
      </c>
      <c r="F129" s="7" t="s">
        <v>716</v>
      </c>
      <c r="G129" s="7">
        <v>1</v>
      </c>
      <c r="H129" s="7">
        <v>199.99</v>
      </c>
      <c r="I129" s="7">
        <v>199.99</v>
      </c>
      <c r="J129" s="7" t="s">
        <v>552</v>
      </c>
      <c r="K129" s="7" t="s">
        <v>32</v>
      </c>
      <c r="L129" s="7" t="s">
        <v>553</v>
      </c>
      <c r="M129" s="7" t="s">
        <v>710</v>
      </c>
    </row>
    <row r="130" spans="1:13" ht="15.75" customHeight="1" x14ac:dyDescent="0.35">
      <c r="A130" s="7"/>
      <c r="B130" s="7" t="s">
        <v>548</v>
      </c>
      <c r="C130" s="7" t="s">
        <v>89</v>
      </c>
      <c r="D130" s="7" t="s">
        <v>709</v>
      </c>
      <c r="E130" s="7" t="s">
        <v>627</v>
      </c>
      <c r="F130" s="7" t="s">
        <v>628</v>
      </c>
      <c r="G130" s="7">
        <v>2</v>
      </c>
      <c r="H130" s="7">
        <v>49.71</v>
      </c>
      <c r="I130" s="7">
        <v>99.42</v>
      </c>
      <c r="J130" s="7" t="s">
        <v>552</v>
      </c>
      <c r="K130" s="7" t="s">
        <v>32</v>
      </c>
      <c r="L130" s="7" t="s">
        <v>553</v>
      </c>
      <c r="M130" s="7" t="s">
        <v>710</v>
      </c>
    </row>
    <row r="131" spans="1:13" ht="15.75" customHeight="1" x14ac:dyDescent="0.35">
      <c r="A131" s="7"/>
      <c r="B131" s="7" t="s">
        <v>548</v>
      </c>
      <c r="C131" s="7" t="s">
        <v>89</v>
      </c>
      <c r="D131" s="7" t="s">
        <v>717</v>
      </c>
      <c r="E131" s="7" t="s">
        <v>718</v>
      </c>
      <c r="F131" s="7" t="s">
        <v>719</v>
      </c>
      <c r="G131" s="7">
        <v>18</v>
      </c>
      <c r="H131" s="7">
        <v>13.9</v>
      </c>
      <c r="I131" s="7">
        <v>250.2</v>
      </c>
      <c r="J131" s="7" t="s">
        <v>166</v>
      </c>
      <c r="K131" s="7" t="s">
        <v>67</v>
      </c>
      <c r="L131" s="7" t="s">
        <v>720</v>
      </c>
      <c r="M131" s="7" t="s">
        <v>721</v>
      </c>
    </row>
    <row r="132" spans="1:13" ht="15.75" customHeight="1" x14ac:dyDescent="0.35">
      <c r="A132" s="7"/>
      <c r="B132" s="7" t="s">
        <v>548</v>
      </c>
      <c r="C132" s="7" t="s">
        <v>89</v>
      </c>
      <c r="D132" s="7" t="s">
        <v>717</v>
      </c>
      <c r="E132" s="7" t="s">
        <v>722</v>
      </c>
      <c r="F132" s="7" t="s">
        <v>723</v>
      </c>
      <c r="G132" s="7">
        <v>18</v>
      </c>
      <c r="H132" s="7">
        <v>13.9</v>
      </c>
      <c r="I132" s="7">
        <v>250.2</v>
      </c>
      <c r="J132" s="7" t="s">
        <v>166</v>
      </c>
      <c r="K132" s="7" t="s">
        <v>67</v>
      </c>
      <c r="L132" s="7" t="s">
        <v>720</v>
      </c>
      <c r="M132" s="7" t="s">
        <v>721</v>
      </c>
    </row>
    <row r="133" spans="1:13" ht="15.75" customHeight="1" x14ac:dyDescent="0.35">
      <c r="A133" s="7"/>
      <c r="B133" s="7" t="s">
        <v>548</v>
      </c>
      <c r="C133" s="7" t="s">
        <v>89</v>
      </c>
      <c r="D133" s="7" t="s">
        <v>717</v>
      </c>
      <c r="E133" s="7" t="s">
        <v>724</v>
      </c>
      <c r="F133" s="7" t="s">
        <v>725</v>
      </c>
      <c r="G133" s="7">
        <v>16</v>
      </c>
      <c r="H133" s="7">
        <v>13.9</v>
      </c>
      <c r="I133" s="7">
        <v>222.4</v>
      </c>
      <c r="J133" s="7" t="s">
        <v>166</v>
      </c>
      <c r="K133" s="7" t="s">
        <v>67</v>
      </c>
      <c r="L133" s="7" t="s">
        <v>720</v>
      </c>
      <c r="M133" s="7" t="s">
        <v>721</v>
      </c>
    </row>
    <row r="134" spans="1:13" ht="15.75" customHeight="1" x14ac:dyDescent="0.35">
      <c r="A134" s="7"/>
      <c r="B134" s="7" t="s">
        <v>548</v>
      </c>
      <c r="C134" s="7" t="s">
        <v>89</v>
      </c>
      <c r="D134" s="7" t="s">
        <v>726</v>
      </c>
      <c r="E134" s="7" t="s">
        <v>727</v>
      </c>
      <c r="F134" s="7" t="s">
        <v>728</v>
      </c>
      <c r="G134" s="7">
        <v>1</v>
      </c>
      <c r="H134" s="7">
        <v>233.64</v>
      </c>
      <c r="I134" s="7">
        <v>233.64</v>
      </c>
      <c r="J134" s="7" t="s">
        <v>108</v>
      </c>
      <c r="K134" s="7" t="s">
        <v>51</v>
      </c>
      <c r="L134" s="7" t="s">
        <v>729</v>
      </c>
      <c r="M134" s="7" t="s">
        <v>730</v>
      </c>
    </row>
    <row r="135" spans="1:13" ht="15.75" customHeight="1" x14ac:dyDescent="0.35">
      <c r="A135" s="7"/>
      <c r="B135" s="7" t="s">
        <v>548</v>
      </c>
      <c r="C135" s="7" t="s">
        <v>89</v>
      </c>
      <c r="D135" s="7" t="s">
        <v>726</v>
      </c>
      <c r="E135" s="7" t="s">
        <v>731</v>
      </c>
      <c r="F135" s="7" t="s">
        <v>732</v>
      </c>
      <c r="G135" s="7">
        <v>1</v>
      </c>
      <c r="H135" s="7">
        <v>233.64</v>
      </c>
      <c r="I135" s="7">
        <v>233.64</v>
      </c>
      <c r="J135" s="7" t="s">
        <v>108</v>
      </c>
      <c r="K135" s="7" t="s">
        <v>51</v>
      </c>
      <c r="L135" s="7" t="s">
        <v>729</v>
      </c>
      <c r="M135" s="7" t="s">
        <v>730</v>
      </c>
    </row>
    <row r="136" spans="1:13" ht="15.75" customHeight="1" x14ac:dyDescent="0.35">
      <c r="A136" s="7"/>
      <c r="B136" s="7" t="s">
        <v>548</v>
      </c>
      <c r="C136" s="7" t="s">
        <v>89</v>
      </c>
      <c r="D136" s="7" t="s">
        <v>733</v>
      </c>
      <c r="E136" s="7" t="s">
        <v>701</v>
      </c>
      <c r="F136" s="7" t="s">
        <v>702</v>
      </c>
      <c r="G136" s="7">
        <v>0.1</v>
      </c>
      <c r="H136" s="7">
        <v>388.2</v>
      </c>
      <c r="I136" s="7">
        <v>38.82</v>
      </c>
      <c r="J136" s="7" t="s">
        <v>675</v>
      </c>
      <c r="K136" s="7" t="s">
        <v>38</v>
      </c>
      <c r="L136" s="7" t="s">
        <v>676</v>
      </c>
      <c r="M136" s="7" t="s">
        <v>677</v>
      </c>
    </row>
    <row r="137" spans="1:13" ht="15.75" customHeight="1" x14ac:dyDescent="0.35">
      <c r="A137" s="7"/>
      <c r="B137" s="7" t="s">
        <v>548</v>
      </c>
      <c r="C137" s="7" t="s">
        <v>89</v>
      </c>
      <c r="D137" s="7" t="s">
        <v>733</v>
      </c>
      <c r="E137" s="7" t="s">
        <v>734</v>
      </c>
      <c r="F137" s="7" t="s">
        <v>735</v>
      </c>
      <c r="G137" s="7">
        <v>0.4</v>
      </c>
      <c r="H137" s="7">
        <v>410.38</v>
      </c>
      <c r="I137" s="7">
        <v>164.15</v>
      </c>
      <c r="J137" s="7" t="s">
        <v>675</v>
      </c>
      <c r="K137" s="7" t="s">
        <v>38</v>
      </c>
      <c r="L137" s="7" t="s">
        <v>676</v>
      </c>
      <c r="M137" s="7" t="s">
        <v>677</v>
      </c>
    </row>
    <row r="138" spans="1:13" ht="15.75" customHeight="1" x14ac:dyDescent="0.35">
      <c r="A138" s="7"/>
      <c r="B138" s="7" t="s">
        <v>548</v>
      </c>
      <c r="C138" s="7" t="s">
        <v>89</v>
      </c>
      <c r="D138" s="7" t="s">
        <v>733</v>
      </c>
      <c r="E138" s="7" t="s">
        <v>684</v>
      </c>
      <c r="F138" s="7" t="s">
        <v>685</v>
      </c>
      <c r="G138" s="7">
        <v>0.4</v>
      </c>
      <c r="H138" s="7">
        <v>432.58</v>
      </c>
      <c r="I138" s="7">
        <v>173.03</v>
      </c>
      <c r="J138" s="7" t="s">
        <v>675</v>
      </c>
      <c r="K138" s="7" t="s">
        <v>38</v>
      </c>
      <c r="L138" s="7" t="s">
        <v>676</v>
      </c>
      <c r="M138" s="7" t="s">
        <v>677</v>
      </c>
    </row>
    <row r="139" spans="1:13" ht="15.75" customHeight="1" x14ac:dyDescent="0.35">
      <c r="A139" s="7"/>
      <c r="B139" s="7" t="s">
        <v>548</v>
      </c>
      <c r="C139" s="7" t="s">
        <v>89</v>
      </c>
      <c r="D139" s="7" t="s">
        <v>733</v>
      </c>
      <c r="E139" s="7" t="s">
        <v>686</v>
      </c>
      <c r="F139" s="7" t="s">
        <v>687</v>
      </c>
      <c r="G139" s="7">
        <v>0.2</v>
      </c>
      <c r="H139" s="7">
        <v>499.05</v>
      </c>
      <c r="I139" s="7">
        <v>99.81</v>
      </c>
      <c r="J139" s="7" t="s">
        <v>675</v>
      </c>
      <c r="K139" s="7" t="s">
        <v>38</v>
      </c>
      <c r="L139" s="7" t="s">
        <v>676</v>
      </c>
      <c r="M139" s="7" t="s">
        <v>677</v>
      </c>
    </row>
    <row r="140" spans="1:13" ht="15.75" customHeight="1" x14ac:dyDescent="0.35">
      <c r="A140" s="7"/>
      <c r="B140" s="7" t="s">
        <v>548</v>
      </c>
      <c r="C140" s="7" t="s">
        <v>89</v>
      </c>
      <c r="D140" s="7" t="s">
        <v>733</v>
      </c>
      <c r="E140" s="7" t="s">
        <v>688</v>
      </c>
      <c r="F140" s="7" t="s">
        <v>689</v>
      </c>
      <c r="G140" s="7">
        <v>0.8</v>
      </c>
      <c r="H140" s="7">
        <v>499.13</v>
      </c>
      <c r="I140" s="7">
        <v>399.3</v>
      </c>
      <c r="J140" s="7" t="s">
        <v>675</v>
      </c>
      <c r="K140" s="7" t="s">
        <v>38</v>
      </c>
      <c r="L140" s="7" t="s">
        <v>676</v>
      </c>
      <c r="M140" s="7" t="s">
        <v>677</v>
      </c>
    </row>
    <row r="141" spans="1:13" ht="15.75" customHeight="1" x14ac:dyDescent="0.35">
      <c r="A141" s="7"/>
      <c r="B141" s="7" t="s">
        <v>548</v>
      </c>
      <c r="C141" s="7" t="s">
        <v>89</v>
      </c>
      <c r="D141" s="7" t="s">
        <v>733</v>
      </c>
      <c r="E141" s="7" t="s">
        <v>736</v>
      </c>
      <c r="F141" s="7" t="s">
        <v>737</v>
      </c>
      <c r="G141" s="7">
        <v>0.2</v>
      </c>
      <c r="H141" s="7">
        <v>244.05</v>
      </c>
      <c r="I141" s="7">
        <v>48.81</v>
      </c>
      <c r="J141" s="7" t="s">
        <v>675</v>
      </c>
      <c r="K141" s="7" t="s">
        <v>38</v>
      </c>
      <c r="L141" s="7" t="s">
        <v>676</v>
      </c>
      <c r="M141" s="7" t="s">
        <v>677</v>
      </c>
    </row>
    <row r="142" spans="1:13" ht="15.75" customHeight="1" x14ac:dyDescent="0.35">
      <c r="A142" s="7"/>
      <c r="B142" s="7" t="s">
        <v>548</v>
      </c>
      <c r="C142" s="7" t="s">
        <v>89</v>
      </c>
      <c r="D142" s="7" t="s">
        <v>733</v>
      </c>
      <c r="E142" s="7" t="s">
        <v>696</v>
      </c>
      <c r="F142" s="7" t="s">
        <v>697</v>
      </c>
      <c r="G142" s="7">
        <v>36</v>
      </c>
      <c r="H142" s="7">
        <v>3.85</v>
      </c>
      <c r="I142" s="7">
        <v>138.6</v>
      </c>
      <c r="J142" s="7" t="s">
        <v>675</v>
      </c>
      <c r="K142" s="7" t="s">
        <v>38</v>
      </c>
      <c r="L142" s="7" t="s">
        <v>676</v>
      </c>
      <c r="M142" s="7" t="s">
        <v>677</v>
      </c>
    </row>
    <row r="143" spans="1:13" ht="15.75" customHeight="1" x14ac:dyDescent="0.35">
      <c r="A143" s="7"/>
      <c r="B143" s="7" t="s">
        <v>548</v>
      </c>
      <c r="C143" s="7" t="s">
        <v>89</v>
      </c>
      <c r="D143" s="7" t="s">
        <v>733</v>
      </c>
      <c r="E143" s="7" t="s">
        <v>698</v>
      </c>
      <c r="F143" s="7" t="s">
        <v>699</v>
      </c>
      <c r="G143" s="7">
        <v>36</v>
      </c>
      <c r="H143" s="7">
        <v>5.22</v>
      </c>
      <c r="I143" s="7">
        <v>187.92</v>
      </c>
      <c r="J143" s="7" t="s">
        <v>675</v>
      </c>
      <c r="K143" s="7" t="s">
        <v>38</v>
      </c>
      <c r="L143" s="7" t="s">
        <v>676</v>
      </c>
      <c r="M143" s="7" t="s">
        <v>677</v>
      </c>
    </row>
    <row r="144" spans="1:13" ht="15.75" customHeight="1" x14ac:dyDescent="0.35">
      <c r="A144" s="7"/>
      <c r="B144" s="7" t="s">
        <v>548</v>
      </c>
      <c r="C144" s="7" t="s">
        <v>89</v>
      </c>
      <c r="D144" s="7" t="s">
        <v>733</v>
      </c>
      <c r="E144" s="7" t="s">
        <v>738</v>
      </c>
      <c r="F144" s="7" t="s">
        <v>739</v>
      </c>
      <c r="G144" s="7">
        <v>0.2</v>
      </c>
      <c r="H144" s="7">
        <v>244.05</v>
      </c>
      <c r="I144" s="7">
        <v>48.81</v>
      </c>
      <c r="J144" s="7" t="s">
        <v>675</v>
      </c>
      <c r="K144" s="7" t="s">
        <v>38</v>
      </c>
      <c r="L144" s="7" t="s">
        <v>676</v>
      </c>
      <c r="M144" s="7" t="s">
        <v>677</v>
      </c>
    </row>
    <row r="145" spans="1:13" ht="15.75" customHeight="1" x14ac:dyDescent="0.35">
      <c r="A145" s="7"/>
      <c r="B145" s="7" t="s">
        <v>548</v>
      </c>
      <c r="C145" s="7" t="s">
        <v>89</v>
      </c>
      <c r="D145" s="7" t="s">
        <v>740</v>
      </c>
      <c r="E145" s="7" t="s">
        <v>592</v>
      </c>
      <c r="F145" s="7" t="s">
        <v>593</v>
      </c>
      <c r="G145" s="7">
        <v>1</v>
      </c>
      <c r="H145" s="7">
        <v>104.9</v>
      </c>
      <c r="I145" s="7">
        <v>104.9</v>
      </c>
      <c r="J145" s="7" t="s">
        <v>582</v>
      </c>
      <c r="K145" s="7" t="s">
        <v>36</v>
      </c>
      <c r="L145" s="7" t="s">
        <v>583</v>
      </c>
      <c r="M145" s="7" t="s">
        <v>741</v>
      </c>
    </row>
    <row r="146" spans="1:13" ht="15.75" customHeight="1" x14ac:dyDescent="0.35">
      <c r="A146" s="7"/>
      <c r="B146" s="7" t="s">
        <v>548</v>
      </c>
      <c r="C146" s="7" t="s">
        <v>89</v>
      </c>
      <c r="D146" s="7" t="s">
        <v>740</v>
      </c>
      <c r="E146" s="7" t="s">
        <v>742</v>
      </c>
      <c r="F146" s="7" t="s">
        <v>476</v>
      </c>
      <c r="G146" s="7">
        <v>1</v>
      </c>
      <c r="H146" s="7">
        <v>63.1</v>
      </c>
      <c r="I146" s="7">
        <v>63.1</v>
      </c>
      <c r="J146" s="7" t="s">
        <v>582</v>
      </c>
      <c r="K146" s="7" t="s">
        <v>36</v>
      </c>
      <c r="L146" s="7" t="s">
        <v>583</v>
      </c>
      <c r="M146" s="7" t="s">
        <v>741</v>
      </c>
    </row>
    <row r="147" spans="1:13" ht="15.75" customHeight="1" x14ac:dyDescent="0.35">
      <c r="A147" s="7"/>
      <c r="B147" s="7" t="s">
        <v>548</v>
      </c>
      <c r="C147" s="7" t="s">
        <v>89</v>
      </c>
      <c r="D147" s="7" t="s">
        <v>740</v>
      </c>
      <c r="E147" s="7" t="s">
        <v>743</v>
      </c>
      <c r="F147" s="7" t="s">
        <v>744</v>
      </c>
      <c r="G147" s="7">
        <v>1</v>
      </c>
      <c r="H147" s="7">
        <v>14</v>
      </c>
      <c r="I147" s="7">
        <v>14</v>
      </c>
      <c r="J147" s="7" t="s">
        <v>582</v>
      </c>
      <c r="K147" s="7" t="s">
        <v>36</v>
      </c>
      <c r="L147" s="7" t="s">
        <v>583</v>
      </c>
      <c r="M147" s="7" t="s">
        <v>741</v>
      </c>
    </row>
    <row r="148" spans="1:13" ht="15.75" customHeight="1" x14ac:dyDescent="0.35">
      <c r="A148" s="7"/>
      <c r="B148" s="7" t="s">
        <v>548</v>
      </c>
      <c r="C148" s="7" t="s">
        <v>89</v>
      </c>
      <c r="D148" s="7" t="s">
        <v>740</v>
      </c>
      <c r="E148" s="7" t="s">
        <v>745</v>
      </c>
      <c r="F148" s="7" t="s">
        <v>746</v>
      </c>
      <c r="G148" s="7">
        <v>1</v>
      </c>
      <c r="H148" s="7">
        <v>14</v>
      </c>
      <c r="I148" s="7">
        <v>14</v>
      </c>
      <c r="J148" s="7" t="s">
        <v>582</v>
      </c>
      <c r="K148" s="7" t="s">
        <v>36</v>
      </c>
      <c r="L148" s="7" t="s">
        <v>583</v>
      </c>
      <c r="M148" s="7" t="s">
        <v>741</v>
      </c>
    </row>
    <row r="149" spans="1:13" ht="15.75" customHeight="1" x14ac:dyDescent="0.35">
      <c r="A149" s="7"/>
      <c r="B149" s="7" t="s">
        <v>548</v>
      </c>
      <c r="C149" s="7" t="s">
        <v>89</v>
      </c>
      <c r="D149" s="7" t="s">
        <v>740</v>
      </c>
      <c r="E149" s="7" t="s">
        <v>747</v>
      </c>
      <c r="F149" s="7" t="s">
        <v>748</v>
      </c>
      <c r="G149" s="7">
        <v>1</v>
      </c>
      <c r="H149" s="7">
        <v>95</v>
      </c>
      <c r="I149" s="7">
        <v>95</v>
      </c>
      <c r="J149" s="7" t="s">
        <v>582</v>
      </c>
      <c r="K149" s="7" t="s">
        <v>36</v>
      </c>
      <c r="L149" s="7" t="s">
        <v>583</v>
      </c>
      <c r="M149" s="7" t="s">
        <v>741</v>
      </c>
    </row>
    <row r="150" spans="1:13" ht="15.75" customHeight="1" x14ac:dyDescent="0.35">
      <c r="A150" s="7"/>
      <c r="B150" s="7" t="s">
        <v>548</v>
      </c>
      <c r="C150" s="7" t="s">
        <v>89</v>
      </c>
      <c r="D150" s="7" t="s">
        <v>740</v>
      </c>
      <c r="E150" s="7" t="s">
        <v>749</v>
      </c>
      <c r="F150" s="7" t="s">
        <v>750</v>
      </c>
      <c r="G150" s="7">
        <v>1</v>
      </c>
      <c r="H150" s="7">
        <v>124.9</v>
      </c>
      <c r="I150" s="7">
        <v>124.9</v>
      </c>
      <c r="J150" s="7" t="s">
        <v>582</v>
      </c>
      <c r="K150" s="7" t="s">
        <v>36</v>
      </c>
      <c r="L150" s="7" t="s">
        <v>583</v>
      </c>
      <c r="M150" s="7" t="s">
        <v>741</v>
      </c>
    </row>
    <row r="151" spans="1:13" ht="15.75" customHeight="1" x14ac:dyDescent="0.35">
      <c r="A151" s="7"/>
      <c r="B151" s="7" t="s">
        <v>548</v>
      </c>
      <c r="C151" s="7" t="s">
        <v>89</v>
      </c>
      <c r="D151" s="7" t="s">
        <v>740</v>
      </c>
      <c r="E151" s="7" t="s">
        <v>751</v>
      </c>
      <c r="F151" s="7" t="s">
        <v>752</v>
      </c>
      <c r="G151" s="7">
        <v>1</v>
      </c>
      <c r="H151" s="7">
        <v>92.45</v>
      </c>
      <c r="I151" s="7">
        <v>92.45</v>
      </c>
      <c r="J151" s="7" t="s">
        <v>582</v>
      </c>
      <c r="K151" s="7" t="s">
        <v>36</v>
      </c>
      <c r="L151" s="7" t="s">
        <v>583</v>
      </c>
      <c r="M151" s="7" t="s">
        <v>741</v>
      </c>
    </row>
    <row r="152" spans="1:13" ht="15.75" customHeight="1" x14ac:dyDescent="0.35">
      <c r="A152" s="7"/>
      <c r="B152" s="7" t="s">
        <v>548</v>
      </c>
      <c r="C152" s="7" t="s">
        <v>89</v>
      </c>
      <c r="D152" s="7" t="s">
        <v>740</v>
      </c>
      <c r="E152" s="7" t="s">
        <v>753</v>
      </c>
      <c r="F152" s="7" t="s">
        <v>413</v>
      </c>
      <c r="G152" s="7">
        <v>1</v>
      </c>
      <c r="H152" s="7">
        <v>51.5</v>
      </c>
      <c r="I152" s="7">
        <v>51.5</v>
      </c>
      <c r="J152" s="7" t="s">
        <v>582</v>
      </c>
      <c r="K152" s="7" t="s">
        <v>36</v>
      </c>
      <c r="L152" s="7" t="s">
        <v>583</v>
      </c>
      <c r="M152" s="7" t="s">
        <v>741</v>
      </c>
    </row>
    <row r="153" spans="1:13" ht="15.75" customHeight="1" x14ac:dyDescent="0.35">
      <c r="A153" s="7"/>
      <c r="B153" s="7" t="s">
        <v>548</v>
      </c>
      <c r="C153" s="7" t="s">
        <v>89</v>
      </c>
      <c r="D153" s="7" t="s">
        <v>740</v>
      </c>
      <c r="E153" s="7" t="s">
        <v>754</v>
      </c>
      <c r="F153" s="7" t="s">
        <v>755</v>
      </c>
      <c r="G153" s="7">
        <v>1</v>
      </c>
      <c r="H153" s="7">
        <v>49</v>
      </c>
      <c r="I153" s="7">
        <v>49</v>
      </c>
      <c r="J153" s="7" t="s">
        <v>582</v>
      </c>
      <c r="K153" s="7" t="s">
        <v>36</v>
      </c>
      <c r="L153" s="7" t="s">
        <v>583</v>
      </c>
      <c r="M153" s="7" t="s">
        <v>741</v>
      </c>
    </row>
    <row r="154" spans="1:13" ht="15.75" customHeight="1" x14ac:dyDescent="0.35">
      <c r="A154" s="7"/>
      <c r="B154" s="7" t="s">
        <v>548</v>
      </c>
      <c r="C154" s="7" t="s">
        <v>89</v>
      </c>
      <c r="D154" s="7" t="s">
        <v>756</v>
      </c>
      <c r="E154" s="7" t="s">
        <v>673</v>
      </c>
      <c r="F154" s="7" t="s">
        <v>674</v>
      </c>
      <c r="G154" s="7">
        <v>0.2</v>
      </c>
      <c r="H154" s="7">
        <v>388.2</v>
      </c>
      <c r="I154" s="7">
        <v>77.64</v>
      </c>
      <c r="J154" s="7" t="s">
        <v>675</v>
      </c>
      <c r="K154" s="7" t="s">
        <v>38</v>
      </c>
      <c r="L154" s="7" t="s">
        <v>676</v>
      </c>
      <c r="M154" s="7" t="s">
        <v>677</v>
      </c>
    </row>
    <row r="155" spans="1:13" ht="15.75" customHeight="1" x14ac:dyDescent="0.35">
      <c r="A155" s="7"/>
      <c r="B155" s="7" t="s">
        <v>548</v>
      </c>
      <c r="C155" s="7" t="s">
        <v>89</v>
      </c>
      <c r="D155" s="7" t="s">
        <v>756</v>
      </c>
      <c r="E155" s="7" t="s">
        <v>680</v>
      </c>
      <c r="F155" s="7" t="s">
        <v>681</v>
      </c>
      <c r="G155" s="7">
        <v>0.4</v>
      </c>
      <c r="H155" s="7">
        <v>299.48</v>
      </c>
      <c r="I155" s="7">
        <v>119.79</v>
      </c>
      <c r="J155" s="7" t="s">
        <v>675</v>
      </c>
      <c r="K155" s="7" t="s">
        <v>38</v>
      </c>
      <c r="L155" s="7" t="s">
        <v>676</v>
      </c>
      <c r="M155" s="7" t="s">
        <v>677</v>
      </c>
    </row>
    <row r="156" spans="1:13" ht="15.75" customHeight="1" x14ac:dyDescent="0.35">
      <c r="A156" s="7"/>
      <c r="B156" s="7" t="s">
        <v>548</v>
      </c>
      <c r="C156" s="7" t="s">
        <v>89</v>
      </c>
      <c r="D156" s="7" t="s">
        <v>756</v>
      </c>
      <c r="E156" s="7" t="s">
        <v>734</v>
      </c>
      <c r="F156" s="7" t="s">
        <v>735</v>
      </c>
      <c r="G156" s="7">
        <v>0.6</v>
      </c>
      <c r="H156" s="7">
        <v>410.38</v>
      </c>
      <c r="I156" s="7">
        <v>246.23</v>
      </c>
      <c r="J156" s="7" t="s">
        <v>675</v>
      </c>
      <c r="K156" s="7" t="s">
        <v>38</v>
      </c>
      <c r="L156" s="7" t="s">
        <v>676</v>
      </c>
      <c r="M156" s="7" t="s">
        <v>677</v>
      </c>
    </row>
    <row r="157" spans="1:13" ht="15.75" customHeight="1" x14ac:dyDescent="0.35">
      <c r="A157" s="7"/>
      <c r="B157" s="7" t="s">
        <v>548</v>
      </c>
      <c r="C157" s="7" t="s">
        <v>89</v>
      </c>
      <c r="D157" s="7" t="s">
        <v>756</v>
      </c>
      <c r="E157" s="7" t="s">
        <v>684</v>
      </c>
      <c r="F157" s="7" t="s">
        <v>685</v>
      </c>
      <c r="G157" s="7">
        <v>0.2</v>
      </c>
      <c r="H157" s="7">
        <v>432.55</v>
      </c>
      <c r="I157" s="7">
        <v>86.51</v>
      </c>
      <c r="J157" s="7" t="s">
        <v>675</v>
      </c>
      <c r="K157" s="7" t="s">
        <v>38</v>
      </c>
      <c r="L157" s="7" t="s">
        <v>676</v>
      </c>
      <c r="M157" s="7" t="s">
        <v>677</v>
      </c>
    </row>
    <row r="158" spans="1:13" ht="15.75" customHeight="1" x14ac:dyDescent="0.35">
      <c r="A158" s="7"/>
      <c r="B158" s="7" t="s">
        <v>548</v>
      </c>
      <c r="C158" s="7" t="s">
        <v>89</v>
      </c>
      <c r="D158" s="7" t="s">
        <v>756</v>
      </c>
      <c r="E158" s="7" t="s">
        <v>686</v>
      </c>
      <c r="F158" s="7" t="s">
        <v>687</v>
      </c>
      <c r="G158" s="7">
        <v>0.2</v>
      </c>
      <c r="H158" s="7">
        <v>499.05</v>
      </c>
      <c r="I158" s="7">
        <v>99.81</v>
      </c>
      <c r="J158" s="7" t="s">
        <v>675</v>
      </c>
      <c r="K158" s="7" t="s">
        <v>38</v>
      </c>
      <c r="L158" s="7" t="s">
        <v>676</v>
      </c>
      <c r="M158" s="7" t="s">
        <v>677</v>
      </c>
    </row>
    <row r="159" spans="1:13" ht="15.75" customHeight="1" x14ac:dyDescent="0.35">
      <c r="A159" s="7"/>
      <c r="B159" s="7" t="s">
        <v>548</v>
      </c>
      <c r="C159" s="7" t="s">
        <v>89</v>
      </c>
      <c r="D159" s="7" t="s">
        <v>756</v>
      </c>
      <c r="E159" s="7" t="s">
        <v>688</v>
      </c>
      <c r="F159" s="7" t="s">
        <v>689</v>
      </c>
      <c r="G159" s="7">
        <v>2.2000000000000002</v>
      </c>
      <c r="H159" s="7">
        <v>499.11</v>
      </c>
      <c r="I159" s="7">
        <v>1098.05</v>
      </c>
      <c r="J159" s="7" t="s">
        <v>675</v>
      </c>
      <c r="K159" s="7" t="s">
        <v>38</v>
      </c>
      <c r="L159" s="7" t="s">
        <v>676</v>
      </c>
      <c r="M159" s="7" t="s">
        <v>677</v>
      </c>
    </row>
    <row r="160" spans="1:13" ht="15.75" customHeight="1" x14ac:dyDescent="0.35">
      <c r="A160" s="7"/>
      <c r="B160" s="7" t="s">
        <v>548</v>
      </c>
      <c r="C160" s="7" t="s">
        <v>89</v>
      </c>
      <c r="D160" s="7" t="s">
        <v>756</v>
      </c>
      <c r="E160" s="7" t="s">
        <v>757</v>
      </c>
      <c r="F160" s="7" t="s">
        <v>758</v>
      </c>
      <c r="G160" s="7">
        <v>0.2</v>
      </c>
      <c r="H160" s="7">
        <v>499.05</v>
      </c>
      <c r="I160" s="7">
        <v>99.81</v>
      </c>
      <c r="J160" s="7" t="s">
        <v>675</v>
      </c>
      <c r="K160" s="7" t="s">
        <v>38</v>
      </c>
      <c r="L160" s="7" t="s">
        <v>676</v>
      </c>
      <c r="M160" s="7" t="s">
        <v>677</v>
      </c>
    </row>
    <row r="161" spans="1:13" ht="15.75" customHeight="1" x14ac:dyDescent="0.35">
      <c r="A161" s="7"/>
      <c r="B161" s="7" t="s">
        <v>548</v>
      </c>
      <c r="C161" s="7" t="s">
        <v>89</v>
      </c>
      <c r="D161" s="7" t="s">
        <v>759</v>
      </c>
      <c r="E161" s="7" t="s">
        <v>760</v>
      </c>
      <c r="F161" s="7" t="s">
        <v>761</v>
      </c>
      <c r="G161" s="7">
        <v>1</v>
      </c>
      <c r="H161" s="7">
        <v>64.69</v>
      </c>
      <c r="I161" s="7">
        <v>64.69</v>
      </c>
      <c r="J161" s="7" t="s">
        <v>552</v>
      </c>
      <c r="K161" s="7" t="s">
        <v>32</v>
      </c>
      <c r="L161" s="7" t="s">
        <v>553</v>
      </c>
      <c r="M161" s="7" t="s">
        <v>762</v>
      </c>
    </row>
    <row r="162" spans="1:13" ht="15.75" customHeight="1" x14ac:dyDescent="0.35">
      <c r="A162" s="7"/>
      <c r="B162" s="7" t="s">
        <v>548</v>
      </c>
      <c r="C162" s="7" t="s">
        <v>89</v>
      </c>
      <c r="D162" s="7" t="s">
        <v>759</v>
      </c>
      <c r="E162" s="7" t="s">
        <v>561</v>
      </c>
      <c r="F162" s="7" t="s">
        <v>562</v>
      </c>
      <c r="G162" s="7">
        <v>4</v>
      </c>
      <c r="H162" s="7">
        <v>38.880000000000003</v>
      </c>
      <c r="I162" s="7">
        <v>155.53</v>
      </c>
      <c r="J162" s="7" t="s">
        <v>552</v>
      </c>
      <c r="K162" s="7" t="s">
        <v>32</v>
      </c>
      <c r="L162" s="7" t="s">
        <v>553</v>
      </c>
      <c r="M162" s="7" t="s">
        <v>762</v>
      </c>
    </row>
    <row r="163" spans="1:13" ht="15.75" customHeight="1" x14ac:dyDescent="0.35">
      <c r="A163" s="7"/>
      <c r="B163" s="7" t="s">
        <v>548</v>
      </c>
      <c r="C163" s="7" t="s">
        <v>89</v>
      </c>
      <c r="D163" s="7" t="s">
        <v>759</v>
      </c>
      <c r="E163" s="7" t="s">
        <v>575</v>
      </c>
      <c r="F163" s="7" t="s">
        <v>576</v>
      </c>
      <c r="G163" s="7">
        <v>1</v>
      </c>
      <c r="H163" s="7">
        <v>33.19</v>
      </c>
      <c r="I163" s="7">
        <v>33.19</v>
      </c>
      <c r="J163" s="7" t="s">
        <v>552</v>
      </c>
      <c r="K163" s="7" t="s">
        <v>32</v>
      </c>
      <c r="L163" s="7" t="s">
        <v>553</v>
      </c>
      <c r="M163" s="7" t="s">
        <v>762</v>
      </c>
    </row>
    <row r="164" spans="1:13" ht="15.75" customHeight="1" x14ac:dyDescent="0.35">
      <c r="A164" s="7"/>
      <c r="B164" s="7" t="s">
        <v>548</v>
      </c>
      <c r="C164" s="7" t="s">
        <v>89</v>
      </c>
      <c r="D164" s="7" t="s">
        <v>759</v>
      </c>
      <c r="E164" s="7" t="s">
        <v>713</v>
      </c>
      <c r="F164" s="7" t="s">
        <v>763</v>
      </c>
      <c r="G164" s="7">
        <v>2</v>
      </c>
      <c r="H164" s="7">
        <v>37.97</v>
      </c>
      <c r="I164" s="7">
        <v>75.94</v>
      </c>
      <c r="J164" s="7" t="s">
        <v>552</v>
      </c>
      <c r="K164" s="7" t="s">
        <v>32</v>
      </c>
      <c r="L164" s="7" t="s">
        <v>553</v>
      </c>
      <c r="M164" s="7" t="s">
        <v>762</v>
      </c>
    </row>
    <row r="165" spans="1:13" ht="15.75" customHeight="1" x14ac:dyDescent="0.35">
      <c r="A165" s="7"/>
      <c r="B165" s="7" t="s">
        <v>548</v>
      </c>
      <c r="C165" s="7" t="s">
        <v>89</v>
      </c>
      <c r="D165" s="7" t="s">
        <v>759</v>
      </c>
      <c r="E165" s="7" t="s">
        <v>567</v>
      </c>
      <c r="F165" s="7" t="s">
        <v>568</v>
      </c>
      <c r="G165" s="7">
        <v>5</v>
      </c>
      <c r="H165" s="7">
        <v>15.9</v>
      </c>
      <c r="I165" s="7">
        <v>79.5</v>
      </c>
      <c r="J165" s="7" t="s">
        <v>552</v>
      </c>
      <c r="K165" s="7" t="s">
        <v>32</v>
      </c>
      <c r="L165" s="7" t="s">
        <v>553</v>
      </c>
      <c r="M165" s="7" t="s">
        <v>762</v>
      </c>
    </row>
    <row r="166" spans="1:13" ht="15.75" customHeight="1" x14ac:dyDescent="0.35">
      <c r="A166" s="7"/>
      <c r="B166" s="7" t="s">
        <v>548</v>
      </c>
      <c r="C166" s="7" t="s">
        <v>89</v>
      </c>
      <c r="D166" s="7" t="s">
        <v>759</v>
      </c>
      <c r="E166" s="7" t="s">
        <v>656</v>
      </c>
      <c r="F166" s="7" t="s">
        <v>657</v>
      </c>
      <c r="G166" s="7">
        <v>2</v>
      </c>
      <c r="H166" s="7">
        <v>17.899999999999999</v>
      </c>
      <c r="I166" s="7">
        <v>35.799999999999997</v>
      </c>
      <c r="J166" s="7" t="s">
        <v>552</v>
      </c>
      <c r="K166" s="7" t="s">
        <v>32</v>
      </c>
      <c r="L166" s="7" t="s">
        <v>553</v>
      </c>
      <c r="M166" s="7" t="s">
        <v>762</v>
      </c>
    </row>
    <row r="167" spans="1:13" ht="15.75" customHeight="1" x14ac:dyDescent="0.35">
      <c r="A167" s="7"/>
      <c r="B167" s="7" t="s">
        <v>548</v>
      </c>
      <c r="C167" s="7" t="s">
        <v>89</v>
      </c>
      <c r="D167" s="7" t="s">
        <v>759</v>
      </c>
      <c r="E167" s="7" t="s">
        <v>650</v>
      </c>
      <c r="F167" s="7" t="s">
        <v>651</v>
      </c>
      <c r="G167" s="7">
        <v>2</v>
      </c>
      <c r="H167" s="7">
        <v>122.02</v>
      </c>
      <c r="I167" s="7">
        <v>244.04</v>
      </c>
      <c r="J167" s="7" t="s">
        <v>552</v>
      </c>
      <c r="K167" s="7" t="s">
        <v>32</v>
      </c>
      <c r="L167" s="7" t="s">
        <v>553</v>
      </c>
      <c r="M167" s="7" t="s">
        <v>762</v>
      </c>
    </row>
    <row r="168" spans="1:13" ht="15.75" customHeight="1" x14ac:dyDescent="0.35">
      <c r="A168" s="7"/>
      <c r="B168" s="7" t="s">
        <v>548</v>
      </c>
      <c r="C168" s="7" t="s">
        <v>89</v>
      </c>
      <c r="D168" s="7" t="s">
        <v>759</v>
      </c>
      <c r="E168" s="7" t="s">
        <v>764</v>
      </c>
      <c r="F168" s="7" t="s">
        <v>765</v>
      </c>
      <c r="G168" s="7">
        <v>3</v>
      </c>
      <c r="H168" s="7">
        <v>41.69</v>
      </c>
      <c r="I168" s="7">
        <v>125.07</v>
      </c>
      <c r="J168" s="7" t="s">
        <v>552</v>
      </c>
      <c r="K168" s="7" t="s">
        <v>32</v>
      </c>
      <c r="L168" s="7" t="s">
        <v>553</v>
      </c>
      <c r="M168" s="7" t="s">
        <v>762</v>
      </c>
    </row>
    <row r="169" spans="1:13" ht="15.75" customHeight="1" x14ac:dyDescent="0.35">
      <c r="A169" s="7"/>
      <c r="B169" s="7" t="s">
        <v>548</v>
      </c>
      <c r="C169" s="7" t="s">
        <v>89</v>
      </c>
      <c r="D169" s="7" t="s">
        <v>759</v>
      </c>
      <c r="E169" s="7" t="s">
        <v>630</v>
      </c>
      <c r="F169" s="7" t="s">
        <v>631</v>
      </c>
      <c r="G169" s="7">
        <v>2</v>
      </c>
      <c r="H169" s="7">
        <v>118.72</v>
      </c>
      <c r="I169" s="7">
        <v>237.44</v>
      </c>
      <c r="J169" s="7" t="s">
        <v>552</v>
      </c>
      <c r="K169" s="7" t="s">
        <v>32</v>
      </c>
      <c r="L169" s="7" t="s">
        <v>553</v>
      </c>
      <c r="M169" s="7" t="s">
        <v>762</v>
      </c>
    </row>
    <row r="170" spans="1:13" ht="15.75" customHeight="1" x14ac:dyDescent="0.35">
      <c r="A170" s="7"/>
      <c r="B170" s="7" t="s">
        <v>548</v>
      </c>
      <c r="C170" s="7" t="s">
        <v>89</v>
      </c>
      <c r="D170" s="7" t="s">
        <v>759</v>
      </c>
      <c r="E170" s="7" t="s">
        <v>627</v>
      </c>
      <c r="F170" s="7" t="s">
        <v>628</v>
      </c>
      <c r="G170" s="7">
        <v>4</v>
      </c>
      <c r="H170" s="7">
        <v>49.7</v>
      </c>
      <c r="I170" s="7">
        <v>198.82</v>
      </c>
      <c r="J170" s="7" t="s">
        <v>552</v>
      </c>
      <c r="K170" s="7" t="s">
        <v>32</v>
      </c>
      <c r="L170" s="7" t="s">
        <v>553</v>
      </c>
      <c r="M170" s="7" t="s">
        <v>762</v>
      </c>
    </row>
    <row r="171" spans="1:13" ht="15.75" customHeight="1" x14ac:dyDescent="0.35">
      <c r="A171" s="7"/>
      <c r="B171" s="7" t="s">
        <v>548</v>
      </c>
      <c r="C171" s="7" t="s">
        <v>89</v>
      </c>
      <c r="D171" s="7" t="s">
        <v>759</v>
      </c>
      <c r="E171" s="7" t="s">
        <v>559</v>
      </c>
      <c r="F171" s="7" t="s">
        <v>560</v>
      </c>
      <c r="G171" s="7">
        <v>1</v>
      </c>
      <c r="H171" s="7">
        <v>43.5</v>
      </c>
      <c r="I171" s="7">
        <v>43.5</v>
      </c>
      <c r="J171" s="7" t="s">
        <v>552</v>
      </c>
      <c r="K171" s="7" t="s">
        <v>32</v>
      </c>
      <c r="L171" s="7" t="s">
        <v>553</v>
      </c>
      <c r="M171" s="7" t="s">
        <v>762</v>
      </c>
    </row>
    <row r="172" spans="1:13" ht="15.75" customHeight="1" x14ac:dyDescent="0.35">
      <c r="A172" s="7"/>
      <c r="B172" s="7" t="s">
        <v>548</v>
      </c>
      <c r="C172" s="7" t="s">
        <v>89</v>
      </c>
      <c r="D172" s="7" t="s">
        <v>759</v>
      </c>
      <c r="E172" s="7" t="s">
        <v>766</v>
      </c>
      <c r="F172" s="7" t="s">
        <v>767</v>
      </c>
      <c r="G172" s="7">
        <v>2</v>
      </c>
      <c r="H172" s="7">
        <v>95.34</v>
      </c>
      <c r="I172" s="7">
        <v>190.68</v>
      </c>
      <c r="J172" s="7" t="s">
        <v>552</v>
      </c>
      <c r="K172" s="7" t="s">
        <v>32</v>
      </c>
      <c r="L172" s="7" t="s">
        <v>553</v>
      </c>
      <c r="M172" s="7" t="s">
        <v>762</v>
      </c>
    </row>
    <row r="173" spans="1:13" ht="15.75" customHeight="1" x14ac:dyDescent="0.35">
      <c r="A173" s="7"/>
      <c r="B173" s="7" t="s">
        <v>548</v>
      </c>
      <c r="C173" s="7" t="s">
        <v>89</v>
      </c>
      <c r="D173" s="7" t="s">
        <v>759</v>
      </c>
      <c r="E173" s="7" t="s">
        <v>768</v>
      </c>
      <c r="F173" s="7" t="s">
        <v>769</v>
      </c>
      <c r="G173" s="7">
        <v>1</v>
      </c>
      <c r="H173" s="7">
        <v>159.97</v>
      </c>
      <c r="I173" s="7">
        <v>159.97</v>
      </c>
      <c r="J173" s="7" t="s">
        <v>552</v>
      </c>
      <c r="K173" s="7" t="s">
        <v>32</v>
      </c>
      <c r="L173" s="7" t="s">
        <v>553</v>
      </c>
      <c r="M173" s="7" t="s">
        <v>762</v>
      </c>
    </row>
    <row r="174" spans="1:13" ht="15.75" customHeight="1" x14ac:dyDescent="0.35">
      <c r="A174" s="7"/>
      <c r="B174" s="7" t="s">
        <v>548</v>
      </c>
      <c r="C174" s="7" t="s">
        <v>89</v>
      </c>
      <c r="D174" s="7" t="s">
        <v>759</v>
      </c>
      <c r="E174" s="7" t="s">
        <v>648</v>
      </c>
      <c r="F174" s="7" t="s">
        <v>649</v>
      </c>
      <c r="G174" s="7">
        <v>1</v>
      </c>
      <c r="H174" s="7">
        <v>27.81</v>
      </c>
      <c r="I174" s="7">
        <v>27.81</v>
      </c>
      <c r="J174" s="7" t="s">
        <v>552</v>
      </c>
      <c r="K174" s="7" t="s">
        <v>32</v>
      </c>
      <c r="L174" s="7" t="s">
        <v>553</v>
      </c>
      <c r="M174" s="7" t="s">
        <v>762</v>
      </c>
    </row>
    <row r="175" spans="1:13" ht="15.75" customHeight="1" x14ac:dyDescent="0.35">
      <c r="A175" s="7"/>
      <c r="B175" s="7" t="s">
        <v>548</v>
      </c>
      <c r="C175" s="7" t="s">
        <v>89</v>
      </c>
      <c r="D175" s="7" t="s">
        <v>759</v>
      </c>
      <c r="E175" s="7" t="s">
        <v>646</v>
      </c>
      <c r="F175" s="7" t="s">
        <v>647</v>
      </c>
      <c r="G175" s="7">
        <v>2</v>
      </c>
      <c r="H175" s="7">
        <v>27.82</v>
      </c>
      <c r="I175" s="7">
        <v>55.63</v>
      </c>
      <c r="J175" s="7" t="s">
        <v>552</v>
      </c>
      <c r="K175" s="7" t="s">
        <v>32</v>
      </c>
      <c r="L175" s="7" t="s">
        <v>553</v>
      </c>
      <c r="M175" s="7" t="s">
        <v>762</v>
      </c>
    </row>
    <row r="176" spans="1:13" ht="15.75" customHeight="1" x14ac:dyDescent="0.35">
      <c r="A176" s="7"/>
      <c r="B176" s="7" t="s">
        <v>548</v>
      </c>
      <c r="C176" s="7" t="s">
        <v>89</v>
      </c>
      <c r="D176" s="7" t="s">
        <v>759</v>
      </c>
      <c r="E176" s="7" t="s">
        <v>636</v>
      </c>
      <c r="F176" s="7" t="s">
        <v>637</v>
      </c>
      <c r="G176" s="7">
        <v>5</v>
      </c>
      <c r="H176" s="7">
        <v>15.9</v>
      </c>
      <c r="I176" s="7">
        <v>79.5</v>
      </c>
      <c r="J176" s="7" t="s">
        <v>552</v>
      </c>
      <c r="K176" s="7" t="s">
        <v>32</v>
      </c>
      <c r="L176" s="7" t="s">
        <v>553</v>
      </c>
      <c r="M176" s="7" t="s">
        <v>762</v>
      </c>
    </row>
    <row r="177" spans="1:13" ht="15.75" customHeight="1" x14ac:dyDescent="0.35">
      <c r="A177" s="7"/>
      <c r="B177" s="7" t="s">
        <v>548</v>
      </c>
      <c r="C177" s="7" t="s">
        <v>89</v>
      </c>
      <c r="D177" s="7" t="s">
        <v>770</v>
      </c>
      <c r="E177" s="7" t="s">
        <v>771</v>
      </c>
      <c r="F177" s="7" t="s">
        <v>772</v>
      </c>
      <c r="G177" s="7">
        <v>1</v>
      </c>
      <c r="H177" s="7">
        <v>29</v>
      </c>
      <c r="I177" s="7">
        <v>29</v>
      </c>
      <c r="J177" s="7" t="s">
        <v>582</v>
      </c>
      <c r="K177" s="7" t="s">
        <v>36</v>
      </c>
      <c r="L177" s="7" t="s">
        <v>583</v>
      </c>
      <c r="M177" s="7" t="s">
        <v>773</v>
      </c>
    </row>
    <row r="178" spans="1:13" ht="15.75" customHeight="1" x14ac:dyDescent="0.35">
      <c r="A178" s="7"/>
      <c r="B178" s="7" t="s">
        <v>548</v>
      </c>
      <c r="C178" s="7" t="s">
        <v>89</v>
      </c>
      <c r="D178" s="7" t="s">
        <v>770</v>
      </c>
      <c r="E178" s="7" t="s">
        <v>774</v>
      </c>
      <c r="F178" s="7" t="s">
        <v>775</v>
      </c>
      <c r="G178" s="7">
        <v>1</v>
      </c>
      <c r="H178" s="7">
        <v>37.65</v>
      </c>
      <c r="I178" s="7">
        <v>37.65</v>
      </c>
      <c r="J178" s="7" t="s">
        <v>582</v>
      </c>
      <c r="K178" s="7" t="s">
        <v>36</v>
      </c>
      <c r="L178" s="7" t="s">
        <v>583</v>
      </c>
      <c r="M178" s="7" t="s">
        <v>773</v>
      </c>
    </row>
    <row r="179" spans="1:13" ht="15.75" customHeight="1" x14ac:dyDescent="0.35">
      <c r="A179" s="7"/>
      <c r="B179" s="7" t="s">
        <v>548</v>
      </c>
      <c r="C179" s="7" t="s">
        <v>89</v>
      </c>
      <c r="D179" s="7" t="s">
        <v>770</v>
      </c>
      <c r="E179" s="7" t="s">
        <v>776</v>
      </c>
      <c r="F179" s="7" t="s">
        <v>777</v>
      </c>
      <c r="G179" s="7">
        <v>2</v>
      </c>
      <c r="H179" s="7">
        <v>16</v>
      </c>
      <c r="I179" s="7">
        <v>32</v>
      </c>
      <c r="J179" s="7" t="s">
        <v>582</v>
      </c>
      <c r="K179" s="7" t="s">
        <v>36</v>
      </c>
      <c r="L179" s="7" t="s">
        <v>583</v>
      </c>
      <c r="M179" s="7" t="s">
        <v>773</v>
      </c>
    </row>
    <row r="180" spans="1:13" ht="15.75" customHeight="1" x14ac:dyDescent="0.35">
      <c r="A180" s="7"/>
      <c r="B180" s="7" t="s">
        <v>548</v>
      </c>
      <c r="C180" s="7" t="s">
        <v>89</v>
      </c>
      <c r="D180" s="7" t="s">
        <v>770</v>
      </c>
      <c r="E180" s="7" t="s">
        <v>778</v>
      </c>
      <c r="F180" s="7" t="s">
        <v>779</v>
      </c>
      <c r="G180" s="7">
        <v>2</v>
      </c>
      <c r="H180" s="7">
        <v>14.5</v>
      </c>
      <c r="I180" s="7">
        <v>29</v>
      </c>
      <c r="J180" s="7" t="s">
        <v>582</v>
      </c>
      <c r="K180" s="7" t="s">
        <v>36</v>
      </c>
      <c r="L180" s="7" t="s">
        <v>583</v>
      </c>
      <c r="M180" s="7" t="s">
        <v>773</v>
      </c>
    </row>
    <row r="181" spans="1:13" ht="15.75" customHeight="1" x14ac:dyDescent="0.35">
      <c r="A181" s="7"/>
      <c r="B181" s="7" t="s">
        <v>548</v>
      </c>
      <c r="C181" s="7" t="s">
        <v>89</v>
      </c>
      <c r="D181" s="7" t="s">
        <v>770</v>
      </c>
      <c r="E181" s="7" t="s">
        <v>604</v>
      </c>
      <c r="F181" s="7" t="s">
        <v>605</v>
      </c>
      <c r="G181" s="7">
        <v>1</v>
      </c>
      <c r="H181" s="7">
        <v>22</v>
      </c>
      <c r="I181" s="7">
        <v>22</v>
      </c>
      <c r="J181" s="7" t="s">
        <v>582</v>
      </c>
      <c r="K181" s="7" t="s">
        <v>36</v>
      </c>
      <c r="L181" s="7" t="s">
        <v>583</v>
      </c>
      <c r="M181" s="7" t="s">
        <v>773</v>
      </c>
    </row>
    <row r="182" spans="1:13" ht="15.75" customHeight="1" x14ac:dyDescent="0.35">
      <c r="A182" s="7"/>
      <c r="B182" s="7" t="s">
        <v>548</v>
      </c>
      <c r="C182" s="7" t="s">
        <v>89</v>
      </c>
      <c r="D182" s="7" t="s">
        <v>770</v>
      </c>
      <c r="E182" s="7" t="s">
        <v>602</v>
      </c>
      <c r="F182" s="7" t="s">
        <v>603</v>
      </c>
      <c r="G182" s="7">
        <v>1</v>
      </c>
      <c r="H182" s="7">
        <v>22</v>
      </c>
      <c r="I182" s="7">
        <v>22</v>
      </c>
      <c r="J182" s="7" t="s">
        <v>582</v>
      </c>
      <c r="K182" s="7" t="s">
        <v>36</v>
      </c>
      <c r="L182" s="7" t="s">
        <v>583</v>
      </c>
      <c r="M182" s="7" t="s">
        <v>773</v>
      </c>
    </row>
    <row r="183" spans="1:13" ht="15.75" customHeight="1" x14ac:dyDescent="0.35">
      <c r="A183" s="7"/>
      <c r="B183" s="7" t="s">
        <v>548</v>
      </c>
      <c r="C183" s="7" t="s">
        <v>89</v>
      </c>
      <c r="D183" s="7" t="s">
        <v>770</v>
      </c>
      <c r="E183" s="7" t="s">
        <v>780</v>
      </c>
      <c r="F183" s="7" t="s">
        <v>781</v>
      </c>
      <c r="G183" s="7">
        <v>1</v>
      </c>
      <c r="H183" s="7">
        <v>76.5</v>
      </c>
      <c r="I183" s="7">
        <v>76.5</v>
      </c>
      <c r="J183" s="7" t="s">
        <v>582</v>
      </c>
      <c r="K183" s="7" t="s">
        <v>36</v>
      </c>
      <c r="L183" s="7" t="s">
        <v>583</v>
      </c>
      <c r="M183" s="7" t="s">
        <v>773</v>
      </c>
    </row>
    <row r="184" spans="1:13" ht="15.75" customHeight="1" x14ac:dyDescent="0.35">
      <c r="A184" s="7"/>
      <c r="B184" s="7" t="s">
        <v>548</v>
      </c>
      <c r="C184" s="7" t="s">
        <v>89</v>
      </c>
      <c r="D184" s="7" t="s">
        <v>770</v>
      </c>
      <c r="E184" s="7" t="s">
        <v>587</v>
      </c>
      <c r="F184" s="7" t="s">
        <v>481</v>
      </c>
      <c r="G184" s="7">
        <v>1</v>
      </c>
      <c r="H184" s="7">
        <v>99.1</v>
      </c>
      <c r="I184" s="7">
        <v>99.1</v>
      </c>
      <c r="J184" s="7" t="s">
        <v>582</v>
      </c>
      <c r="K184" s="7" t="s">
        <v>36</v>
      </c>
      <c r="L184" s="7" t="s">
        <v>583</v>
      </c>
      <c r="M184" s="7" t="s">
        <v>773</v>
      </c>
    </row>
    <row r="185" spans="1:13" ht="15.75" customHeight="1" x14ac:dyDescent="0.35">
      <c r="A185" s="7"/>
      <c r="B185" s="7" t="s">
        <v>548</v>
      </c>
      <c r="C185" s="7" t="s">
        <v>89</v>
      </c>
      <c r="D185" s="7" t="s">
        <v>770</v>
      </c>
      <c r="E185" s="7" t="s">
        <v>782</v>
      </c>
      <c r="F185" s="7" t="s">
        <v>487</v>
      </c>
      <c r="G185" s="7">
        <v>1</v>
      </c>
      <c r="H185" s="7">
        <v>78.5</v>
      </c>
      <c r="I185" s="7">
        <v>78.5</v>
      </c>
      <c r="J185" s="7" t="s">
        <v>582</v>
      </c>
      <c r="K185" s="7" t="s">
        <v>36</v>
      </c>
      <c r="L185" s="7" t="s">
        <v>583</v>
      </c>
      <c r="M185" s="7" t="s">
        <v>773</v>
      </c>
    </row>
    <row r="186" spans="1:13" ht="15.75" customHeight="1" x14ac:dyDescent="0.35">
      <c r="A186" s="7"/>
      <c r="B186" s="7" t="s">
        <v>548</v>
      </c>
      <c r="C186" s="7" t="s">
        <v>89</v>
      </c>
      <c r="D186" s="7" t="s">
        <v>770</v>
      </c>
      <c r="E186" s="7" t="s">
        <v>783</v>
      </c>
      <c r="F186" s="7" t="s">
        <v>439</v>
      </c>
      <c r="G186" s="7">
        <v>1</v>
      </c>
      <c r="H186" s="7">
        <v>115.7</v>
      </c>
      <c r="I186" s="7">
        <v>115.7</v>
      </c>
      <c r="J186" s="7" t="s">
        <v>582</v>
      </c>
      <c r="K186" s="7" t="s">
        <v>36</v>
      </c>
      <c r="L186" s="7" t="s">
        <v>583</v>
      </c>
      <c r="M186" s="7" t="s">
        <v>773</v>
      </c>
    </row>
    <row r="187" spans="1:13" ht="15.75" customHeight="1" x14ac:dyDescent="0.35">
      <c r="A187" s="7"/>
      <c r="B187" s="7" t="s">
        <v>548</v>
      </c>
      <c r="C187" s="7" t="s">
        <v>89</v>
      </c>
      <c r="D187" s="7" t="s">
        <v>770</v>
      </c>
      <c r="E187" s="7" t="s">
        <v>784</v>
      </c>
      <c r="F187" s="7" t="s">
        <v>785</v>
      </c>
      <c r="G187" s="7">
        <v>1</v>
      </c>
      <c r="H187" s="7">
        <v>184.9</v>
      </c>
      <c r="I187" s="7">
        <v>184.9</v>
      </c>
      <c r="J187" s="7" t="s">
        <v>582</v>
      </c>
      <c r="K187" s="7" t="s">
        <v>36</v>
      </c>
      <c r="L187" s="7" t="s">
        <v>583</v>
      </c>
      <c r="M187" s="7" t="s">
        <v>773</v>
      </c>
    </row>
    <row r="188" spans="1:13" ht="15.75" customHeight="1" x14ac:dyDescent="0.35">
      <c r="A188" s="7"/>
      <c r="B188" s="7" t="s">
        <v>548</v>
      </c>
      <c r="C188" s="7" t="s">
        <v>89</v>
      </c>
      <c r="D188" s="7" t="s">
        <v>770</v>
      </c>
      <c r="E188" s="7" t="s">
        <v>786</v>
      </c>
      <c r="F188" s="7" t="s">
        <v>787</v>
      </c>
      <c r="G188" s="7">
        <v>1</v>
      </c>
      <c r="H188" s="7">
        <v>285.5</v>
      </c>
      <c r="I188" s="7">
        <v>285.5</v>
      </c>
      <c r="J188" s="7" t="s">
        <v>582</v>
      </c>
      <c r="K188" s="7" t="s">
        <v>36</v>
      </c>
      <c r="L188" s="7" t="s">
        <v>583</v>
      </c>
      <c r="M188" s="7" t="s">
        <v>773</v>
      </c>
    </row>
    <row r="189" spans="1:13" ht="15.75" customHeight="1" x14ac:dyDescent="0.35">
      <c r="A189" s="7"/>
      <c r="B189" s="7" t="s">
        <v>548</v>
      </c>
      <c r="C189" s="7" t="s">
        <v>89</v>
      </c>
      <c r="D189" s="7" t="s">
        <v>788</v>
      </c>
      <c r="E189" s="7" t="s">
        <v>789</v>
      </c>
      <c r="F189" s="7" t="s">
        <v>790</v>
      </c>
      <c r="G189" s="7">
        <v>0.2</v>
      </c>
      <c r="H189" s="7">
        <v>486.35</v>
      </c>
      <c r="I189" s="7">
        <v>97.27</v>
      </c>
      <c r="J189" s="7" t="s">
        <v>663</v>
      </c>
      <c r="K189" s="7" t="s">
        <v>38</v>
      </c>
      <c r="L189" s="7" t="s">
        <v>664</v>
      </c>
      <c r="M189" s="7" t="s">
        <v>554</v>
      </c>
    </row>
    <row r="190" spans="1:13" ht="15.75" customHeight="1" x14ac:dyDescent="0.35">
      <c r="A190" s="7"/>
      <c r="B190" s="7" t="s">
        <v>548</v>
      </c>
      <c r="C190" s="7" t="s">
        <v>89</v>
      </c>
      <c r="D190" s="7" t="s">
        <v>788</v>
      </c>
      <c r="E190" s="7" t="s">
        <v>791</v>
      </c>
      <c r="F190" s="7" t="s">
        <v>792</v>
      </c>
      <c r="G190" s="7">
        <v>0.2</v>
      </c>
      <c r="H190" s="7">
        <v>489.75</v>
      </c>
      <c r="I190" s="7">
        <v>97.95</v>
      </c>
      <c r="J190" s="7" t="s">
        <v>663</v>
      </c>
      <c r="K190" s="7" t="s">
        <v>38</v>
      </c>
      <c r="L190" s="7" t="s">
        <v>664</v>
      </c>
      <c r="M190" s="7" t="s">
        <v>554</v>
      </c>
    </row>
    <row r="191" spans="1:13" ht="15.75" customHeight="1" x14ac:dyDescent="0.35">
      <c r="A191" s="7"/>
      <c r="B191" s="7" t="s">
        <v>548</v>
      </c>
      <c r="C191" s="7" t="s">
        <v>89</v>
      </c>
      <c r="D191" s="7" t="s">
        <v>788</v>
      </c>
      <c r="E191" s="7" t="s">
        <v>661</v>
      </c>
      <c r="F191" s="7" t="s">
        <v>662</v>
      </c>
      <c r="G191" s="7">
        <v>5</v>
      </c>
      <c r="H191" s="7">
        <v>30</v>
      </c>
      <c r="I191" s="7">
        <v>150</v>
      </c>
      <c r="J191" s="7" t="s">
        <v>663</v>
      </c>
      <c r="K191" s="7" t="s">
        <v>36</v>
      </c>
      <c r="L191" s="7" t="s">
        <v>664</v>
      </c>
      <c r="M191" s="7" t="s">
        <v>554</v>
      </c>
    </row>
    <row r="192" spans="1:13" ht="15.75" customHeight="1" x14ac:dyDescent="0.35">
      <c r="A192" s="7"/>
      <c r="B192" s="7" t="s">
        <v>548</v>
      </c>
      <c r="C192" s="7" t="s">
        <v>89</v>
      </c>
      <c r="D192" s="7" t="s">
        <v>788</v>
      </c>
      <c r="E192" s="7" t="s">
        <v>666</v>
      </c>
      <c r="F192" s="7" t="s">
        <v>667</v>
      </c>
      <c r="G192" s="7">
        <v>0.2</v>
      </c>
      <c r="H192" s="7">
        <v>243.15</v>
      </c>
      <c r="I192" s="7">
        <v>48.63</v>
      </c>
      <c r="J192" s="7" t="s">
        <v>663</v>
      </c>
      <c r="K192" s="7" t="s">
        <v>38</v>
      </c>
      <c r="L192" s="7" t="s">
        <v>664</v>
      </c>
      <c r="M192" s="7" t="s">
        <v>554</v>
      </c>
    </row>
    <row r="193" spans="1:13" ht="15.75" customHeight="1" x14ac:dyDescent="0.35">
      <c r="A193" s="7"/>
      <c r="B193" s="7" t="s">
        <v>548</v>
      </c>
      <c r="C193" s="7" t="s">
        <v>89</v>
      </c>
      <c r="D193" s="7" t="s">
        <v>788</v>
      </c>
      <c r="E193" s="7" t="s">
        <v>668</v>
      </c>
      <c r="F193" s="7" t="s">
        <v>669</v>
      </c>
      <c r="G193" s="7">
        <v>0.8</v>
      </c>
      <c r="H193" s="7">
        <v>243.16</v>
      </c>
      <c r="I193" s="7">
        <v>194.53</v>
      </c>
      <c r="J193" s="7" t="s">
        <v>663</v>
      </c>
      <c r="K193" s="7" t="s">
        <v>38</v>
      </c>
      <c r="L193" s="7" t="s">
        <v>664</v>
      </c>
      <c r="M193" s="7" t="s">
        <v>554</v>
      </c>
    </row>
    <row r="194" spans="1:13" ht="15.75" customHeight="1" x14ac:dyDescent="0.35"/>
    <row r="195" spans="1:13" ht="15.75" customHeight="1" x14ac:dyDescent="0.35"/>
    <row r="196" spans="1:13" ht="15.75" customHeight="1" x14ac:dyDescent="0.35"/>
    <row r="197" spans="1:13" ht="15.75" customHeight="1" x14ac:dyDescent="0.35"/>
    <row r="198" spans="1:13" ht="15.75" customHeight="1" x14ac:dyDescent="0.35"/>
    <row r="199" spans="1:13" ht="15.75" customHeight="1" x14ac:dyDescent="0.35"/>
    <row r="200" spans="1:13" ht="15.75" customHeight="1" x14ac:dyDescent="0.35"/>
    <row r="201" spans="1:13" ht="15.75" customHeight="1" x14ac:dyDescent="0.35"/>
    <row r="202" spans="1:13" ht="15.75" customHeight="1" x14ac:dyDescent="0.35"/>
    <row r="203" spans="1:13" ht="15.75" customHeight="1" x14ac:dyDescent="0.35"/>
    <row r="204" spans="1:13" ht="15.75" customHeight="1" x14ac:dyDescent="0.35"/>
    <row r="205" spans="1:13" ht="15.75" customHeight="1" x14ac:dyDescent="0.35"/>
    <row r="206" spans="1:13" ht="15.75" customHeight="1" x14ac:dyDescent="0.35"/>
    <row r="207" spans="1:13" ht="15.75" customHeight="1" x14ac:dyDescent="0.35"/>
    <row r="208" spans="1:13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G1000"/>
  <sheetViews>
    <sheetView showGridLines="0" zoomScale="70" zoomScaleNormal="70" workbookViewId="0">
      <selection activeCell="F14" sqref="F14"/>
    </sheetView>
  </sheetViews>
  <sheetFormatPr defaultColWidth="14.453125" defaultRowHeight="15" customHeight="1" outlineLevelRow="2" outlineLevelCol="1" x14ac:dyDescent="0.35"/>
  <cols>
    <col min="1" max="1" width="52.1796875" customWidth="1"/>
    <col min="2" max="2" width="9.453125" customWidth="1"/>
    <col min="3" max="3" width="8.7265625" customWidth="1"/>
    <col min="4" max="4" width="15.26953125" customWidth="1" outlineLevel="1"/>
    <col min="5" max="5" width="12.453125" customWidth="1" outlineLevel="1"/>
    <col min="6" max="6" width="14.26953125" customWidth="1" outlineLevel="1"/>
    <col min="7" max="7" width="12.453125" customWidth="1" outlineLevel="1"/>
  </cols>
  <sheetData>
    <row r="1" spans="1:7" ht="15" customHeight="1" x14ac:dyDescent="0.35">
      <c r="A1" s="240" t="s">
        <v>793</v>
      </c>
      <c r="D1" s="242">
        <v>45505</v>
      </c>
      <c r="E1" s="243"/>
      <c r="F1" s="244">
        <v>45536</v>
      </c>
      <c r="G1" s="245"/>
    </row>
    <row r="2" spans="1:7" ht="14.5" x14ac:dyDescent="0.35">
      <c r="A2" s="241"/>
      <c r="D2" s="67" t="s">
        <v>794</v>
      </c>
      <c r="E2" s="68" t="s">
        <v>795</v>
      </c>
      <c r="F2" s="69" t="s">
        <v>794</v>
      </c>
      <c r="G2" s="69" t="s">
        <v>795</v>
      </c>
    </row>
    <row r="3" spans="1:7" ht="14.5" x14ac:dyDescent="0.35">
      <c r="B3" s="70"/>
      <c r="C3" s="70"/>
      <c r="D3" s="71"/>
      <c r="E3" s="72"/>
    </row>
    <row r="4" spans="1:7" ht="14.5" x14ac:dyDescent="0.35">
      <c r="A4" s="73" t="s">
        <v>796</v>
      </c>
      <c r="C4" s="70"/>
      <c r="D4" s="74">
        <f t="shared" ref="D4:G4" si="0">SUM(D5:D15)</f>
        <v>382578.85000000003</v>
      </c>
      <c r="E4" s="75">
        <f t="shared" si="0"/>
        <v>0</v>
      </c>
      <c r="F4" s="76">
        <f t="shared" si="0"/>
        <v>0</v>
      </c>
      <c r="G4" s="76">
        <f t="shared" si="0"/>
        <v>0</v>
      </c>
    </row>
    <row r="5" spans="1:7" ht="14.5" outlineLevel="1" x14ac:dyDescent="0.35">
      <c r="A5" s="3" t="s">
        <v>797</v>
      </c>
      <c r="B5" s="70"/>
      <c r="C5" s="70" t="s">
        <v>798</v>
      </c>
      <c r="D5" s="77">
        <f>'Output Baixo Gávea (mensal)'!D5+'Output Copacabana (mensal)'!D5+'Output S. Conrado (mensal)'!D5+'Output Tijuca (mensal)'!D5</f>
        <v>62126.8</v>
      </c>
      <c r="E5" s="78"/>
      <c r="F5" s="79"/>
      <c r="G5" s="79"/>
    </row>
    <row r="6" spans="1:7" ht="14.5" outlineLevel="1" x14ac:dyDescent="0.35">
      <c r="A6" s="3" t="s">
        <v>799</v>
      </c>
      <c r="B6" s="70"/>
      <c r="C6" s="70"/>
      <c r="D6" s="77">
        <f>'Output Baixo Gávea (mensal)'!D6+'Output Copacabana (mensal)'!D6+'Output S. Conrado (mensal)'!D6+'Output Tijuca (mensal)'!D6</f>
        <v>111783.28</v>
      </c>
      <c r="E6" s="78"/>
      <c r="F6" s="79"/>
      <c r="G6" s="79"/>
    </row>
    <row r="7" spans="1:7" ht="14.5" outlineLevel="1" x14ac:dyDescent="0.35">
      <c r="A7" s="3" t="s">
        <v>800</v>
      </c>
      <c r="B7" s="70"/>
      <c r="C7" s="70"/>
      <c r="D7" s="77">
        <f>'Output Baixo Gávea (mensal)'!D7+'Output Copacabana (mensal)'!D7+'Output S. Conrado (mensal)'!D7+'Output Tijuca (mensal)'!D7</f>
        <v>43802.54</v>
      </c>
      <c r="E7" s="78"/>
      <c r="F7" s="79"/>
      <c r="G7" s="79"/>
    </row>
    <row r="8" spans="1:7" ht="14.5" outlineLevel="1" x14ac:dyDescent="0.35">
      <c r="A8" s="3" t="s">
        <v>801</v>
      </c>
      <c r="B8" s="70"/>
      <c r="C8" s="70"/>
      <c r="D8" s="77">
        <f>'Output Baixo Gávea (mensal)'!D8+'Output Copacabana (mensal)'!D8+'Output S. Conrado (mensal)'!D8+'Output Tijuca (mensal)'!D8</f>
        <v>29425.66</v>
      </c>
      <c r="E8" s="78"/>
      <c r="F8" s="79"/>
      <c r="G8" s="79"/>
    </row>
    <row r="9" spans="1:7" ht="14.5" outlineLevel="1" x14ac:dyDescent="0.35">
      <c r="A9" s="3" t="s">
        <v>802</v>
      </c>
      <c r="B9" s="70"/>
      <c r="C9" s="70"/>
      <c r="D9" s="77">
        <f>'Output Baixo Gávea (mensal)'!D9+'Output Copacabana (mensal)'!D9+'Output S. Conrado (mensal)'!D9+'Output Tijuca (mensal)'!D9</f>
        <v>81501.279999999999</v>
      </c>
      <c r="E9" s="78"/>
      <c r="F9" s="79"/>
      <c r="G9" s="79"/>
    </row>
    <row r="10" spans="1:7" ht="14.5" outlineLevel="1" x14ac:dyDescent="0.35">
      <c r="A10" s="3" t="s">
        <v>803</v>
      </c>
      <c r="B10" s="70"/>
      <c r="C10" s="70"/>
      <c r="D10" s="77">
        <f>'Output Baixo Gávea (mensal)'!D10+'Output Copacabana (mensal)'!D10+'Output S. Conrado (mensal)'!D10+'Output Tijuca (mensal)'!D10</f>
        <v>9411.48</v>
      </c>
      <c r="E10" s="78"/>
      <c r="F10" s="79"/>
      <c r="G10" s="79"/>
    </row>
    <row r="11" spans="1:7" ht="14.5" outlineLevel="1" x14ac:dyDescent="0.35">
      <c r="A11" s="3" t="s">
        <v>804</v>
      </c>
      <c r="B11" s="70"/>
      <c r="C11" s="70"/>
      <c r="D11" s="77">
        <f>'Output Banka PJ (mensal)'!D5</f>
        <v>4343.96</v>
      </c>
      <c r="E11" s="78"/>
      <c r="F11" s="79"/>
      <c r="G11" s="79"/>
    </row>
    <row r="12" spans="1:7" ht="14.5" outlineLevel="1" x14ac:dyDescent="0.35">
      <c r="A12" s="80" t="s">
        <v>805</v>
      </c>
      <c r="B12" s="70"/>
      <c r="C12" s="70"/>
      <c r="D12" s="77">
        <f>'Output Banka PJ (mensal)'!D6</f>
        <v>2900</v>
      </c>
      <c r="E12" s="78"/>
      <c r="F12" s="79"/>
      <c r="G12" s="79"/>
    </row>
    <row r="13" spans="1:7" ht="14.5" outlineLevel="1" x14ac:dyDescent="0.35">
      <c r="A13" s="80" t="s">
        <v>806</v>
      </c>
      <c r="B13" s="70"/>
      <c r="C13" s="70"/>
      <c r="D13" s="77">
        <f>'Output Banka PJ (mensal)'!D7</f>
        <v>1700</v>
      </c>
      <c r="E13" s="78"/>
      <c r="F13" s="79"/>
      <c r="G13" s="79"/>
    </row>
    <row r="14" spans="1:7" ht="14.5" outlineLevel="1" x14ac:dyDescent="0.35">
      <c r="A14" s="80" t="s">
        <v>807</v>
      </c>
      <c r="B14" s="70"/>
      <c r="C14" s="70"/>
      <c r="D14" s="77">
        <f>'Output Banka PJ (mensal)'!D8</f>
        <v>29966.67</v>
      </c>
      <c r="E14" s="78"/>
      <c r="F14" s="79"/>
      <c r="G14" s="79"/>
    </row>
    <row r="15" spans="1:7" ht="14.5" outlineLevel="1" x14ac:dyDescent="0.35">
      <c r="A15" s="80" t="s">
        <v>808</v>
      </c>
      <c r="B15" s="70"/>
      <c r="C15" s="70"/>
      <c r="D15" s="77">
        <f>SUM('Output Banka PJ (mensal)'!D9:D11)</f>
        <v>5617.18</v>
      </c>
      <c r="E15" s="78"/>
      <c r="F15" s="79"/>
      <c r="G15" s="79"/>
    </row>
    <row r="16" spans="1:7" ht="14.5" x14ac:dyDescent="0.35">
      <c r="B16" s="70"/>
      <c r="C16" s="70"/>
      <c r="D16" s="77"/>
      <c r="E16" s="78"/>
      <c r="F16" s="79"/>
      <c r="G16" s="79"/>
    </row>
    <row r="17" spans="1:7" ht="14.5" x14ac:dyDescent="0.35">
      <c r="A17" s="73" t="s">
        <v>809</v>
      </c>
      <c r="B17" s="81"/>
      <c r="C17" s="70"/>
      <c r="D17" s="82">
        <f t="shared" ref="D17:G17" si="1">SUM(D18:D22)</f>
        <v>455.85</v>
      </c>
      <c r="E17" s="83">
        <f t="shared" si="1"/>
        <v>0</v>
      </c>
      <c r="F17" s="84">
        <f t="shared" si="1"/>
        <v>0</v>
      </c>
      <c r="G17" s="84">
        <f t="shared" si="1"/>
        <v>0</v>
      </c>
    </row>
    <row r="18" spans="1:7" ht="15.75" customHeight="1" outlineLevel="1" x14ac:dyDescent="0.35">
      <c r="A18" s="3" t="s">
        <v>810</v>
      </c>
      <c r="B18" s="85"/>
      <c r="C18" s="70"/>
      <c r="D18" s="77">
        <f>'Output Baixo Gávea (mensal)'!D13+'Output Copacabana (mensal)'!D13+'Output S. Conrado (mensal)'!D13+'Output Tijuca (mensal)'!D13</f>
        <v>0</v>
      </c>
      <c r="E18" s="78"/>
      <c r="F18" s="79"/>
      <c r="G18" s="79"/>
    </row>
    <row r="19" spans="1:7" ht="15.75" customHeight="1" outlineLevel="1" x14ac:dyDescent="0.35">
      <c r="A19" s="3" t="s">
        <v>811</v>
      </c>
      <c r="B19" s="85"/>
      <c r="C19" s="70"/>
      <c r="D19" s="77">
        <f>'Output Baixo Gávea (mensal)'!D14+'Output Copacabana (mensal)'!D14+'Output S. Conrado (mensal)'!D14+'Output Tijuca (mensal)'!D14</f>
        <v>0</v>
      </c>
      <c r="E19" s="78"/>
      <c r="F19" s="79"/>
      <c r="G19" s="79"/>
    </row>
    <row r="20" spans="1:7" ht="15.75" customHeight="1" outlineLevel="1" x14ac:dyDescent="0.35">
      <c r="A20" s="3" t="s">
        <v>812</v>
      </c>
      <c r="B20" s="85"/>
      <c r="C20" s="85"/>
      <c r="D20" s="77">
        <f>'Output Baixo Gávea (mensal)'!D15+'Output Copacabana (mensal)'!D15+'Output S. Conrado (mensal)'!D15+'Output Tijuca (mensal)'!D15</f>
        <v>28.619999999999997</v>
      </c>
      <c r="E20" s="78"/>
      <c r="F20" s="79"/>
      <c r="G20" s="79"/>
    </row>
    <row r="21" spans="1:7" ht="15.75" customHeight="1" outlineLevel="1" x14ac:dyDescent="0.35">
      <c r="A21" s="3" t="s">
        <v>813</v>
      </c>
      <c r="B21" s="85"/>
      <c r="C21" s="70"/>
      <c r="D21" s="77">
        <f>'Output Baixo Gávea (mensal)'!D16+'Output Copacabana (mensal)'!D16+'Output S. Conrado (mensal)'!D16+'Output Tijuca (mensal)'!D16</f>
        <v>300.62</v>
      </c>
      <c r="E21" s="78"/>
      <c r="F21" s="79"/>
      <c r="G21" s="79"/>
    </row>
    <row r="22" spans="1:7" ht="15.75" customHeight="1" outlineLevel="1" x14ac:dyDescent="0.35">
      <c r="A22" s="3" t="s">
        <v>814</v>
      </c>
      <c r="B22" s="85"/>
      <c r="C22" s="70"/>
      <c r="D22" s="77">
        <f>'Output Baixo Gávea (mensal)'!D17+'Output Copacabana (mensal)'!D17+'Output S. Conrado (mensal)'!D17+'Output Tijuca (mensal)'!D17</f>
        <v>126.61</v>
      </c>
      <c r="E22" s="78"/>
      <c r="F22" s="79"/>
      <c r="G22" s="79"/>
    </row>
    <row r="23" spans="1:7" ht="15.75" customHeight="1" x14ac:dyDescent="0.35">
      <c r="B23" s="70"/>
      <c r="C23" s="70"/>
      <c r="D23" s="77"/>
      <c r="E23" s="78"/>
      <c r="F23" s="79"/>
      <c r="G23" s="79"/>
    </row>
    <row r="24" spans="1:7" ht="15.75" customHeight="1" x14ac:dyDescent="0.35">
      <c r="A24" s="73" t="s">
        <v>815</v>
      </c>
      <c r="B24" s="70"/>
      <c r="C24" s="70"/>
      <c r="D24" s="74">
        <f t="shared" ref="D24:G24" si="2">SUM(D25:D33)</f>
        <v>193028.80000000002</v>
      </c>
      <c r="E24" s="75">
        <f t="shared" si="2"/>
        <v>0</v>
      </c>
      <c r="F24" s="76">
        <f t="shared" si="2"/>
        <v>0</v>
      </c>
      <c r="G24" s="76">
        <f t="shared" si="2"/>
        <v>0</v>
      </c>
    </row>
    <row r="25" spans="1:7" ht="15.75" customHeight="1" outlineLevel="1" x14ac:dyDescent="0.35">
      <c r="A25" s="3" t="s">
        <v>32</v>
      </c>
      <c r="B25" s="70"/>
      <c r="C25" s="70"/>
      <c r="D25" s="77">
        <f>'Output Baixo Gávea (mensal)'!D20+'Output Copacabana (mensal)'!D20+'Output S. Conrado (mensal)'!D20+'Output Tijuca (mensal)'!D20</f>
        <v>66241.239999999991</v>
      </c>
      <c r="E25" s="78"/>
      <c r="F25" s="79"/>
      <c r="G25" s="79"/>
    </row>
    <row r="26" spans="1:7" ht="15.75" customHeight="1" outlineLevel="1" x14ac:dyDescent="0.35">
      <c r="A26" s="3" t="s">
        <v>42</v>
      </c>
      <c r="B26" s="70"/>
      <c r="C26" s="70"/>
      <c r="D26" s="77">
        <f>'Output Baixo Gávea (mensal)'!D21+'Output Copacabana (mensal)'!D21+'Output S. Conrado (mensal)'!D21+'Output Tijuca (mensal)'!D21</f>
        <v>16101.230000000003</v>
      </c>
      <c r="E26" s="78"/>
      <c r="F26" s="79"/>
      <c r="G26" s="79"/>
    </row>
    <row r="27" spans="1:7" ht="15.75" customHeight="1" outlineLevel="1" x14ac:dyDescent="0.35">
      <c r="A27" s="3" t="s">
        <v>38</v>
      </c>
      <c r="B27" s="70"/>
      <c r="C27" s="70"/>
      <c r="D27" s="77">
        <f>'Output Baixo Gávea (mensal)'!D22+'Output Copacabana (mensal)'!D22+'Output S. Conrado (mensal)'!D22+'Output Tijuca (mensal)'!D22</f>
        <v>67651.73</v>
      </c>
      <c r="E27" s="78"/>
      <c r="F27" s="79"/>
      <c r="G27" s="79"/>
    </row>
    <row r="28" spans="1:7" ht="15.75" customHeight="1" outlineLevel="1" x14ac:dyDescent="0.35">
      <c r="A28" s="3" t="s">
        <v>51</v>
      </c>
      <c r="B28" s="70"/>
      <c r="C28" s="70"/>
      <c r="D28" s="77">
        <f>'Output Baixo Gávea (mensal)'!D23+'Output Copacabana (mensal)'!D23+'Output S. Conrado (mensal)'!D23+'Output Tijuca (mensal)'!D23</f>
        <v>8735.9900000000016</v>
      </c>
      <c r="E28" s="78"/>
      <c r="F28" s="79"/>
      <c r="G28" s="79"/>
    </row>
    <row r="29" spans="1:7" ht="15.75" customHeight="1" outlineLevel="1" x14ac:dyDescent="0.35">
      <c r="A29" s="3" t="s">
        <v>56</v>
      </c>
      <c r="B29" s="70"/>
      <c r="C29" s="70"/>
      <c r="D29" s="77">
        <f>'Output Baixo Gávea (mensal)'!D24+'Output Copacabana (mensal)'!D24+'Output S. Conrado (mensal)'!D24+'Output Tijuca (mensal)'!D24</f>
        <v>0</v>
      </c>
      <c r="E29" s="78"/>
      <c r="F29" s="79"/>
      <c r="G29" s="79"/>
    </row>
    <row r="30" spans="1:7" ht="15.75" customHeight="1" outlineLevel="1" x14ac:dyDescent="0.35">
      <c r="A30" s="3" t="s">
        <v>60</v>
      </c>
      <c r="B30" s="70"/>
      <c r="C30" s="70"/>
      <c r="D30" s="77">
        <f>'Output Baixo Gávea (mensal)'!D25+'Output Copacabana (mensal)'!D25+'Output S. Conrado (mensal)'!D25+'Output Tijuca (mensal)'!D25</f>
        <v>0</v>
      </c>
      <c r="E30" s="78"/>
      <c r="F30" s="79"/>
      <c r="G30" s="79"/>
    </row>
    <row r="31" spans="1:7" ht="15.75" customHeight="1" outlineLevel="1" x14ac:dyDescent="0.35">
      <c r="A31" s="3" t="s">
        <v>55</v>
      </c>
      <c r="B31" s="70"/>
      <c r="C31" s="70"/>
      <c r="D31" s="77">
        <f>'Output Baixo Gávea (mensal)'!D26+'Output Copacabana (mensal)'!D26+'Output S. Conrado (mensal)'!D26+'Output Tijuca (mensal)'!D26</f>
        <v>4496.22</v>
      </c>
      <c r="E31" s="78"/>
      <c r="F31" s="79"/>
      <c r="G31" s="79"/>
    </row>
    <row r="32" spans="1:7" ht="15.75" customHeight="1" outlineLevel="1" x14ac:dyDescent="0.35">
      <c r="A32" s="3" t="s">
        <v>67</v>
      </c>
      <c r="B32" s="70"/>
      <c r="C32" s="70"/>
      <c r="D32" s="77">
        <f>'Output Baixo Gávea (mensal)'!D27+'Output Copacabana (mensal)'!D27+'Output S. Conrado (mensal)'!D27+'Output Tijuca (mensal)'!D27</f>
        <v>2025.7</v>
      </c>
      <c r="E32" s="78"/>
      <c r="F32" s="79"/>
      <c r="G32" s="79"/>
    </row>
    <row r="33" spans="1:7" ht="15.75" customHeight="1" outlineLevel="1" x14ac:dyDescent="0.35">
      <c r="A33" s="3" t="s">
        <v>36</v>
      </c>
      <c r="B33" s="70"/>
      <c r="C33" s="70"/>
      <c r="D33" s="77">
        <f>'Output Baixo Gávea (mensal)'!D28+'Output Copacabana (mensal)'!D28+'Output S. Conrado (mensal)'!D28+'Output Tijuca (mensal)'!D28</f>
        <v>27776.690000000002</v>
      </c>
      <c r="E33" s="78"/>
      <c r="F33" s="79"/>
      <c r="G33" s="79"/>
    </row>
    <row r="34" spans="1:7" ht="15.75" customHeight="1" x14ac:dyDescent="0.35">
      <c r="B34" s="70"/>
      <c r="C34" s="70"/>
      <c r="D34" s="77"/>
      <c r="E34" s="78"/>
      <c r="F34" s="79"/>
      <c r="G34" s="79"/>
    </row>
    <row r="35" spans="1:7" ht="15.75" customHeight="1" x14ac:dyDescent="0.35">
      <c r="A35" s="73" t="s">
        <v>816</v>
      </c>
      <c r="B35" s="70"/>
      <c r="C35" s="70"/>
      <c r="D35" s="82">
        <f t="shared" ref="D35:G35" si="3">SUM(D4,-D17,-D24)</f>
        <v>189094.20000000004</v>
      </c>
      <c r="E35" s="83">
        <f t="shared" si="3"/>
        <v>0</v>
      </c>
      <c r="F35" s="84">
        <f t="shared" si="3"/>
        <v>0</v>
      </c>
      <c r="G35" s="84">
        <f t="shared" si="3"/>
        <v>0</v>
      </c>
    </row>
    <row r="36" spans="1:7" ht="15.75" customHeight="1" x14ac:dyDescent="0.35">
      <c r="A36" s="3" t="s">
        <v>817</v>
      </c>
      <c r="B36" s="70"/>
      <c r="C36" s="70"/>
      <c r="D36" s="86">
        <f t="shared" ref="D36:G36" si="4">IFERROR(D35/D$4,"-")</f>
        <v>0.49426203251957085</v>
      </c>
      <c r="E36" s="87" t="str">
        <f t="shared" si="4"/>
        <v>-</v>
      </c>
      <c r="F36" s="88" t="str">
        <f t="shared" si="4"/>
        <v>-</v>
      </c>
      <c r="G36" s="88" t="str">
        <f t="shared" si="4"/>
        <v>-</v>
      </c>
    </row>
    <row r="37" spans="1:7" ht="15.75" customHeight="1" x14ac:dyDescent="0.35">
      <c r="B37" s="70"/>
      <c r="C37" s="70"/>
      <c r="D37" s="77"/>
      <c r="E37" s="78"/>
      <c r="F37" s="79"/>
      <c r="G37" s="79"/>
    </row>
    <row r="38" spans="1:7" ht="15.75" customHeight="1" x14ac:dyDescent="0.35">
      <c r="A38" s="73" t="s">
        <v>818</v>
      </c>
      <c r="B38" s="89"/>
      <c r="C38" s="89"/>
      <c r="D38" s="82">
        <f t="shared" ref="D38:G38" si="5">SUM(D39,D46,D55)</f>
        <v>93498.729999999981</v>
      </c>
      <c r="E38" s="83">
        <f t="shared" si="5"/>
        <v>0</v>
      </c>
      <c r="F38" s="84">
        <f t="shared" si="5"/>
        <v>0</v>
      </c>
      <c r="G38" s="84">
        <f t="shared" si="5"/>
        <v>0</v>
      </c>
    </row>
    <row r="39" spans="1:7" ht="15.75" customHeight="1" outlineLevel="1" x14ac:dyDescent="0.35">
      <c r="A39" s="90" t="s">
        <v>819</v>
      </c>
      <c r="B39" s="70"/>
      <c r="C39" s="70"/>
      <c r="D39" s="91">
        <f t="shared" ref="D39:G39" si="6">SUM(D40:D45)</f>
        <v>22104.28</v>
      </c>
      <c r="E39" s="92">
        <f t="shared" si="6"/>
        <v>0</v>
      </c>
      <c r="F39" s="93">
        <f t="shared" si="6"/>
        <v>0</v>
      </c>
      <c r="G39" s="93">
        <f t="shared" si="6"/>
        <v>0</v>
      </c>
    </row>
    <row r="40" spans="1:7" ht="15.75" customHeight="1" outlineLevel="2" x14ac:dyDescent="0.35">
      <c r="A40" s="3" t="s">
        <v>820</v>
      </c>
      <c r="B40" s="70"/>
      <c r="C40" s="70"/>
      <c r="D40" s="77">
        <f>'Output Baixo Gávea (mensal)'!D35+'Output Copacabana (mensal)'!D35+'Output S. Conrado (mensal)'!D35+'Output Tijuca (mensal)'!D35</f>
        <v>8937.7000000000007</v>
      </c>
      <c r="E40" s="78"/>
      <c r="F40" s="79"/>
      <c r="G40" s="79"/>
    </row>
    <row r="41" spans="1:7" ht="15.75" customHeight="1" outlineLevel="2" x14ac:dyDescent="0.35">
      <c r="A41" s="3" t="s">
        <v>821</v>
      </c>
      <c r="B41" s="70"/>
      <c r="C41" s="70"/>
      <c r="D41" s="77">
        <f>'Output Baixo Gávea (mensal)'!D36+'Output Copacabana (mensal)'!D36+'Output S. Conrado (mensal)'!D36+'Output Tijuca (mensal)'!D36</f>
        <v>7923.0999999999995</v>
      </c>
      <c r="E41" s="78"/>
      <c r="F41" s="79"/>
      <c r="G41" s="79"/>
    </row>
    <row r="42" spans="1:7" ht="15.75" customHeight="1" outlineLevel="2" x14ac:dyDescent="0.35">
      <c r="A42" s="3" t="s">
        <v>822</v>
      </c>
      <c r="B42" s="70"/>
      <c r="C42" s="70"/>
      <c r="D42" s="77">
        <f>'Output Baixo Gávea (mensal)'!D37+'Output Copacabana (mensal)'!D37+'Output S. Conrado (mensal)'!D37+'Output Tijuca (mensal)'!D37</f>
        <v>3685.2</v>
      </c>
      <c r="E42" s="78"/>
      <c r="F42" s="79"/>
      <c r="G42" s="79"/>
    </row>
    <row r="43" spans="1:7" ht="15.75" customHeight="1" outlineLevel="2" x14ac:dyDescent="0.35">
      <c r="A43" s="3" t="s">
        <v>823</v>
      </c>
      <c r="B43" s="70"/>
      <c r="C43" s="70"/>
      <c r="D43" s="77">
        <f>'Output Baixo Gávea (mensal)'!D38+'Output Copacabana (mensal)'!D38+'Output S. Conrado (mensal)'!D38+'Output Tijuca (mensal)'!D38</f>
        <v>410</v>
      </c>
      <c r="E43" s="78"/>
      <c r="F43" s="79"/>
      <c r="G43" s="79"/>
    </row>
    <row r="44" spans="1:7" ht="15.75" customHeight="1" outlineLevel="2" x14ac:dyDescent="0.35">
      <c r="A44" s="3" t="s">
        <v>824</v>
      </c>
      <c r="B44" s="70"/>
      <c r="C44" s="70"/>
      <c r="D44" s="77">
        <f>'Output Baixo Gávea (mensal)'!D39+'Output Copacabana (mensal)'!D39+'Output S. Conrado (mensal)'!D39+'Output Tijuca (mensal)'!D39</f>
        <v>943.71</v>
      </c>
      <c r="E44" s="78"/>
      <c r="F44" s="79"/>
      <c r="G44" s="79"/>
    </row>
    <row r="45" spans="1:7" ht="15.75" customHeight="1" outlineLevel="2" x14ac:dyDescent="0.35">
      <c r="A45" s="3" t="s">
        <v>825</v>
      </c>
      <c r="B45" s="70"/>
      <c r="C45" s="70"/>
      <c r="D45" s="77">
        <f>'Output Baixo Gávea (mensal)'!D40+'Output Copacabana (mensal)'!D40+'Output S. Conrado (mensal)'!D40+'Output Tijuca (mensal)'!D40</f>
        <v>204.57</v>
      </c>
      <c r="E45" s="78"/>
      <c r="F45" s="79"/>
      <c r="G45" s="79"/>
    </row>
    <row r="46" spans="1:7" ht="15.75" customHeight="1" outlineLevel="1" x14ac:dyDescent="0.35">
      <c r="A46" s="90" t="s">
        <v>826</v>
      </c>
      <c r="B46" s="70"/>
      <c r="C46" s="70"/>
      <c r="D46" s="91">
        <f t="shared" ref="D46:G46" si="7">SUM(D47:D54)</f>
        <v>12569.23</v>
      </c>
      <c r="E46" s="92">
        <f t="shared" si="7"/>
        <v>0</v>
      </c>
      <c r="F46" s="93">
        <f t="shared" si="7"/>
        <v>0</v>
      </c>
      <c r="G46" s="93">
        <f t="shared" si="7"/>
        <v>0</v>
      </c>
    </row>
    <row r="47" spans="1:7" ht="15.75" customHeight="1" outlineLevel="1" x14ac:dyDescent="0.35">
      <c r="A47" s="3" t="s">
        <v>827</v>
      </c>
      <c r="B47" s="70"/>
      <c r="C47" s="70"/>
      <c r="D47" s="77">
        <f>'Output Baixo Gávea (mensal)'!D42+'Output Copacabana (mensal)'!D42+'Output S. Conrado (mensal)'!D42+'Output Tijuca (mensal)'!D42</f>
        <v>3803.61</v>
      </c>
      <c r="E47" s="78"/>
      <c r="F47" s="79"/>
      <c r="G47" s="79"/>
    </row>
    <row r="48" spans="1:7" ht="15.75" customHeight="1" outlineLevel="2" x14ac:dyDescent="0.35">
      <c r="A48" s="3" t="s">
        <v>828</v>
      </c>
      <c r="B48" s="70"/>
      <c r="C48" s="70"/>
      <c r="D48" s="77">
        <f>'Output Baixo Gávea (mensal)'!D43+'Output Copacabana (mensal)'!D43+'Output S. Conrado (mensal)'!D43+'Output Tijuca (mensal)'!D43</f>
        <v>0</v>
      </c>
      <c r="E48" s="78"/>
      <c r="F48" s="79"/>
      <c r="G48" s="79"/>
    </row>
    <row r="49" spans="1:7" ht="15.75" customHeight="1" outlineLevel="2" x14ac:dyDescent="0.35">
      <c r="A49" s="3" t="s">
        <v>829</v>
      </c>
      <c r="B49" s="70"/>
      <c r="C49" s="70"/>
      <c r="D49" s="77">
        <f>'Output Baixo Gávea (mensal)'!D44+'Output Copacabana (mensal)'!D44+'Output S. Conrado (mensal)'!D44+'Output Tijuca (mensal)'!D44</f>
        <v>883.99</v>
      </c>
      <c r="E49" s="78"/>
      <c r="F49" s="79"/>
      <c r="G49" s="79"/>
    </row>
    <row r="50" spans="1:7" ht="15.75" customHeight="1" outlineLevel="2" x14ac:dyDescent="0.35">
      <c r="A50" s="3" t="s">
        <v>830</v>
      </c>
      <c r="B50" s="70"/>
      <c r="C50" s="70"/>
      <c r="D50" s="77">
        <f>'Output Baixo Gávea (mensal)'!D45+'Output Copacabana (mensal)'!D45+'Output S. Conrado (mensal)'!D45+'Output Tijuca (mensal)'!D45</f>
        <v>484.34</v>
      </c>
      <c r="E50" s="78"/>
      <c r="F50" s="79"/>
      <c r="G50" s="79"/>
    </row>
    <row r="51" spans="1:7" ht="15.75" customHeight="1" outlineLevel="2" x14ac:dyDescent="0.35">
      <c r="A51" s="3" t="s">
        <v>831</v>
      </c>
      <c r="B51" s="70"/>
      <c r="C51" s="70"/>
      <c r="D51" s="77">
        <f>'Output Baixo Gávea (mensal)'!D46+'Output Copacabana (mensal)'!D46+'Output S. Conrado (mensal)'!D46+'Output Tijuca (mensal)'!D46</f>
        <v>252.29</v>
      </c>
      <c r="E51" s="78"/>
      <c r="F51" s="79"/>
      <c r="G51" s="79"/>
    </row>
    <row r="52" spans="1:7" ht="15.75" customHeight="1" outlineLevel="2" x14ac:dyDescent="0.35">
      <c r="A52" s="3" t="s">
        <v>832</v>
      </c>
      <c r="B52" s="70"/>
      <c r="C52" s="70"/>
      <c r="D52" s="77">
        <f>'Output Baixo Gávea (mensal)'!D47+'Output Copacabana (mensal)'!D47+'Output S. Conrado (mensal)'!D47+'Output Tijuca (mensal)'!D47</f>
        <v>255</v>
      </c>
      <c r="E52" s="78"/>
      <c r="F52" s="79"/>
      <c r="G52" s="79"/>
    </row>
    <row r="53" spans="1:7" ht="15.75" customHeight="1" outlineLevel="2" x14ac:dyDescent="0.35">
      <c r="A53" s="3" t="s">
        <v>833</v>
      </c>
      <c r="B53" s="70"/>
      <c r="C53" s="70"/>
      <c r="D53" s="77">
        <f>'Output Baixo Gávea (mensal)'!D48+'Output Copacabana (mensal)'!D48+'Output S. Conrado (mensal)'!D48+'Output Tijuca (mensal)'!D48</f>
        <v>890</v>
      </c>
      <c r="E53" s="78"/>
      <c r="F53" s="79"/>
      <c r="G53" s="79"/>
    </row>
    <row r="54" spans="1:7" ht="15.75" customHeight="1" outlineLevel="2" x14ac:dyDescent="0.35">
      <c r="A54" s="3" t="s">
        <v>834</v>
      </c>
      <c r="B54" s="70"/>
      <c r="C54" s="70"/>
      <c r="D54" s="77">
        <f>'Output Baixo Gávea (mensal)'!D49+'Output Copacabana (mensal)'!D49+'Output S. Conrado (mensal)'!D49+'Output Tijuca (mensal)'!D49</f>
        <v>6000</v>
      </c>
      <c r="E54" s="78"/>
      <c r="F54" s="79"/>
      <c r="G54" s="79"/>
    </row>
    <row r="55" spans="1:7" ht="15.75" customHeight="1" outlineLevel="1" x14ac:dyDescent="0.35">
      <c r="A55" s="90" t="s">
        <v>835</v>
      </c>
      <c r="B55" s="70"/>
      <c r="C55" s="70"/>
      <c r="D55" s="91">
        <f t="shared" ref="D55:G55" si="8">SUM(D56:D64)</f>
        <v>58825.219999999994</v>
      </c>
      <c r="E55" s="92">
        <f t="shared" si="8"/>
        <v>0</v>
      </c>
      <c r="F55" s="93">
        <f t="shared" si="8"/>
        <v>0</v>
      </c>
      <c r="G55" s="93">
        <f t="shared" si="8"/>
        <v>0</v>
      </c>
    </row>
    <row r="56" spans="1:7" ht="15.75" customHeight="1" outlineLevel="2" x14ac:dyDescent="0.35">
      <c r="A56" s="3" t="s">
        <v>836</v>
      </c>
      <c r="B56" s="70"/>
      <c r="C56" s="70"/>
      <c r="D56" s="77">
        <f>'Output Baixo Gávea (mensal)'!D51+'Output Copacabana (mensal)'!D51+'Output S. Conrado (mensal)'!D51+'Output Tijuca (mensal)'!D51</f>
        <v>849.1</v>
      </c>
      <c r="E56" s="78"/>
      <c r="F56" s="79"/>
      <c r="G56" s="79"/>
    </row>
    <row r="57" spans="1:7" ht="15.75" customHeight="1" outlineLevel="2" x14ac:dyDescent="0.35">
      <c r="A57" s="3" t="s">
        <v>837</v>
      </c>
      <c r="B57" s="70"/>
      <c r="C57" s="70"/>
      <c r="D57" s="77">
        <f>'Output Baixo Gávea (mensal)'!D52+'Output Copacabana (mensal)'!D52+'Output S. Conrado (mensal)'!D52+'Output Tijuca (mensal)'!D52</f>
        <v>0</v>
      </c>
      <c r="E57" s="78"/>
      <c r="F57" s="79"/>
      <c r="G57" s="79"/>
    </row>
    <row r="58" spans="1:7" ht="15.75" customHeight="1" outlineLevel="2" x14ac:dyDescent="0.35">
      <c r="A58" s="3" t="s">
        <v>838</v>
      </c>
      <c r="B58" s="70"/>
      <c r="C58" s="70"/>
      <c r="D58" s="77">
        <f>'Output Baixo Gávea (mensal)'!D53+'Output Copacabana (mensal)'!D53+'Output S. Conrado (mensal)'!D53+'Output Tijuca (mensal)'!D53</f>
        <v>0</v>
      </c>
      <c r="E58" s="78"/>
      <c r="F58" s="79"/>
      <c r="G58" s="79"/>
    </row>
    <row r="59" spans="1:7" ht="15.75" customHeight="1" outlineLevel="2" x14ac:dyDescent="0.35">
      <c r="A59" s="3" t="s">
        <v>839</v>
      </c>
      <c r="B59" s="70"/>
      <c r="C59" s="70"/>
      <c r="D59" s="77">
        <f>'Output Baixo Gávea (mensal)'!D54+'Output Copacabana (mensal)'!D54+'Output S. Conrado (mensal)'!D54+'Output Tijuca (mensal)'!D54</f>
        <v>0</v>
      </c>
      <c r="E59" s="78"/>
      <c r="F59" s="79"/>
      <c r="G59" s="79"/>
    </row>
    <row r="60" spans="1:7" ht="15.75" customHeight="1" outlineLevel="2" x14ac:dyDescent="0.35">
      <c r="A60" s="3" t="s">
        <v>840</v>
      </c>
      <c r="B60" s="70"/>
      <c r="C60" s="70"/>
      <c r="D60" s="77">
        <f>'Output Baixo Gávea (mensal)'!D55+'Output Copacabana (mensal)'!D55+'Output S. Conrado (mensal)'!D55+'Output Tijuca (mensal)'!D55</f>
        <v>0</v>
      </c>
      <c r="E60" s="78"/>
      <c r="F60" s="79"/>
      <c r="G60" s="79"/>
    </row>
    <row r="61" spans="1:7" ht="14.25" customHeight="1" outlineLevel="2" x14ac:dyDescent="0.35">
      <c r="A61" s="3" t="s">
        <v>841</v>
      </c>
      <c r="B61" s="70"/>
      <c r="C61" s="70"/>
      <c r="D61" s="77">
        <f>'Output Baixo Gávea (mensal)'!D56+'Output Copacabana (mensal)'!D56+'Output S. Conrado (mensal)'!D56+'Output Tijuca (mensal)'!D56</f>
        <v>0</v>
      </c>
      <c r="E61" s="78"/>
      <c r="F61" s="79"/>
      <c r="G61" s="79"/>
    </row>
    <row r="62" spans="1:7" ht="14.25" customHeight="1" outlineLevel="2" x14ac:dyDescent="0.35">
      <c r="A62" s="3" t="s">
        <v>842</v>
      </c>
      <c r="B62" s="70"/>
      <c r="C62" s="70"/>
      <c r="D62" s="77">
        <f>'Output Baixo Gávea (mensal)'!D57+'Output Copacabana (mensal)'!D57+'Output S. Conrado (mensal)'!D57+'Output Tijuca (mensal)'!D57</f>
        <v>0</v>
      </c>
      <c r="E62" s="78"/>
      <c r="F62" s="79"/>
      <c r="G62" s="79"/>
    </row>
    <row r="63" spans="1:7" ht="15.75" customHeight="1" outlineLevel="2" x14ac:dyDescent="0.35">
      <c r="A63" s="3" t="s">
        <v>843</v>
      </c>
      <c r="B63" s="70"/>
      <c r="C63" s="70"/>
      <c r="D63" s="77">
        <f>'Output Baixo Gávea (mensal)'!D58+'Output Copacabana (mensal)'!D58+'Output S. Conrado (mensal)'!D58+'Output Tijuca (mensal)'!D58</f>
        <v>0</v>
      </c>
      <c r="E63" s="78"/>
      <c r="F63" s="79"/>
      <c r="G63" s="79"/>
    </row>
    <row r="64" spans="1:7" ht="15.75" customHeight="1" outlineLevel="2" x14ac:dyDescent="0.35">
      <c r="A64" s="3" t="s">
        <v>808</v>
      </c>
      <c r="B64" s="70"/>
      <c r="C64" s="70"/>
      <c r="D64" s="77">
        <f>'Output Baixo Gávea (mensal)'!D59+'Output Copacabana (mensal)'!D59+'Output S. Conrado (mensal)'!D59+'Output Tijuca (mensal)'!D59</f>
        <v>57976.119999999995</v>
      </c>
      <c r="E64" s="78"/>
      <c r="F64" s="79"/>
      <c r="G64" s="79"/>
    </row>
    <row r="65" spans="1:7" ht="15.75" customHeight="1" x14ac:dyDescent="0.35">
      <c r="B65" s="70"/>
      <c r="C65" s="70"/>
      <c r="D65" s="77"/>
      <c r="E65" s="78"/>
      <c r="F65" s="79"/>
      <c r="G65" s="79"/>
    </row>
    <row r="66" spans="1:7" ht="15.75" customHeight="1" x14ac:dyDescent="0.35">
      <c r="A66" s="73" t="s">
        <v>844</v>
      </c>
      <c r="B66" s="70"/>
      <c r="C66" s="70"/>
      <c r="D66" s="82">
        <f t="shared" ref="D66:G66" si="9">SUM(D67:D69)</f>
        <v>9028.7099999999991</v>
      </c>
      <c r="E66" s="83">
        <f t="shared" si="9"/>
        <v>0</v>
      </c>
      <c r="F66" s="84">
        <f t="shared" si="9"/>
        <v>0</v>
      </c>
      <c r="G66" s="84">
        <f t="shared" si="9"/>
        <v>0</v>
      </c>
    </row>
    <row r="67" spans="1:7" ht="15.75" customHeight="1" outlineLevel="1" x14ac:dyDescent="0.35">
      <c r="A67" s="3" t="s">
        <v>845</v>
      </c>
      <c r="B67" s="70"/>
      <c r="C67" s="70"/>
      <c r="D67" s="77">
        <f>'Output Baixo Gávea (mensal)'!D62+'Output Copacabana (mensal)'!D62+'Output S. Conrado (mensal)'!D62+'Output Tijuca (mensal)'!D62</f>
        <v>8969.33</v>
      </c>
      <c r="E67" s="78"/>
      <c r="F67" s="79"/>
      <c r="G67" s="79"/>
    </row>
    <row r="68" spans="1:7" ht="15.75" customHeight="1" outlineLevel="1" x14ac:dyDescent="0.35">
      <c r="A68" s="3" t="s">
        <v>846</v>
      </c>
      <c r="B68" s="70"/>
      <c r="C68" s="70"/>
      <c r="D68" s="77">
        <f>'Output Baixo Gávea (mensal)'!D63+'Output Copacabana (mensal)'!D63+'Output S. Conrado (mensal)'!D63+'Output Tijuca (mensal)'!D63</f>
        <v>0</v>
      </c>
      <c r="E68" s="78"/>
      <c r="F68" s="79"/>
      <c r="G68" s="79"/>
    </row>
    <row r="69" spans="1:7" ht="15.75" customHeight="1" outlineLevel="1" x14ac:dyDescent="0.35">
      <c r="A69" s="3" t="s">
        <v>847</v>
      </c>
      <c r="B69" s="70"/>
      <c r="C69" s="70"/>
      <c r="D69" s="77">
        <f>'Output Baixo Gávea (mensal)'!D64+'Output Copacabana (mensal)'!D64+'Output S. Conrado (mensal)'!D64+'Output Tijuca (mensal)'!D64</f>
        <v>59.38</v>
      </c>
      <c r="E69" s="78"/>
      <c r="F69" s="79"/>
      <c r="G69" s="79"/>
    </row>
    <row r="70" spans="1:7" ht="15.75" customHeight="1" x14ac:dyDescent="0.35">
      <c r="B70" s="70"/>
      <c r="C70" s="70"/>
      <c r="D70" s="77"/>
      <c r="E70" s="78"/>
      <c r="F70" s="79"/>
      <c r="G70" s="79"/>
    </row>
    <row r="71" spans="1:7" ht="15.75" customHeight="1" x14ac:dyDescent="0.35">
      <c r="A71" s="73" t="s">
        <v>848</v>
      </c>
      <c r="B71" s="70"/>
      <c r="C71" s="70"/>
      <c r="D71" s="82">
        <f t="shared" ref="D71:G71" si="10">SUM(D72:D73)</f>
        <v>10000</v>
      </c>
      <c r="E71" s="83">
        <f t="shared" si="10"/>
        <v>0</v>
      </c>
      <c r="F71" s="84">
        <f t="shared" si="10"/>
        <v>0</v>
      </c>
      <c r="G71" s="84">
        <f t="shared" si="10"/>
        <v>0</v>
      </c>
    </row>
    <row r="72" spans="1:7" ht="15.75" customHeight="1" outlineLevel="1" x14ac:dyDescent="0.35">
      <c r="A72" s="3" t="s">
        <v>849</v>
      </c>
      <c r="B72" s="70"/>
      <c r="C72" s="70"/>
      <c r="D72" s="77">
        <f>'Output Baixo Gávea (mensal)'!D67+'Output Copacabana (mensal)'!D67+'Output S. Conrado (mensal)'!D67+'Output Tijuca (mensal)'!D67</f>
        <v>10000</v>
      </c>
      <c r="E72" s="78"/>
      <c r="F72" s="79"/>
      <c r="G72" s="79"/>
    </row>
    <row r="73" spans="1:7" ht="15.75" customHeight="1" outlineLevel="1" x14ac:dyDescent="0.35">
      <c r="A73" s="3" t="s">
        <v>850</v>
      </c>
      <c r="B73" s="70"/>
      <c r="C73" s="70"/>
      <c r="D73" s="77">
        <f>'Output Baixo Gávea (mensal)'!D68+'Output Copacabana (mensal)'!D68+'Output S. Conrado (mensal)'!D68+'Output Tijuca (mensal)'!D68</f>
        <v>0</v>
      </c>
      <c r="E73" s="78"/>
      <c r="F73" s="79"/>
      <c r="G73" s="79"/>
    </row>
    <row r="74" spans="1:7" ht="15.75" customHeight="1" x14ac:dyDescent="0.35">
      <c r="A74" s="70"/>
      <c r="B74" s="70"/>
      <c r="C74" s="70"/>
      <c r="D74" s="94"/>
      <c r="E74" s="95"/>
      <c r="F74" s="70"/>
      <c r="G74" s="70"/>
    </row>
    <row r="75" spans="1:7" ht="15.75" customHeight="1" x14ac:dyDescent="0.35">
      <c r="A75" s="73" t="s">
        <v>851</v>
      </c>
      <c r="B75" s="70"/>
      <c r="C75" s="70"/>
      <c r="D75" s="74">
        <f t="shared" ref="D75:G75" si="11">SUM(D4,-D17,-D24,-D38,-D66,-D71)</f>
        <v>76566.760000000068</v>
      </c>
      <c r="E75" s="75">
        <f t="shared" si="11"/>
        <v>0</v>
      </c>
      <c r="F75" s="76">
        <f t="shared" si="11"/>
        <v>0</v>
      </c>
      <c r="G75" s="76">
        <f t="shared" si="11"/>
        <v>0</v>
      </c>
    </row>
    <row r="76" spans="1:7" ht="15.75" customHeight="1" x14ac:dyDescent="0.35">
      <c r="A76" s="70" t="s">
        <v>817</v>
      </c>
      <c r="B76" s="70"/>
      <c r="C76" s="70"/>
      <c r="D76" s="86">
        <f t="shared" ref="D76:G76" si="12">IFERROR(D75/D$4,"-")</f>
        <v>0.200133279714757</v>
      </c>
      <c r="E76" s="87" t="str">
        <f t="shared" si="12"/>
        <v>-</v>
      </c>
      <c r="F76" s="88" t="str">
        <f t="shared" si="12"/>
        <v>-</v>
      </c>
      <c r="G76" s="88" t="str">
        <f t="shared" si="12"/>
        <v>-</v>
      </c>
    </row>
    <row r="77" spans="1:7" ht="15.75" customHeight="1" x14ac:dyDescent="0.35">
      <c r="A77" s="70"/>
      <c r="B77" s="70"/>
      <c r="C77" s="70"/>
      <c r="D77" s="94"/>
      <c r="E77" s="95"/>
      <c r="F77" s="70"/>
      <c r="G77" s="70"/>
    </row>
    <row r="78" spans="1:7" ht="15.75" customHeight="1" x14ac:dyDescent="0.35">
      <c r="A78" s="73" t="s">
        <v>852</v>
      </c>
      <c r="B78" s="70"/>
      <c r="C78" s="70"/>
      <c r="D78" s="74">
        <f t="shared" ref="D78:G78" si="13">SUM(D79:D81)</f>
        <v>44300</v>
      </c>
      <c r="E78" s="75">
        <f t="shared" si="13"/>
        <v>0</v>
      </c>
      <c r="F78" s="76">
        <f t="shared" si="13"/>
        <v>0</v>
      </c>
      <c r="G78" s="76">
        <f t="shared" si="13"/>
        <v>0</v>
      </c>
    </row>
    <row r="79" spans="1:7" ht="15.75" customHeight="1" outlineLevel="1" x14ac:dyDescent="0.35">
      <c r="A79" s="3" t="s">
        <v>853</v>
      </c>
      <c r="B79" s="70"/>
      <c r="C79" s="70"/>
      <c r="D79" s="77">
        <f>'Output Baixo Gávea (mensal)'!D74+'Output Copacabana (mensal)'!D74+'Output S. Conrado (mensal)'!D74+'Output Tijuca (mensal)'!D74</f>
        <v>15500</v>
      </c>
      <c r="E79" s="78"/>
      <c r="F79" s="79"/>
      <c r="G79" s="79"/>
    </row>
    <row r="80" spans="1:7" ht="15.75" customHeight="1" outlineLevel="1" x14ac:dyDescent="0.35">
      <c r="A80" s="3" t="s">
        <v>854</v>
      </c>
      <c r="B80" s="70"/>
      <c r="C80" s="70"/>
      <c r="D80" s="77">
        <f>'Output Baixo Gávea (mensal)'!D75+'Output Copacabana (mensal)'!D75+'Output S. Conrado (mensal)'!D75+'Output Tijuca (mensal)'!D75</f>
        <v>24800</v>
      </c>
      <c r="E80" s="78"/>
      <c r="F80" s="79"/>
      <c r="G80" s="79"/>
    </row>
    <row r="81" spans="1:7" ht="15.75" customHeight="1" outlineLevel="1" x14ac:dyDescent="0.35">
      <c r="A81" s="3" t="s">
        <v>855</v>
      </c>
      <c r="B81" s="70"/>
      <c r="C81" s="70"/>
      <c r="D81" s="96">
        <f>'Output Baixo Gávea (mensal)'!D76+'Output Copacabana (mensal)'!D76+'Output S. Conrado (mensal)'!D76+'Output Tijuca (mensal)'!D76</f>
        <v>4000</v>
      </c>
      <c r="E81" s="97"/>
      <c r="F81" s="79"/>
      <c r="G81" s="79"/>
    </row>
    <row r="82" spans="1:7" ht="15.75" customHeight="1" x14ac:dyDescent="0.35">
      <c r="B82" s="70"/>
      <c r="C82" s="70"/>
      <c r="D82" s="79"/>
      <c r="E82" s="79"/>
      <c r="F82" s="79"/>
      <c r="G82" s="79"/>
    </row>
    <row r="83" spans="1:7" ht="15.75" customHeight="1" x14ac:dyDescent="0.35">
      <c r="A83" s="3"/>
      <c r="B83" s="70"/>
      <c r="C83" s="70"/>
      <c r="D83" s="79"/>
      <c r="E83" s="79"/>
      <c r="F83" s="79"/>
      <c r="G83" s="79"/>
    </row>
    <row r="84" spans="1:7" ht="15.75" customHeight="1" x14ac:dyDescent="0.35">
      <c r="A84" s="3"/>
    </row>
    <row r="85" spans="1:7" ht="15.75" customHeight="1" x14ac:dyDescent="0.35"/>
    <row r="86" spans="1:7" ht="15.75" customHeight="1" x14ac:dyDescent="0.35"/>
    <row r="87" spans="1:7" ht="15.75" customHeight="1" x14ac:dyDescent="0.35"/>
    <row r="88" spans="1:7" ht="15.75" customHeight="1" x14ac:dyDescent="0.35"/>
    <row r="89" spans="1:7" ht="15.75" customHeight="1" x14ac:dyDescent="0.35"/>
    <row r="90" spans="1:7" ht="15.75" customHeight="1" x14ac:dyDescent="0.35"/>
    <row r="91" spans="1:7" ht="15.75" customHeight="1" x14ac:dyDescent="0.35"/>
    <row r="92" spans="1:7" ht="15.75" customHeight="1" x14ac:dyDescent="0.35"/>
    <row r="93" spans="1:7" ht="15.75" customHeight="1" x14ac:dyDescent="0.35"/>
    <row r="94" spans="1:7" ht="15.75" customHeight="1" x14ac:dyDescent="0.35"/>
    <row r="95" spans="1:7" ht="15.75" customHeight="1" x14ac:dyDescent="0.35"/>
    <row r="96" spans="1:7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A2"/>
    <mergeCell ref="D1:E1"/>
    <mergeCell ref="F1:G1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Z1000"/>
  <sheetViews>
    <sheetView showGridLines="0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 outlineLevelRow="2" x14ac:dyDescent="0.35"/>
  <cols>
    <col min="1" max="1" width="1.26953125" customWidth="1"/>
    <col min="2" max="2" width="61.1796875" customWidth="1"/>
    <col min="3" max="3" width="9.81640625" customWidth="1"/>
    <col min="4" max="4" width="8.26953125" customWidth="1"/>
    <col min="5" max="22" width="9.1796875" customWidth="1"/>
    <col min="23" max="26" width="8.7265625" customWidth="1"/>
  </cols>
  <sheetData>
    <row r="1" spans="1:26" ht="14.5" x14ac:dyDescent="0.35">
      <c r="A1" s="98"/>
      <c r="B1" s="246" t="s">
        <v>856</v>
      </c>
      <c r="C1" s="100"/>
      <c r="D1" s="100"/>
      <c r="E1" s="101">
        <v>45474</v>
      </c>
      <c r="F1" s="101">
        <v>45505</v>
      </c>
      <c r="G1" s="101">
        <v>45536</v>
      </c>
      <c r="H1" s="101">
        <v>45566</v>
      </c>
      <c r="I1" s="101">
        <v>45597</v>
      </c>
      <c r="J1" s="101">
        <v>45627</v>
      </c>
      <c r="K1" s="101">
        <v>45658</v>
      </c>
      <c r="L1" s="101">
        <v>45689</v>
      </c>
      <c r="M1" s="101">
        <v>45717</v>
      </c>
      <c r="N1" s="101">
        <v>45748</v>
      </c>
      <c r="O1" s="101">
        <v>45778</v>
      </c>
      <c r="P1" s="101">
        <v>45809</v>
      </c>
      <c r="Q1" s="101">
        <v>45839</v>
      </c>
      <c r="R1" s="101">
        <v>45870</v>
      </c>
      <c r="S1" s="101">
        <v>45901</v>
      </c>
      <c r="T1" s="101">
        <v>45931</v>
      </c>
      <c r="U1" s="101">
        <v>45962</v>
      </c>
      <c r="V1" s="101">
        <v>45992</v>
      </c>
      <c r="W1" s="98"/>
      <c r="X1" s="98"/>
      <c r="Y1" s="98"/>
      <c r="Z1" s="98"/>
    </row>
    <row r="2" spans="1:26" ht="14.5" x14ac:dyDescent="0.35">
      <c r="A2" s="98"/>
      <c r="B2" s="241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12" customHeight="1" x14ac:dyDescent="0.35">
      <c r="A3" s="98"/>
      <c r="B3" s="99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1:26" ht="14.5" x14ac:dyDescent="0.35">
      <c r="A4" s="98"/>
      <c r="B4" s="102" t="s">
        <v>857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4"/>
      <c r="W4" s="98"/>
      <c r="X4" s="98"/>
      <c r="Y4" s="98"/>
      <c r="Z4" s="98"/>
    </row>
    <row r="5" spans="1:26" ht="14.5" x14ac:dyDescent="0.35">
      <c r="A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4.5" x14ac:dyDescent="0.35">
      <c r="A6" s="98"/>
      <c r="B6" s="105" t="s">
        <v>858</v>
      </c>
      <c r="C6" s="100"/>
      <c r="D6" s="100"/>
      <c r="E6" s="106">
        <f t="shared" ref="E6:V6" si="0">SUM(E8,E13,E14)</f>
        <v>0</v>
      </c>
      <c r="F6" s="106">
        <f t="shared" si="0"/>
        <v>0</v>
      </c>
      <c r="G6" s="106">
        <f t="shared" si="0"/>
        <v>0</v>
      </c>
      <c r="H6" s="106">
        <f t="shared" si="0"/>
        <v>0</v>
      </c>
      <c r="I6" s="106">
        <f t="shared" si="0"/>
        <v>0</v>
      </c>
      <c r="J6" s="106">
        <f t="shared" si="0"/>
        <v>0</v>
      </c>
      <c r="K6" s="106">
        <f t="shared" si="0"/>
        <v>0</v>
      </c>
      <c r="L6" s="106">
        <f t="shared" si="0"/>
        <v>0</v>
      </c>
      <c r="M6" s="106">
        <f t="shared" si="0"/>
        <v>0</v>
      </c>
      <c r="N6" s="106">
        <f t="shared" si="0"/>
        <v>0</v>
      </c>
      <c r="O6" s="106">
        <f t="shared" si="0"/>
        <v>0</v>
      </c>
      <c r="P6" s="106">
        <f t="shared" si="0"/>
        <v>0</v>
      </c>
      <c r="Q6" s="106">
        <f t="shared" si="0"/>
        <v>0</v>
      </c>
      <c r="R6" s="106">
        <f t="shared" si="0"/>
        <v>0</v>
      </c>
      <c r="S6" s="106">
        <f t="shared" si="0"/>
        <v>0</v>
      </c>
      <c r="T6" s="106">
        <f t="shared" si="0"/>
        <v>0</v>
      </c>
      <c r="U6" s="106">
        <f t="shared" si="0"/>
        <v>0</v>
      </c>
      <c r="V6" s="106">
        <f t="shared" si="0"/>
        <v>0</v>
      </c>
      <c r="W6" s="98"/>
      <c r="X6" s="98"/>
      <c r="Y6" s="98"/>
      <c r="Z6" s="98"/>
    </row>
    <row r="7" spans="1:26" ht="14.5" x14ac:dyDescent="0.35">
      <c r="A7" s="107"/>
      <c r="B7" s="108" t="s">
        <v>859</v>
      </c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 spans="1:26" ht="14.5" outlineLevel="1" x14ac:dyDescent="0.35">
      <c r="A8" s="98"/>
      <c r="B8" s="109" t="s">
        <v>860</v>
      </c>
      <c r="C8" s="100"/>
      <c r="D8" s="100"/>
      <c r="E8" s="110">
        <f t="shared" ref="E8:V8" si="1">SUM(E9:E12)</f>
        <v>0</v>
      </c>
      <c r="F8" s="110">
        <f t="shared" si="1"/>
        <v>0</v>
      </c>
      <c r="G8" s="110">
        <f t="shared" si="1"/>
        <v>0</v>
      </c>
      <c r="H8" s="110">
        <f t="shared" si="1"/>
        <v>0</v>
      </c>
      <c r="I8" s="110">
        <f t="shared" si="1"/>
        <v>0</v>
      </c>
      <c r="J8" s="110">
        <f t="shared" si="1"/>
        <v>0</v>
      </c>
      <c r="K8" s="110">
        <f t="shared" si="1"/>
        <v>0</v>
      </c>
      <c r="L8" s="110">
        <f t="shared" si="1"/>
        <v>0</v>
      </c>
      <c r="M8" s="110">
        <f t="shared" si="1"/>
        <v>0</v>
      </c>
      <c r="N8" s="110">
        <f t="shared" si="1"/>
        <v>0</v>
      </c>
      <c r="O8" s="110">
        <f t="shared" si="1"/>
        <v>0</v>
      </c>
      <c r="P8" s="110">
        <f t="shared" si="1"/>
        <v>0</v>
      </c>
      <c r="Q8" s="110">
        <f t="shared" si="1"/>
        <v>0</v>
      </c>
      <c r="R8" s="110">
        <f t="shared" si="1"/>
        <v>0</v>
      </c>
      <c r="S8" s="110">
        <f t="shared" si="1"/>
        <v>0</v>
      </c>
      <c r="T8" s="110">
        <f t="shared" si="1"/>
        <v>0</v>
      </c>
      <c r="U8" s="110">
        <f t="shared" si="1"/>
        <v>0</v>
      </c>
      <c r="V8" s="110">
        <f t="shared" si="1"/>
        <v>0</v>
      </c>
      <c r="W8" s="98"/>
      <c r="X8" s="98"/>
      <c r="Y8" s="98"/>
      <c r="Z8" s="98"/>
    </row>
    <row r="9" spans="1:26" ht="14.5" outlineLevel="2" x14ac:dyDescent="0.35">
      <c r="A9" s="98"/>
      <c r="B9" s="111" t="s">
        <v>861</v>
      </c>
      <c r="C9" s="100"/>
      <c r="D9" s="100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98"/>
      <c r="X9" s="98"/>
      <c r="Y9" s="98"/>
      <c r="Z9" s="98"/>
    </row>
    <row r="10" spans="1:26" ht="14.5" outlineLevel="2" x14ac:dyDescent="0.35">
      <c r="A10" s="98"/>
      <c r="B10" s="111" t="s">
        <v>862</v>
      </c>
      <c r="C10" s="100"/>
      <c r="D10" s="100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98"/>
      <c r="X10" s="98"/>
      <c r="Y10" s="98"/>
      <c r="Z10" s="98"/>
    </row>
    <row r="11" spans="1:26" ht="14.5" outlineLevel="2" x14ac:dyDescent="0.35">
      <c r="A11" s="98"/>
      <c r="B11" s="111" t="s">
        <v>863</v>
      </c>
      <c r="C11" s="100"/>
      <c r="D11" s="100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98"/>
      <c r="X11" s="98"/>
      <c r="Y11" s="98"/>
      <c r="Z11" s="98"/>
    </row>
    <row r="12" spans="1:26" ht="14.5" outlineLevel="2" x14ac:dyDescent="0.35">
      <c r="A12" s="98"/>
      <c r="B12" s="111" t="s">
        <v>864</v>
      </c>
      <c r="C12" s="100"/>
      <c r="D12" s="100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98"/>
      <c r="X12" s="98"/>
      <c r="Y12" s="98"/>
      <c r="Z12" s="98"/>
    </row>
    <row r="13" spans="1:26" ht="14.5" outlineLevel="1" x14ac:dyDescent="0.35">
      <c r="A13" s="98"/>
      <c r="B13" s="109" t="s">
        <v>865</v>
      </c>
      <c r="C13" s="100"/>
      <c r="D13" s="10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98"/>
      <c r="X13" s="98"/>
      <c r="Y13" s="98"/>
      <c r="Z13" s="98"/>
    </row>
    <row r="14" spans="1:26" ht="14.5" outlineLevel="1" x14ac:dyDescent="0.35">
      <c r="A14" s="98"/>
      <c r="B14" s="109" t="s">
        <v>866</v>
      </c>
      <c r="C14" s="100"/>
      <c r="D14" s="10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98"/>
      <c r="X14" s="98"/>
      <c r="Y14" s="98"/>
      <c r="Z14" s="98"/>
    </row>
    <row r="15" spans="1:26" ht="14.5" x14ac:dyDescent="0.35">
      <c r="A15" s="98"/>
      <c r="C15" s="100"/>
      <c r="D15" s="100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 ht="14.5" x14ac:dyDescent="0.35">
      <c r="A16" s="98"/>
      <c r="B16" s="113" t="s">
        <v>867</v>
      </c>
      <c r="C16" s="100"/>
      <c r="D16" s="100"/>
      <c r="E16" s="114">
        <f t="shared" ref="E16:V16" si="2">E17</f>
        <v>0</v>
      </c>
      <c r="F16" s="114">
        <f t="shared" si="2"/>
        <v>0</v>
      </c>
      <c r="G16" s="114">
        <f t="shared" si="2"/>
        <v>0</v>
      </c>
      <c r="H16" s="114">
        <f t="shared" si="2"/>
        <v>0</v>
      </c>
      <c r="I16" s="114">
        <f t="shared" si="2"/>
        <v>0</v>
      </c>
      <c r="J16" s="114">
        <f t="shared" si="2"/>
        <v>0</v>
      </c>
      <c r="K16" s="114">
        <f t="shared" si="2"/>
        <v>0</v>
      </c>
      <c r="L16" s="114">
        <f t="shared" si="2"/>
        <v>0</v>
      </c>
      <c r="M16" s="114">
        <f t="shared" si="2"/>
        <v>0</v>
      </c>
      <c r="N16" s="114">
        <f t="shared" si="2"/>
        <v>0</v>
      </c>
      <c r="O16" s="114">
        <f t="shared" si="2"/>
        <v>0</v>
      </c>
      <c r="P16" s="114">
        <f t="shared" si="2"/>
        <v>0</v>
      </c>
      <c r="Q16" s="114">
        <f t="shared" si="2"/>
        <v>0</v>
      </c>
      <c r="R16" s="114">
        <f t="shared" si="2"/>
        <v>0</v>
      </c>
      <c r="S16" s="114">
        <f t="shared" si="2"/>
        <v>0</v>
      </c>
      <c r="T16" s="114">
        <f t="shared" si="2"/>
        <v>0</v>
      </c>
      <c r="U16" s="114">
        <f t="shared" si="2"/>
        <v>0</v>
      </c>
      <c r="V16" s="114">
        <f t="shared" si="2"/>
        <v>0</v>
      </c>
      <c r="W16" s="98"/>
      <c r="X16" s="98"/>
      <c r="Y16" s="98"/>
      <c r="Z16" s="98"/>
    </row>
    <row r="17" spans="1:26" ht="14.5" x14ac:dyDescent="0.35">
      <c r="A17" s="98"/>
      <c r="B17" s="109" t="s">
        <v>846</v>
      </c>
      <c r="C17" s="100"/>
      <c r="D17" s="10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98"/>
      <c r="X17" s="98"/>
      <c r="Y17" s="98"/>
      <c r="Z17" s="98"/>
    </row>
    <row r="18" spans="1:26" ht="14.5" x14ac:dyDescent="0.35">
      <c r="A18" s="98"/>
      <c r="C18" s="100"/>
      <c r="D18" s="100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spans="1:26" ht="14.5" x14ac:dyDescent="0.35">
      <c r="A19" s="98"/>
      <c r="B19" s="115" t="s">
        <v>868</v>
      </c>
      <c r="C19" s="100"/>
      <c r="D19" s="100"/>
      <c r="E19" s="114">
        <f t="shared" ref="E19:V19" si="3">E6-E16</f>
        <v>0</v>
      </c>
      <c r="F19" s="114">
        <f t="shared" si="3"/>
        <v>0</v>
      </c>
      <c r="G19" s="114">
        <f t="shared" si="3"/>
        <v>0</v>
      </c>
      <c r="H19" s="114">
        <f t="shared" si="3"/>
        <v>0</v>
      </c>
      <c r="I19" s="114">
        <f t="shared" si="3"/>
        <v>0</v>
      </c>
      <c r="J19" s="114">
        <f t="shared" si="3"/>
        <v>0</v>
      </c>
      <c r="K19" s="114">
        <f t="shared" si="3"/>
        <v>0</v>
      </c>
      <c r="L19" s="114">
        <f t="shared" si="3"/>
        <v>0</v>
      </c>
      <c r="M19" s="114">
        <f t="shared" si="3"/>
        <v>0</v>
      </c>
      <c r="N19" s="114">
        <f t="shared" si="3"/>
        <v>0</v>
      </c>
      <c r="O19" s="114">
        <f t="shared" si="3"/>
        <v>0</v>
      </c>
      <c r="P19" s="114">
        <f t="shared" si="3"/>
        <v>0</v>
      </c>
      <c r="Q19" s="114">
        <f t="shared" si="3"/>
        <v>0</v>
      </c>
      <c r="R19" s="114">
        <f t="shared" si="3"/>
        <v>0</v>
      </c>
      <c r="S19" s="114">
        <f t="shared" si="3"/>
        <v>0</v>
      </c>
      <c r="T19" s="114">
        <f t="shared" si="3"/>
        <v>0</v>
      </c>
      <c r="U19" s="114">
        <f t="shared" si="3"/>
        <v>0</v>
      </c>
      <c r="V19" s="114">
        <f t="shared" si="3"/>
        <v>0</v>
      </c>
      <c r="W19" s="98"/>
      <c r="X19" s="98"/>
      <c r="Y19" s="98"/>
      <c r="Z19" s="98"/>
    </row>
    <row r="20" spans="1:26" ht="14.5" x14ac:dyDescent="0.35">
      <c r="A20" s="98"/>
      <c r="C20" s="100"/>
      <c r="D20" s="100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spans="1:26" ht="15.75" customHeight="1" x14ac:dyDescent="0.35">
      <c r="A21" s="98"/>
      <c r="B21" s="115" t="s">
        <v>869</v>
      </c>
      <c r="C21" s="100"/>
      <c r="D21" s="100"/>
      <c r="E21" s="114">
        <f t="shared" ref="E21:V21" si="4">SUM(E22:E25)</f>
        <v>0</v>
      </c>
      <c r="F21" s="114">
        <f t="shared" si="4"/>
        <v>0</v>
      </c>
      <c r="G21" s="114">
        <f t="shared" si="4"/>
        <v>0</v>
      </c>
      <c r="H21" s="114">
        <f t="shared" si="4"/>
        <v>0</v>
      </c>
      <c r="I21" s="114">
        <f t="shared" si="4"/>
        <v>0</v>
      </c>
      <c r="J21" s="114">
        <f t="shared" si="4"/>
        <v>0</v>
      </c>
      <c r="K21" s="114">
        <f t="shared" si="4"/>
        <v>0</v>
      </c>
      <c r="L21" s="114">
        <f t="shared" si="4"/>
        <v>0</v>
      </c>
      <c r="M21" s="114">
        <f t="shared" si="4"/>
        <v>0</v>
      </c>
      <c r="N21" s="114">
        <f t="shared" si="4"/>
        <v>0</v>
      </c>
      <c r="O21" s="114">
        <f t="shared" si="4"/>
        <v>0</v>
      </c>
      <c r="P21" s="114">
        <f t="shared" si="4"/>
        <v>0</v>
      </c>
      <c r="Q21" s="114">
        <f t="shared" si="4"/>
        <v>0</v>
      </c>
      <c r="R21" s="114">
        <f t="shared" si="4"/>
        <v>0</v>
      </c>
      <c r="S21" s="114">
        <f t="shared" si="4"/>
        <v>0</v>
      </c>
      <c r="T21" s="114">
        <f t="shared" si="4"/>
        <v>0</v>
      </c>
      <c r="U21" s="114">
        <f t="shared" si="4"/>
        <v>0</v>
      </c>
      <c r="V21" s="114">
        <f t="shared" si="4"/>
        <v>0</v>
      </c>
      <c r="W21" s="98"/>
      <c r="X21" s="98"/>
      <c r="Y21" s="98"/>
      <c r="Z21" s="98"/>
    </row>
    <row r="22" spans="1:26" ht="15.75" customHeight="1" outlineLevel="1" x14ac:dyDescent="0.35">
      <c r="A22" s="98"/>
      <c r="B22" s="109" t="s">
        <v>861</v>
      </c>
      <c r="C22" s="100"/>
      <c r="D22" s="10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98"/>
      <c r="X22" s="98"/>
      <c r="Y22" s="98"/>
      <c r="Z22" s="98"/>
    </row>
    <row r="23" spans="1:26" ht="15.75" customHeight="1" outlineLevel="1" x14ac:dyDescent="0.35">
      <c r="A23" s="98"/>
      <c r="B23" s="109" t="s">
        <v>862</v>
      </c>
      <c r="C23" s="100"/>
      <c r="D23" s="10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98"/>
      <c r="X23" s="98"/>
      <c r="Y23" s="98"/>
      <c r="Z23" s="98"/>
    </row>
    <row r="24" spans="1:26" ht="15.75" customHeight="1" outlineLevel="1" x14ac:dyDescent="0.35">
      <c r="A24" s="98"/>
      <c r="B24" s="109" t="s">
        <v>863</v>
      </c>
      <c r="C24" s="100"/>
      <c r="D24" s="10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98"/>
      <c r="X24" s="98"/>
      <c r="Y24" s="98"/>
      <c r="Z24" s="98"/>
    </row>
    <row r="25" spans="1:26" ht="15.75" customHeight="1" outlineLevel="1" x14ac:dyDescent="0.35">
      <c r="A25" s="98"/>
      <c r="B25" s="109" t="s">
        <v>864</v>
      </c>
      <c r="C25" s="100"/>
      <c r="D25" s="10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98"/>
      <c r="X25" s="98"/>
      <c r="Y25" s="98"/>
      <c r="Z25" s="98"/>
    </row>
    <row r="26" spans="1:26" ht="15.75" customHeight="1" x14ac:dyDescent="0.35">
      <c r="A26" s="98"/>
      <c r="C26" s="100"/>
      <c r="D26" s="100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 ht="15.75" customHeight="1" x14ac:dyDescent="0.35">
      <c r="A27" s="98"/>
      <c r="B27" s="113" t="s">
        <v>870</v>
      </c>
      <c r="C27" s="100"/>
      <c r="D27" s="100"/>
      <c r="E27" s="114">
        <f t="shared" ref="E27:V27" si="5">SUM(E28:E29)</f>
        <v>0</v>
      </c>
      <c r="F27" s="114">
        <f t="shared" si="5"/>
        <v>0</v>
      </c>
      <c r="G27" s="114">
        <f t="shared" si="5"/>
        <v>0</v>
      </c>
      <c r="H27" s="114">
        <f t="shared" si="5"/>
        <v>0</v>
      </c>
      <c r="I27" s="114">
        <f t="shared" si="5"/>
        <v>0</v>
      </c>
      <c r="J27" s="114">
        <f t="shared" si="5"/>
        <v>0</v>
      </c>
      <c r="K27" s="114">
        <f t="shared" si="5"/>
        <v>0</v>
      </c>
      <c r="L27" s="114">
        <f t="shared" si="5"/>
        <v>0</v>
      </c>
      <c r="M27" s="114">
        <f t="shared" si="5"/>
        <v>0</v>
      </c>
      <c r="N27" s="114">
        <f t="shared" si="5"/>
        <v>0</v>
      </c>
      <c r="O27" s="114">
        <f t="shared" si="5"/>
        <v>0</v>
      </c>
      <c r="P27" s="114">
        <f t="shared" si="5"/>
        <v>0</v>
      </c>
      <c r="Q27" s="114">
        <f t="shared" si="5"/>
        <v>0</v>
      </c>
      <c r="R27" s="114">
        <f t="shared" si="5"/>
        <v>0</v>
      </c>
      <c r="S27" s="114">
        <f t="shared" si="5"/>
        <v>0</v>
      </c>
      <c r="T27" s="114">
        <f t="shared" si="5"/>
        <v>0</v>
      </c>
      <c r="U27" s="114">
        <f t="shared" si="5"/>
        <v>0</v>
      </c>
      <c r="V27" s="114">
        <f t="shared" si="5"/>
        <v>0</v>
      </c>
      <c r="W27" s="98"/>
      <c r="X27" s="98"/>
      <c r="Y27" s="98"/>
      <c r="Z27" s="98"/>
    </row>
    <row r="28" spans="1:26" ht="15.75" customHeight="1" outlineLevel="1" x14ac:dyDescent="0.35">
      <c r="A28" s="98"/>
      <c r="B28" s="109" t="s">
        <v>871</v>
      </c>
      <c r="C28" s="100"/>
      <c r="D28" s="10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98"/>
      <c r="X28" s="98"/>
      <c r="Y28" s="98"/>
      <c r="Z28" s="98"/>
    </row>
    <row r="29" spans="1:26" ht="15.75" customHeight="1" outlineLevel="1" x14ac:dyDescent="0.35">
      <c r="A29" s="98"/>
      <c r="B29" s="109" t="s">
        <v>872</v>
      </c>
      <c r="C29" s="100"/>
      <c r="D29" s="10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98"/>
      <c r="X29" s="98"/>
      <c r="Y29" s="98"/>
      <c r="Z29" s="98"/>
    </row>
    <row r="30" spans="1:26" ht="15.75" customHeight="1" x14ac:dyDescent="0.35">
      <c r="A30" s="98"/>
      <c r="C30" s="100"/>
      <c r="D30" s="100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 ht="15.75" customHeight="1" x14ac:dyDescent="0.35">
      <c r="A31" s="98"/>
      <c r="B31" s="105" t="s">
        <v>873</v>
      </c>
      <c r="C31" s="100"/>
      <c r="D31" s="100"/>
      <c r="E31" s="106">
        <f t="shared" ref="E31:V31" si="6">SUM(E19,-E21,-E27)</f>
        <v>0</v>
      </c>
      <c r="F31" s="106">
        <f t="shared" si="6"/>
        <v>0</v>
      </c>
      <c r="G31" s="106">
        <f t="shared" si="6"/>
        <v>0</v>
      </c>
      <c r="H31" s="106">
        <f t="shared" si="6"/>
        <v>0</v>
      </c>
      <c r="I31" s="106">
        <f t="shared" si="6"/>
        <v>0</v>
      </c>
      <c r="J31" s="106">
        <f t="shared" si="6"/>
        <v>0</v>
      </c>
      <c r="K31" s="106">
        <f t="shared" si="6"/>
        <v>0</v>
      </c>
      <c r="L31" s="106">
        <f t="shared" si="6"/>
        <v>0</v>
      </c>
      <c r="M31" s="106">
        <f t="shared" si="6"/>
        <v>0</v>
      </c>
      <c r="N31" s="106">
        <f t="shared" si="6"/>
        <v>0</v>
      </c>
      <c r="O31" s="106">
        <f t="shared" si="6"/>
        <v>0</v>
      </c>
      <c r="P31" s="106">
        <f t="shared" si="6"/>
        <v>0</v>
      </c>
      <c r="Q31" s="106">
        <f t="shared" si="6"/>
        <v>0</v>
      </c>
      <c r="R31" s="106">
        <f t="shared" si="6"/>
        <v>0</v>
      </c>
      <c r="S31" s="106">
        <f t="shared" si="6"/>
        <v>0</v>
      </c>
      <c r="T31" s="106">
        <f t="shared" si="6"/>
        <v>0</v>
      </c>
      <c r="U31" s="106">
        <f t="shared" si="6"/>
        <v>0</v>
      </c>
      <c r="V31" s="106">
        <f t="shared" si="6"/>
        <v>0</v>
      </c>
      <c r="W31" s="98"/>
      <c r="X31" s="98"/>
      <c r="Y31" s="98"/>
      <c r="Z31" s="98"/>
    </row>
    <row r="32" spans="1:26" ht="15.75" customHeight="1" x14ac:dyDescent="0.35">
      <c r="A32" s="116"/>
      <c r="B32" s="117" t="s">
        <v>874</v>
      </c>
      <c r="C32" s="107"/>
      <c r="D32" s="107"/>
      <c r="E32" s="118" t="str">
        <f t="shared" ref="E32:V32" si="7">IFERROR(E31/E$19,"-")</f>
        <v>-</v>
      </c>
      <c r="F32" s="118" t="str">
        <f t="shared" si="7"/>
        <v>-</v>
      </c>
      <c r="G32" s="118" t="str">
        <f t="shared" si="7"/>
        <v>-</v>
      </c>
      <c r="H32" s="118" t="str">
        <f t="shared" si="7"/>
        <v>-</v>
      </c>
      <c r="I32" s="118" t="str">
        <f t="shared" si="7"/>
        <v>-</v>
      </c>
      <c r="J32" s="118" t="str">
        <f t="shared" si="7"/>
        <v>-</v>
      </c>
      <c r="K32" s="118" t="str">
        <f t="shared" si="7"/>
        <v>-</v>
      </c>
      <c r="L32" s="118" t="str">
        <f t="shared" si="7"/>
        <v>-</v>
      </c>
      <c r="M32" s="118" t="str">
        <f t="shared" si="7"/>
        <v>-</v>
      </c>
      <c r="N32" s="118" t="str">
        <f t="shared" si="7"/>
        <v>-</v>
      </c>
      <c r="O32" s="118" t="str">
        <f t="shared" si="7"/>
        <v>-</v>
      </c>
      <c r="P32" s="118" t="str">
        <f t="shared" si="7"/>
        <v>-</v>
      </c>
      <c r="Q32" s="118" t="str">
        <f t="shared" si="7"/>
        <v>-</v>
      </c>
      <c r="R32" s="118" t="str">
        <f t="shared" si="7"/>
        <v>-</v>
      </c>
      <c r="S32" s="118" t="str">
        <f t="shared" si="7"/>
        <v>-</v>
      </c>
      <c r="T32" s="118" t="str">
        <f t="shared" si="7"/>
        <v>-</v>
      </c>
      <c r="U32" s="118" t="str">
        <f t="shared" si="7"/>
        <v>-</v>
      </c>
      <c r="V32" s="118" t="str">
        <f t="shared" si="7"/>
        <v>-</v>
      </c>
      <c r="W32" s="118"/>
      <c r="X32" s="118"/>
      <c r="Y32" s="118"/>
      <c r="Z32" s="118"/>
    </row>
    <row r="33" spans="1:26" ht="15.75" customHeight="1" x14ac:dyDescent="0.35">
      <c r="A33" s="119"/>
      <c r="B33" s="120" t="s">
        <v>859</v>
      </c>
      <c r="C33" s="121"/>
      <c r="D33" s="121"/>
      <c r="E33" s="122" t="s">
        <v>875</v>
      </c>
      <c r="F33" s="122" t="str">
        <f t="shared" ref="F33:V33" si="8">IFERROR(F31/E31 - 1,"-")</f>
        <v>-</v>
      </c>
      <c r="G33" s="122" t="str">
        <f t="shared" si="8"/>
        <v>-</v>
      </c>
      <c r="H33" s="122" t="str">
        <f t="shared" si="8"/>
        <v>-</v>
      </c>
      <c r="I33" s="122" t="str">
        <f t="shared" si="8"/>
        <v>-</v>
      </c>
      <c r="J33" s="122" t="str">
        <f t="shared" si="8"/>
        <v>-</v>
      </c>
      <c r="K33" s="122" t="str">
        <f t="shared" si="8"/>
        <v>-</v>
      </c>
      <c r="L33" s="122" t="str">
        <f t="shared" si="8"/>
        <v>-</v>
      </c>
      <c r="M33" s="122" t="str">
        <f t="shared" si="8"/>
        <v>-</v>
      </c>
      <c r="N33" s="122" t="str">
        <f t="shared" si="8"/>
        <v>-</v>
      </c>
      <c r="O33" s="122" t="str">
        <f t="shared" si="8"/>
        <v>-</v>
      </c>
      <c r="P33" s="122" t="str">
        <f t="shared" si="8"/>
        <v>-</v>
      </c>
      <c r="Q33" s="122" t="str">
        <f t="shared" si="8"/>
        <v>-</v>
      </c>
      <c r="R33" s="122" t="str">
        <f t="shared" si="8"/>
        <v>-</v>
      </c>
      <c r="S33" s="122" t="str">
        <f t="shared" si="8"/>
        <v>-</v>
      </c>
      <c r="T33" s="122" t="str">
        <f t="shared" si="8"/>
        <v>-</v>
      </c>
      <c r="U33" s="122" t="str">
        <f t="shared" si="8"/>
        <v>-</v>
      </c>
      <c r="V33" s="122" t="str">
        <f t="shared" si="8"/>
        <v>-</v>
      </c>
      <c r="W33" s="122"/>
      <c r="X33" s="122"/>
      <c r="Y33" s="122"/>
      <c r="Z33" s="122"/>
    </row>
    <row r="34" spans="1:26" ht="15.75" customHeight="1" x14ac:dyDescent="0.35">
      <c r="A34" s="98"/>
      <c r="C34" s="100"/>
      <c r="D34" s="100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 ht="15.75" customHeight="1" x14ac:dyDescent="0.35">
      <c r="A35" s="98"/>
      <c r="B35" s="105" t="s">
        <v>876</v>
      </c>
      <c r="C35" s="100"/>
      <c r="D35" s="100"/>
      <c r="E35" s="106">
        <f t="shared" ref="E35:V35" si="9">SUM(E36,E41,E49,E53)</f>
        <v>0</v>
      </c>
      <c r="F35" s="106">
        <f t="shared" si="9"/>
        <v>0</v>
      </c>
      <c r="G35" s="106">
        <f t="shared" si="9"/>
        <v>0</v>
      </c>
      <c r="H35" s="106">
        <f t="shared" si="9"/>
        <v>0</v>
      </c>
      <c r="I35" s="106">
        <f t="shared" si="9"/>
        <v>0</v>
      </c>
      <c r="J35" s="106">
        <f t="shared" si="9"/>
        <v>0</v>
      </c>
      <c r="K35" s="106">
        <f t="shared" si="9"/>
        <v>0</v>
      </c>
      <c r="L35" s="106">
        <f t="shared" si="9"/>
        <v>0</v>
      </c>
      <c r="M35" s="106">
        <f t="shared" si="9"/>
        <v>0</v>
      </c>
      <c r="N35" s="106">
        <f t="shared" si="9"/>
        <v>0</v>
      </c>
      <c r="O35" s="106">
        <f t="shared" si="9"/>
        <v>0</v>
      </c>
      <c r="P35" s="106">
        <f t="shared" si="9"/>
        <v>0</v>
      </c>
      <c r="Q35" s="106">
        <f t="shared" si="9"/>
        <v>0</v>
      </c>
      <c r="R35" s="106">
        <f t="shared" si="9"/>
        <v>0</v>
      </c>
      <c r="S35" s="106">
        <f t="shared" si="9"/>
        <v>0</v>
      </c>
      <c r="T35" s="106">
        <f t="shared" si="9"/>
        <v>0</v>
      </c>
      <c r="U35" s="106">
        <f t="shared" si="9"/>
        <v>0</v>
      </c>
      <c r="V35" s="106">
        <f t="shared" si="9"/>
        <v>0</v>
      </c>
      <c r="W35" s="98"/>
      <c r="X35" s="98"/>
      <c r="Y35" s="98"/>
      <c r="Z35" s="98"/>
    </row>
    <row r="36" spans="1:26" ht="15.75" customHeight="1" outlineLevel="2" x14ac:dyDescent="0.35">
      <c r="A36" s="98"/>
      <c r="B36" s="109" t="s">
        <v>877</v>
      </c>
      <c r="C36" s="100"/>
      <c r="D36" s="100"/>
      <c r="E36" s="110">
        <f t="shared" ref="E36:V36" si="10">SUM(E37:E40)</f>
        <v>0</v>
      </c>
      <c r="F36" s="110">
        <f t="shared" si="10"/>
        <v>0</v>
      </c>
      <c r="G36" s="110">
        <f t="shared" si="10"/>
        <v>0</v>
      </c>
      <c r="H36" s="110">
        <f t="shared" si="10"/>
        <v>0</v>
      </c>
      <c r="I36" s="110">
        <f t="shared" si="10"/>
        <v>0</v>
      </c>
      <c r="J36" s="110">
        <f t="shared" si="10"/>
        <v>0</v>
      </c>
      <c r="K36" s="110">
        <f t="shared" si="10"/>
        <v>0</v>
      </c>
      <c r="L36" s="110">
        <f t="shared" si="10"/>
        <v>0</v>
      </c>
      <c r="M36" s="110">
        <f t="shared" si="10"/>
        <v>0</v>
      </c>
      <c r="N36" s="110">
        <f t="shared" si="10"/>
        <v>0</v>
      </c>
      <c r="O36" s="110">
        <f t="shared" si="10"/>
        <v>0</v>
      </c>
      <c r="P36" s="110">
        <f t="shared" si="10"/>
        <v>0</v>
      </c>
      <c r="Q36" s="110">
        <f t="shared" si="10"/>
        <v>0</v>
      </c>
      <c r="R36" s="110">
        <f t="shared" si="10"/>
        <v>0</v>
      </c>
      <c r="S36" s="110">
        <f t="shared" si="10"/>
        <v>0</v>
      </c>
      <c r="T36" s="110">
        <f t="shared" si="10"/>
        <v>0</v>
      </c>
      <c r="U36" s="110">
        <f t="shared" si="10"/>
        <v>0</v>
      </c>
      <c r="V36" s="110">
        <f t="shared" si="10"/>
        <v>0</v>
      </c>
      <c r="W36" s="98"/>
      <c r="X36" s="98"/>
      <c r="Y36" s="98"/>
      <c r="Z36" s="98"/>
    </row>
    <row r="37" spans="1:26" ht="15.75" customHeight="1" outlineLevel="2" x14ac:dyDescent="0.35">
      <c r="A37" s="98"/>
      <c r="B37" s="111" t="s">
        <v>878</v>
      </c>
      <c r="C37" s="100"/>
      <c r="D37" s="100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98"/>
      <c r="X37" s="98"/>
      <c r="Y37" s="98"/>
      <c r="Z37" s="98"/>
    </row>
    <row r="38" spans="1:26" ht="15.75" customHeight="1" outlineLevel="2" x14ac:dyDescent="0.35">
      <c r="A38" s="98"/>
      <c r="B38" s="111" t="s">
        <v>879</v>
      </c>
      <c r="C38" s="100"/>
      <c r="D38" s="100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98"/>
      <c r="X38" s="98"/>
      <c r="Y38" s="98"/>
      <c r="Z38" s="98"/>
    </row>
    <row r="39" spans="1:26" ht="15.75" customHeight="1" outlineLevel="2" x14ac:dyDescent="0.35">
      <c r="A39" s="98"/>
      <c r="B39" s="111" t="s">
        <v>880</v>
      </c>
      <c r="C39" s="100"/>
      <c r="D39" s="100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98"/>
      <c r="X39" s="98"/>
      <c r="Y39" s="98"/>
      <c r="Z39" s="98"/>
    </row>
    <row r="40" spans="1:26" ht="15.75" customHeight="1" outlineLevel="2" x14ac:dyDescent="0.35">
      <c r="A40" s="98"/>
      <c r="B40" s="111" t="s">
        <v>808</v>
      </c>
      <c r="C40" s="100"/>
      <c r="D40" s="100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98"/>
      <c r="X40" s="98"/>
      <c r="Y40" s="98"/>
      <c r="Z40" s="98"/>
    </row>
    <row r="41" spans="1:26" ht="15.75" customHeight="1" outlineLevel="1" x14ac:dyDescent="0.35">
      <c r="A41" s="98"/>
      <c r="B41" s="109" t="s">
        <v>881</v>
      </c>
      <c r="C41" s="100"/>
      <c r="D41" s="100"/>
      <c r="E41" s="110">
        <f t="shared" ref="E41:V41" si="11">SUM(E42:E48)</f>
        <v>0</v>
      </c>
      <c r="F41" s="110">
        <f t="shared" si="11"/>
        <v>0</v>
      </c>
      <c r="G41" s="110">
        <f t="shared" si="11"/>
        <v>0</v>
      </c>
      <c r="H41" s="110">
        <f t="shared" si="11"/>
        <v>0</v>
      </c>
      <c r="I41" s="110">
        <f t="shared" si="11"/>
        <v>0</v>
      </c>
      <c r="J41" s="110">
        <f t="shared" si="11"/>
        <v>0</v>
      </c>
      <c r="K41" s="110">
        <f t="shared" si="11"/>
        <v>0</v>
      </c>
      <c r="L41" s="110">
        <f t="shared" si="11"/>
        <v>0</v>
      </c>
      <c r="M41" s="110">
        <f t="shared" si="11"/>
        <v>0</v>
      </c>
      <c r="N41" s="110">
        <f t="shared" si="11"/>
        <v>0</v>
      </c>
      <c r="O41" s="110">
        <f t="shared" si="11"/>
        <v>0</v>
      </c>
      <c r="P41" s="110">
        <f t="shared" si="11"/>
        <v>0</v>
      </c>
      <c r="Q41" s="110">
        <f t="shared" si="11"/>
        <v>0</v>
      </c>
      <c r="R41" s="110">
        <f t="shared" si="11"/>
        <v>0</v>
      </c>
      <c r="S41" s="110">
        <f t="shared" si="11"/>
        <v>0</v>
      </c>
      <c r="T41" s="110">
        <f t="shared" si="11"/>
        <v>0</v>
      </c>
      <c r="U41" s="110">
        <f t="shared" si="11"/>
        <v>0</v>
      </c>
      <c r="V41" s="110">
        <f t="shared" si="11"/>
        <v>0</v>
      </c>
      <c r="W41" s="98"/>
      <c r="X41" s="98"/>
      <c r="Y41" s="98"/>
      <c r="Z41" s="98"/>
    </row>
    <row r="42" spans="1:26" ht="15.75" customHeight="1" outlineLevel="2" x14ac:dyDescent="0.35">
      <c r="A42" s="98"/>
      <c r="B42" s="111" t="s">
        <v>837</v>
      </c>
      <c r="C42" s="100"/>
      <c r="D42" s="100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98"/>
      <c r="X42" s="98"/>
      <c r="Y42" s="98"/>
      <c r="Z42" s="98"/>
    </row>
    <row r="43" spans="1:26" ht="15.75" customHeight="1" outlineLevel="2" x14ac:dyDescent="0.35">
      <c r="A43" s="98"/>
      <c r="B43" s="111" t="s">
        <v>838</v>
      </c>
      <c r="C43" s="100"/>
      <c r="D43" s="100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98"/>
      <c r="X43" s="98"/>
      <c r="Y43" s="98"/>
      <c r="Z43" s="98"/>
    </row>
    <row r="44" spans="1:26" ht="15.75" customHeight="1" outlineLevel="2" x14ac:dyDescent="0.35">
      <c r="A44" s="98"/>
      <c r="B44" s="111" t="s">
        <v>839</v>
      </c>
      <c r="C44" s="100"/>
      <c r="D44" s="100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98"/>
      <c r="X44" s="98"/>
      <c r="Y44" s="98"/>
      <c r="Z44" s="98"/>
    </row>
    <row r="45" spans="1:26" ht="15.75" customHeight="1" outlineLevel="2" x14ac:dyDescent="0.35">
      <c r="A45" s="98"/>
      <c r="B45" s="111" t="s">
        <v>840</v>
      </c>
      <c r="C45" s="100"/>
      <c r="D45" s="100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98"/>
      <c r="X45" s="98"/>
      <c r="Y45" s="98"/>
      <c r="Z45" s="98"/>
    </row>
    <row r="46" spans="1:26" ht="15.75" customHeight="1" outlineLevel="2" x14ac:dyDescent="0.35">
      <c r="A46" s="98"/>
      <c r="B46" s="111" t="s">
        <v>841</v>
      </c>
      <c r="C46" s="100"/>
      <c r="D46" s="100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98"/>
      <c r="X46" s="98"/>
      <c r="Y46" s="98"/>
      <c r="Z46" s="98"/>
    </row>
    <row r="47" spans="1:26" ht="15.75" customHeight="1" outlineLevel="2" x14ac:dyDescent="0.35">
      <c r="A47" s="98"/>
      <c r="B47" s="111" t="s">
        <v>842</v>
      </c>
      <c r="C47" s="100"/>
      <c r="D47" s="100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98"/>
      <c r="X47" s="98"/>
      <c r="Y47" s="98"/>
      <c r="Z47" s="98"/>
    </row>
    <row r="48" spans="1:26" ht="15.75" customHeight="1" outlineLevel="2" x14ac:dyDescent="0.35">
      <c r="A48" s="98"/>
      <c r="B48" s="111" t="s">
        <v>882</v>
      </c>
      <c r="C48" s="100"/>
      <c r="D48" s="100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98"/>
      <c r="X48" s="98"/>
      <c r="Y48" s="98"/>
      <c r="Z48" s="98"/>
    </row>
    <row r="49" spans="1:26" ht="15.75" customHeight="1" outlineLevel="1" x14ac:dyDescent="0.35">
      <c r="A49" s="98"/>
      <c r="B49" s="109" t="s">
        <v>826</v>
      </c>
      <c r="C49" s="100"/>
      <c r="D49" s="100"/>
      <c r="E49" s="110">
        <f t="shared" ref="E49:V49" si="12">SUM(E50:E52)</f>
        <v>0</v>
      </c>
      <c r="F49" s="110">
        <f t="shared" si="12"/>
        <v>0</v>
      </c>
      <c r="G49" s="110">
        <f t="shared" si="12"/>
        <v>0</v>
      </c>
      <c r="H49" s="110">
        <f t="shared" si="12"/>
        <v>0</v>
      </c>
      <c r="I49" s="110">
        <f t="shared" si="12"/>
        <v>0</v>
      </c>
      <c r="J49" s="110">
        <f t="shared" si="12"/>
        <v>0</v>
      </c>
      <c r="K49" s="110">
        <f t="shared" si="12"/>
        <v>0</v>
      </c>
      <c r="L49" s="110">
        <f t="shared" si="12"/>
        <v>0</v>
      </c>
      <c r="M49" s="110">
        <f t="shared" si="12"/>
        <v>0</v>
      </c>
      <c r="N49" s="110">
        <f t="shared" si="12"/>
        <v>0</v>
      </c>
      <c r="O49" s="110">
        <f t="shared" si="12"/>
        <v>0</v>
      </c>
      <c r="P49" s="110">
        <f t="shared" si="12"/>
        <v>0</v>
      </c>
      <c r="Q49" s="110">
        <f t="shared" si="12"/>
        <v>0</v>
      </c>
      <c r="R49" s="110">
        <f t="shared" si="12"/>
        <v>0</v>
      </c>
      <c r="S49" s="110">
        <f t="shared" si="12"/>
        <v>0</v>
      </c>
      <c r="T49" s="110">
        <f t="shared" si="12"/>
        <v>0</v>
      </c>
      <c r="U49" s="110">
        <f t="shared" si="12"/>
        <v>0</v>
      </c>
      <c r="V49" s="110">
        <f t="shared" si="12"/>
        <v>0</v>
      </c>
      <c r="W49" s="98"/>
      <c r="X49" s="98"/>
      <c r="Y49" s="98"/>
      <c r="Z49" s="98"/>
    </row>
    <row r="50" spans="1:26" ht="15.75" customHeight="1" outlineLevel="2" x14ac:dyDescent="0.35">
      <c r="A50" s="98"/>
      <c r="B50" s="111" t="s">
        <v>883</v>
      </c>
      <c r="C50" s="100"/>
      <c r="D50" s="100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98"/>
      <c r="X50" s="98"/>
      <c r="Y50" s="98"/>
      <c r="Z50" s="98"/>
    </row>
    <row r="51" spans="1:26" ht="15.75" customHeight="1" outlineLevel="2" x14ac:dyDescent="0.35">
      <c r="A51" s="98"/>
      <c r="B51" s="111" t="s">
        <v>833</v>
      </c>
      <c r="C51" s="100"/>
      <c r="D51" s="100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98"/>
      <c r="X51" s="98"/>
      <c r="Y51" s="98"/>
      <c r="Z51" s="98"/>
    </row>
    <row r="52" spans="1:26" ht="15.75" customHeight="1" outlineLevel="2" x14ac:dyDescent="0.35">
      <c r="A52" s="98"/>
      <c r="B52" s="111" t="s">
        <v>884</v>
      </c>
      <c r="C52" s="100"/>
      <c r="D52" s="100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98"/>
      <c r="X52" s="98"/>
      <c r="Y52" s="98"/>
      <c r="Z52" s="98"/>
    </row>
    <row r="53" spans="1:26" ht="15.75" customHeight="1" outlineLevel="1" x14ac:dyDescent="0.35">
      <c r="A53" s="98"/>
      <c r="B53" s="109" t="s">
        <v>885</v>
      </c>
      <c r="C53" s="100"/>
      <c r="D53" s="100"/>
      <c r="E53" s="110">
        <f t="shared" ref="E53:V53" si="13">SUM(E54:E56)</f>
        <v>0</v>
      </c>
      <c r="F53" s="110">
        <f t="shared" si="13"/>
        <v>0</v>
      </c>
      <c r="G53" s="110">
        <f t="shared" si="13"/>
        <v>0</v>
      </c>
      <c r="H53" s="110">
        <f t="shared" si="13"/>
        <v>0</v>
      </c>
      <c r="I53" s="110">
        <f t="shared" si="13"/>
        <v>0</v>
      </c>
      <c r="J53" s="110">
        <f t="shared" si="13"/>
        <v>0</v>
      </c>
      <c r="K53" s="110">
        <f t="shared" si="13"/>
        <v>0</v>
      </c>
      <c r="L53" s="110">
        <f t="shared" si="13"/>
        <v>0</v>
      </c>
      <c r="M53" s="110">
        <f t="shared" si="13"/>
        <v>0</v>
      </c>
      <c r="N53" s="110">
        <f t="shared" si="13"/>
        <v>0</v>
      </c>
      <c r="O53" s="110">
        <f t="shared" si="13"/>
        <v>0</v>
      </c>
      <c r="P53" s="110">
        <f t="shared" si="13"/>
        <v>0</v>
      </c>
      <c r="Q53" s="110">
        <f t="shared" si="13"/>
        <v>0</v>
      </c>
      <c r="R53" s="110">
        <f t="shared" si="13"/>
        <v>0</v>
      </c>
      <c r="S53" s="110">
        <f t="shared" si="13"/>
        <v>0</v>
      </c>
      <c r="T53" s="110">
        <f t="shared" si="13"/>
        <v>0</v>
      </c>
      <c r="U53" s="110">
        <f t="shared" si="13"/>
        <v>0</v>
      </c>
      <c r="V53" s="110">
        <f t="shared" si="13"/>
        <v>0</v>
      </c>
      <c r="W53" s="98"/>
      <c r="X53" s="98"/>
      <c r="Y53" s="98"/>
      <c r="Z53" s="98"/>
    </row>
    <row r="54" spans="1:26" ht="15.75" customHeight="1" outlineLevel="2" x14ac:dyDescent="0.35">
      <c r="A54" s="98"/>
      <c r="B54" s="111" t="s">
        <v>886</v>
      </c>
      <c r="C54" s="100"/>
      <c r="D54" s="100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98"/>
      <c r="X54" s="98"/>
      <c r="Y54" s="98"/>
      <c r="Z54" s="98"/>
    </row>
    <row r="55" spans="1:26" ht="15.75" customHeight="1" outlineLevel="2" x14ac:dyDescent="0.35">
      <c r="A55" s="98"/>
      <c r="B55" s="111" t="s">
        <v>887</v>
      </c>
      <c r="C55" s="100"/>
      <c r="D55" s="100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98"/>
      <c r="X55" s="98"/>
      <c r="Y55" s="98"/>
      <c r="Z55" s="98"/>
    </row>
    <row r="56" spans="1:26" ht="15.75" customHeight="1" outlineLevel="2" x14ac:dyDescent="0.35">
      <c r="A56" s="98"/>
      <c r="B56" s="111" t="s">
        <v>808</v>
      </c>
      <c r="C56" s="100"/>
      <c r="D56" s="100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98"/>
      <c r="X56" s="98"/>
      <c r="Y56" s="98"/>
      <c r="Z56" s="98"/>
    </row>
    <row r="57" spans="1:26" ht="15.75" customHeight="1" x14ac:dyDescent="0.35">
      <c r="A57" s="98"/>
      <c r="C57" s="100"/>
      <c r="D57" s="100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 ht="15.75" customHeight="1" x14ac:dyDescent="0.35">
      <c r="A58" s="98"/>
      <c r="B58" s="123" t="s">
        <v>888</v>
      </c>
      <c r="C58" s="100"/>
      <c r="D58" s="100"/>
      <c r="E58" s="106">
        <f t="shared" ref="E58:V58" si="14">SUM(E31,-E35)</f>
        <v>0</v>
      </c>
      <c r="F58" s="106">
        <f t="shared" si="14"/>
        <v>0</v>
      </c>
      <c r="G58" s="106">
        <f t="shared" si="14"/>
        <v>0</v>
      </c>
      <c r="H58" s="106">
        <f t="shared" si="14"/>
        <v>0</v>
      </c>
      <c r="I58" s="106">
        <f t="shared" si="14"/>
        <v>0</v>
      </c>
      <c r="J58" s="106">
        <f t="shared" si="14"/>
        <v>0</v>
      </c>
      <c r="K58" s="106">
        <f t="shared" si="14"/>
        <v>0</v>
      </c>
      <c r="L58" s="106">
        <f t="shared" si="14"/>
        <v>0</v>
      </c>
      <c r="M58" s="106">
        <f t="shared" si="14"/>
        <v>0</v>
      </c>
      <c r="N58" s="106">
        <f t="shared" si="14"/>
        <v>0</v>
      </c>
      <c r="O58" s="106">
        <f t="shared" si="14"/>
        <v>0</v>
      </c>
      <c r="P58" s="106">
        <f t="shared" si="14"/>
        <v>0</v>
      </c>
      <c r="Q58" s="106">
        <f t="shared" si="14"/>
        <v>0</v>
      </c>
      <c r="R58" s="106">
        <f t="shared" si="14"/>
        <v>0</v>
      </c>
      <c r="S58" s="106">
        <f t="shared" si="14"/>
        <v>0</v>
      </c>
      <c r="T58" s="106">
        <f t="shared" si="14"/>
        <v>0</v>
      </c>
      <c r="U58" s="106">
        <f t="shared" si="14"/>
        <v>0</v>
      </c>
      <c r="V58" s="106">
        <f t="shared" si="14"/>
        <v>0</v>
      </c>
      <c r="W58" s="98"/>
      <c r="X58" s="98"/>
      <c r="Y58" s="98"/>
      <c r="Z58" s="98"/>
    </row>
    <row r="59" spans="1:26" ht="15.75" customHeight="1" x14ac:dyDescent="0.35">
      <c r="A59" s="98"/>
      <c r="B59" s="117" t="s">
        <v>874</v>
      </c>
      <c r="C59" s="107"/>
      <c r="D59" s="107"/>
      <c r="E59" s="118" t="str">
        <f t="shared" ref="E59:V59" si="15">IFERROR(E58/E$19,"-")</f>
        <v>-</v>
      </c>
      <c r="F59" s="118" t="str">
        <f t="shared" si="15"/>
        <v>-</v>
      </c>
      <c r="G59" s="118" t="str">
        <f t="shared" si="15"/>
        <v>-</v>
      </c>
      <c r="H59" s="118" t="str">
        <f t="shared" si="15"/>
        <v>-</v>
      </c>
      <c r="I59" s="118" t="str">
        <f t="shared" si="15"/>
        <v>-</v>
      </c>
      <c r="J59" s="118" t="str">
        <f t="shared" si="15"/>
        <v>-</v>
      </c>
      <c r="K59" s="118" t="str">
        <f t="shared" si="15"/>
        <v>-</v>
      </c>
      <c r="L59" s="118" t="str">
        <f t="shared" si="15"/>
        <v>-</v>
      </c>
      <c r="M59" s="118" t="str">
        <f t="shared" si="15"/>
        <v>-</v>
      </c>
      <c r="N59" s="118" t="str">
        <f t="shared" si="15"/>
        <v>-</v>
      </c>
      <c r="O59" s="118" t="str">
        <f t="shared" si="15"/>
        <v>-</v>
      </c>
      <c r="P59" s="118" t="str">
        <f t="shared" si="15"/>
        <v>-</v>
      </c>
      <c r="Q59" s="118" t="str">
        <f t="shared" si="15"/>
        <v>-</v>
      </c>
      <c r="R59" s="118" t="str">
        <f t="shared" si="15"/>
        <v>-</v>
      </c>
      <c r="S59" s="118" t="str">
        <f t="shared" si="15"/>
        <v>-</v>
      </c>
      <c r="T59" s="118" t="str">
        <f t="shared" si="15"/>
        <v>-</v>
      </c>
      <c r="U59" s="118" t="str">
        <f t="shared" si="15"/>
        <v>-</v>
      </c>
      <c r="V59" s="118" t="str">
        <f t="shared" si="15"/>
        <v>-</v>
      </c>
      <c r="W59" s="98"/>
      <c r="X59" s="98"/>
      <c r="Y59" s="98"/>
      <c r="Z59" s="98"/>
    </row>
    <row r="60" spans="1:26" ht="15.75" customHeight="1" x14ac:dyDescent="0.35">
      <c r="A60" s="98"/>
      <c r="B60" s="120" t="s">
        <v>859</v>
      </c>
      <c r="C60" s="121"/>
      <c r="D60" s="121"/>
      <c r="E60" s="122" t="s">
        <v>875</v>
      </c>
      <c r="F60" s="122" t="str">
        <f t="shared" ref="F60:V60" si="16">IFERROR(F58/E58 - 1,"-")</f>
        <v>-</v>
      </c>
      <c r="G60" s="122" t="str">
        <f t="shared" si="16"/>
        <v>-</v>
      </c>
      <c r="H60" s="122" t="str">
        <f t="shared" si="16"/>
        <v>-</v>
      </c>
      <c r="I60" s="122" t="str">
        <f t="shared" si="16"/>
        <v>-</v>
      </c>
      <c r="J60" s="122" t="str">
        <f t="shared" si="16"/>
        <v>-</v>
      </c>
      <c r="K60" s="122" t="str">
        <f t="shared" si="16"/>
        <v>-</v>
      </c>
      <c r="L60" s="122" t="str">
        <f t="shared" si="16"/>
        <v>-</v>
      </c>
      <c r="M60" s="122" t="str">
        <f t="shared" si="16"/>
        <v>-</v>
      </c>
      <c r="N60" s="122" t="str">
        <f t="shared" si="16"/>
        <v>-</v>
      </c>
      <c r="O60" s="122" t="str">
        <f t="shared" si="16"/>
        <v>-</v>
      </c>
      <c r="P60" s="122" t="str">
        <f t="shared" si="16"/>
        <v>-</v>
      </c>
      <c r="Q60" s="122" t="str">
        <f t="shared" si="16"/>
        <v>-</v>
      </c>
      <c r="R60" s="122" t="str">
        <f t="shared" si="16"/>
        <v>-</v>
      </c>
      <c r="S60" s="122" t="str">
        <f t="shared" si="16"/>
        <v>-</v>
      </c>
      <c r="T60" s="122" t="str">
        <f t="shared" si="16"/>
        <v>-</v>
      </c>
      <c r="U60" s="122" t="str">
        <f t="shared" si="16"/>
        <v>-</v>
      </c>
      <c r="V60" s="122" t="str">
        <f t="shared" si="16"/>
        <v>-</v>
      </c>
      <c r="W60" s="98"/>
      <c r="X60" s="98"/>
      <c r="Y60" s="98"/>
      <c r="Z60" s="98"/>
    </row>
    <row r="61" spans="1:26" ht="15.75" customHeight="1" x14ac:dyDescent="0.35">
      <c r="A61" s="98"/>
      <c r="C61" s="100"/>
      <c r="D61" s="100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 ht="15.75" customHeight="1" x14ac:dyDescent="0.35">
      <c r="A62" s="98"/>
      <c r="B62" s="115" t="s">
        <v>889</v>
      </c>
      <c r="C62" s="100"/>
      <c r="D62" s="100"/>
      <c r="E62" s="114">
        <f t="shared" ref="E62:V62" si="17">SUM(E63:E64)</f>
        <v>0</v>
      </c>
      <c r="F62" s="114">
        <f t="shared" si="17"/>
        <v>0</v>
      </c>
      <c r="G62" s="114">
        <f t="shared" si="17"/>
        <v>0</v>
      </c>
      <c r="H62" s="114">
        <f t="shared" si="17"/>
        <v>0</v>
      </c>
      <c r="I62" s="114">
        <f t="shared" si="17"/>
        <v>0</v>
      </c>
      <c r="J62" s="114">
        <f t="shared" si="17"/>
        <v>0</v>
      </c>
      <c r="K62" s="114">
        <f t="shared" si="17"/>
        <v>0</v>
      </c>
      <c r="L62" s="114">
        <f t="shared" si="17"/>
        <v>0</v>
      </c>
      <c r="M62" s="114">
        <f t="shared" si="17"/>
        <v>0</v>
      </c>
      <c r="N62" s="114">
        <f t="shared" si="17"/>
        <v>0</v>
      </c>
      <c r="O62" s="114">
        <f t="shared" si="17"/>
        <v>0</v>
      </c>
      <c r="P62" s="114">
        <f t="shared" si="17"/>
        <v>0</v>
      </c>
      <c r="Q62" s="114">
        <f t="shared" si="17"/>
        <v>0</v>
      </c>
      <c r="R62" s="114">
        <f t="shared" si="17"/>
        <v>0</v>
      </c>
      <c r="S62" s="114">
        <f t="shared" si="17"/>
        <v>0</v>
      </c>
      <c r="T62" s="114">
        <f t="shared" si="17"/>
        <v>0</v>
      </c>
      <c r="U62" s="114">
        <f t="shared" si="17"/>
        <v>0</v>
      </c>
      <c r="V62" s="114">
        <f t="shared" si="17"/>
        <v>0</v>
      </c>
      <c r="W62" s="98"/>
      <c r="X62" s="98"/>
      <c r="Y62" s="98"/>
      <c r="Z62" s="98"/>
    </row>
    <row r="63" spans="1:26" ht="15.75" customHeight="1" x14ac:dyDescent="0.35">
      <c r="A63" s="98"/>
      <c r="B63" s="109" t="s">
        <v>890</v>
      </c>
      <c r="C63" s="100"/>
      <c r="D63" s="10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98"/>
      <c r="X63" s="98"/>
      <c r="Y63" s="98"/>
      <c r="Z63" s="98"/>
    </row>
    <row r="64" spans="1:26" ht="15.75" customHeight="1" x14ac:dyDescent="0.35">
      <c r="A64" s="98"/>
      <c r="B64" s="109" t="s">
        <v>891</v>
      </c>
      <c r="C64" s="100"/>
      <c r="D64" s="10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98"/>
      <c r="X64" s="98"/>
      <c r="Y64" s="98"/>
      <c r="Z64" s="98"/>
    </row>
    <row r="65" spans="1:26" ht="15.75" customHeight="1" outlineLevel="1" x14ac:dyDescent="0.35">
      <c r="A65" s="98"/>
      <c r="C65" s="100"/>
      <c r="D65" s="100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 ht="15.75" customHeight="1" outlineLevel="1" x14ac:dyDescent="0.35">
      <c r="A66" s="98"/>
      <c r="B66" s="113" t="s">
        <v>892</v>
      </c>
      <c r="C66" s="100"/>
      <c r="D66" s="100"/>
      <c r="E66" s="114">
        <f t="shared" ref="E66:V66" si="18">SUM(E67:E70)</f>
        <v>0</v>
      </c>
      <c r="F66" s="114">
        <f t="shared" si="18"/>
        <v>0</v>
      </c>
      <c r="G66" s="114">
        <f t="shared" si="18"/>
        <v>0</v>
      </c>
      <c r="H66" s="114">
        <f t="shared" si="18"/>
        <v>0</v>
      </c>
      <c r="I66" s="114">
        <f t="shared" si="18"/>
        <v>0</v>
      </c>
      <c r="J66" s="114">
        <f t="shared" si="18"/>
        <v>0</v>
      </c>
      <c r="K66" s="114">
        <f t="shared" si="18"/>
        <v>0</v>
      </c>
      <c r="L66" s="114">
        <f t="shared" si="18"/>
        <v>0</v>
      </c>
      <c r="M66" s="114">
        <f t="shared" si="18"/>
        <v>0</v>
      </c>
      <c r="N66" s="114">
        <f t="shared" si="18"/>
        <v>0</v>
      </c>
      <c r="O66" s="114">
        <f t="shared" si="18"/>
        <v>0</v>
      </c>
      <c r="P66" s="114">
        <f t="shared" si="18"/>
        <v>0</v>
      </c>
      <c r="Q66" s="114">
        <f t="shared" si="18"/>
        <v>0</v>
      </c>
      <c r="R66" s="114">
        <f t="shared" si="18"/>
        <v>0</v>
      </c>
      <c r="S66" s="114">
        <f t="shared" si="18"/>
        <v>0</v>
      </c>
      <c r="T66" s="114">
        <f t="shared" si="18"/>
        <v>0</v>
      </c>
      <c r="U66" s="114">
        <f t="shared" si="18"/>
        <v>0</v>
      </c>
      <c r="V66" s="114">
        <f t="shared" si="18"/>
        <v>0</v>
      </c>
      <c r="W66" s="98"/>
      <c r="X66" s="98"/>
      <c r="Y66" s="98"/>
      <c r="Z66" s="98"/>
    </row>
    <row r="67" spans="1:26" ht="15.75" customHeight="1" outlineLevel="1" x14ac:dyDescent="0.35">
      <c r="A67" s="98"/>
      <c r="B67" s="109" t="s">
        <v>893</v>
      </c>
      <c r="C67" s="100"/>
      <c r="D67" s="10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98"/>
      <c r="X67" s="98"/>
      <c r="Y67" s="98"/>
      <c r="Z67" s="98"/>
    </row>
    <row r="68" spans="1:26" ht="15.75" customHeight="1" outlineLevel="1" x14ac:dyDescent="0.35">
      <c r="A68" s="98"/>
      <c r="B68" s="109" t="s">
        <v>894</v>
      </c>
      <c r="C68" s="100"/>
      <c r="D68" s="10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98"/>
      <c r="X68" s="98"/>
      <c r="Y68" s="98"/>
      <c r="Z68" s="98"/>
    </row>
    <row r="69" spans="1:26" ht="15.75" customHeight="1" x14ac:dyDescent="0.35">
      <c r="A69" s="98"/>
      <c r="B69" s="109" t="s">
        <v>895</v>
      </c>
      <c r="C69" s="100"/>
      <c r="D69" s="10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98"/>
      <c r="X69" s="98"/>
      <c r="Y69" s="98"/>
      <c r="Z69" s="98"/>
    </row>
    <row r="70" spans="1:26" ht="15.75" customHeight="1" x14ac:dyDescent="0.35">
      <c r="A70" s="98"/>
      <c r="B70" s="109" t="s">
        <v>864</v>
      </c>
      <c r="C70" s="100"/>
      <c r="D70" s="10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98"/>
      <c r="X70" s="98"/>
      <c r="Y70" s="98"/>
      <c r="Z70" s="98"/>
    </row>
    <row r="71" spans="1:26" ht="15.75" customHeight="1" x14ac:dyDescent="0.35">
      <c r="A71" s="116"/>
      <c r="C71" s="100"/>
      <c r="D71" s="100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116"/>
      <c r="X71" s="116"/>
      <c r="Y71" s="116"/>
      <c r="Z71" s="116"/>
    </row>
    <row r="72" spans="1:26" ht="15.75" customHeight="1" x14ac:dyDescent="0.35">
      <c r="A72" s="116"/>
      <c r="B72" s="113" t="s">
        <v>896</v>
      </c>
      <c r="C72" s="100"/>
      <c r="D72" s="100"/>
      <c r="E72" s="114">
        <f t="shared" ref="E72:V72" si="19">SUM(E73)</f>
        <v>0</v>
      </c>
      <c r="F72" s="114">
        <f t="shared" si="19"/>
        <v>0</v>
      </c>
      <c r="G72" s="114">
        <f t="shared" si="19"/>
        <v>0</v>
      </c>
      <c r="H72" s="114">
        <f t="shared" si="19"/>
        <v>0</v>
      </c>
      <c r="I72" s="114">
        <f t="shared" si="19"/>
        <v>0</v>
      </c>
      <c r="J72" s="114">
        <f t="shared" si="19"/>
        <v>0</v>
      </c>
      <c r="K72" s="114">
        <f t="shared" si="19"/>
        <v>0</v>
      </c>
      <c r="L72" s="114">
        <f t="shared" si="19"/>
        <v>0</v>
      </c>
      <c r="M72" s="114">
        <f t="shared" si="19"/>
        <v>0</v>
      </c>
      <c r="N72" s="114">
        <f t="shared" si="19"/>
        <v>0</v>
      </c>
      <c r="O72" s="114">
        <f t="shared" si="19"/>
        <v>0</v>
      </c>
      <c r="P72" s="114">
        <f t="shared" si="19"/>
        <v>0</v>
      </c>
      <c r="Q72" s="114">
        <f t="shared" si="19"/>
        <v>0</v>
      </c>
      <c r="R72" s="114">
        <f t="shared" si="19"/>
        <v>0</v>
      </c>
      <c r="S72" s="114">
        <f t="shared" si="19"/>
        <v>0</v>
      </c>
      <c r="T72" s="114">
        <f t="shared" si="19"/>
        <v>0</v>
      </c>
      <c r="U72" s="114">
        <f t="shared" si="19"/>
        <v>0</v>
      </c>
      <c r="V72" s="114">
        <f t="shared" si="19"/>
        <v>0</v>
      </c>
      <c r="W72" s="116"/>
      <c r="X72" s="116"/>
      <c r="Y72" s="116"/>
      <c r="Z72" s="116"/>
    </row>
    <row r="73" spans="1:26" ht="15.75" customHeight="1" x14ac:dyDescent="0.35">
      <c r="A73" s="116"/>
      <c r="B73" s="109" t="s">
        <v>897</v>
      </c>
      <c r="C73" s="100"/>
      <c r="D73" s="10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6"/>
      <c r="X73" s="116"/>
      <c r="Y73" s="116"/>
      <c r="Z73" s="116"/>
    </row>
    <row r="74" spans="1:26" ht="15.75" customHeight="1" x14ac:dyDescent="0.35">
      <c r="A74" s="116"/>
      <c r="C74" s="100"/>
      <c r="D74" s="100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116"/>
      <c r="X74" s="116"/>
      <c r="Y74" s="116"/>
      <c r="Z74" s="116"/>
    </row>
    <row r="75" spans="1:26" ht="15.75" customHeight="1" x14ac:dyDescent="0.35">
      <c r="A75" s="98"/>
      <c r="B75" s="123" t="s">
        <v>898</v>
      </c>
      <c r="C75" s="100"/>
      <c r="D75" s="100"/>
      <c r="E75" s="106">
        <f t="shared" ref="E75:V75" si="20">SUM(E58,-E62,-E66,E72)</f>
        <v>0</v>
      </c>
      <c r="F75" s="106">
        <f t="shared" si="20"/>
        <v>0</v>
      </c>
      <c r="G75" s="106">
        <f t="shared" si="20"/>
        <v>0</v>
      </c>
      <c r="H75" s="106">
        <f t="shared" si="20"/>
        <v>0</v>
      </c>
      <c r="I75" s="106">
        <f t="shared" si="20"/>
        <v>0</v>
      </c>
      <c r="J75" s="106">
        <f t="shared" si="20"/>
        <v>0</v>
      </c>
      <c r="K75" s="106">
        <f t="shared" si="20"/>
        <v>0</v>
      </c>
      <c r="L75" s="106">
        <f t="shared" si="20"/>
        <v>0</v>
      </c>
      <c r="M75" s="106">
        <f t="shared" si="20"/>
        <v>0</v>
      </c>
      <c r="N75" s="106">
        <f t="shared" si="20"/>
        <v>0</v>
      </c>
      <c r="O75" s="106">
        <f t="shared" si="20"/>
        <v>0</v>
      </c>
      <c r="P75" s="106">
        <f t="shared" si="20"/>
        <v>0</v>
      </c>
      <c r="Q75" s="106">
        <f t="shared" si="20"/>
        <v>0</v>
      </c>
      <c r="R75" s="106">
        <f t="shared" si="20"/>
        <v>0</v>
      </c>
      <c r="S75" s="106">
        <f t="shared" si="20"/>
        <v>0</v>
      </c>
      <c r="T75" s="106">
        <f t="shared" si="20"/>
        <v>0</v>
      </c>
      <c r="U75" s="106">
        <f t="shared" si="20"/>
        <v>0</v>
      </c>
      <c r="V75" s="106">
        <f t="shared" si="20"/>
        <v>0</v>
      </c>
      <c r="W75" s="98"/>
      <c r="X75" s="98"/>
      <c r="Y75" s="98"/>
      <c r="Z75" s="98"/>
    </row>
    <row r="76" spans="1:26" ht="15.75" customHeight="1" x14ac:dyDescent="0.35">
      <c r="A76" s="98"/>
      <c r="B76" s="117" t="s">
        <v>874</v>
      </c>
      <c r="C76" s="107"/>
      <c r="D76" s="107"/>
      <c r="E76" s="118" t="str">
        <f t="shared" ref="E76:V76" si="21">IFERROR(E75/E$19,"-")</f>
        <v>-</v>
      </c>
      <c r="F76" s="118" t="str">
        <f t="shared" si="21"/>
        <v>-</v>
      </c>
      <c r="G76" s="118" t="str">
        <f t="shared" si="21"/>
        <v>-</v>
      </c>
      <c r="H76" s="118" t="str">
        <f t="shared" si="21"/>
        <v>-</v>
      </c>
      <c r="I76" s="118" t="str">
        <f t="shared" si="21"/>
        <v>-</v>
      </c>
      <c r="J76" s="118" t="str">
        <f t="shared" si="21"/>
        <v>-</v>
      </c>
      <c r="K76" s="118" t="str">
        <f t="shared" si="21"/>
        <v>-</v>
      </c>
      <c r="L76" s="118" t="str">
        <f t="shared" si="21"/>
        <v>-</v>
      </c>
      <c r="M76" s="118" t="str">
        <f t="shared" si="21"/>
        <v>-</v>
      </c>
      <c r="N76" s="118" t="str">
        <f t="shared" si="21"/>
        <v>-</v>
      </c>
      <c r="O76" s="118" t="str">
        <f t="shared" si="21"/>
        <v>-</v>
      </c>
      <c r="P76" s="118" t="str">
        <f t="shared" si="21"/>
        <v>-</v>
      </c>
      <c r="Q76" s="118" t="str">
        <f t="shared" si="21"/>
        <v>-</v>
      </c>
      <c r="R76" s="118" t="str">
        <f t="shared" si="21"/>
        <v>-</v>
      </c>
      <c r="S76" s="118" t="str">
        <f t="shared" si="21"/>
        <v>-</v>
      </c>
      <c r="T76" s="118" t="str">
        <f t="shared" si="21"/>
        <v>-</v>
      </c>
      <c r="U76" s="118" t="str">
        <f t="shared" si="21"/>
        <v>-</v>
      </c>
      <c r="V76" s="118" t="str">
        <f t="shared" si="21"/>
        <v>-</v>
      </c>
      <c r="W76" s="98"/>
      <c r="X76" s="98"/>
      <c r="Y76" s="98"/>
      <c r="Z76" s="98"/>
    </row>
    <row r="77" spans="1:26" ht="15.75" customHeight="1" x14ac:dyDescent="0.35">
      <c r="A77" s="98"/>
      <c r="B77" s="120" t="s">
        <v>859</v>
      </c>
      <c r="C77" s="121"/>
      <c r="D77" s="121"/>
      <c r="E77" s="122" t="s">
        <v>875</v>
      </c>
      <c r="F77" s="122" t="str">
        <f t="shared" ref="F77:V77" si="22">IFERROR(F75/E75 - 1,"-")</f>
        <v>-</v>
      </c>
      <c r="G77" s="122" t="str">
        <f t="shared" si="22"/>
        <v>-</v>
      </c>
      <c r="H77" s="122" t="str">
        <f t="shared" si="22"/>
        <v>-</v>
      </c>
      <c r="I77" s="122" t="str">
        <f t="shared" si="22"/>
        <v>-</v>
      </c>
      <c r="J77" s="122" t="str">
        <f t="shared" si="22"/>
        <v>-</v>
      </c>
      <c r="K77" s="122" t="str">
        <f t="shared" si="22"/>
        <v>-</v>
      </c>
      <c r="L77" s="122" t="str">
        <f t="shared" si="22"/>
        <v>-</v>
      </c>
      <c r="M77" s="122" t="str">
        <f t="shared" si="22"/>
        <v>-</v>
      </c>
      <c r="N77" s="122" t="str">
        <f t="shared" si="22"/>
        <v>-</v>
      </c>
      <c r="O77" s="122" t="str">
        <f t="shared" si="22"/>
        <v>-</v>
      </c>
      <c r="P77" s="122" t="str">
        <f t="shared" si="22"/>
        <v>-</v>
      </c>
      <c r="Q77" s="122" t="str">
        <f t="shared" si="22"/>
        <v>-</v>
      </c>
      <c r="R77" s="122" t="str">
        <f t="shared" si="22"/>
        <v>-</v>
      </c>
      <c r="S77" s="122" t="str">
        <f t="shared" si="22"/>
        <v>-</v>
      </c>
      <c r="T77" s="122" t="str">
        <f t="shared" si="22"/>
        <v>-</v>
      </c>
      <c r="U77" s="122" t="str">
        <f t="shared" si="22"/>
        <v>-</v>
      </c>
      <c r="V77" s="122" t="str">
        <f t="shared" si="22"/>
        <v>-</v>
      </c>
      <c r="W77" s="98"/>
      <c r="X77" s="98"/>
      <c r="Y77" s="98"/>
      <c r="Z77" s="98"/>
    </row>
    <row r="78" spans="1:26" ht="15.75" customHeight="1" x14ac:dyDescent="0.35">
      <c r="A78" s="98"/>
      <c r="C78" s="100"/>
      <c r="D78" s="100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 ht="15.75" customHeight="1" x14ac:dyDescent="0.35">
      <c r="A79" s="98"/>
      <c r="B79" s="102" t="s">
        <v>899</v>
      </c>
      <c r="C79" s="124"/>
      <c r="D79" s="124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4"/>
      <c r="W79" s="98"/>
      <c r="X79" s="98"/>
      <c r="Y79" s="98"/>
      <c r="Z79" s="98"/>
    </row>
    <row r="80" spans="1:26" ht="15.75" customHeight="1" x14ac:dyDescent="0.35">
      <c r="A80" s="98"/>
      <c r="C80" s="100"/>
      <c r="D80" s="100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 ht="15.75" customHeight="1" x14ac:dyDescent="0.35">
      <c r="A81" s="98"/>
      <c r="B81" s="125" t="s">
        <v>900</v>
      </c>
      <c r="C81" s="100"/>
      <c r="D81" s="100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 ht="15.75" customHeight="1" x14ac:dyDescent="0.35">
      <c r="A82" s="98"/>
      <c r="C82" s="100"/>
      <c r="D82" s="100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 ht="15.75" customHeight="1" x14ac:dyDescent="0.35">
      <c r="A83" s="98"/>
      <c r="B83" s="126" t="s">
        <v>898</v>
      </c>
      <c r="C83" s="100"/>
      <c r="D83" s="100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98"/>
      <c r="X83" s="98"/>
      <c r="Y83" s="98"/>
      <c r="Z83" s="98"/>
    </row>
    <row r="84" spans="1:26" ht="15.75" customHeight="1" x14ac:dyDescent="0.35">
      <c r="A84" s="98"/>
      <c r="B84" s="126" t="s">
        <v>901</v>
      </c>
      <c r="C84" s="100"/>
      <c r="D84" s="100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98"/>
      <c r="X84" s="98"/>
      <c r="Y84" s="98"/>
      <c r="Z84" s="98"/>
    </row>
    <row r="85" spans="1:26" ht="15.75" customHeight="1" x14ac:dyDescent="0.35">
      <c r="A85" s="98"/>
      <c r="B85" s="126" t="s">
        <v>902</v>
      </c>
      <c r="C85" s="100"/>
      <c r="D85" s="100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98"/>
      <c r="X85" s="98"/>
      <c r="Y85" s="98"/>
      <c r="Z85" s="98"/>
    </row>
    <row r="86" spans="1:26" ht="15.75" customHeight="1" x14ac:dyDescent="0.35">
      <c r="A86" s="98"/>
      <c r="B86" s="126" t="s">
        <v>903</v>
      </c>
      <c r="C86" s="100"/>
      <c r="D86" s="100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98"/>
      <c r="X86" s="98"/>
      <c r="Y86" s="98"/>
      <c r="Z86" s="98"/>
    </row>
    <row r="87" spans="1:26" ht="15.75" customHeight="1" x14ac:dyDescent="0.35">
      <c r="A87" s="98"/>
      <c r="B87" s="126" t="s">
        <v>904</v>
      </c>
      <c r="C87" s="100"/>
      <c r="D87" s="100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98"/>
      <c r="X87" s="98"/>
      <c r="Y87" s="98"/>
      <c r="Z87" s="98"/>
    </row>
    <row r="88" spans="1:26" ht="15.75" customHeight="1" x14ac:dyDescent="0.35">
      <c r="A88" s="98"/>
      <c r="B88" s="126" t="s">
        <v>905</v>
      </c>
      <c r="C88" s="100"/>
      <c r="D88" s="100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98"/>
      <c r="X88" s="98"/>
      <c r="Y88" s="98"/>
      <c r="Z88" s="98"/>
    </row>
    <row r="89" spans="1:26" ht="15.75" customHeight="1" x14ac:dyDescent="0.35">
      <c r="A89" s="98"/>
      <c r="B89" s="126" t="s">
        <v>906</v>
      </c>
      <c r="C89" s="100"/>
      <c r="D89" s="100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98"/>
      <c r="X89" s="98"/>
      <c r="Y89" s="98"/>
      <c r="Z89" s="98"/>
    </row>
    <row r="90" spans="1:26" ht="15.75" customHeight="1" x14ac:dyDescent="0.35">
      <c r="A90" s="98"/>
      <c r="B90" s="127" t="s">
        <v>907</v>
      </c>
      <c r="C90" s="100"/>
      <c r="D90" s="100"/>
      <c r="E90" s="110">
        <f t="shared" ref="E90:V90" si="23">SUM(E83:E89)</f>
        <v>0</v>
      </c>
      <c r="F90" s="110">
        <f t="shared" si="23"/>
        <v>0</v>
      </c>
      <c r="G90" s="110">
        <f t="shared" si="23"/>
        <v>0</v>
      </c>
      <c r="H90" s="110">
        <f t="shared" si="23"/>
        <v>0</v>
      </c>
      <c r="I90" s="110">
        <f t="shared" si="23"/>
        <v>0</v>
      </c>
      <c r="J90" s="110">
        <f t="shared" si="23"/>
        <v>0</v>
      </c>
      <c r="K90" s="110">
        <f t="shared" si="23"/>
        <v>0</v>
      </c>
      <c r="L90" s="110">
        <f t="shared" si="23"/>
        <v>0</v>
      </c>
      <c r="M90" s="110">
        <f t="shared" si="23"/>
        <v>0</v>
      </c>
      <c r="N90" s="110">
        <f t="shared" si="23"/>
        <v>0</v>
      </c>
      <c r="O90" s="110">
        <f t="shared" si="23"/>
        <v>0</v>
      </c>
      <c r="P90" s="110">
        <f t="shared" si="23"/>
        <v>0</v>
      </c>
      <c r="Q90" s="110">
        <f t="shared" si="23"/>
        <v>0</v>
      </c>
      <c r="R90" s="110">
        <f t="shared" si="23"/>
        <v>0</v>
      </c>
      <c r="S90" s="110">
        <f t="shared" si="23"/>
        <v>0</v>
      </c>
      <c r="T90" s="110">
        <f t="shared" si="23"/>
        <v>0</v>
      </c>
      <c r="U90" s="110">
        <f t="shared" si="23"/>
        <v>0</v>
      </c>
      <c r="V90" s="110">
        <f t="shared" si="23"/>
        <v>0</v>
      </c>
      <c r="W90" s="98"/>
      <c r="X90" s="98"/>
      <c r="Y90" s="98"/>
      <c r="Z90" s="98"/>
    </row>
    <row r="91" spans="1:26" ht="15.75" customHeight="1" x14ac:dyDescent="0.35">
      <c r="A91" s="98"/>
      <c r="C91" s="100"/>
      <c r="D91" s="100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 ht="15.75" customHeight="1" x14ac:dyDescent="0.35">
      <c r="A92" s="98"/>
      <c r="B92" s="125" t="s">
        <v>908</v>
      </c>
      <c r="C92" s="100"/>
      <c r="D92" s="100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 ht="15.75" customHeight="1" x14ac:dyDescent="0.35">
      <c r="A93" s="98"/>
      <c r="C93" s="100"/>
      <c r="D93" s="100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 ht="15.75" customHeight="1" x14ac:dyDescent="0.35">
      <c r="A94" s="98"/>
      <c r="B94" s="126" t="s">
        <v>909</v>
      </c>
      <c r="C94" s="100"/>
      <c r="D94" s="100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98"/>
      <c r="X94" s="98"/>
      <c r="Y94" s="98"/>
      <c r="Z94" s="98"/>
    </row>
    <row r="95" spans="1:26" ht="15.75" customHeight="1" x14ac:dyDescent="0.35">
      <c r="A95" s="98"/>
      <c r="B95" s="126" t="s">
        <v>910</v>
      </c>
      <c r="C95" s="100"/>
      <c r="D95" s="100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98"/>
      <c r="X95" s="98"/>
      <c r="Y95" s="98"/>
      <c r="Z95" s="98"/>
    </row>
    <row r="96" spans="1:26" ht="15.75" customHeight="1" x14ac:dyDescent="0.35">
      <c r="A96" s="98"/>
      <c r="B96" s="126" t="s">
        <v>911</v>
      </c>
      <c r="C96" s="100"/>
      <c r="D96" s="100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98"/>
      <c r="X96" s="98"/>
      <c r="Y96" s="98"/>
      <c r="Z96" s="98"/>
    </row>
    <row r="97" spans="1:26" ht="15.75" customHeight="1" x14ac:dyDescent="0.35">
      <c r="A97" s="98"/>
      <c r="B97" s="127" t="s">
        <v>912</v>
      </c>
      <c r="C97" s="100"/>
      <c r="D97" s="100"/>
      <c r="E97" s="110">
        <f t="shared" ref="E97:V97" si="24">SUM(E94:E96)</f>
        <v>0</v>
      </c>
      <c r="F97" s="110">
        <f t="shared" si="24"/>
        <v>0</v>
      </c>
      <c r="G97" s="110">
        <f t="shared" si="24"/>
        <v>0</v>
      </c>
      <c r="H97" s="110">
        <f t="shared" si="24"/>
        <v>0</v>
      </c>
      <c r="I97" s="110">
        <f t="shared" si="24"/>
        <v>0</v>
      </c>
      <c r="J97" s="110">
        <f t="shared" si="24"/>
        <v>0</v>
      </c>
      <c r="K97" s="110">
        <f t="shared" si="24"/>
        <v>0</v>
      </c>
      <c r="L97" s="110">
        <f t="shared" si="24"/>
        <v>0</v>
      </c>
      <c r="M97" s="110">
        <f t="shared" si="24"/>
        <v>0</v>
      </c>
      <c r="N97" s="110">
        <f t="shared" si="24"/>
        <v>0</v>
      </c>
      <c r="O97" s="110">
        <f t="shared" si="24"/>
        <v>0</v>
      </c>
      <c r="P97" s="110">
        <f t="shared" si="24"/>
        <v>0</v>
      </c>
      <c r="Q97" s="110">
        <f t="shared" si="24"/>
        <v>0</v>
      </c>
      <c r="R97" s="110">
        <f t="shared" si="24"/>
        <v>0</v>
      </c>
      <c r="S97" s="110">
        <f t="shared" si="24"/>
        <v>0</v>
      </c>
      <c r="T97" s="110">
        <f t="shared" si="24"/>
        <v>0</v>
      </c>
      <c r="U97" s="110">
        <f t="shared" si="24"/>
        <v>0</v>
      </c>
      <c r="V97" s="110">
        <f t="shared" si="24"/>
        <v>0</v>
      </c>
      <c r="W97" s="98"/>
      <c r="X97" s="98"/>
      <c r="Y97" s="98"/>
      <c r="Z97" s="98"/>
    </row>
    <row r="98" spans="1:26" ht="15.75" customHeight="1" x14ac:dyDescent="0.35">
      <c r="A98" s="98"/>
      <c r="C98" s="100"/>
      <c r="D98" s="100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 ht="15.75" customHeight="1" x14ac:dyDescent="0.35">
      <c r="A99" s="98"/>
      <c r="B99" s="125" t="s">
        <v>913</v>
      </c>
      <c r="C99" s="100"/>
      <c r="D99" s="100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 ht="15.75" customHeight="1" x14ac:dyDescent="0.35">
      <c r="A100" s="98"/>
      <c r="C100" s="100"/>
      <c r="D100" s="100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 ht="15.75" customHeight="1" x14ac:dyDescent="0.35">
      <c r="A101" s="98"/>
      <c r="B101" s="126" t="s">
        <v>914</v>
      </c>
      <c r="C101" s="100"/>
      <c r="D101" s="100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98"/>
      <c r="X101" s="98"/>
      <c r="Y101" s="98"/>
      <c r="Z101" s="98"/>
    </row>
    <row r="102" spans="1:26" ht="15.75" customHeight="1" x14ac:dyDescent="0.35">
      <c r="A102" s="98"/>
      <c r="B102" s="126" t="s">
        <v>915</v>
      </c>
      <c r="C102" s="100"/>
      <c r="D102" s="100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98"/>
      <c r="X102" s="98"/>
      <c r="Y102" s="98"/>
      <c r="Z102" s="98"/>
    </row>
    <row r="103" spans="1:26" ht="15.75" customHeight="1" x14ac:dyDescent="0.35">
      <c r="A103" s="98"/>
      <c r="B103" s="126" t="s">
        <v>916</v>
      </c>
      <c r="C103" s="100"/>
      <c r="D103" s="100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98"/>
      <c r="X103" s="98"/>
      <c r="Y103" s="98"/>
      <c r="Z103" s="98"/>
    </row>
    <row r="104" spans="1:26" ht="15.75" customHeight="1" x14ac:dyDescent="0.35">
      <c r="A104" s="98"/>
      <c r="B104" s="109" t="s">
        <v>917</v>
      </c>
      <c r="C104" s="100"/>
      <c r="D104" s="100"/>
      <c r="E104" s="110">
        <f t="shared" ref="E104:V104" si="25">SUM(E101:E103)</f>
        <v>0</v>
      </c>
      <c r="F104" s="110">
        <f t="shared" si="25"/>
        <v>0</v>
      </c>
      <c r="G104" s="110">
        <f t="shared" si="25"/>
        <v>0</v>
      </c>
      <c r="H104" s="110">
        <f t="shared" si="25"/>
        <v>0</v>
      </c>
      <c r="I104" s="110">
        <f t="shared" si="25"/>
        <v>0</v>
      </c>
      <c r="J104" s="110">
        <f t="shared" si="25"/>
        <v>0</v>
      </c>
      <c r="K104" s="110">
        <f t="shared" si="25"/>
        <v>0</v>
      </c>
      <c r="L104" s="110">
        <f t="shared" si="25"/>
        <v>0</v>
      </c>
      <c r="M104" s="110">
        <f t="shared" si="25"/>
        <v>0</v>
      </c>
      <c r="N104" s="110">
        <f t="shared" si="25"/>
        <v>0</v>
      </c>
      <c r="O104" s="110">
        <f t="shared" si="25"/>
        <v>0</v>
      </c>
      <c r="P104" s="110">
        <f t="shared" si="25"/>
        <v>0</v>
      </c>
      <c r="Q104" s="110">
        <f t="shared" si="25"/>
        <v>0</v>
      </c>
      <c r="R104" s="110">
        <f t="shared" si="25"/>
        <v>0</v>
      </c>
      <c r="S104" s="110">
        <f t="shared" si="25"/>
        <v>0</v>
      </c>
      <c r="T104" s="110">
        <f t="shared" si="25"/>
        <v>0</v>
      </c>
      <c r="U104" s="110">
        <f t="shared" si="25"/>
        <v>0</v>
      </c>
      <c r="V104" s="110">
        <f t="shared" si="25"/>
        <v>0</v>
      </c>
      <c r="W104" s="98"/>
      <c r="X104" s="98"/>
      <c r="Y104" s="98"/>
      <c r="Z104" s="98"/>
    </row>
    <row r="105" spans="1:26" ht="15.75" customHeight="1" x14ac:dyDescent="0.35">
      <c r="A105" s="98"/>
      <c r="C105" s="100"/>
      <c r="D105" s="100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 ht="15.75" customHeight="1" x14ac:dyDescent="0.35">
      <c r="A106" s="98"/>
      <c r="C106" s="100"/>
      <c r="D106" s="100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 ht="15.75" customHeight="1" x14ac:dyDescent="0.35">
      <c r="A107" s="98"/>
      <c r="B107" s="102" t="s">
        <v>918</v>
      </c>
      <c r="C107" s="124"/>
      <c r="D107" s="124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4"/>
      <c r="W107" s="98"/>
      <c r="X107" s="98"/>
      <c r="Y107" s="98"/>
      <c r="Z107" s="98"/>
    </row>
    <row r="108" spans="1:26" ht="15.75" customHeight="1" x14ac:dyDescent="0.35">
      <c r="A108" s="98"/>
      <c r="C108" s="100"/>
      <c r="D108" s="100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 ht="15.75" customHeight="1" x14ac:dyDescent="0.35">
      <c r="A109" s="98"/>
      <c r="C109" s="100"/>
      <c r="D109" s="100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 ht="15.75" customHeight="1" x14ac:dyDescent="0.35">
      <c r="A110" s="98"/>
      <c r="C110" s="100"/>
      <c r="D110" s="100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 ht="15.75" customHeight="1" x14ac:dyDescent="0.35">
      <c r="A111" s="98"/>
      <c r="C111" s="100"/>
      <c r="D111" s="100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 ht="15.75" customHeight="1" x14ac:dyDescent="0.35">
      <c r="A112" s="98"/>
      <c r="C112" s="100"/>
      <c r="D112" s="100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 ht="15.75" customHeight="1" x14ac:dyDescent="0.35">
      <c r="A113" s="98"/>
      <c r="C113" s="100"/>
      <c r="D113" s="100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 ht="15.75" customHeight="1" x14ac:dyDescent="0.35">
      <c r="A114" s="98"/>
      <c r="C114" s="100"/>
      <c r="D114" s="100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 ht="15.75" customHeight="1" x14ac:dyDescent="0.35">
      <c r="A115" s="98"/>
      <c r="C115" s="100"/>
      <c r="D115" s="100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 ht="15.75" customHeight="1" x14ac:dyDescent="0.35">
      <c r="A116" s="98"/>
      <c r="C116" s="100"/>
      <c r="D116" s="100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 ht="15.75" customHeight="1" x14ac:dyDescent="0.35">
      <c r="A117" s="98"/>
      <c r="C117" s="100"/>
      <c r="D117" s="100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5.75" customHeight="1" x14ac:dyDescent="0.35">
      <c r="A118" s="98"/>
      <c r="C118" s="100"/>
      <c r="D118" s="100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5.75" customHeight="1" x14ac:dyDescent="0.35">
      <c r="A119" s="98"/>
      <c r="C119" s="100"/>
      <c r="D119" s="100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5.75" customHeight="1" x14ac:dyDescent="0.35">
      <c r="A120" s="98"/>
      <c r="C120" s="100"/>
      <c r="D120" s="100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5.75" customHeight="1" x14ac:dyDescent="0.35">
      <c r="A121" s="98"/>
      <c r="C121" s="100"/>
      <c r="D121" s="100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5.75" customHeight="1" x14ac:dyDescent="0.35">
      <c r="A122" s="98"/>
      <c r="C122" s="100"/>
      <c r="D122" s="100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5.75" customHeight="1" x14ac:dyDescent="0.35">
      <c r="A123" s="98"/>
      <c r="C123" s="100"/>
      <c r="D123" s="100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5.75" customHeight="1" x14ac:dyDescent="0.35">
      <c r="A124" s="98"/>
      <c r="C124" s="100"/>
      <c r="D124" s="100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5.75" customHeight="1" x14ac:dyDescent="0.35">
      <c r="A125" s="98"/>
      <c r="C125" s="100"/>
      <c r="D125" s="100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5.75" customHeight="1" x14ac:dyDescent="0.35">
      <c r="A126" s="98"/>
      <c r="C126" s="100"/>
      <c r="D126" s="10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5.75" customHeight="1" x14ac:dyDescent="0.35">
      <c r="A127" s="98"/>
      <c r="C127" s="100"/>
      <c r="D127" s="100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5.75" customHeight="1" x14ac:dyDescent="0.35">
      <c r="A128" s="98"/>
      <c r="C128" s="100"/>
      <c r="D128" s="100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5.75" customHeight="1" x14ac:dyDescent="0.35">
      <c r="A129" s="98"/>
      <c r="C129" s="100"/>
      <c r="D129" s="100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5.75" customHeight="1" x14ac:dyDescent="0.35">
      <c r="A130" s="98"/>
      <c r="C130" s="100"/>
      <c r="D130" s="100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5.75" customHeight="1" x14ac:dyDescent="0.35">
      <c r="A131" s="98"/>
      <c r="C131" s="100"/>
      <c r="D131" s="100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 ht="15.75" customHeight="1" x14ac:dyDescent="0.35">
      <c r="A132" s="98"/>
      <c r="C132" s="100"/>
      <c r="D132" s="100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 ht="15.75" customHeight="1" x14ac:dyDescent="0.35">
      <c r="A133" s="98"/>
      <c r="C133" s="100"/>
      <c r="D133" s="100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 ht="15.75" customHeight="1" x14ac:dyDescent="0.35">
      <c r="A134" s="98"/>
      <c r="C134" s="100"/>
      <c r="D134" s="100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 ht="15.75" customHeight="1" x14ac:dyDescent="0.35">
      <c r="A135" s="98"/>
      <c r="C135" s="100"/>
      <c r="D135" s="100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 ht="15.75" customHeight="1" x14ac:dyDescent="0.35">
      <c r="A136" s="98"/>
      <c r="C136" s="100"/>
      <c r="D136" s="100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 ht="15.75" customHeight="1" x14ac:dyDescent="0.35">
      <c r="A137" s="98"/>
      <c r="C137" s="100"/>
      <c r="D137" s="100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 ht="15.75" customHeight="1" x14ac:dyDescent="0.35">
      <c r="A138" s="98"/>
      <c r="C138" s="100"/>
      <c r="D138" s="100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 ht="15.75" customHeight="1" x14ac:dyDescent="0.35">
      <c r="A139" s="98"/>
      <c r="C139" s="100"/>
      <c r="D139" s="100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 ht="15.75" customHeight="1" x14ac:dyDescent="0.35">
      <c r="A140" s="98"/>
      <c r="C140" s="100"/>
      <c r="D140" s="100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 ht="15.75" customHeight="1" x14ac:dyDescent="0.35">
      <c r="A141" s="98"/>
      <c r="C141" s="100"/>
      <c r="D141" s="100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 ht="15.75" customHeight="1" x14ac:dyDescent="0.35">
      <c r="A142" s="98"/>
      <c r="C142" s="100"/>
      <c r="D142" s="100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 ht="15.75" customHeight="1" x14ac:dyDescent="0.35">
      <c r="A143" s="98"/>
      <c r="C143" s="100"/>
      <c r="D143" s="100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 ht="15.75" customHeight="1" x14ac:dyDescent="0.35">
      <c r="A144" s="98"/>
      <c r="C144" s="100"/>
      <c r="D144" s="100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 ht="15.75" customHeight="1" x14ac:dyDescent="0.35">
      <c r="A145" s="98"/>
      <c r="C145" s="100"/>
      <c r="D145" s="100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 ht="15.75" customHeight="1" x14ac:dyDescent="0.35">
      <c r="A146" s="98"/>
      <c r="C146" s="100"/>
      <c r="D146" s="100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 ht="15.75" customHeight="1" x14ac:dyDescent="0.35">
      <c r="A147" s="98"/>
      <c r="C147" s="100"/>
      <c r="D147" s="100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 ht="15.75" customHeight="1" x14ac:dyDescent="0.35">
      <c r="A148" s="98"/>
      <c r="C148" s="100"/>
      <c r="D148" s="100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 ht="15.75" customHeight="1" x14ac:dyDescent="0.35">
      <c r="A149" s="98"/>
      <c r="C149" s="100"/>
      <c r="D149" s="100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 ht="15.75" customHeight="1" x14ac:dyDescent="0.35">
      <c r="A150" s="98"/>
      <c r="C150" s="100"/>
      <c r="D150" s="100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 ht="15.75" customHeight="1" x14ac:dyDescent="0.35">
      <c r="A151" s="98"/>
      <c r="C151" s="100"/>
      <c r="D151" s="100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 ht="15.75" customHeight="1" x14ac:dyDescent="0.35">
      <c r="A152" s="98"/>
      <c r="C152" s="100"/>
      <c r="D152" s="100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 ht="15.75" customHeight="1" x14ac:dyDescent="0.35">
      <c r="A153" s="98"/>
      <c r="C153" s="100"/>
      <c r="D153" s="100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 ht="15.75" customHeight="1" x14ac:dyDescent="0.35">
      <c r="A154" s="98"/>
      <c r="C154" s="100"/>
      <c r="D154" s="100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 ht="15.75" customHeight="1" x14ac:dyDescent="0.35">
      <c r="A155" s="98"/>
      <c r="C155" s="100"/>
      <c r="D155" s="100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 ht="15.75" customHeight="1" x14ac:dyDescent="0.35">
      <c r="A156" s="98"/>
      <c r="C156" s="100"/>
      <c r="D156" s="100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 ht="15.75" customHeight="1" x14ac:dyDescent="0.35">
      <c r="A157" s="98"/>
      <c r="C157" s="100"/>
      <c r="D157" s="100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 ht="15.75" customHeight="1" x14ac:dyDescent="0.35">
      <c r="A158" s="98"/>
      <c r="C158" s="100"/>
      <c r="D158" s="100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 ht="15.75" customHeight="1" x14ac:dyDescent="0.35">
      <c r="A159" s="98"/>
      <c r="C159" s="100"/>
      <c r="D159" s="100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 ht="15.75" customHeight="1" x14ac:dyDescent="0.35">
      <c r="A160" s="98"/>
      <c r="C160" s="100"/>
      <c r="D160" s="100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 ht="15.75" customHeight="1" x14ac:dyDescent="0.35">
      <c r="A161" s="98"/>
      <c r="C161" s="100"/>
      <c r="D161" s="100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 ht="15.75" customHeight="1" x14ac:dyDescent="0.35">
      <c r="A162" s="98"/>
      <c r="C162" s="100"/>
      <c r="D162" s="100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 ht="15.75" customHeight="1" x14ac:dyDescent="0.35">
      <c r="A163" s="98"/>
      <c r="C163" s="100"/>
      <c r="D163" s="100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 ht="15.75" customHeight="1" x14ac:dyDescent="0.35">
      <c r="A164" s="98"/>
      <c r="C164" s="100"/>
      <c r="D164" s="100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 ht="15.75" customHeight="1" x14ac:dyDescent="0.35">
      <c r="A165" s="98"/>
      <c r="C165" s="100"/>
      <c r="D165" s="100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 ht="15.75" customHeight="1" x14ac:dyDescent="0.35">
      <c r="A166" s="98"/>
      <c r="C166" s="100"/>
      <c r="D166" s="100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 ht="15.75" customHeight="1" x14ac:dyDescent="0.35">
      <c r="A167" s="98"/>
      <c r="C167" s="100"/>
      <c r="D167" s="100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 ht="15.75" customHeight="1" x14ac:dyDescent="0.35">
      <c r="A168" s="98"/>
      <c r="C168" s="100"/>
      <c r="D168" s="100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 ht="15.75" customHeight="1" x14ac:dyDescent="0.35">
      <c r="A169" s="98"/>
      <c r="C169" s="100"/>
      <c r="D169" s="100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 ht="15.75" customHeight="1" x14ac:dyDescent="0.35">
      <c r="A170" s="98"/>
      <c r="C170" s="100"/>
      <c r="D170" s="100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 ht="15.75" customHeight="1" x14ac:dyDescent="0.35">
      <c r="A171" s="98"/>
      <c r="C171" s="100"/>
      <c r="D171" s="100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 ht="15.75" customHeight="1" x14ac:dyDescent="0.35">
      <c r="A172" s="98"/>
      <c r="C172" s="100"/>
      <c r="D172" s="100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 ht="15.75" customHeight="1" x14ac:dyDescent="0.35">
      <c r="A173" s="98"/>
      <c r="C173" s="100"/>
      <c r="D173" s="100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 ht="15.75" customHeight="1" x14ac:dyDescent="0.35">
      <c r="A174" s="98"/>
      <c r="C174" s="100"/>
      <c r="D174" s="100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 ht="15.75" customHeight="1" x14ac:dyDescent="0.35">
      <c r="A175" s="98"/>
      <c r="C175" s="100"/>
      <c r="D175" s="100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 ht="15.75" customHeight="1" x14ac:dyDescent="0.35">
      <c r="A176" s="98"/>
      <c r="C176" s="100"/>
      <c r="D176" s="100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 ht="15.75" customHeight="1" x14ac:dyDescent="0.35">
      <c r="A177" s="98"/>
      <c r="C177" s="100"/>
      <c r="D177" s="100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 ht="15.75" customHeight="1" x14ac:dyDescent="0.35">
      <c r="A178" s="98"/>
      <c r="C178" s="100"/>
      <c r="D178" s="100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 ht="15.75" customHeight="1" x14ac:dyDescent="0.35">
      <c r="A179" s="98"/>
      <c r="C179" s="100"/>
      <c r="D179" s="100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 ht="15.75" customHeight="1" x14ac:dyDescent="0.35">
      <c r="A180" s="98"/>
      <c r="C180" s="100"/>
      <c r="D180" s="100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 ht="15.75" customHeight="1" x14ac:dyDescent="0.35">
      <c r="A181" s="98"/>
      <c r="C181" s="100"/>
      <c r="D181" s="100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 ht="15.75" customHeight="1" x14ac:dyDescent="0.35">
      <c r="A182" s="98"/>
      <c r="C182" s="100"/>
      <c r="D182" s="100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 ht="15.75" customHeight="1" x14ac:dyDescent="0.35">
      <c r="A183" s="98"/>
      <c r="C183" s="100"/>
      <c r="D183" s="100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 ht="15.75" customHeight="1" x14ac:dyDescent="0.35">
      <c r="A184" s="98"/>
      <c r="C184" s="100"/>
      <c r="D184" s="100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 ht="15.75" customHeight="1" x14ac:dyDescent="0.35">
      <c r="A185" s="98"/>
      <c r="C185" s="100"/>
      <c r="D185" s="100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 ht="15.75" customHeight="1" x14ac:dyDescent="0.35">
      <c r="A186" s="98"/>
      <c r="C186" s="100"/>
      <c r="D186" s="100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 ht="15.75" customHeight="1" x14ac:dyDescent="0.35">
      <c r="A187" s="98"/>
      <c r="C187" s="100"/>
      <c r="D187" s="100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 ht="15.75" customHeight="1" x14ac:dyDescent="0.35">
      <c r="A188" s="98"/>
      <c r="C188" s="100"/>
      <c r="D188" s="100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 ht="15.75" customHeight="1" x14ac:dyDescent="0.35">
      <c r="A189" s="98"/>
      <c r="C189" s="100"/>
      <c r="D189" s="100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 ht="15.75" customHeight="1" x14ac:dyDescent="0.35">
      <c r="A190" s="98"/>
      <c r="C190" s="100"/>
      <c r="D190" s="100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 ht="15.75" customHeight="1" x14ac:dyDescent="0.35">
      <c r="A191" s="98"/>
      <c r="C191" s="100"/>
      <c r="D191" s="100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 ht="15.75" customHeight="1" x14ac:dyDescent="0.35">
      <c r="A192" s="98"/>
      <c r="C192" s="100"/>
      <c r="D192" s="100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 ht="15.75" customHeight="1" x14ac:dyDescent="0.35">
      <c r="A193" s="98"/>
      <c r="C193" s="100"/>
      <c r="D193" s="100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 ht="15.75" customHeight="1" x14ac:dyDescent="0.35">
      <c r="A194" s="98"/>
      <c r="C194" s="100"/>
      <c r="D194" s="100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 ht="15.75" customHeight="1" x14ac:dyDescent="0.35">
      <c r="A195" s="98"/>
      <c r="C195" s="100"/>
      <c r="D195" s="100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 ht="15.75" customHeight="1" x14ac:dyDescent="0.35">
      <c r="A196" s="98"/>
      <c r="C196" s="100"/>
      <c r="D196" s="100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 ht="15.75" customHeight="1" x14ac:dyDescent="0.35">
      <c r="A197" s="98"/>
      <c r="C197" s="100"/>
      <c r="D197" s="100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 ht="15.75" customHeight="1" x14ac:dyDescent="0.35">
      <c r="A198" s="98"/>
      <c r="C198" s="100"/>
      <c r="D198" s="100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 ht="15.75" customHeight="1" x14ac:dyDescent="0.35">
      <c r="A199" s="98"/>
      <c r="C199" s="100"/>
      <c r="D199" s="100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 ht="15.75" customHeight="1" x14ac:dyDescent="0.35">
      <c r="A200" s="98"/>
      <c r="C200" s="100"/>
      <c r="D200" s="100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 ht="15.75" customHeight="1" x14ac:dyDescent="0.35">
      <c r="A201" s="98"/>
      <c r="C201" s="100"/>
      <c r="D201" s="100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 ht="15.75" customHeight="1" x14ac:dyDescent="0.35">
      <c r="A202" s="98"/>
      <c r="C202" s="100"/>
      <c r="D202" s="100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 ht="15.75" customHeight="1" x14ac:dyDescent="0.35">
      <c r="A203" s="98"/>
      <c r="C203" s="100"/>
      <c r="D203" s="100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 ht="15.75" customHeight="1" x14ac:dyDescent="0.35">
      <c r="A204" s="98"/>
      <c r="C204" s="100"/>
      <c r="D204" s="100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 ht="15.75" customHeight="1" x14ac:dyDescent="0.35">
      <c r="A205" s="98"/>
      <c r="C205" s="100"/>
      <c r="D205" s="100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 ht="15.75" customHeight="1" x14ac:dyDescent="0.35">
      <c r="A206" s="98"/>
      <c r="C206" s="100"/>
      <c r="D206" s="100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 ht="15.75" customHeight="1" x14ac:dyDescent="0.35">
      <c r="A207" s="98"/>
      <c r="C207" s="100"/>
      <c r="D207" s="100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 ht="15.75" customHeight="1" x14ac:dyDescent="0.35">
      <c r="A208" s="98"/>
      <c r="C208" s="100"/>
      <c r="D208" s="100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 ht="15.75" customHeight="1" x14ac:dyDescent="0.35">
      <c r="A209" s="98"/>
      <c r="C209" s="100"/>
      <c r="D209" s="100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 ht="15.75" customHeight="1" x14ac:dyDescent="0.35">
      <c r="A210" s="98"/>
      <c r="C210" s="100"/>
      <c r="D210" s="100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 ht="15.75" customHeight="1" x14ac:dyDescent="0.35">
      <c r="A211" s="98"/>
      <c r="C211" s="100"/>
      <c r="D211" s="100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 ht="15.75" customHeight="1" x14ac:dyDescent="0.35">
      <c r="A212" s="98"/>
      <c r="C212" s="100"/>
      <c r="D212" s="100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 ht="15.75" customHeight="1" x14ac:dyDescent="0.35">
      <c r="A213" s="98"/>
      <c r="C213" s="100"/>
      <c r="D213" s="100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 ht="15.75" customHeight="1" x14ac:dyDescent="0.35">
      <c r="A214" s="98"/>
      <c r="C214" s="100"/>
      <c r="D214" s="100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 ht="15.75" customHeight="1" x14ac:dyDescent="0.35">
      <c r="A215" s="98"/>
      <c r="C215" s="100"/>
      <c r="D215" s="100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 ht="15.75" customHeight="1" x14ac:dyDescent="0.35">
      <c r="A216" s="98"/>
      <c r="C216" s="100"/>
      <c r="D216" s="100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 ht="15.75" customHeight="1" x14ac:dyDescent="0.35">
      <c r="A217" s="98"/>
      <c r="C217" s="100"/>
      <c r="D217" s="100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 ht="15.75" customHeight="1" x14ac:dyDescent="0.35">
      <c r="A218" s="98"/>
      <c r="C218" s="100"/>
      <c r="D218" s="100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 ht="15.75" customHeight="1" x14ac:dyDescent="0.35">
      <c r="A219" s="98"/>
      <c r="C219" s="100"/>
      <c r="D219" s="100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 ht="15.75" customHeight="1" x14ac:dyDescent="0.35">
      <c r="A220" s="98"/>
      <c r="C220" s="100"/>
      <c r="D220" s="100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 ht="15.75" customHeight="1" x14ac:dyDescent="0.35">
      <c r="A221" s="98"/>
      <c r="C221" s="100"/>
      <c r="D221" s="100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 ht="15.75" customHeight="1" x14ac:dyDescent="0.35">
      <c r="A222" s="98"/>
      <c r="C222" s="100"/>
      <c r="D222" s="100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 ht="15.75" customHeight="1" x14ac:dyDescent="0.35">
      <c r="A223" s="98"/>
      <c r="C223" s="100"/>
      <c r="D223" s="100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 ht="15.75" customHeight="1" x14ac:dyDescent="0.35">
      <c r="A224" s="98"/>
      <c r="C224" s="100"/>
      <c r="D224" s="100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 ht="15.75" customHeight="1" x14ac:dyDescent="0.35">
      <c r="A225" s="98"/>
      <c r="C225" s="100"/>
      <c r="D225" s="100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 ht="15.75" customHeight="1" x14ac:dyDescent="0.35">
      <c r="A226" s="98"/>
      <c r="C226" s="100"/>
      <c r="D226" s="100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 ht="15.75" customHeight="1" x14ac:dyDescent="0.35">
      <c r="A227" s="98"/>
      <c r="C227" s="100"/>
      <c r="D227" s="100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 ht="15.75" customHeight="1" x14ac:dyDescent="0.35">
      <c r="A228" s="98"/>
      <c r="C228" s="100"/>
      <c r="D228" s="100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 ht="15.75" customHeight="1" x14ac:dyDescent="0.35">
      <c r="A229" s="98"/>
      <c r="C229" s="100"/>
      <c r="D229" s="100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 ht="15.75" customHeight="1" x14ac:dyDescent="0.35">
      <c r="A230" s="98"/>
      <c r="C230" s="100"/>
      <c r="D230" s="100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 ht="15.75" customHeight="1" x14ac:dyDescent="0.35">
      <c r="A231" s="98"/>
      <c r="C231" s="100"/>
      <c r="D231" s="100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 ht="15.75" customHeight="1" x14ac:dyDescent="0.35">
      <c r="A232" s="98"/>
      <c r="C232" s="100"/>
      <c r="D232" s="100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 ht="15.75" customHeight="1" x14ac:dyDescent="0.35">
      <c r="A233" s="98"/>
      <c r="C233" s="100"/>
      <c r="D233" s="100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 ht="15.75" customHeight="1" x14ac:dyDescent="0.35">
      <c r="A234" s="98"/>
      <c r="C234" s="100"/>
      <c r="D234" s="100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 ht="15.75" customHeight="1" x14ac:dyDescent="0.35">
      <c r="A235" s="98"/>
      <c r="C235" s="100"/>
      <c r="D235" s="100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 ht="15.75" customHeight="1" x14ac:dyDescent="0.35">
      <c r="A236" s="98"/>
      <c r="C236" s="100"/>
      <c r="D236" s="100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 ht="15.75" customHeight="1" x14ac:dyDescent="0.35">
      <c r="A237" s="98"/>
      <c r="C237" s="100"/>
      <c r="D237" s="100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 ht="15.75" customHeight="1" x14ac:dyDescent="0.35">
      <c r="A238" s="98"/>
      <c r="C238" s="100"/>
      <c r="D238" s="100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 ht="15.75" customHeight="1" x14ac:dyDescent="0.35">
      <c r="A239" s="98"/>
      <c r="C239" s="100"/>
      <c r="D239" s="100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 ht="15.75" customHeight="1" x14ac:dyDescent="0.35">
      <c r="A240" s="98"/>
      <c r="C240" s="100"/>
      <c r="D240" s="100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 ht="15.75" customHeight="1" x14ac:dyDescent="0.35">
      <c r="A241" s="98"/>
      <c r="C241" s="100"/>
      <c r="D241" s="100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 ht="15.75" customHeight="1" x14ac:dyDescent="0.35">
      <c r="A242" s="98"/>
      <c r="C242" s="100"/>
      <c r="D242" s="100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 ht="15.75" customHeight="1" x14ac:dyDescent="0.35">
      <c r="A243" s="98"/>
      <c r="C243" s="100"/>
      <c r="D243" s="100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 ht="15.75" customHeight="1" x14ac:dyDescent="0.35">
      <c r="A244" s="98"/>
      <c r="C244" s="100"/>
      <c r="D244" s="100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 ht="15.75" customHeight="1" x14ac:dyDescent="0.35">
      <c r="A245" s="98"/>
      <c r="C245" s="100"/>
      <c r="D245" s="100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 ht="15.75" customHeight="1" x14ac:dyDescent="0.35">
      <c r="A246" s="98"/>
      <c r="C246" s="100"/>
      <c r="D246" s="100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 ht="15.75" customHeight="1" x14ac:dyDescent="0.35">
      <c r="A247" s="98"/>
      <c r="C247" s="100"/>
      <c r="D247" s="100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 ht="15.75" customHeight="1" x14ac:dyDescent="0.35">
      <c r="A248" s="98"/>
      <c r="C248" s="100"/>
      <c r="D248" s="100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 ht="15.75" customHeight="1" x14ac:dyDescent="0.35">
      <c r="A249" s="98"/>
      <c r="C249" s="100"/>
      <c r="D249" s="100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 ht="15.75" customHeight="1" x14ac:dyDescent="0.35">
      <c r="A250" s="98"/>
      <c r="C250" s="100"/>
      <c r="D250" s="100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 ht="15.75" customHeight="1" x14ac:dyDescent="0.35">
      <c r="A251" s="98"/>
      <c r="C251" s="100"/>
      <c r="D251" s="100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 ht="15.75" customHeight="1" x14ac:dyDescent="0.35">
      <c r="A252" s="98"/>
      <c r="C252" s="100"/>
      <c r="D252" s="100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 ht="15.75" customHeight="1" x14ac:dyDescent="0.35">
      <c r="A253" s="98"/>
      <c r="C253" s="100"/>
      <c r="D253" s="100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 ht="15.75" customHeight="1" x14ac:dyDescent="0.35">
      <c r="A254" s="98"/>
      <c r="C254" s="100"/>
      <c r="D254" s="100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 ht="15.75" customHeight="1" x14ac:dyDescent="0.35">
      <c r="A255" s="98"/>
      <c r="C255" s="100"/>
      <c r="D255" s="100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 ht="15.75" customHeight="1" x14ac:dyDescent="0.35">
      <c r="A256" s="98"/>
      <c r="C256" s="100"/>
      <c r="D256" s="100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 ht="15.75" customHeight="1" x14ac:dyDescent="0.35">
      <c r="A257" s="98"/>
      <c r="C257" s="100"/>
      <c r="D257" s="100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 ht="15.75" customHeight="1" x14ac:dyDescent="0.35">
      <c r="A258" s="98"/>
      <c r="C258" s="100"/>
      <c r="D258" s="100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 ht="15.75" customHeight="1" x14ac:dyDescent="0.35">
      <c r="A259" s="98"/>
      <c r="C259" s="100"/>
      <c r="D259" s="100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 ht="15.75" customHeight="1" x14ac:dyDescent="0.35">
      <c r="A260" s="98"/>
      <c r="C260" s="100"/>
      <c r="D260" s="100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 ht="15.75" customHeight="1" x14ac:dyDescent="0.35">
      <c r="A261" s="98"/>
      <c r="C261" s="100"/>
      <c r="D261" s="100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 ht="15.75" customHeight="1" x14ac:dyDescent="0.35">
      <c r="A262" s="98"/>
      <c r="C262" s="100"/>
      <c r="D262" s="100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 ht="15.75" customHeight="1" x14ac:dyDescent="0.35">
      <c r="A263" s="98"/>
      <c r="C263" s="100"/>
      <c r="D263" s="100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 ht="15.75" customHeight="1" x14ac:dyDescent="0.35">
      <c r="A264" s="98"/>
      <c r="C264" s="100"/>
      <c r="D264" s="100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 ht="15.75" customHeight="1" x14ac:dyDescent="0.35">
      <c r="A265" s="98"/>
      <c r="C265" s="100"/>
      <c r="D265" s="100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 ht="15.75" customHeight="1" x14ac:dyDescent="0.35">
      <c r="A266" s="98"/>
      <c r="C266" s="100"/>
      <c r="D266" s="100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5.75" customHeight="1" x14ac:dyDescent="0.35">
      <c r="A267" s="98"/>
      <c r="C267" s="100"/>
      <c r="D267" s="100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5.75" customHeight="1" x14ac:dyDescent="0.35">
      <c r="A268" s="98"/>
      <c r="C268" s="100"/>
      <c r="D268" s="100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5.75" customHeight="1" x14ac:dyDescent="0.35">
      <c r="A269" s="98"/>
      <c r="C269" s="100"/>
      <c r="D269" s="100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5.75" customHeight="1" x14ac:dyDescent="0.35">
      <c r="A270" s="98"/>
      <c r="C270" s="100"/>
      <c r="D270" s="100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5.75" customHeight="1" x14ac:dyDescent="0.35">
      <c r="A271" s="98"/>
      <c r="C271" s="100"/>
      <c r="D271" s="100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5.75" customHeight="1" x14ac:dyDescent="0.35">
      <c r="A272" s="98"/>
      <c r="C272" s="100"/>
      <c r="D272" s="100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5.75" customHeight="1" x14ac:dyDescent="0.35">
      <c r="A273" s="98"/>
      <c r="C273" s="100"/>
      <c r="D273" s="100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5.75" customHeight="1" x14ac:dyDescent="0.35">
      <c r="A274" s="98"/>
      <c r="C274" s="100"/>
      <c r="D274" s="100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5.75" customHeight="1" x14ac:dyDescent="0.35">
      <c r="A275" s="98"/>
      <c r="C275" s="100"/>
      <c r="D275" s="100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5.75" customHeight="1" x14ac:dyDescent="0.35">
      <c r="A276" s="98"/>
      <c r="C276" s="100"/>
      <c r="D276" s="100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5.75" customHeight="1" x14ac:dyDescent="0.35">
      <c r="A277" s="98"/>
      <c r="C277" s="100"/>
      <c r="D277" s="100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5.75" customHeight="1" x14ac:dyDescent="0.35">
      <c r="A278" s="98"/>
      <c r="C278" s="100"/>
      <c r="D278" s="100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5.75" customHeight="1" x14ac:dyDescent="0.35">
      <c r="A279" s="98"/>
      <c r="C279" s="100"/>
      <c r="D279" s="100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5.75" customHeight="1" x14ac:dyDescent="0.35">
      <c r="A280" s="98"/>
      <c r="C280" s="100"/>
      <c r="D280" s="100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5.75" customHeight="1" x14ac:dyDescent="0.35">
      <c r="A281" s="98"/>
      <c r="C281" s="100"/>
      <c r="D281" s="100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5.75" customHeight="1" x14ac:dyDescent="0.35">
      <c r="A282" s="98"/>
      <c r="C282" s="100"/>
      <c r="D282" s="100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5.75" customHeight="1" x14ac:dyDescent="0.35">
      <c r="A283" s="98"/>
      <c r="C283" s="100"/>
      <c r="D283" s="100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5.75" customHeight="1" x14ac:dyDescent="0.35">
      <c r="A284" s="98"/>
      <c r="C284" s="100"/>
      <c r="D284" s="100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5.75" customHeight="1" x14ac:dyDescent="0.35">
      <c r="A285" s="98"/>
      <c r="C285" s="100"/>
      <c r="D285" s="100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5.75" customHeight="1" x14ac:dyDescent="0.35">
      <c r="A286" s="98"/>
      <c r="C286" s="100"/>
      <c r="D286" s="100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5.75" customHeight="1" x14ac:dyDescent="0.35">
      <c r="A287" s="98"/>
      <c r="C287" s="100"/>
      <c r="D287" s="100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5.75" customHeight="1" x14ac:dyDescent="0.35">
      <c r="A288" s="98"/>
      <c r="C288" s="100"/>
      <c r="D288" s="100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5.75" customHeight="1" x14ac:dyDescent="0.35">
      <c r="A289" s="98"/>
      <c r="C289" s="100"/>
      <c r="D289" s="100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5.75" customHeight="1" x14ac:dyDescent="0.35">
      <c r="A290" s="98"/>
      <c r="C290" s="100"/>
      <c r="D290" s="100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5.75" customHeight="1" x14ac:dyDescent="0.35">
      <c r="A291" s="98"/>
      <c r="C291" s="100"/>
      <c r="D291" s="100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5.75" customHeight="1" x14ac:dyDescent="0.35">
      <c r="A292" s="98"/>
      <c r="C292" s="100"/>
      <c r="D292" s="100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5.75" customHeight="1" x14ac:dyDescent="0.35">
      <c r="A293" s="98"/>
      <c r="C293" s="100"/>
      <c r="D293" s="100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5.75" customHeight="1" x14ac:dyDescent="0.35">
      <c r="A294" s="98"/>
      <c r="C294" s="100"/>
      <c r="D294" s="100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5.75" customHeight="1" x14ac:dyDescent="0.35">
      <c r="A295" s="98"/>
      <c r="C295" s="100"/>
      <c r="D295" s="100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5.75" customHeight="1" x14ac:dyDescent="0.35">
      <c r="A296" s="98"/>
      <c r="C296" s="100"/>
      <c r="D296" s="100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5.75" customHeight="1" x14ac:dyDescent="0.35">
      <c r="A297" s="98"/>
      <c r="C297" s="100"/>
      <c r="D297" s="100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5.75" customHeight="1" x14ac:dyDescent="0.35">
      <c r="A298" s="98"/>
      <c r="C298" s="100"/>
      <c r="D298" s="100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5.75" customHeight="1" x14ac:dyDescent="0.35">
      <c r="A299" s="98"/>
      <c r="C299" s="100"/>
      <c r="D299" s="100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5.75" customHeight="1" x14ac:dyDescent="0.35">
      <c r="A300" s="98"/>
      <c r="C300" s="100"/>
      <c r="D300" s="100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5.75" customHeight="1" x14ac:dyDescent="0.35">
      <c r="A301" s="98"/>
      <c r="C301" s="100"/>
      <c r="D301" s="100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5.75" customHeight="1" x14ac:dyDescent="0.35">
      <c r="A302" s="98"/>
      <c r="C302" s="100"/>
      <c r="D302" s="100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5.75" customHeight="1" x14ac:dyDescent="0.35">
      <c r="A303" s="98"/>
      <c r="C303" s="100"/>
      <c r="D303" s="100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5.75" customHeight="1" x14ac:dyDescent="0.35">
      <c r="A304" s="98"/>
      <c r="C304" s="100"/>
      <c r="D304" s="100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5.75" customHeight="1" x14ac:dyDescent="0.35">
      <c r="A305" s="98"/>
      <c r="C305" s="100"/>
      <c r="D305" s="100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5.75" customHeight="1" x14ac:dyDescent="0.35">
      <c r="A306" s="98"/>
      <c r="C306" s="100"/>
      <c r="D306" s="100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5.75" customHeight="1" x14ac:dyDescent="0.35">
      <c r="A307" s="98"/>
      <c r="C307" s="100"/>
      <c r="D307" s="100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5.75" customHeight="1" x14ac:dyDescent="0.35"/>
    <row r="309" spans="1:26" ht="15.75" customHeight="1" x14ac:dyDescent="0.35"/>
    <row r="310" spans="1:26" ht="15.75" customHeight="1" x14ac:dyDescent="0.35"/>
    <row r="311" spans="1:26" ht="15.75" customHeight="1" x14ac:dyDescent="0.35"/>
    <row r="312" spans="1:26" ht="15.75" customHeight="1" x14ac:dyDescent="0.35"/>
    <row r="313" spans="1:26" ht="15.75" customHeight="1" x14ac:dyDescent="0.35"/>
    <row r="314" spans="1:26" ht="15.75" customHeight="1" x14ac:dyDescent="0.35"/>
    <row r="315" spans="1:26" ht="15.75" customHeight="1" x14ac:dyDescent="0.35"/>
    <row r="316" spans="1:26" ht="15.75" customHeight="1" x14ac:dyDescent="0.35"/>
    <row r="317" spans="1:26" ht="15.75" customHeight="1" x14ac:dyDescent="0.35"/>
    <row r="318" spans="1:26" ht="15.75" customHeight="1" x14ac:dyDescent="0.35"/>
    <row r="319" spans="1:26" ht="15.75" customHeight="1" x14ac:dyDescent="0.35"/>
    <row r="320" spans="1:26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1:B2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A8D08D"/>
  </sheetPr>
  <dimension ref="A1:H1000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" customHeight="1" outlineLevelRow="2" outlineLevelCol="1" x14ac:dyDescent="0.35"/>
  <cols>
    <col min="1" max="1" width="52.1796875" customWidth="1"/>
    <col min="2" max="2" width="9.453125" customWidth="1"/>
    <col min="3" max="3" width="8.7265625" customWidth="1"/>
    <col min="4" max="4" width="15.26953125" customWidth="1" outlineLevel="1"/>
    <col min="5" max="5" width="12.453125" customWidth="1" outlineLevel="1"/>
    <col min="6" max="7" width="15.26953125" customWidth="1" outlineLevel="1"/>
    <col min="8" max="8" width="12.453125" customWidth="1" outlineLevel="1"/>
  </cols>
  <sheetData>
    <row r="1" spans="1:8" ht="15" customHeight="1" x14ac:dyDescent="0.35">
      <c r="A1" s="240" t="s">
        <v>31</v>
      </c>
      <c r="D1" s="247">
        <v>45505</v>
      </c>
      <c r="E1" s="243"/>
      <c r="F1" s="128"/>
      <c r="G1" s="247">
        <v>45536</v>
      </c>
      <c r="H1" s="243"/>
    </row>
    <row r="2" spans="1:8" ht="14.5" x14ac:dyDescent="0.35">
      <c r="A2" s="241"/>
      <c r="D2" s="129" t="s">
        <v>794</v>
      </c>
      <c r="E2" s="130" t="s">
        <v>919</v>
      </c>
      <c r="F2" s="131" t="s">
        <v>919</v>
      </c>
      <c r="G2" s="129" t="s">
        <v>794</v>
      </c>
      <c r="H2" s="132" t="s">
        <v>886</v>
      </c>
    </row>
    <row r="3" spans="1:8" ht="14.5" x14ac:dyDescent="0.35">
      <c r="B3" s="70"/>
      <c r="C3" s="70"/>
      <c r="D3" s="71"/>
      <c r="E3" s="72" t="s">
        <v>920</v>
      </c>
      <c r="F3" s="7" t="s">
        <v>921</v>
      </c>
      <c r="G3" s="71"/>
      <c r="H3" s="72"/>
    </row>
    <row r="4" spans="1:8" ht="14.5" x14ac:dyDescent="0.35">
      <c r="A4" s="73" t="s">
        <v>796</v>
      </c>
      <c r="C4" s="133">
        <f>D6+D7+D9+E5</f>
        <v>188635.19</v>
      </c>
      <c r="D4" s="74">
        <f t="shared" ref="D4:E4" si="0">SUM(D5:D10)</f>
        <v>164959.01</v>
      </c>
      <c r="E4" s="75">
        <f t="shared" si="0"/>
        <v>170726</v>
      </c>
      <c r="F4" s="134"/>
      <c r="G4" s="74">
        <f t="shared" ref="G4:H4" si="1">SUM(G5:G10)</f>
        <v>183122.35000000003</v>
      </c>
      <c r="H4" s="75">
        <f t="shared" si="1"/>
        <v>0</v>
      </c>
    </row>
    <row r="5" spans="1:8" ht="14.5" outlineLevel="1" x14ac:dyDescent="0.35">
      <c r="A5" s="3" t="s">
        <v>797</v>
      </c>
      <c r="B5" s="70"/>
      <c r="C5" s="135"/>
      <c r="D5" s="77">
        <f>SUMIFS('Baixo Gávea (F.C. mensal)'!15:15,'Baixo Gávea (F.C. mensal)'!$2:$2,"&gt;="&amp;'Output Baixo Gávea (mensal)'!D$1,'Baixo Gávea (F.C. mensal)'!$2:$2,"&lt;="&amp;EOMONTH(D$1,0))</f>
        <v>58907.67</v>
      </c>
      <c r="E5" s="78">
        <v>89068</v>
      </c>
      <c r="F5" s="79"/>
      <c r="G5" s="77">
        <f>SUMIFS('Baixo Gávea (F.C. mensal)'!15:15,'Baixo Gávea (F.C. mensal)'!$2:$2,"&gt;="&amp;'Output Baixo Gávea (mensal)'!G$1,'Baixo Gávea (F.C. mensal)'!$2:$2,"&lt;="&amp;EOMONTH(G$1,0))</f>
        <v>56153.710000000006</v>
      </c>
      <c r="H5" s="78"/>
    </row>
    <row r="6" spans="1:8" ht="14.5" outlineLevel="1" x14ac:dyDescent="0.35">
      <c r="A6" s="3" t="s">
        <v>799</v>
      </c>
      <c r="B6" s="70"/>
      <c r="C6" s="135"/>
      <c r="D6" s="77">
        <f>SUMIFS('Baixo Gávea (F.C. mensal)'!16:16,'Baixo Gávea (F.C. mensal)'!$2:$2,"&gt;="&amp;'Output Baixo Gávea (mensal)'!D$1,'Baixo Gávea (F.C. mensal)'!$2:$2,"&lt;="&amp;EOMONTH(D$1,0))</f>
        <v>60837.27</v>
      </c>
      <c r="E6" s="78">
        <v>64964</v>
      </c>
      <c r="F6" s="79"/>
      <c r="G6" s="77">
        <f>SUMIFS('Baixo Gávea (F.C. mensal)'!16:16,'Baixo Gávea (F.C. mensal)'!$2:$2,"&gt;="&amp;'Output Baixo Gávea (mensal)'!G$1,'Baixo Gávea (F.C. mensal)'!$2:$2,"&lt;="&amp;EOMONTH(G$1,0))</f>
        <v>52505.33</v>
      </c>
      <c r="H6" s="78"/>
    </row>
    <row r="7" spans="1:8" ht="14.5" outlineLevel="1" x14ac:dyDescent="0.35">
      <c r="A7" s="3" t="s">
        <v>800</v>
      </c>
      <c r="B7" s="70"/>
      <c r="C7" s="135"/>
      <c r="D7" s="77">
        <f>SUMIFS('Baixo Gávea (F.C. mensal)'!17:17,'Baixo Gávea (F.C. mensal)'!$2:$2,"&gt;="&amp;'Output Baixo Gávea (mensal)'!D$1,'Baixo Gávea (F.C. mensal)'!$2:$2,"&lt;="&amp;EOMONTH(D$1,0))</f>
        <v>11071.34</v>
      </c>
      <c r="E7" s="78">
        <v>16694</v>
      </c>
      <c r="F7" s="79"/>
      <c r="G7" s="77">
        <f>SUMIFS('Baixo Gávea (F.C. mensal)'!17:17,'Baixo Gávea (F.C. mensal)'!$2:$2,"&gt;="&amp;'Output Baixo Gávea (mensal)'!G$1,'Baixo Gávea (F.C. mensal)'!$2:$2,"&lt;="&amp;EOMONTH(G$1,0))</f>
        <v>7845.5400000000009</v>
      </c>
      <c r="H7" s="78"/>
    </row>
    <row r="8" spans="1:8" ht="14.5" outlineLevel="1" x14ac:dyDescent="0.35">
      <c r="A8" s="3" t="s">
        <v>801</v>
      </c>
      <c r="B8" s="70"/>
      <c r="C8" s="70"/>
      <c r="D8" s="77">
        <f>SUMIFS('Baixo Gávea (F.C. mensal)'!18:18,'Baixo Gávea (F.C. mensal)'!$2:$2,"&gt;="&amp;'Output Baixo Gávea (mensal)'!D$1,'Baixo Gávea (F.C. mensal)'!$2:$2,"&lt;="&amp;EOMONTH(D$1,0))</f>
        <v>6513.9500000000007</v>
      </c>
      <c r="E8" s="78"/>
      <c r="F8" s="79"/>
      <c r="G8" s="77">
        <f>SUMIFS('Baixo Gávea (F.C. mensal)'!18:18,'Baixo Gávea (F.C. mensal)'!$2:$2,"&gt;="&amp;'Output Baixo Gávea (mensal)'!G$1,'Baixo Gávea (F.C. mensal)'!$2:$2,"&lt;="&amp;EOMONTH(G$1,0))</f>
        <v>25057.7</v>
      </c>
      <c r="H8" s="78"/>
    </row>
    <row r="9" spans="1:8" ht="14.5" outlineLevel="1" x14ac:dyDescent="0.35">
      <c r="A9" s="3" t="s">
        <v>802</v>
      </c>
      <c r="B9" s="70"/>
      <c r="C9" s="70"/>
      <c r="D9" s="77">
        <f>SUMIFS('Baixo Gávea (F.C. mensal)'!19:19,'Baixo Gávea (F.C. mensal)'!$2:$2,"&gt;="&amp;'Output Baixo Gávea (mensal)'!$D$1,'Baixo Gávea (F.C. mensal)'!$2:$2,"&lt;="&amp;EOMONTH(D$1,0))</f>
        <v>27658.58</v>
      </c>
      <c r="E9" s="78"/>
      <c r="F9" s="79"/>
      <c r="G9" s="77">
        <f>SUMIFS('Baixo Gávea (F.C. mensal)'!19:19,'Baixo Gávea (F.C. mensal)'!$2:$2,"&gt;="&amp;'Output Baixo Gávea (mensal)'!$D$1,'Baixo Gávea (F.C. mensal)'!$2:$2,"&lt;="&amp;EOMONTH(G$1,0))</f>
        <v>39058.58</v>
      </c>
      <c r="H9" s="78"/>
    </row>
    <row r="10" spans="1:8" ht="14.5" outlineLevel="1" x14ac:dyDescent="0.35">
      <c r="A10" s="3" t="s">
        <v>803</v>
      </c>
      <c r="B10" s="70"/>
      <c r="C10" s="70"/>
      <c r="D10" s="77">
        <f>SUMIFS('Baixo Gávea (F.C. mensal)'!20:20,'Baixo Gávea (F.C. mensal)'!$2:$2,"&gt;="&amp;'Output Baixo Gávea (mensal)'!D$1,'Baixo Gávea (F.C. mensal)'!$2:$2,"&lt;="&amp;EOMONTH(D$1,0))</f>
        <v>-29.800000000000004</v>
      </c>
      <c r="E10" s="78"/>
      <c r="F10" s="79"/>
      <c r="G10" s="77">
        <f>SUMIFS('Baixo Gávea (F.C. mensal)'!20:20,'Baixo Gávea (F.C. mensal)'!$2:$2,"&gt;="&amp;'Output Baixo Gávea (mensal)'!G$1,'Baixo Gávea (F.C. mensal)'!$2:$2,"&lt;="&amp;EOMONTH(G$1,0))</f>
        <v>2501.4899999999998</v>
      </c>
      <c r="H10" s="78"/>
    </row>
    <row r="11" spans="1:8" ht="14.5" x14ac:dyDescent="0.35">
      <c r="B11" s="70"/>
      <c r="C11" s="70"/>
      <c r="D11" s="77"/>
      <c r="E11" s="78"/>
      <c r="F11" s="79"/>
      <c r="G11" s="77"/>
      <c r="H11" s="78"/>
    </row>
    <row r="12" spans="1:8" ht="14.5" x14ac:dyDescent="0.35">
      <c r="A12" s="73" t="s">
        <v>809</v>
      </c>
      <c r="B12" s="81"/>
      <c r="C12" s="70"/>
      <c r="D12" s="82">
        <f t="shared" ref="D12:E12" si="2">SUM(D13:D17)</f>
        <v>24.509999999999998</v>
      </c>
      <c r="E12" s="83">
        <f t="shared" si="2"/>
        <v>0</v>
      </c>
      <c r="F12" s="136"/>
      <c r="G12" s="82">
        <f t="shared" ref="G12:H12" si="3">SUM(G13:G17)</f>
        <v>60.62</v>
      </c>
      <c r="H12" s="83">
        <f t="shared" si="3"/>
        <v>0</v>
      </c>
    </row>
    <row r="13" spans="1:8" ht="15.75" customHeight="1" outlineLevel="1" x14ac:dyDescent="0.35">
      <c r="A13" s="3" t="s">
        <v>810</v>
      </c>
      <c r="B13" s="85"/>
      <c r="C13" s="70"/>
      <c r="D13" s="77">
        <f>SUMIFS('Baixo Gávea (F.C. mensal)'!23:23,'Baixo Gávea (F.C. mensal)'!$2:$2,"&gt;="&amp;'Output Baixo Gávea (mensal)'!D$1,'Baixo Gávea (F.C. mensal)'!$2:$2,"&lt;="&amp;EOMONTH(D$1,0))</f>
        <v>0</v>
      </c>
      <c r="E13" s="78"/>
      <c r="F13" s="79"/>
      <c r="G13" s="77">
        <f>SUMIFS('Baixo Gávea (F.C. mensal)'!23:23,'Baixo Gávea (F.C. mensal)'!$2:$2,"&gt;="&amp;'Output Baixo Gávea (mensal)'!G$1,'Baixo Gávea (F.C. mensal)'!$2:$2,"&lt;="&amp;EOMONTH(G$1,0))</f>
        <v>0</v>
      </c>
      <c r="H13" s="78"/>
    </row>
    <row r="14" spans="1:8" ht="15.75" customHeight="1" outlineLevel="1" x14ac:dyDescent="0.35">
      <c r="A14" s="3" t="s">
        <v>811</v>
      </c>
      <c r="B14" s="85"/>
      <c r="C14" s="70"/>
      <c r="D14" s="77">
        <f>SUMIFS('Baixo Gávea (F.C. mensal)'!24:24,'Baixo Gávea (F.C. mensal)'!$2:$2,"&gt;="&amp;'Output Baixo Gávea (mensal)'!D$1,'Baixo Gávea (F.C. mensal)'!$2:$2,"&lt;="&amp;EOMONTH(D$1,0))</f>
        <v>0</v>
      </c>
      <c r="E14" s="78"/>
      <c r="F14" s="79"/>
      <c r="G14" s="77">
        <f>SUMIFS('Baixo Gávea (F.C. mensal)'!24:24,'Baixo Gávea (F.C. mensal)'!$2:$2,"&gt;="&amp;'Output Baixo Gávea (mensal)'!G$1,'Baixo Gávea (F.C. mensal)'!$2:$2,"&lt;="&amp;EOMONTH(G$1,0))</f>
        <v>0</v>
      </c>
      <c r="H14" s="78"/>
    </row>
    <row r="15" spans="1:8" ht="15.75" customHeight="1" outlineLevel="1" x14ac:dyDescent="0.35">
      <c r="A15" s="3" t="s">
        <v>812</v>
      </c>
      <c r="B15" s="85"/>
      <c r="C15" s="85"/>
      <c r="D15" s="77">
        <f>SUMIFS('Baixo Gávea (F.C. mensal)'!25:25,'Baixo Gávea (F.C. mensal)'!$2:$2,"&gt;="&amp;'Output Baixo Gávea (mensal)'!D$1,'Baixo Gávea (F.C. mensal)'!$2:$2,"&lt;="&amp;EOMONTH(D$1,0))</f>
        <v>0</v>
      </c>
      <c r="E15" s="78"/>
      <c r="F15" s="79"/>
      <c r="G15" s="77">
        <f>SUMIFS('Baixo Gávea (F.C. mensal)'!25:25,'Baixo Gávea (F.C. mensal)'!$2:$2,"&gt;="&amp;'Output Baixo Gávea (mensal)'!G$1,'Baixo Gávea (F.C. mensal)'!$2:$2,"&lt;="&amp;EOMONTH(G$1,0))</f>
        <v>0</v>
      </c>
      <c r="H15" s="78"/>
    </row>
    <row r="16" spans="1:8" ht="15.75" customHeight="1" outlineLevel="1" x14ac:dyDescent="0.35">
      <c r="A16" s="3" t="s">
        <v>813</v>
      </c>
      <c r="B16" s="85"/>
      <c r="C16" s="70"/>
      <c r="D16" s="77">
        <f>SUMIFS('Baixo Gávea (F.C. mensal)'!26:26,'Baixo Gávea (F.C. mensal)'!$2:$2,"&gt;="&amp;'Output Baixo Gávea (mensal)'!D$1,'Baixo Gávea (F.C. mensal)'!$2:$2,"&lt;="&amp;EOMONTH(D$1,0))</f>
        <v>14.79</v>
      </c>
      <c r="E16" s="78"/>
      <c r="F16" s="79"/>
      <c r="G16" s="77">
        <f>SUMIFS('Baixo Gávea (F.C. mensal)'!26:26,'Baixo Gávea (F.C. mensal)'!$2:$2,"&gt;="&amp;'Output Baixo Gávea (mensal)'!G$1,'Baixo Gávea (F.C. mensal)'!$2:$2,"&lt;="&amp;EOMONTH(G$1,0))</f>
        <v>60.62</v>
      </c>
      <c r="H16" s="78"/>
    </row>
    <row r="17" spans="1:8" ht="15.75" customHeight="1" outlineLevel="1" x14ac:dyDescent="0.35">
      <c r="A17" s="3" t="s">
        <v>814</v>
      </c>
      <c r="B17" s="85"/>
      <c r="C17" s="70"/>
      <c r="D17" s="77">
        <f>SUMIFS('Baixo Gávea (F.C. mensal)'!27:27,'Baixo Gávea (F.C. mensal)'!$2:$2,"&gt;="&amp;'Output Baixo Gávea (mensal)'!D$1,'Baixo Gávea (F.C. mensal)'!$2:$2,"&lt;="&amp;EOMONTH(D$1,0))</f>
        <v>9.7200000000000006</v>
      </c>
      <c r="E17" s="78"/>
      <c r="F17" s="79"/>
      <c r="G17" s="77">
        <f>SUMIFS('Baixo Gávea (F.C. mensal)'!27:27,'Baixo Gávea (F.C. mensal)'!$2:$2,"&gt;="&amp;'Output Baixo Gávea (mensal)'!G$1,'Baixo Gávea (F.C. mensal)'!$2:$2,"&lt;="&amp;EOMONTH(G$1,0))</f>
        <v>0</v>
      </c>
      <c r="H17" s="78"/>
    </row>
    <row r="18" spans="1:8" ht="15.75" customHeight="1" x14ac:dyDescent="0.35">
      <c r="B18" s="70"/>
      <c r="C18" s="70"/>
      <c r="D18" s="77"/>
      <c r="E18" s="78"/>
      <c r="F18" s="79"/>
      <c r="G18" s="77"/>
      <c r="H18" s="78"/>
    </row>
    <row r="19" spans="1:8" ht="15.75" customHeight="1" x14ac:dyDescent="0.35">
      <c r="A19" s="73" t="s">
        <v>815</v>
      </c>
      <c r="B19" s="70"/>
      <c r="C19" s="133">
        <f>D19</f>
        <v>97202.440000000017</v>
      </c>
      <c r="D19" s="74">
        <f t="shared" ref="D19:E19" si="4">SUM(D20:D28)</f>
        <v>97202.440000000017</v>
      </c>
      <c r="E19" s="75">
        <f t="shared" si="4"/>
        <v>0</v>
      </c>
      <c r="F19" s="134"/>
      <c r="G19" s="74">
        <f t="shared" ref="G19:H19" si="5">SUM(G20:G28)</f>
        <v>99789.200000000026</v>
      </c>
      <c r="H19" s="75">
        <f t="shared" si="5"/>
        <v>0</v>
      </c>
    </row>
    <row r="20" spans="1:8" ht="15.75" customHeight="1" outlineLevel="1" x14ac:dyDescent="0.35">
      <c r="A20" s="3" t="s">
        <v>32</v>
      </c>
      <c r="B20" s="70"/>
      <c r="C20" s="70"/>
      <c r="D20" s="77">
        <f>SUMIFS('Baixo Gávea (F.C. mensal)'!30:30,'Baixo Gávea (F.C. mensal)'!$2:$2,"&gt;="&amp;'Output Baixo Gávea (mensal)'!D$1,'Baixo Gávea (F.C. mensal)'!$2:$2,"&lt;="&amp;EOMONTH(D$1,0))</f>
        <v>46384.73</v>
      </c>
      <c r="E20" s="78"/>
      <c r="F20" s="79"/>
      <c r="G20" s="77">
        <f>SUMIFS('Baixo Gávea (F.C. mensal)'!30:30,'Baixo Gávea (F.C. mensal)'!$2:$2,"&gt;="&amp;'Output Baixo Gávea (mensal)'!G$1,'Baixo Gávea (F.C. mensal)'!$2:$2,"&lt;="&amp;EOMONTH(G$1,0))</f>
        <v>46511.310000000005</v>
      </c>
      <c r="H20" s="78"/>
    </row>
    <row r="21" spans="1:8" ht="15.75" customHeight="1" outlineLevel="1" x14ac:dyDescent="0.35">
      <c r="A21" s="3" t="s">
        <v>42</v>
      </c>
      <c r="B21" s="70"/>
      <c r="C21" s="70"/>
      <c r="D21" s="77">
        <f>SUMIFS('Baixo Gávea (F.C. mensal)'!31:31,'Baixo Gávea (F.C. mensal)'!$2:$2,"&gt;="&amp;'Output Baixo Gávea (mensal)'!D$1,'Baixo Gávea (F.C. mensal)'!$2:$2,"&lt;="&amp;EOMONTH(D$1,0))</f>
        <v>9506.880000000001</v>
      </c>
      <c r="E21" s="78"/>
      <c r="F21" s="79"/>
      <c r="G21" s="77">
        <f>SUMIFS('Baixo Gávea (F.C. mensal)'!31:31,'Baixo Gávea (F.C. mensal)'!$2:$2,"&gt;="&amp;'Output Baixo Gávea (mensal)'!G$1,'Baixo Gávea (F.C. mensal)'!$2:$2,"&lt;="&amp;EOMONTH(G$1,0))</f>
        <v>15049.35</v>
      </c>
      <c r="H21" s="78"/>
    </row>
    <row r="22" spans="1:8" ht="15.75" customHeight="1" outlineLevel="1" x14ac:dyDescent="0.35">
      <c r="A22" s="3" t="s">
        <v>38</v>
      </c>
      <c r="B22" s="70"/>
      <c r="C22" s="70"/>
      <c r="D22" s="77">
        <f>SUMIFS('Baixo Gávea (F.C. mensal)'!32:32,'Baixo Gávea (F.C. mensal)'!$2:$2,"&gt;="&amp;'Output Baixo Gávea (mensal)'!D$1,'Baixo Gávea (F.C. mensal)'!$2:$2,"&lt;="&amp;EOMONTH(D$1,0))</f>
        <v>21906.300000000003</v>
      </c>
      <c r="E22" s="78"/>
      <c r="F22" s="79"/>
      <c r="G22" s="77">
        <f>SUMIFS('Baixo Gávea (F.C. mensal)'!32:32,'Baixo Gávea (F.C. mensal)'!$2:$2,"&gt;="&amp;'Output Baixo Gávea (mensal)'!G$1,'Baixo Gávea (F.C. mensal)'!$2:$2,"&lt;="&amp;EOMONTH(G$1,0))</f>
        <v>25305.599999999999</v>
      </c>
      <c r="H22" s="78"/>
    </row>
    <row r="23" spans="1:8" ht="15.75" customHeight="1" outlineLevel="1" x14ac:dyDescent="0.35">
      <c r="A23" s="3" t="s">
        <v>51</v>
      </c>
      <c r="B23" s="70"/>
      <c r="C23" s="70"/>
      <c r="D23" s="77">
        <f>SUMIFS('Baixo Gávea (F.C. mensal)'!33:33,'Baixo Gávea (F.C. mensal)'!$2:$2,"&gt;="&amp;'Output Baixo Gávea (mensal)'!D$1,'Baixo Gávea (F.C. mensal)'!$2:$2,"&lt;="&amp;EOMONTH(D$1,0))</f>
        <v>7327.4400000000005</v>
      </c>
      <c r="E23" s="78"/>
      <c r="F23" s="79"/>
      <c r="G23" s="77">
        <f>SUMIFS('Baixo Gávea (F.C. mensal)'!33:33,'Baixo Gávea (F.C. mensal)'!$2:$2,"&gt;="&amp;'Output Baixo Gávea (mensal)'!G$1,'Baixo Gávea (F.C. mensal)'!$2:$2,"&lt;="&amp;EOMONTH(G$1,0))</f>
        <v>100</v>
      </c>
      <c r="H23" s="78"/>
    </row>
    <row r="24" spans="1:8" ht="15.75" customHeight="1" outlineLevel="1" x14ac:dyDescent="0.35">
      <c r="A24" s="3" t="s">
        <v>56</v>
      </c>
      <c r="B24" s="70"/>
      <c r="C24" s="70"/>
      <c r="D24" s="77">
        <f>SUMIFS('Baixo Gávea (F.C. mensal)'!34:34,'Baixo Gávea (F.C. mensal)'!$2:$2,"&gt;="&amp;'Output Baixo Gávea (mensal)'!D$1,'Baixo Gávea (F.C. mensal)'!$2:$2,"&lt;="&amp;EOMONTH(D$1,0))</f>
        <v>0</v>
      </c>
      <c r="E24" s="78"/>
      <c r="F24" s="79"/>
      <c r="G24" s="77">
        <f>SUMIFS('Baixo Gávea (F.C. mensal)'!34:34,'Baixo Gávea (F.C. mensal)'!$2:$2,"&gt;="&amp;'Output Baixo Gávea (mensal)'!G$1,'Baixo Gávea (F.C. mensal)'!$2:$2,"&lt;="&amp;EOMONTH(G$1,0))</f>
        <v>0</v>
      </c>
      <c r="H24" s="78"/>
    </row>
    <row r="25" spans="1:8" ht="15.75" customHeight="1" outlineLevel="1" x14ac:dyDescent="0.35">
      <c r="A25" s="3" t="s">
        <v>60</v>
      </c>
      <c r="B25" s="70"/>
      <c r="C25" s="70"/>
      <c r="D25" s="77">
        <f>SUMIFS('Baixo Gávea (F.C. mensal)'!35:35,'Baixo Gávea (F.C. mensal)'!$2:$2,"&gt;="&amp;'Output Baixo Gávea (mensal)'!D$1,'Baixo Gávea (F.C. mensal)'!$2:$2,"&lt;="&amp;EOMONTH(D$1,0))</f>
        <v>0</v>
      </c>
      <c r="E25" s="78"/>
      <c r="F25" s="79"/>
      <c r="G25" s="77">
        <f>SUMIFS('Baixo Gávea (F.C. mensal)'!35:35,'Baixo Gávea (F.C. mensal)'!$2:$2,"&gt;="&amp;'Output Baixo Gávea (mensal)'!G$1,'Baixo Gávea (F.C. mensal)'!$2:$2,"&lt;="&amp;EOMONTH(G$1,0))</f>
        <v>510.96</v>
      </c>
      <c r="H25" s="78"/>
    </row>
    <row r="26" spans="1:8" ht="15.75" customHeight="1" outlineLevel="1" x14ac:dyDescent="0.35">
      <c r="A26" s="3" t="s">
        <v>55</v>
      </c>
      <c r="B26" s="70"/>
      <c r="C26" s="70"/>
      <c r="D26" s="77">
        <f>SUMIFS('Baixo Gávea (F.C. mensal)'!36:36,'Baixo Gávea (F.C. mensal)'!$2:$2,"&gt;="&amp;'Output Baixo Gávea (mensal)'!D$1,'Baixo Gávea (F.C. mensal)'!$2:$2,"&lt;="&amp;EOMONTH(D$1,0))</f>
        <v>1313.6</v>
      </c>
      <c r="E26" s="78"/>
      <c r="F26" s="79"/>
      <c r="G26" s="77">
        <f>SUMIFS('Baixo Gávea (F.C. mensal)'!36:36,'Baixo Gávea (F.C. mensal)'!$2:$2,"&gt;="&amp;'Output Baixo Gávea (mensal)'!G$1,'Baixo Gávea (F.C. mensal)'!$2:$2,"&lt;="&amp;EOMONTH(G$1,0))</f>
        <v>1290.96</v>
      </c>
      <c r="H26" s="78"/>
    </row>
    <row r="27" spans="1:8" ht="15.75" customHeight="1" outlineLevel="1" x14ac:dyDescent="0.35">
      <c r="A27" s="3" t="s">
        <v>67</v>
      </c>
      <c r="B27" s="70"/>
      <c r="C27" s="70"/>
      <c r="D27" s="77">
        <f>SUMIFS('Baixo Gávea (F.C. mensal)'!37:37,'Baixo Gávea (F.C. mensal)'!$2:$2,"&gt;="&amp;'Output Baixo Gávea (mensal)'!D$1,'Baixo Gávea (F.C. mensal)'!$2:$2,"&lt;="&amp;EOMONTH(D$1,0))</f>
        <v>0</v>
      </c>
      <c r="E27" s="78"/>
      <c r="F27" s="79"/>
      <c r="G27" s="77">
        <f>SUMIFS('Baixo Gávea (F.C. mensal)'!37:37,'Baixo Gávea (F.C. mensal)'!$2:$2,"&gt;="&amp;'Output Baixo Gávea (mensal)'!G$1,'Baixo Gávea (F.C. mensal)'!$2:$2,"&lt;="&amp;EOMONTH(G$1,0))</f>
        <v>0</v>
      </c>
      <c r="H27" s="78"/>
    </row>
    <row r="28" spans="1:8" ht="15.75" customHeight="1" outlineLevel="1" x14ac:dyDescent="0.35">
      <c r="A28" s="3" t="s">
        <v>36</v>
      </c>
      <c r="B28" s="70"/>
      <c r="C28" s="70"/>
      <c r="D28" s="77">
        <f>SUMIFS('Baixo Gávea (F.C. mensal)'!38:38,'Baixo Gávea (F.C. mensal)'!$2:$2,"&gt;="&amp;'Output Baixo Gávea (mensal)'!D$1,'Baixo Gávea (F.C. mensal)'!$2:$2,"&lt;="&amp;EOMONTH(D$1,0))</f>
        <v>10763.49</v>
      </c>
      <c r="E28" s="78"/>
      <c r="F28" s="79"/>
      <c r="G28" s="77">
        <f>SUMIFS('Baixo Gávea (F.C. mensal)'!38:38,'Baixo Gávea (F.C. mensal)'!$2:$2,"&gt;="&amp;'Output Baixo Gávea (mensal)'!G$1,'Baixo Gávea (F.C. mensal)'!$2:$2,"&lt;="&amp;EOMONTH(G$1,0))</f>
        <v>11021.02</v>
      </c>
      <c r="H28" s="78"/>
    </row>
    <row r="29" spans="1:8" ht="15.75" customHeight="1" x14ac:dyDescent="0.35">
      <c r="B29" s="70"/>
      <c r="C29" s="70"/>
      <c r="D29" s="77"/>
      <c r="E29" s="78"/>
      <c r="F29" s="79"/>
      <c r="G29" s="77"/>
      <c r="H29" s="78"/>
    </row>
    <row r="30" spans="1:8" ht="15.75" customHeight="1" x14ac:dyDescent="0.35">
      <c r="A30" s="73" t="s">
        <v>816</v>
      </c>
      <c r="B30" s="70"/>
      <c r="C30" s="70"/>
      <c r="D30" s="82">
        <f t="shared" ref="D30:E30" si="6">SUM(D4,-D12,-D19)</f>
        <v>67732.059999999983</v>
      </c>
      <c r="E30" s="83">
        <f t="shared" si="6"/>
        <v>170726</v>
      </c>
      <c r="F30" s="136"/>
      <c r="G30" s="82">
        <f t="shared" ref="G30:H30" si="7">SUM(G4,-G12,-G19)</f>
        <v>83272.530000000013</v>
      </c>
      <c r="H30" s="83">
        <f t="shared" si="7"/>
        <v>0</v>
      </c>
    </row>
    <row r="31" spans="1:8" ht="15.75" customHeight="1" x14ac:dyDescent="0.35">
      <c r="A31" s="3" t="s">
        <v>817</v>
      </c>
      <c r="B31" s="70"/>
      <c r="C31" s="70"/>
      <c r="D31" s="86">
        <f t="shared" ref="D31:E31" si="8">IFERROR(D30/D$4,"-")</f>
        <v>0.41059933616235922</v>
      </c>
      <c r="E31" s="87">
        <f t="shared" si="8"/>
        <v>1</v>
      </c>
      <c r="F31" s="88"/>
      <c r="G31" s="86">
        <f t="shared" ref="G31:H31" si="9">IFERROR(G30/G$4,"-")</f>
        <v>0.45473711974535058</v>
      </c>
      <c r="H31" s="87" t="str">
        <f t="shared" si="9"/>
        <v>-</v>
      </c>
    </row>
    <row r="32" spans="1:8" ht="15.75" customHeight="1" x14ac:dyDescent="0.35">
      <c r="B32" s="70"/>
      <c r="C32" s="70"/>
      <c r="D32" s="77"/>
      <c r="E32" s="78"/>
      <c r="F32" s="79"/>
      <c r="G32" s="77"/>
      <c r="H32" s="78"/>
    </row>
    <row r="33" spans="1:8" ht="15.75" customHeight="1" x14ac:dyDescent="0.35">
      <c r="A33" s="73" t="s">
        <v>818</v>
      </c>
      <c r="B33" s="89"/>
      <c r="C33" s="137">
        <f>D33</f>
        <v>28725.64</v>
      </c>
      <c r="D33" s="82">
        <f t="shared" ref="D33:E33" si="10">SUM(D34,D41,D50)</f>
        <v>28725.64</v>
      </c>
      <c r="E33" s="83">
        <f t="shared" si="10"/>
        <v>0</v>
      </c>
      <c r="F33" s="136"/>
      <c r="G33" s="82">
        <f t="shared" ref="G33:H33" si="11">SUM(G34,G41,G50)</f>
        <v>21640.18</v>
      </c>
      <c r="H33" s="83">
        <f t="shared" si="11"/>
        <v>0</v>
      </c>
    </row>
    <row r="34" spans="1:8" ht="15.75" customHeight="1" outlineLevel="1" x14ac:dyDescent="0.35">
      <c r="A34" s="90" t="s">
        <v>819</v>
      </c>
      <c r="B34" s="70"/>
      <c r="C34" s="70"/>
      <c r="D34" s="91">
        <f t="shared" ref="D34:E34" si="12">SUM(D35:D40)</f>
        <v>9300.25</v>
      </c>
      <c r="E34" s="92">
        <f t="shared" si="12"/>
        <v>0</v>
      </c>
      <c r="F34" s="138"/>
      <c r="G34" s="91">
        <f t="shared" ref="G34:H34" si="13">SUM(G35:G40)</f>
        <v>3687.33</v>
      </c>
      <c r="H34" s="92">
        <f t="shared" si="13"/>
        <v>0</v>
      </c>
    </row>
    <row r="35" spans="1:8" ht="15.75" customHeight="1" outlineLevel="2" x14ac:dyDescent="0.35">
      <c r="A35" s="3" t="s">
        <v>820</v>
      </c>
      <c r="B35" s="70"/>
      <c r="C35" s="70"/>
      <c r="D35" s="77">
        <f>SUMIFS('Baixo Gávea (F.C. mensal)'!42:42,'Baixo Gávea (F.C. mensal)'!$2:$2,"&gt;="&amp;'Output Baixo Gávea (mensal)'!D$1,'Baixo Gávea (F.C. mensal)'!$2:$2,"&lt;="&amp;EOMONTH(D$1,0))</f>
        <v>3921.17</v>
      </c>
      <c r="E35" s="78"/>
      <c r="F35" s="79"/>
      <c r="G35" s="77">
        <f>SUMIFS('Baixo Gávea (F.C. mensal)'!42:42,'Baixo Gávea (F.C. mensal)'!$2:$2,"&gt;="&amp;'Output Baixo Gávea (mensal)'!G$1,'Baixo Gávea (F.C. mensal)'!$2:$2,"&lt;="&amp;EOMONTH(G$1,0))</f>
        <v>1499.85</v>
      </c>
      <c r="H35" s="78"/>
    </row>
    <row r="36" spans="1:8" ht="15.75" customHeight="1" outlineLevel="2" x14ac:dyDescent="0.35">
      <c r="A36" s="3" t="s">
        <v>821</v>
      </c>
      <c r="B36" s="70"/>
      <c r="C36" s="70"/>
      <c r="D36" s="77">
        <f>SUMIFS('Baixo Gávea (F.C. mensal)'!43:43,'Baixo Gávea (F.C. mensal)'!$2:$2,"&gt;="&amp;'Output Baixo Gávea (mensal)'!D$1,'Baixo Gávea (F.C. mensal)'!$2:$2,"&lt;="&amp;EOMONTH(D$1,0))</f>
        <v>2025.6</v>
      </c>
      <c r="E36" s="78"/>
      <c r="F36" s="79"/>
      <c r="G36" s="77">
        <f>SUMIFS('Baixo Gávea (F.C. mensal)'!43:43,'Baixo Gávea (F.C. mensal)'!$2:$2,"&gt;="&amp;'Output Baixo Gávea (mensal)'!G$1,'Baixo Gávea (F.C. mensal)'!$2:$2,"&lt;="&amp;EOMONTH(G$1,0))</f>
        <v>1369.2</v>
      </c>
      <c r="H36" s="78"/>
    </row>
    <row r="37" spans="1:8" ht="15.75" customHeight="1" outlineLevel="2" x14ac:dyDescent="0.35">
      <c r="A37" s="3" t="s">
        <v>822</v>
      </c>
      <c r="B37" s="70"/>
      <c r="C37" s="70"/>
      <c r="D37" s="77">
        <f>SUMIFS('Baixo Gávea (F.C. mensal)'!44:44,'Baixo Gávea (F.C. mensal)'!$2:$2,"&gt;="&amp;'Output Baixo Gávea (mensal)'!D$1,'Baixo Gávea (F.C. mensal)'!$2:$2,"&lt;="&amp;EOMONTH(D$1,0))</f>
        <v>2045.2</v>
      </c>
      <c r="E37" s="78"/>
      <c r="F37" s="79"/>
      <c r="G37" s="77">
        <f>SUMIFS('Baixo Gávea (F.C. mensal)'!44:44,'Baixo Gávea (F.C. mensal)'!$2:$2,"&gt;="&amp;'Output Baixo Gávea (mensal)'!G$1,'Baixo Gávea (F.C. mensal)'!$2:$2,"&lt;="&amp;EOMONTH(G$1,0))</f>
        <v>0</v>
      </c>
      <c r="H37" s="78"/>
    </row>
    <row r="38" spans="1:8" ht="15.75" customHeight="1" outlineLevel="2" x14ac:dyDescent="0.35">
      <c r="A38" s="3" t="s">
        <v>823</v>
      </c>
      <c r="B38" s="70"/>
      <c r="C38" s="70"/>
      <c r="D38" s="77">
        <f>SUMIFS('Baixo Gávea (F.C. mensal)'!45:45,'Baixo Gávea (F.C. mensal)'!$2:$2,"&gt;="&amp;'Output Baixo Gávea (mensal)'!D$1,'Baixo Gávea (F.C. mensal)'!$2:$2,"&lt;="&amp;EOMONTH(D$1,0))</f>
        <v>410</v>
      </c>
      <c r="E38" s="78"/>
      <c r="F38" s="79"/>
      <c r="G38" s="77">
        <f>SUMIFS('Baixo Gávea (F.C. mensal)'!45:45,'Baixo Gávea (F.C. mensal)'!$2:$2,"&gt;="&amp;'Output Baixo Gávea (mensal)'!G$1,'Baixo Gávea (F.C. mensal)'!$2:$2,"&lt;="&amp;EOMONTH(G$1,0))</f>
        <v>0</v>
      </c>
      <c r="H38" s="78"/>
    </row>
    <row r="39" spans="1:8" ht="15.75" customHeight="1" outlineLevel="2" x14ac:dyDescent="0.35">
      <c r="A39" s="3" t="s">
        <v>824</v>
      </c>
      <c r="B39" s="70"/>
      <c r="C39" s="70"/>
      <c r="D39" s="77">
        <f>SUMIFS('Baixo Gávea (F.C. mensal)'!46:46,'Baixo Gávea (F.C. mensal)'!$2:$2,"&gt;="&amp;'Output Baixo Gávea (mensal)'!D$1,'Baixo Gávea (F.C. mensal)'!$2:$2,"&lt;="&amp;EOMONTH(D$1,0))</f>
        <v>693.71</v>
      </c>
      <c r="E39" s="78"/>
      <c r="F39" s="79"/>
      <c r="G39" s="77">
        <f>SUMIFS('Baixo Gávea (F.C. mensal)'!46:46,'Baixo Gávea (F.C. mensal)'!$2:$2,"&gt;="&amp;'Output Baixo Gávea (mensal)'!G$1,'Baixo Gávea (F.C. mensal)'!$2:$2,"&lt;="&amp;EOMONTH(G$1,0))</f>
        <v>409.14</v>
      </c>
      <c r="H39" s="78"/>
    </row>
    <row r="40" spans="1:8" ht="15.75" customHeight="1" outlineLevel="2" x14ac:dyDescent="0.35">
      <c r="A40" s="3" t="s">
        <v>825</v>
      </c>
      <c r="B40" s="70"/>
      <c r="C40" s="70"/>
      <c r="D40" s="77">
        <f>SUMIFS('Baixo Gávea (F.C. mensal)'!47:47,'Baixo Gávea (F.C. mensal)'!$2:$2,"&gt;="&amp;'Output Baixo Gávea (mensal)'!D$1,'Baixo Gávea (F.C. mensal)'!$2:$2,"&lt;="&amp;EOMONTH(D$1,0))</f>
        <v>204.57</v>
      </c>
      <c r="E40" s="78"/>
      <c r="F40" s="79"/>
      <c r="G40" s="77">
        <f>SUMIFS('Baixo Gávea (F.C. mensal)'!47:47,'Baixo Gávea (F.C. mensal)'!$2:$2,"&gt;="&amp;'Output Baixo Gávea (mensal)'!G$1,'Baixo Gávea (F.C. mensal)'!$2:$2,"&lt;="&amp;EOMONTH(G$1,0))</f>
        <v>409.14</v>
      </c>
      <c r="H40" s="78"/>
    </row>
    <row r="41" spans="1:8" ht="15.75" customHeight="1" outlineLevel="1" x14ac:dyDescent="0.35">
      <c r="A41" s="90" t="s">
        <v>826</v>
      </c>
      <c r="B41" s="70"/>
      <c r="C41" s="70"/>
      <c r="D41" s="91">
        <f t="shared" ref="D41:E41" si="14">SUM(D42:D49)</f>
        <v>7890.59</v>
      </c>
      <c r="E41" s="92">
        <f t="shared" si="14"/>
        <v>0</v>
      </c>
      <c r="F41" s="138"/>
      <c r="G41" s="91">
        <f t="shared" ref="G41:H41" si="15">SUM(G42:G49)</f>
        <v>7392.83</v>
      </c>
      <c r="H41" s="92">
        <f t="shared" si="15"/>
        <v>0</v>
      </c>
    </row>
    <row r="42" spans="1:8" ht="15.75" customHeight="1" outlineLevel="1" x14ac:dyDescent="0.35">
      <c r="A42" s="3" t="s">
        <v>827</v>
      </c>
      <c r="B42" s="70"/>
      <c r="C42" s="70"/>
      <c r="D42" s="77">
        <f>SUMIFS('Baixo Gávea (F.C. mensal)'!49:49,'Baixo Gávea (F.C. mensal)'!$2:$2,"&gt;="&amp;'Output Baixo Gávea (mensal)'!D$1,'Baixo Gávea (F.C. mensal)'!$2:$2,"&lt;="&amp;EOMONTH(D$1,0))</f>
        <v>727.55</v>
      </c>
      <c r="E42" s="78"/>
      <c r="F42" s="79"/>
      <c r="G42" s="77">
        <f>SUMIFS('Baixo Gávea (F.C. mensal)'!49:49,'Baixo Gávea (F.C. mensal)'!$2:$2,"&gt;="&amp;'Output Baixo Gávea (mensal)'!G$1,'Baixo Gávea (F.C. mensal)'!$2:$2,"&lt;="&amp;EOMONTH(G$1,0))</f>
        <v>894.01</v>
      </c>
      <c r="H42" s="78"/>
    </row>
    <row r="43" spans="1:8" ht="15.75" customHeight="1" outlineLevel="2" x14ac:dyDescent="0.35">
      <c r="A43" s="3" t="s">
        <v>828</v>
      </c>
      <c r="B43" s="70"/>
      <c r="C43" s="70"/>
      <c r="D43" s="77">
        <f>SUMIFS('Baixo Gávea (F.C. mensal)'!50:50,'Baixo Gávea (F.C. mensal)'!$2:$2,"&gt;="&amp;'Output Baixo Gávea (mensal)'!D$1,'Baixo Gávea (F.C. mensal)'!$2:$2,"&lt;="&amp;EOMONTH(D$1,0))</f>
        <v>0</v>
      </c>
      <c r="E43" s="78"/>
      <c r="F43" s="79"/>
      <c r="G43" s="77">
        <f>SUMIFS('Baixo Gávea (F.C. mensal)'!50:50,'Baixo Gávea (F.C. mensal)'!$2:$2,"&gt;="&amp;'Output Baixo Gávea (mensal)'!G$1,'Baixo Gávea (F.C. mensal)'!$2:$2,"&lt;="&amp;EOMONTH(G$1,0))</f>
        <v>0</v>
      </c>
      <c r="H43" s="78"/>
    </row>
    <row r="44" spans="1:8" ht="15.75" customHeight="1" outlineLevel="2" x14ac:dyDescent="0.35">
      <c r="A44" s="3" t="s">
        <v>829</v>
      </c>
      <c r="B44" s="70"/>
      <c r="C44" s="70"/>
      <c r="D44" s="77">
        <f>SUMIFS('Baixo Gávea (F.C. mensal)'!51:51,'Baixo Gávea (F.C. mensal)'!$2:$2,"&gt;="&amp;'Output Baixo Gávea (mensal)'!D$1,'Baixo Gávea (F.C. mensal)'!$2:$2,"&lt;="&amp;EOMONTH(D$1,0))</f>
        <v>319.41000000000003</v>
      </c>
      <c r="E44" s="78"/>
      <c r="F44" s="79"/>
      <c r="G44" s="77">
        <f>SUMIFS('Baixo Gávea (F.C. mensal)'!51:51,'Baixo Gávea (F.C. mensal)'!$2:$2,"&gt;="&amp;'Output Baixo Gávea (mensal)'!G$1,'Baixo Gávea (F.C. mensal)'!$2:$2,"&lt;="&amp;EOMONTH(G$1,0))</f>
        <v>0</v>
      </c>
      <c r="H44" s="78"/>
    </row>
    <row r="45" spans="1:8" ht="15.75" customHeight="1" outlineLevel="2" x14ac:dyDescent="0.35">
      <c r="A45" s="3" t="s">
        <v>830</v>
      </c>
      <c r="B45" s="70"/>
      <c r="C45" s="70"/>
      <c r="D45" s="77">
        <f>SUMIFS('Baixo Gávea (F.C. mensal)'!52:52,'Baixo Gávea (F.C. mensal)'!$2:$2,"&gt;="&amp;'Output Baixo Gávea (mensal)'!D$1,'Baixo Gávea (F.C. mensal)'!$2:$2,"&lt;="&amp;EOMONTH(D$1,0))</f>
        <v>484.34</v>
      </c>
      <c r="E45" s="78"/>
      <c r="F45" s="79"/>
      <c r="G45" s="77">
        <f>SUMIFS('Baixo Gávea (F.C. mensal)'!52:52,'Baixo Gávea (F.C. mensal)'!$2:$2,"&gt;="&amp;'Output Baixo Gávea (mensal)'!G$1,'Baixo Gávea (F.C. mensal)'!$2:$2,"&lt;="&amp;EOMONTH(G$1,0))</f>
        <v>498.82</v>
      </c>
      <c r="H45" s="78"/>
    </row>
    <row r="46" spans="1:8" ht="15.75" customHeight="1" outlineLevel="2" x14ac:dyDescent="0.35">
      <c r="A46" s="3" t="s">
        <v>831</v>
      </c>
      <c r="B46" s="70"/>
      <c r="C46" s="70"/>
      <c r="D46" s="77">
        <f>SUMIFS('Baixo Gávea (F.C. mensal)'!53:53,'Baixo Gávea (F.C. mensal)'!$2:$2,"&gt;="&amp;'Output Baixo Gávea (mensal)'!D$1,'Baixo Gávea (F.C. mensal)'!$2:$2,"&lt;="&amp;EOMONTH(D$1,0))</f>
        <v>204.29</v>
      </c>
      <c r="E46" s="78"/>
      <c r="F46" s="79"/>
      <c r="G46" s="77">
        <f>SUMIFS('Baixo Gávea (F.C. mensal)'!53:53,'Baixo Gávea (F.C. mensal)'!$2:$2,"&gt;="&amp;'Output Baixo Gávea (mensal)'!G$1,'Baixo Gávea (F.C. mensal)'!$2:$2,"&lt;="&amp;EOMONTH(G$1,0))</f>
        <v>0</v>
      </c>
      <c r="H46" s="78"/>
    </row>
    <row r="47" spans="1:8" ht="15.75" customHeight="1" outlineLevel="2" x14ac:dyDescent="0.35">
      <c r="A47" s="3" t="s">
        <v>832</v>
      </c>
      <c r="B47" s="70"/>
      <c r="C47" s="70"/>
      <c r="D47" s="77">
        <f>SUMIFS('Baixo Gávea (F.C. mensal)'!54:54,'Baixo Gávea (F.C. mensal)'!$2:$2,"&gt;="&amp;'Output Baixo Gávea (mensal)'!D$1,'Baixo Gávea (F.C. mensal)'!$2:$2,"&lt;="&amp;EOMONTH(D$1,0))</f>
        <v>155</v>
      </c>
      <c r="E47" s="78"/>
      <c r="F47" s="79"/>
      <c r="G47" s="77">
        <f>SUMIFS('Baixo Gávea (F.C. mensal)'!54:54,'Baixo Gávea (F.C. mensal)'!$2:$2,"&gt;="&amp;'Output Baixo Gávea (mensal)'!G$1,'Baixo Gávea (F.C. mensal)'!$2:$2,"&lt;="&amp;EOMONTH(G$1,0))</f>
        <v>0</v>
      </c>
      <c r="H47" s="78"/>
    </row>
    <row r="48" spans="1:8" ht="15.75" customHeight="1" outlineLevel="2" x14ac:dyDescent="0.35">
      <c r="A48" s="3" t="s">
        <v>833</v>
      </c>
      <c r="B48" s="70"/>
      <c r="C48" s="70"/>
      <c r="D48" s="77">
        <f>SUMIFS('Baixo Gávea (F.C. mensal)'!55:55,'Baixo Gávea (F.C. mensal)'!$2:$2,"&gt;="&amp;'Output Baixo Gávea (mensal)'!D$1,'Baixo Gávea (F.C. mensal)'!$2:$2,"&lt;="&amp;EOMONTH(D$1,0))</f>
        <v>0</v>
      </c>
      <c r="E48" s="78"/>
      <c r="F48" s="79"/>
      <c r="G48" s="77">
        <f>SUMIFS('Baixo Gávea (F.C. mensal)'!55:55,'Baixo Gávea (F.C. mensal)'!$2:$2,"&gt;="&amp;'Output Baixo Gávea (mensal)'!G$1,'Baixo Gávea (F.C. mensal)'!$2:$2,"&lt;="&amp;EOMONTH(G$1,0))</f>
        <v>0</v>
      </c>
      <c r="H48" s="78"/>
    </row>
    <row r="49" spans="1:8" ht="15.75" customHeight="1" outlineLevel="2" x14ac:dyDescent="0.35">
      <c r="A49" s="3" t="s">
        <v>834</v>
      </c>
      <c r="B49" s="70"/>
      <c r="C49" s="70"/>
      <c r="D49" s="77">
        <f>SUMIFS('Baixo Gávea (F.C. mensal)'!56:56,'Baixo Gávea (F.C. mensal)'!$2:$2,"&gt;="&amp;'Output Baixo Gávea (mensal)'!D$1,'Baixo Gávea (F.C. mensal)'!$2:$2,"&lt;="&amp;EOMONTH(D$1,0))</f>
        <v>6000</v>
      </c>
      <c r="E49" s="78"/>
      <c r="F49" s="79"/>
      <c r="G49" s="77">
        <f>SUMIFS('Baixo Gávea (F.C. mensal)'!56:56,'Baixo Gávea (F.C. mensal)'!$2:$2,"&gt;="&amp;'Output Baixo Gávea (mensal)'!G$1,'Baixo Gávea (F.C. mensal)'!$2:$2,"&lt;="&amp;EOMONTH(G$1,0))</f>
        <v>6000</v>
      </c>
      <c r="H49" s="78"/>
    </row>
    <row r="50" spans="1:8" ht="15.75" customHeight="1" outlineLevel="1" x14ac:dyDescent="0.35">
      <c r="A50" s="90" t="s">
        <v>835</v>
      </c>
      <c r="B50" s="70"/>
      <c r="C50" s="70"/>
      <c r="D50" s="91">
        <f t="shared" ref="D50:E50" si="16">SUM(D51:D59)</f>
        <v>11534.8</v>
      </c>
      <c r="E50" s="92">
        <f t="shared" si="16"/>
        <v>0</v>
      </c>
      <c r="F50" s="138"/>
      <c r="G50" s="91">
        <f t="shared" ref="G50:H50" si="17">SUM(G51:G59)</f>
        <v>10560.02</v>
      </c>
      <c r="H50" s="92">
        <f t="shared" si="17"/>
        <v>0</v>
      </c>
    </row>
    <row r="51" spans="1:8" ht="15.75" customHeight="1" outlineLevel="2" x14ac:dyDescent="0.35">
      <c r="A51" s="3" t="s">
        <v>836</v>
      </c>
      <c r="B51" s="70"/>
      <c r="C51" s="70"/>
      <c r="D51" s="77">
        <f>SUMIFS('Baixo Gávea (F.C. mensal)'!58:58,'Baixo Gávea (F.C. mensal)'!$2:$2,"&gt;="&amp;'Output Baixo Gávea (mensal)'!D$1,'Baixo Gávea (F.C. mensal)'!$2:$2,"&lt;="&amp;EOMONTH(D$1,0))</f>
        <v>205</v>
      </c>
      <c r="E51" s="78"/>
      <c r="F51" s="79"/>
      <c r="G51" s="77">
        <f>SUMIFS('Baixo Gávea (F.C. mensal)'!58:58,'Baixo Gávea (F.C. mensal)'!$2:$2,"&gt;="&amp;'Output Baixo Gávea (mensal)'!G$1,'Baixo Gávea (F.C. mensal)'!$2:$2,"&lt;="&amp;EOMONTH(G$1,0))</f>
        <v>209.38</v>
      </c>
      <c r="H51" s="78"/>
    </row>
    <row r="52" spans="1:8" ht="15.75" customHeight="1" outlineLevel="2" x14ac:dyDescent="0.35">
      <c r="A52" s="3" t="s">
        <v>837</v>
      </c>
      <c r="B52" s="70"/>
      <c r="C52" s="70"/>
      <c r="D52" s="77">
        <f>SUMIFS('Baixo Gávea (F.C. mensal)'!59:59,'Baixo Gávea (F.C. mensal)'!$2:$2,"&gt;="&amp;'Output Baixo Gávea (mensal)'!D$1,'Baixo Gávea (F.C. mensal)'!$2:$2,"&lt;="&amp;EOMONTH(D$1,0))</f>
        <v>0</v>
      </c>
      <c r="E52" s="78"/>
      <c r="F52" s="79"/>
      <c r="G52" s="77">
        <f>SUMIFS('Baixo Gávea (F.C. mensal)'!59:59,'Baixo Gávea (F.C. mensal)'!$2:$2,"&gt;="&amp;'Output Baixo Gávea (mensal)'!G$1,'Baixo Gávea (F.C. mensal)'!$2:$2,"&lt;="&amp;EOMONTH(G$1,0))</f>
        <v>1565.64</v>
      </c>
      <c r="H52" s="78"/>
    </row>
    <row r="53" spans="1:8" ht="15.75" customHeight="1" outlineLevel="2" x14ac:dyDescent="0.35">
      <c r="A53" s="3" t="s">
        <v>838</v>
      </c>
      <c r="B53" s="70"/>
      <c r="C53" s="70"/>
      <c r="D53" s="77">
        <f>SUMIFS('Baixo Gávea (F.C. mensal)'!60:60,'Baixo Gávea (F.C. mensal)'!$2:$2,"&gt;="&amp;'Output Baixo Gávea (mensal)'!D$1,'Baixo Gávea (F.C. mensal)'!$2:$2,"&lt;="&amp;EOMONTH(D$1,0))</f>
        <v>0</v>
      </c>
      <c r="E53" s="78"/>
      <c r="F53" s="79"/>
      <c r="G53" s="77">
        <f>SUMIFS('Baixo Gávea (F.C. mensal)'!60:60,'Baixo Gávea (F.C. mensal)'!$2:$2,"&gt;="&amp;'Output Baixo Gávea (mensal)'!G$1,'Baixo Gávea (F.C. mensal)'!$2:$2,"&lt;="&amp;EOMONTH(G$1,0))</f>
        <v>0</v>
      </c>
      <c r="H53" s="78"/>
    </row>
    <row r="54" spans="1:8" ht="15.75" customHeight="1" outlineLevel="2" x14ac:dyDescent="0.35">
      <c r="A54" s="3" t="s">
        <v>839</v>
      </c>
      <c r="B54" s="70"/>
      <c r="C54" s="70"/>
      <c r="D54" s="77">
        <f>SUMIFS('Baixo Gávea (F.C. mensal)'!61:61,'Baixo Gávea (F.C. mensal)'!$2:$2,"&gt;="&amp;'Output Baixo Gávea (mensal)'!D$1,'Baixo Gávea (F.C. mensal)'!$2:$2,"&lt;="&amp;EOMONTH(D$1,0))</f>
        <v>0</v>
      </c>
      <c r="E54" s="78"/>
      <c r="F54" s="79"/>
      <c r="G54" s="77">
        <f>SUMIFS('Baixo Gávea (F.C. mensal)'!61:61,'Baixo Gávea (F.C. mensal)'!$2:$2,"&gt;="&amp;'Output Baixo Gávea (mensal)'!G$1,'Baixo Gávea (F.C. mensal)'!$2:$2,"&lt;="&amp;EOMONTH(G$1,0))</f>
        <v>0</v>
      </c>
      <c r="H54" s="78"/>
    </row>
    <row r="55" spans="1:8" ht="15.75" customHeight="1" outlineLevel="2" x14ac:dyDescent="0.35">
      <c r="A55" s="3" t="s">
        <v>840</v>
      </c>
      <c r="B55" s="70"/>
      <c r="C55" s="70"/>
      <c r="D55" s="77">
        <f>SUMIFS('Baixo Gávea (F.C. mensal)'!62:62,'Baixo Gávea (F.C. mensal)'!$2:$2,"&gt;="&amp;'Output Baixo Gávea (mensal)'!D$1,'Baixo Gávea (F.C. mensal)'!$2:$2,"&lt;="&amp;EOMONTH(D$1,0))</f>
        <v>0</v>
      </c>
      <c r="E55" s="78"/>
      <c r="F55" s="79"/>
      <c r="G55" s="77">
        <f>SUMIFS('Baixo Gávea (F.C. mensal)'!62:62,'Baixo Gávea (F.C. mensal)'!$2:$2,"&gt;="&amp;'Output Baixo Gávea (mensal)'!G$1,'Baixo Gávea (F.C. mensal)'!$2:$2,"&lt;="&amp;EOMONTH(G$1,0))</f>
        <v>0</v>
      </c>
      <c r="H55" s="78"/>
    </row>
    <row r="56" spans="1:8" ht="14.25" customHeight="1" outlineLevel="2" x14ac:dyDescent="0.35">
      <c r="A56" s="3" t="s">
        <v>841</v>
      </c>
      <c r="B56" s="70"/>
      <c r="C56" s="70"/>
      <c r="D56" s="77">
        <f>SUMIFS('Baixo Gávea (F.C. mensal)'!63:63,'Baixo Gávea (F.C. mensal)'!$2:$2,"&gt;="&amp;'Output Baixo Gávea (mensal)'!D$1,'Baixo Gávea (F.C. mensal)'!$2:$2,"&lt;="&amp;EOMONTH(D$1,0))</f>
        <v>0</v>
      </c>
      <c r="E56" s="78"/>
      <c r="F56" s="79"/>
      <c r="G56" s="77">
        <f>SUMIFS('Baixo Gávea (F.C. mensal)'!63:63,'Baixo Gávea (F.C. mensal)'!$2:$2,"&gt;="&amp;'Output Baixo Gávea (mensal)'!G$1,'Baixo Gávea (F.C. mensal)'!$2:$2,"&lt;="&amp;EOMONTH(G$1,0))</f>
        <v>0</v>
      </c>
      <c r="H56" s="78"/>
    </row>
    <row r="57" spans="1:8" ht="14.25" customHeight="1" outlineLevel="2" x14ac:dyDescent="0.35">
      <c r="A57" s="3" t="s">
        <v>842</v>
      </c>
      <c r="B57" s="70"/>
      <c r="C57" s="70"/>
      <c r="D57" s="77">
        <f>SUMIFS('Baixo Gávea (F.C. mensal)'!64:64,'Baixo Gávea (F.C. mensal)'!$2:$2,"&gt;="&amp;'Output Baixo Gávea (mensal)'!D$1,'Baixo Gávea (F.C. mensal)'!$2:$2,"&lt;="&amp;EOMONTH(D$1,0))</f>
        <v>0</v>
      </c>
      <c r="E57" s="78"/>
      <c r="F57" s="79"/>
      <c r="G57" s="77">
        <f>SUMIFS('Baixo Gávea (F.C. mensal)'!64:64,'Baixo Gávea (F.C. mensal)'!$2:$2,"&gt;="&amp;'Output Baixo Gávea (mensal)'!G$1,'Baixo Gávea (F.C. mensal)'!$2:$2,"&lt;="&amp;EOMONTH(G$1,0))</f>
        <v>0</v>
      </c>
      <c r="H57" s="78"/>
    </row>
    <row r="58" spans="1:8" ht="15.75" customHeight="1" outlineLevel="2" x14ac:dyDescent="0.35">
      <c r="A58" s="3" t="s">
        <v>843</v>
      </c>
      <c r="B58" s="70"/>
      <c r="C58" s="70"/>
      <c r="D58" s="77">
        <f>SUMIFS('Baixo Gávea (F.C. mensal)'!65:65,'Baixo Gávea (F.C. mensal)'!$2:$2,"&gt;="&amp;'Output Baixo Gávea (mensal)'!D$1,'Baixo Gávea (F.C. mensal)'!$2:$2,"&lt;="&amp;EOMONTH(D$1,0))</f>
        <v>0</v>
      </c>
      <c r="E58" s="78"/>
      <c r="F58" s="79"/>
      <c r="G58" s="77">
        <f>SUMIFS('Baixo Gávea (F.C. mensal)'!65:65,'Baixo Gávea (F.C. mensal)'!$2:$2,"&gt;="&amp;'Output Baixo Gávea (mensal)'!G$1,'Baixo Gávea (F.C. mensal)'!$2:$2,"&lt;="&amp;EOMONTH(G$1,0))</f>
        <v>0</v>
      </c>
      <c r="H58" s="78"/>
    </row>
    <row r="59" spans="1:8" ht="15.75" customHeight="1" outlineLevel="2" x14ac:dyDescent="0.35">
      <c r="A59" s="3" t="s">
        <v>808</v>
      </c>
      <c r="B59" s="70"/>
      <c r="C59" s="70"/>
      <c r="D59" s="77">
        <f>SUMIFS('Baixo Gávea (F.C. mensal)'!66:66,'Baixo Gávea (F.C. mensal)'!$2:$2,"&gt;="&amp;'Output Baixo Gávea (mensal)'!D$1,'Baixo Gávea (F.C. mensal)'!$2:$2,"&lt;="&amp;EOMONTH(D$1,0))</f>
        <v>11329.8</v>
      </c>
      <c r="E59" s="78"/>
      <c r="F59" s="79"/>
      <c r="G59" s="77">
        <f>SUMIFS('Baixo Gávea (F.C. mensal)'!66:66,'Baixo Gávea (F.C. mensal)'!$2:$2,"&gt;="&amp;'Output Baixo Gávea (mensal)'!G$1,'Baixo Gávea (F.C. mensal)'!$2:$2,"&lt;="&amp;EOMONTH(G$1,0))</f>
        <v>8785</v>
      </c>
      <c r="H59" s="78"/>
    </row>
    <row r="60" spans="1:8" ht="15.75" customHeight="1" x14ac:dyDescent="0.35">
      <c r="B60" s="70"/>
      <c r="C60" s="70"/>
      <c r="D60" s="77"/>
      <c r="E60" s="78"/>
      <c r="F60" s="79"/>
      <c r="G60" s="77"/>
      <c r="H60" s="78"/>
    </row>
    <row r="61" spans="1:8" ht="15.75" customHeight="1" x14ac:dyDescent="0.35">
      <c r="A61" s="73" t="s">
        <v>844</v>
      </c>
      <c r="B61" s="70"/>
      <c r="C61" s="133">
        <f>D61</f>
        <v>4107.07</v>
      </c>
      <c r="D61" s="82">
        <f t="shared" ref="D61:E61" si="18">SUM(D62:D64)</f>
        <v>4107.07</v>
      </c>
      <c r="E61" s="83">
        <f t="shared" si="18"/>
        <v>0</v>
      </c>
      <c r="F61" s="136"/>
      <c r="G61" s="82">
        <f t="shared" ref="G61:H61" si="19">SUM(G62:G64)</f>
        <v>0</v>
      </c>
      <c r="H61" s="83">
        <f t="shared" si="19"/>
        <v>0</v>
      </c>
    </row>
    <row r="62" spans="1:8" ht="15.75" customHeight="1" outlineLevel="1" x14ac:dyDescent="0.35">
      <c r="A62" s="3" t="s">
        <v>845</v>
      </c>
      <c r="B62" s="70"/>
      <c r="C62" s="70"/>
      <c r="D62" s="77">
        <f>SUMIFS('Baixo Gávea (F.C. mensal)'!69:69,'Baixo Gávea (F.C. mensal)'!$2:$2,"&gt;="&amp;'Output Baixo Gávea (mensal)'!D$1,'Baixo Gávea (F.C. mensal)'!$2:$2,"&lt;="&amp;EOMONTH(D$1,0))</f>
        <v>4107.07</v>
      </c>
      <c r="E62" s="78"/>
      <c r="F62" s="79"/>
      <c r="G62" s="77">
        <f>SUMIFS('Baixo Gávea (F.C. mensal)'!69:69,'Baixo Gávea (F.C. mensal)'!$2:$2,"&gt;="&amp;'Output Baixo Gávea (mensal)'!G$1,'Baixo Gávea (F.C. mensal)'!$2:$2,"&lt;="&amp;EOMONTH(G$1,0))</f>
        <v>0</v>
      </c>
      <c r="H62" s="78"/>
    </row>
    <row r="63" spans="1:8" ht="15.75" customHeight="1" outlineLevel="1" x14ac:dyDescent="0.35">
      <c r="A63" s="3" t="s">
        <v>846</v>
      </c>
      <c r="B63" s="70"/>
      <c r="C63" s="70"/>
      <c r="D63" s="77">
        <f>SUMIFS('Baixo Gávea (F.C. mensal)'!70:70,'Baixo Gávea (F.C. mensal)'!$2:$2,"&gt;="&amp;'Output Baixo Gávea (mensal)'!D$1,'Baixo Gávea (F.C. mensal)'!$2:$2,"&lt;="&amp;EOMONTH(D$1,0))</f>
        <v>0</v>
      </c>
      <c r="E63" s="78"/>
      <c r="F63" s="79"/>
      <c r="G63" s="77">
        <f>SUMIFS('Baixo Gávea (F.C. mensal)'!70:70,'Baixo Gávea (F.C. mensal)'!$2:$2,"&gt;="&amp;'Output Baixo Gávea (mensal)'!G$1,'Baixo Gávea (F.C. mensal)'!$2:$2,"&lt;="&amp;EOMONTH(G$1,0))</f>
        <v>0</v>
      </c>
      <c r="H63" s="78"/>
    </row>
    <row r="64" spans="1:8" ht="15.75" customHeight="1" outlineLevel="1" x14ac:dyDescent="0.35">
      <c r="A64" s="3" t="s">
        <v>847</v>
      </c>
      <c r="B64" s="70"/>
      <c r="C64" s="70"/>
      <c r="D64" s="77">
        <f>SUMIFS('Baixo Gávea (F.C. mensal)'!71:71,'Baixo Gávea (F.C. mensal)'!$2:$2,"&gt;="&amp;'Output Baixo Gávea (mensal)'!D$1,'Baixo Gávea (F.C. mensal)'!$2:$2,"&lt;="&amp;EOMONTH(D$1,0))</f>
        <v>0</v>
      </c>
      <c r="E64" s="78"/>
      <c r="F64" s="79"/>
      <c r="G64" s="77">
        <f>SUMIFS('Baixo Gávea (F.C. mensal)'!71:71,'Baixo Gávea (F.C. mensal)'!$2:$2,"&gt;="&amp;'Output Baixo Gávea (mensal)'!G$1,'Baixo Gávea (F.C. mensal)'!$2:$2,"&lt;="&amp;EOMONTH(G$1,0))</f>
        <v>0</v>
      </c>
      <c r="H64" s="78"/>
    </row>
    <row r="65" spans="1:8" ht="15.75" customHeight="1" x14ac:dyDescent="0.35">
      <c r="B65" s="70"/>
      <c r="C65" s="70"/>
      <c r="D65" s="77"/>
      <c r="E65" s="78"/>
      <c r="F65" s="79"/>
      <c r="G65" s="77"/>
      <c r="H65" s="78"/>
    </row>
    <row r="66" spans="1:8" ht="15.75" customHeight="1" x14ac:dyDescent="0.35">
      <c r="A66" s="73" t="s">
        <v>848</v>
      </c>
      <c r="B66" s="70"/>
      <c r="C66" s="70"/>
      <c r="D66" s="82">
        <f t="shared" ref="D66:E66" si="20">SUM(D67:D68)</f>
        <v>10000</v>
      </c>
      <c r="E66" s="83">
        <f t="shared" si="20"/>
        <v>0</v>
      </c>
      <c r="F66" s="136"/>
      <c r="G66" s="82">
        <f t="shared" ref="G66:H66" si="21">SUM(G67:G68)</f>
        <v>12488</v>
      </c>
      <c r="H66" s="83">
        <f t="shared" si="21"/>
        <v>0</v>
      </c>
    </row>
    <row r="67" spans="1:8" ht="15.75" customHeight="1" outlineLevel="1" x14ac:dyDescent="0.35">
      <c r="A67" s="3" t="s">
        <v>849</v>
      </c>
      <c r="B67" s="70"/>
      <c r="C67" s="70"/>
      <c r="D67" s="77">
        <f>SUMIFS('Baixo Gávea (F.C. mensal)'!74:74,'Baixo Gávea (F.C. mensal)'!$2:$2,"&gt;="&amp;'Output Baixo Gávea (mensal)'!D$1,'Baixo Gávea (F.C. mensal)'!$2:$2,"&lt;="&amp;EOMONTH(D$1,0))</f>
        <v>10000</v>
      </c>
      <c r="E67" s="78"/>
      <c r="F67" s="79"/>
      <c r="G67" s="77">
        <f>SUMIFS('Baixo Gávea (F.C. mensal)'!74:74,'Baixo Gávea (F.C. mensal)'!$2:$2,"&gt;="&amp;'Output Baixo Gávea (mensal)'!G$1,'Baixo Gávea (F.C. mensal)'!$2:$2,"&lt;="&amp;EOMONTH(G$1,0))</f>
        <v>12488</v>
      </c>
      <c r="H67" s="78"/>
    </row>
    <row r="68" spans="1:8" ht="15.75" customHeight="1" outlineLevel="1" x14ac:dyDescent="0.35">
      <c r="A68" s="3" t="s">
        <v>850</v>
      </c>
      <c r="B68" s="70"/>
      <c r="C68" s="70"/>
      <c r="D68" s="77">
        <f>SUMIFS('Baixo Gávea (F.C. mensal)'!75:75,'Baixo Gávea (F.C. mensal)'!$2:$2,"&gt;="&amp;'Output Baixo Gávea (mensal)'!D$1,'Baixo Gávea (F.C. mensal)'!$2:$2,"&lt;="&amp;EOMONTH(D$1,0))</f>
        <v>0</v>
      </c>
      <c r="E68" s="78"/>
      <c r="F68" s="79"/>
      <c r="G68" s="77">
        <f>SUMIFS('Baixo Gávea (F.C. mensal)'!75:75,'Baixo Gávea (F.C. mensal)'!$2:$2,"&gt;="&amp;'Output Baixo Gávea (mensal)'!G$1,'Baixo Gávea (F.C. mensal)'!$2:$2,"&lt;="&amp;EOMONTH(G$1,0))</f>
        <v>0</v>
      </c>
      <c r="H68" s="78"/>
    </row>
    <row r="69" spans="1:8" ht="15.75" customHeight="1" x14ac:dyDescent="0.35">
      <c r="A69" s="70"/>
      <c r="B69" s="70"/>
      <c r="C69" s="70"/>
      <c r="D69" s="94"/>
      <c r="E69" s="95"/>
      <c r="F69" s="139"/>
      <c r="G69" s="94"/>
      <c r="H69" s="95"/>
    </row>
    <row r="70" spans="1:8" ht="15.75" customHeight="1" x14ac:dyDescent="0.35">
      <c r="A70" s="73" t="s">
        <v>851</v>
      </c>
      <c r="B70" s="70"/>
      <c r="C70" s="74">
        <f t="shared" ref="C70:E70" si="22">SUM(C4,-C12,-C19,-C33,-C61,-C66)</f>
        <v>58600.039999999986</v>
      </c>
      <c r="D70" s="74">
        <f t="shared" si="22"/>
        <v>24899.349999999984</v>
      </c>
      <c r="E70" s="75">
        <f t="shared" si="22"/>
        <v>170726</v>
      </c>
      <c r="F70" s="134"/>
      <c r="G70" s="74">
        <f t="shared" ref="G70:H70" si="23">SUM(G4,-G12,-G19,-G33,-G61,-G66)</f>
        <v>49144.350000000013</v>
      </c>
      <c r="H70" s="75">
        <f t="shared" si="23"/>
        <v>0</v>
      </c>
    </row>
    <row r="71" spans="1:8" ht="15.75" customHeight="1" x14ac:dyDescent="0.35">
      <c r="A71" s="70" t="s">
        <v>817</v>
      </c>
      <c r="B71" s="70"/>
      <c r="C71" s="86">
        <f t="shared" ref="C71:E71" si="24">IFERROR(C70/C$4,"-")</f>
        <v>0.31065274724191166</v>
      </c>
      <c r="D71" s="86">
        <f t="shared" si="24"/>
        <v>0.15094264932846035</v>
      </c>
      <c r="E71" s="87">
        <f t="shared" si="24"/>
        <v>1</v>
      </c>
      <c r="F71" s="88"/>
      <c r="G71" s="86">
        <f t="shared" ref="G71:H71" si="25">IFERROR(G70/G$4,"-")</f>
        <v>0.26836893475864637</v>
      </c>
      <c r="H71" s="87" t="str">
        <f t="shared" si="25"/>
        <v>-</v>
      </c>
    </row>
    <row r="72" spans="1:8" ht="15.75" customHeight="1" x14ac:dyDescent="0.35">
      <c r="A72" s="70"/>
      <c r="B72" s="70"/>
      <c r="C72" s="70"/>
      <c r="D72" s="94"/>
      <c r="E72" s="95"/>
      <c r="F72" s="139"/>
      <c r="G72" s="94"/>
      <c r="H72" s="95"/>
    </row>
    <row r="73" spans="1:8" ht="15.75" customHeight="1" x14ac:dyDescent="0.35">
      <c r="A73" s="73" t="s">
        <v>852</v>
      </c>
      <c r="B73" s="70"/>
      <c r="C73" s="70"/>
      <c r="D73" s="74">
        <f t="shared" ref="D73:E73" si="26">SUM(D74:D76)</f>
        <v>26400</v>
      </c>
      <c r="E73" s="75">
        <f t="shared" si="26"/>
        <v>0</v>
      </c>
      <c r="F73" s="134"/>
      <c r="G73" s="74">
        <f t="shared" ref="G73:H73" si="27">SUM(G74:G76)</f>
        <v>26800</v>
      </c>
      <c r="H73" s="75">
        <f t="shared" si="27"/>
        <v>0</v>
      </c>
    </row>
    <row r="74" spans="1:8" ht="15.75" customHeight="1" outlineLevel="1" x14ac:dyDescent="0.35">
      <c r="A74" s="3" t="s">
        <v>853</v>
      </c>
      <c r="B74" s="70"/>
      <c r="C74" s="70"/>
      <c r="D74" s="77">
        <f>SUMIFS('Baixo Gávea (F.C. mensal)'!78:78,'Baixo Gávea (F.C. mensal)'!$2:$2,"&gt;="&amp;'Output Baixo Gávea (mensal)'!D$1,'Baixo Gávea (F.C. mensal)'!$2:$2,"&lt;="&amp;EOMONTH(D$1,0))</f>
        <v>9700</v>
      </c>
      <c r="E74" s="78"/>
      <c r="F74" s="79"/>
      <c r="G74" s="77">
        <f>SUMIFS('Baixo Gávea (F.C. mensal)'!78:78,'Baixo Gávea (F.C. mensal)'!$2:$2,"&gt;="&amp;'Output Baixo Gávea (mensal)'!G$1,'Baixo Gávea (F.C. mensal)'!$2:$2,"&lt;="&amp;EOMONTH(G$1,0))</f>
        <v>19800</v>
      </c>
      <c r="H74" s="78"/>
    </row>
    <row r="75" spans="1:8" ht="15.75" customHeight="1" outlineLevel="1" x14ac:dyDescent="0.35">
      <c r="A75" s="3" t="s">
        <v>854</v>
      </c>
      <c r="B75" s="70"/>
      <c r="C75" s="70"/>
      <c r="D75" s="77">
        <f>SUMIFS('Baixo Gávea (F.C. mensal)'!79:79,'Baixo Gávea (F.C. mensal)'!$2:$2,"&gt;="&amp;'Output Baixo Gávea (mensal)'!D$1,'Baixo Gávea (F.C. mensal)'!$2:$2,"&lt;="&amp;EOMONTH(D$1,0))</f>
        <v>12700</v>
      </c>
      <c r="E75" s="78"/>
      <c r="F75" s="79"/>
      <c r="G75" s="77">
        <f>SUMIFS('Baixo Gávea (F.C. mensal)'!79:79,'Baixo Gávea (F.C. mensal)'!$2:$2,"&gt;="&amp;'Output Baixo Gávea (mensal)'!G$1,'Baixo Gávea (F.C. mensal)'!$2:$2,"&lt;="&amp;EOMONTH(G$1,0))</f>
        <v>3000</v>
      </c>
      <c r="H75" s="78"/>
    </row>
    <row r="76" spans="1:8" ht="15.75" customHeight="1" outlineLevel="1" x14ac:dyDescent="0.35">
      <c r="A76" s="3" t="s">
        <v>855</v>
      </c>
      <c r="B76" s="70"/>
      <c r="C76" s="70"/>
      <c r="D76" s="96">
        <f>SUMIFS('Baixo Gávea (F.C. mensal)'!80:80,'Baixo Gávea (F.C. mensal)'!$2:$2,"&gt;="&amp;'Output Baixo Gávea (mensal)'!D$1,'Baixo Gávea (F.C. mensal)'!$2:$2,"&lt;="&amp;EOMONTH(D$1,0))</f>
        <v>4000</v>
      </c>
      <c r="E76" s="97"/>
      <c r="F76" s="140"/>
      <c r="G76" s="96">
        <f>SUMIFS('Baixo Gávea (F.C. mensal)'!80:80,'Baixo Gávea (F.C. mensal)'!$2:$2,"&gt;="&amp;'Output Baixo Gávea (mensal)'!G$1,'Baixo Gávea (F.C. mensal)'!$2:$2,"&lt;="&amp;EOMONTH(G$1,0))</f>
        <v>4000</v>
      </c>
      <c r="H76" s="97"/>
    </row>
    <row r="77" spans="1:8" ht="15.75" customHeight="1" x14ac:dyDescent="0.35">
      <c r="B77" s="70"/>
      <c r="C77" s="70"/>
      <c r="D77" s="79"/>
      <c r="E77" s="79"/>
      <c r="F77" s="79"/>
      <c r="G77" s="79"/>
      <c r="H77" s="79"/>
    </row>
    <row r="78" spans="1:8" ht="15.75" customHeight="1" x14ac:dyDescent="0.35">
      <c r="A78" s="3"/>
      <c r="B78" s="70"/>
      <c r="C78" s="70"/>
      <c r="D78" s="79"/>
      <c r="E78" s="79"/>
      <c r="F78" s="79"/>
      <c r="G78" s="79"/>
      <c r="H78" s="79"/>
    </row>
    <row r="79" spans="1:8" ht="15.75" customHeight="1" x14ac:dyDescent="0.35">
      <c r="A79" s="3"/>
    </row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A2"/>
    <mergeCell ref="D1:E1"/>
    <mergeCell ref="G1:H1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</sheetPr>
  <dimension ref="A1:IL306"/>
  <sheetViews>
    <sheetView showGridLines="0" zoomScale="60" zoomScaleNormal="60" workbookViewId="0">
      <pane xSplit="1" ySplit="2" topLeftCell="CP3" activePane="bottomRight" state="frozen"/>
      <selection pane="topRight" activeCell="B1" sqref="B1"/>
      <selection pane="bottomLeft" activeCell="A3" sqref="A3"/>
      <selection pane="bottomRight" activeCell="CW34" sqref="CW34"/>
    </sheetView>
  </sheetViews>
  <sheetFormatPr defaultColWidth="14.453125" defaultRowHeight="15" customHeight="1" outlineLevelRow="2" outlineLevelCol="1" x14ac:dyDescent="0.35"/>
  <cols>
    <col min="1" max="1" width="52.1796875" customWidth="1"/>
    <col min="2" max="2" width="9.453125" customWidth="1"/>
    <col min="3" max="3" width="8.7265625" customWidth="1"/>
    <col min="4" max="4" width="12" customWidth="1" outlineLevel="1"/>
    <col min="5" max="8" width="12.453125" customWidth="1" outlineLevel="1"/>
    <col min="9" max="9" width="14.7265625" customWidth="1" outlineLevel="1"/>
    <col min="10" max="10" width="15.7265625" customWidth="1" outlineLevel="1"/>
    <col min="11" max="12" width="12.453125" customWidth="1" outlineLevel="1"/>
    <col min="13" max="13" width="14.26953125" customWidth="1" outlineLevel="1"/>
    <col min="14" max="14" width="12" customWidth="1" outlineLevel="1"/>
    <col min="15" max="15" width="14.7265625" customWidth="1" outlineLevel="1"/>
    <col min="16" max="16" width="12" customWidth="1" outlineLevel="1"/>
    <col min="17" max="17" width="15.7265625" customWidth="1" outlineLevel="1"/>
    <col min="18" max="21" width="12" customWidth="1" outlineLevel="1"/>
    <col min="22" max="32" width="16.453125" customWidth="1" outlineLevel="1"/>
    <col min="33" max="33" width="15.453125" customWidth="1" outlineLevel="1"/>
    <col min="34" max="34" width="17.453125" customWidth="1" outlineLevel="1"/>
    <col min="35" max="35" width="19.81640625" customWidth="1"/>
    <col min="36" max="36" width="19.26953125" customWidth="1"/>
    <col min="37" max="37" width="17.81640625" customWidth="1"/>
    <col min="38" max="38" width="17.54296875" customWidth="1"/>
    <col min="39" max="39" width="19.453125" customWidth="1"/>
    <col min="40" max="40" width="15" customWidth="1"/>
    <col min="41" max="41" width="18.26953125" customWidth="1"/>
    <col min="42" max="42" width="17" customWidth="1"/>
    <col min="43" max="43" width="16.1796875" customWidth="1"/>
    <col min="44" max="44" width="17.26953125" customWidth="1"/>
    <col min="45" max="45" width="17.81640625" customWidth="1"/>
    <col min="46" max="46" width="16.453125" customWidth="1"/>
    <col min="47" max="47" width="15.81640625" customWidth="1"/>
    <col min="48" max="49" width="15.453125" customWidth="1"/>
    <col min="50" max="51" width="15" customWidth="1"/>
    <col min="52" max="56" width="15.453125" customWidth="1"/>
    <col min="57" max="95" width="15.81640625" customWidth="1"/>
  </cols>
  <sheetData>
    <row r="1" spans="1:246" ht="14.5" x14ac:dyDescent="0.35">
      <c r="A1" s="240" t="s">
        <v>31</v>
      </c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  <c r="BL1" s="239"/>
      <c r="BM1" s="239"/>
      <c r="BN1" s="239"/>
      <c r="BO1" s="239"/>
      <c r="BP1" s="239"/>
      <c r="BQ1" s="239"/>
      <c r="BR1" s="239"/>
      <c r="BS1" s="239"/>
      <c r="BT1" s="239"/>
      <c r="BU1" s="239"/>
      <c r="BV1" s="239"/>
      <c r="BW1" s="239"/>
      <c r="BX1" s="239"/>
      <c r="BY1" s="239"/>
      <c r="BZ1" s="239"/>
      <c r="CA1" s="239"/>
      <c r="CB1" s="239"/>
      <c r="CC1" s="239"/>
      <c r="CD1" s="239"/>
      <c r="CE1" s="239"/>
      <c r="CF1" s="239"/>
      <c r="CG1" s="239"/>
      <c r="CH1" s="239"/>
      <c r="CI1" s="239"/>
      <c r="CJ1" s="239"/>
      <c r="CK1" s="239"/>
      <c r="CL1" s="239"/>
      <c r="CM1" s="239"/>
      <c r="CN1" s="239"/>
      <c r="CO1" s="239"/>
      <c r="CP1" s="239"/>
      <c r="CQ1" s="239"/>
      <c r="CR1" s="239"/>
      <c r="CS1" s="239"/>
      <c r="CT1" s="239"/>
      <c r="CU1" s="239"/>
      <c r="CV1" s="239"/>
      <c r="CW1" s="239"/>
      <c r="CX1" s="239"/>
      <c r="CY1" s="239"/>
      <c r="CZ1" s="239"/>
      <c r="DA1" s="239"/>
      <c r="DB1" s="239"/>
      <c r="DC1" s="239"/>
      <c r="DD1" s="239"/>
      <c r="DE1" s="239"/>
      <c r="DF1" s="239"/>
      <c r="DG1" s="239"/>
      <c r="DH1" s="239"/>
      <c r="DI1" s="239"/>
      <c r="DJ1" s="239"/>
      <c r="DK1" s="239"/>
      <c r="DL1" s="239"/>
      <c r="DM1" s="239"/>
      <c r="DN1" s="239"/>
      <c r="DO1" s="239"/>
      <c r="DP1" s="239"/>
      <c r="DQ1" s="239"/>
      <c r="DR1" s="239"/>
      <c r="DS1" s="239"/>
      <c r="DT1" s="239"/>
      <c r="DU1" s="239"/>
      <c r="DV1" s="239"/>
      <c r="DW1" s="239"/>
      <c r="DX1" s="239"/>
      <c r="DY1" s="239"/>
      <c r="DZ1" s="239"/>
      <c r="EA1" s="239"/>
      <c r="EB1" s="239"/>
      <c r="EC1" s="239"/>
      <c r="ED1" s="239"/>
      <c r="EE1" s="239"/>
      <c r="EF1" s="239"/>
      <c r="EG1" s="239"/>
      <c r="EH1" s="239"/>
      <c r="EI1" s="239"/>
      <c r="EJ1" s="239"/>
      <c r="EK1" s="239"/>
      <c r="EL1" s="239"/>
      <c r="EM1" s="239"/>
      <c r="EN1" s="239"/>
      <c r="EO1" s="239"/>
      <c r="EP1" s="239"/>
      <c r="EQ1" s="239"/>
      <c r="ER1" s="239"/>
      <c r="ES1" s="239"/>
      <c r="ET1" s="239"/>
      <c r="EU1" s="239"/>
      <c r="EV1" s="239"/>
      <c r="EW1" s="239"/>
      <c r="EX1" s="239"/>
      <c r="EY1" s="239"/>
      <c r="EZ1" s="239"/>
      <c r="FA1" s="239"/>
      <c r="FB1" s="239"/>
      <c r="FC1" s="239"/>
      <c r="FD1" s="239"/>
      <c r="FE1" s="239"/>
      <c r="FF1" s="239"/>
      <c r="FG1" s="239"/>
      <c r="FH1" s="239"/>
      <c r="FI1" s="239"/>
      <c r="FJ1" s="239"/>
      <c r="FK1" s="239"/>
      <c r="FL1" s="239"/>
      <c r="FM1" s="239"/>
      <c r="FN1" s="239"/>
      <c r="FO1" s="239"/>
      <c r="FP1" s="239"/>
      <c r="FQ1" s="239"/>
      <c r="FR1" s="239"/>
      <c r="FS1" s="239"/>
      <c r="FT1" s="239"/>
      <c r="FU1" s="239"/>
      <c r="FV1" s="239"/>
      <c r="FW1" s="239"/>
      <c r="FX1" s="239"/>
      <c r="FY1" s="239"/>
      <c r="FZ1" s="239"/>
      <c r="GA1" s="239"/>
      <c r="GB1" s="239"/>
      <c r="GC1" s="239"/>
      <c r="GD1" s="239"/>
      <c r="GE1" s="239"/>
      <c r="GF1" s="239"/>
      <c r="GG1" s="239"/>
      <c r="GH1" s="239"/>
      <c r="GI1" s="239"/>
      <c r="GJ1" s="239"/>
      <c r="GK1" s="239"/>
      <c r="GL1" s="239"/>
      <c r="GM1" s="239"/>
      <c r="GN1" s="239"/>
      <c r="GO1" s="239"/>
      <c r="GP1" s="239"/>
      <c r="GQ1" s="239"/>
      <c r="GR1" s="239"/>
      <c r="GS1" s="239"/>
      <c r="GT1" s="239"/>
      <c r="GU1" s="239"/>
      <c r="GV1" s="239"/>
      <c r="GW1" s="239"/>
      <c r="GX1" s="239"/>
      <c r="GY1" s="239"/>
      <c r="GZ1" s="239"/>
      <c r="HA1" s="239"/>
      <c r="HB1" s="239"/>
      <c r="HC1" s="239"/>
      <c r="HD1" s="239"/>
      <c r="HE1" s="239"/>
      <c r="HF1" s="239"/>
      <c r="HG1" s="239"/>
      <c r="HH1" s="239"/>
      <c r="HI1" s="239"/>
      <c r="HJ1" s="239"/>
      <c r="HK1" s="239"/>
      <c r="HL1" s="239"/>
      <c r="HM1" s="239"/>
      <c r="HN1" s="239"/>
      <c r="HO1" s="239"/>
      <c r="HP1" s="239"/>
      <c r="HQ1" s="239"/>
      <c r="HR1" s="239"/>
      <c r="HS1" s="239"/>
      <c r="HT1" s="239"/>
      <c r="HU1" s="239"/>
      <c r="HV1" s="239"/>
      <c r="HW1" s="239"/>
      <c r="HX1" s="239"/>
      <c r="HY1" s="239"/>
      <c r="HZ1" s="239"/>
      <c r="IA1" s="239"/>
      <c r="IB1" s="239"/>
      <c r="IC1" s="239"/>
      <c r="ID1" s="239"/>
      <c r="IE1" s="239"/>
      <c r="IF1" s="239"/>
      <c r="IG1" s="239"/>
      <c r="IH1" s="239"/>
      <c r="II1" s="239"/>
      <c r="IJ1" s="239"/>
      <c r="IK1" s="239"/>
      <c r="IL1" s="239"/>
    </row>
    <row r="2" spans="1:246" ht="14.5" x14ac:dyDescent="0.35">
      <c r="A2" s="241"/>
      <c r="D2" s="142">
        <v>45474</v>
      </c>
      <c r="E2" s="142">
        <v>45475</v>
      </c>
      <c r="F2" s="142">
        <v>45476</v>
      </c>
      <c r="G2" s="142">
        <v>45477</v>
      </c>
      <c r="H2" s="142">
        <v>45478</v>
      </c>
      <c r="I2" s="142">
        <v>45479</v>
      </c>
      <c r="J2" s="142">
        <v>45480</v>
      </c>
      <c r="K2" s="142">
        <v>45481</v>
      </c>
      <c r="L2" s="142">
        <v>45482</v>
      </c>
      <c r="M2" s="142">
        <v>45483</v>
      </c>
      <c r="N2" s="142">
        <v>45484</v>
      </c>
      <c r="O2" s="142">
        <v>45485</v>
      </c>
      <c r="P2" s="142">
        <v>45486</v>
      </c>
      <c r="Q2" s="142">
        <v>45487</v>
      </c>
      <c r="R2" s="142">
        <v>45488</v>
      </c>
      <c r="S2" s="142">
        <v>45489</v>
      </c>
      <c r="T2" s="142">
        <v>45490</v>
      </c>
      <c r="U2" s="142">
        <v>45491</v>
      </c>
      <c r="V2" s="142">
        <v>45492</v>
      </c>
      <c r="W2" s="142">
        <v>45493</v>
      </c>
      <c r="X2" s="142">
        <v>45494</v>
      </c>
      <c r="Y2" s="142">
        <v>45495</v>
      </c>
      <c r="Z2" s="142">
        <v>45496</v>
      </c>
      <c r="AA2" s="142">
        <v>45497</v>
      </c>
      <c r="AB2" s="142">
        <v>45498</v>
      </c>
      <c r="AC2" s="142">
        <v>45499</v>
      </c>
      <c r="AD2" s="142">
        <v>45500</v>
      </c>
      <c r="AE2" s="142">
        <v>45501</v>
      </c>
      <c r="AF2" s="142">
        <v>45502</v>
      </c>
      <c r="AG2" s="142">
        <v>45503</v>
      </c>
      <c r="AH2" s="142">
        <v>45504</v>
      </c>
      <c r="AI2" s="142">
        <v>45505</v>
      </c>
      <c r="AJ2" s="142">
        <v>45506</v>
      </c>
      <c r="AK2" s="142">
        <v>45507</v>
      </c>
      <c r="AL2" s="142">
        <v>45508</v>
      </c>
      <c r="AM2" s="142">
        <v>45509</v>
      </c>
      <c r="AN2" s="142">
        <v>45510</v>
      </c>
      <c r="AO2" s="142">
        <v>45511</v>
      </c>
      <c r="AP2" s="142">
        <v>45512</v>
      </c>
      <c r="AQ2" s="142">
        <v>45513</v>
      </c>
      <c r="AR2" s="142">
        <v>45514</v>
      </c>
      <c r="AS2" s="142">
        <v>45515</v>
      </c>
      <c r="AT2" s="142">
        <v>45516</v>
      </c>
      <c r="AU2" s="142">
        <v>45517</v>
      </c>
      <c r="AV2" s="142">
        <v>45518</v>
      </c>
      <c r="AW2" s="142">
        <v>45519</v>
      </c>
      <c r="AX2" s="142">
        <v>45520</v>
      </c>
      <c r="AY2" s="142">
        <v>45521</v>
      </c>
      <c r="AZ2" s="142">
        <v>45522</v>
      </c>
      <c r="BA2" s="142">
        <v>45523</v>
      </c>
      <c r="BB2" s="142">
        <v>45524</v>
      </c>
      <c r="BC2" s="142">
        <v>45525</v>
      </c>
      <c r="BD2" s="142">
        <v>45526</v>
      </c>
      <c r="BE2" s="142">
        <v>45527</v>
      </c>
      <c r="BF2" s="142">
        <v>45528</v>
      </c>
      <c r="BG2" s="142">
        <v>45529</v>
      </c>
      <c r="BH2" s="142">
        <v>45530</v>
      </c>
      <c r="BI2" s="142">
        <v>45531</v>
      </c>
      <c r="BJ2" s="142">
        <v>45532</v>
      </c>
      <c r="BK2" s="142">
        <v>45533</v>
      </c>
      <c r="BL2" s="142">
        <v>45534</v>
      </c>
      <c r="BM2" s="142">
        <v>45535</v>
      </c>
      <c r="BN2" s="141">
        <v>45536</v>
      </c>
      <c r="BO2" s="142">
        <v>45537</v>
      </c>
      <c r="BP2" s="142">
        <v>45538</v>
      </c>
      <c r="BQ2" s="142">
        <v>45539</v>
      </c>
      <c r="BR2" s="142">
        <v>45540</v>
      </c>
      <c r="BS2" s="142">
        <v>45541</v>
      </c>
      <c r="BT2" s="142">
        <v>45542</v>
      </c>
      <c r="BU2" s="142">
        <v>45543</v>
      </c>
      <c r="BV2" s="142">
        <v>45544</v>
      </c>
      <c r="BW2" s="142">
        <v>45545</v>
      </c>
      <c r="BX2" s="142">
        <v>45546</v>
      </c>
      <c r="BY2" s="142">
        <v>45547</v>
      </c>
      <c r="BZ2" s="142">
        <v>45548</v>
      </c>
      <c r="CA2" s="142">
        <v>45549</v>
      </c>
      <c r="CB2" s="142">
        <v>45550</v>
      </c>
      <c r="CC2" s="142">
        <v>45551</v>
      </c>
      <c r="CD2" s="142">
        <v>45552</v>
      </c>
      <c r="CE2" s="142">
        <v>45553</v>
      </c>
      <c r="CF2" s="142">
        <v>45554</v>
      </c>
      <c r="CG2" s="142">
        <v>45555</v>
      </c>
      <c r="CH2" s="142">
        <v>45556</v>
      </c>
      <c r="CI2" s="142">
        <v>45557</v>
      </c>
      <c r="CJ2" s="142">
        <v>45558</v>
      </c>
      <c r="CK2" s="142">
        <v>45559</v>
      </c>
      <c r="CL2" s="142">
        <v>45560</v>
      </c>
      <c r="CM2" s="142">
        <v>45561</v>
      </c>
      <c r="CN2" s="142">
        <v>45562</v>
      </c>
      <c r="CO2" s="142">
        <v>45563</v>
      </c>
      <c r="CP2" s="142">
        <v>45564</v>
      </c>
      <c r="CQ2" s="253">
        <v>45565</v>
      </c>
      <c r="CR2" s="253">
        <v>45566</v>
      </c>
      <c r="CS2" s="142">
        <v>45567</v>
      </c>
      <c r="CT2" s="142">
        <v>45568</v>
      </c>
      <c r="CU2" s="142">
        <v>45569</v>
      </c>
      <c r="CV2" s="142">
        <v>45570</v>
      </c>
      <c r="CW2" s="142">
        <v>45571</v>
      </c>
      <c r="CX2" s="142">
        <v>45572</v>
      </c>
      <c r="CY2" s="142">
        <v>45573</v>
      </c>
      <c r="CZ2" s="142">
        <v>45574</v>
      </c>
      <c r="DA2" s="142">
        <v>45575</v>
      </c>
      <c r="DB2" s="142">
        <v>45576</v>
      </c>
      <c r="DC2" s="142">
        <v>45577</v>
      </c>
      <c r="DD2" s="142">
        <v>45578</v>
      </c>
      <c r="DE2" s="142">
        <v>45579</v>
      </c>
      <c r="DF2" s="142">
        <v>45580</v>
      </c>
      <c r="DG2" s="142">
        <v>45581</v>
      </c>
      <c r="DH2" s="142">
        <v>45582</v>
      </c>
      <c r="DI2" s="142">
        <v>45583</v>
      </c>
      <c r="DJ2" s="142">
        <v>45584</v>
      </c>
      <c r="DK2" s="142">
        <v>45585</v>
      </c>
      <c r="DL2" s="142">
        <v>45586</v>
      </c>
      <c r="DM2" s="142">
        <v>45587</v>
      </c>
      <c r="DN2" s="142">
        <v>45588</v>
      </c>
      <c r="DO2" s="142">
        <v>45589</v>
      </c>
      <c r="DP2" s="142">
        <v>45590</v>
      </c>
      <c r="DQ2" s="142">
        <v>45591</v>
      </c>
      <c r="DR2" s="142">
        <v>45592</v>
      </c>
      <c r="DS2" s="142">
        <v>45593</v>
      </c>
      <c r="DT2" s="142">
        <v>45594</v>
      </c>
      <c r="DU2" s="142">
        <v>45595</v>
      </c>
      <c r="DV2" s="142">
        <v>45596</v>
      </c>
      <c r="DW2" s="142">
        <v>45597</v>
      </c>
      <c r="DX2" s="142">
        <v>45598</v>
      </c>
      <c r="DY2" s="142">
        <v>45599</v>
      </c>
      <c r="DZ2" s="142">
        <v>45600</v>
      </c>
      <c r="EA2" s="142">
        <v>45601</v>
      </c>
      <c r="EB2" s="142">
        <v>45602</v>
      </c>
      <c r="EC2" s="142">
        <v>45603</v>
      </c>
      <c r="ED2" s="142">
        <v>45604</v>
      </c>
      <c r="EE2" s="142">
        <v>45605</v>
      </c>
      <c r="EF2" s="142">
        <v>45606</v>
      </c>
      <c r="EG2" s="142">
        <v>45607</v>
      </c>
      <c r="EH2" s="142">
        <v>45608</v>
      </c>
      <c r="EI2" s="142">
        <v>45609</v>
      </c>
      <c r="EJ2" s="142">
        <v>45610</v>
      </c>
      <c r="EK2" s="142">
        <v>45611</v>
      </c>
      <c r="EL2" s="142">
        <v>45612</v>
      </c>
      <c r="EM2" s="142">
        <v>45613</v>
      </c>
      <c r="EN2" s="142">
        <v>45614</v>
      </c>
      <c r="EO2" s="142">
        <v>45615</v>
      </c>
      <c r="EP2" s="142">
        <v>45616</v>
      </c>
      <c r="EQ2" s="142">
        <v>45617</v>
      </c>
      <c r="ER2" s="142">
        <v>45618</v>
      </c>
      <c r="ES2" s="142">
        <v>45619</v>
      </c>
      <c r="ET2" s="142">
        <v>45620</v>
      </c>
      <c r="EU2" s="142">
        <v>45621</v>
      </c>
      <c r="EV2" s="142">
        <v>45622</v>
      </c>
      <c r="EW2" s="142">
        <v>45623</v>
      </c>
      <c r="EX2" s="142">
        <v>45624</v>
      </c>
      <c r="EY2" s="142">
        <v>45625</v>
      </c>
      <c r="EZ2" s="142">
        <v>45626</v>
      </c>
      <c r="FA2" s="142">
        <v>45627</v>
      </c>
      <c r="FB2" s="142">
        <v>45628</v>
      </c>
      <c r="FC2" s="142">
        <v>45629</v>
      </c>
      <c r="FD2" s="142">
        <v>45630</v>
      </c>
      <c r="FE2" s="142">
        <v>45631</v>
      </c>
      <c r="FF2" s="142">
        <v>45632</v>
      </c>
      <c r="FG2" s="142">
        <v>45633</v>
      </c>
      <c r="FH2" s="142">
        <v>45634</v>
      </c>
      <c r="FI2" s="142">
        <v>45635</v>
      </c>
      <c r="FJ2" s="142">
        <v>45636</v>
      </c>
      <c r="FK2" s="142">
        <v>45637</v>
      </c>
      <c r="FL2" s="142">
        <v>45638</v>
      </c>
      <c r="FM2" s="142">
        <v>45639</v>
      </c>
      <c r="FN2" s="142">
        <v>45640</v>
      </c>
      <c r="FO2" s="142">
        <v>45641</v>
      </c>
      <c r="FP2" s="142">
        <v>45642</v>
      </c>
      <c r="FQ2" s="142">
        <v>45643</v>
      </c>
      <c r="FR2" s="142">
        <v>45644</v>
      </c>
      <c r="FS2" s="142">
        <v>45645</v>
      </c>
      <c r="FT2" s="142">
        <v>45646</v>
      </c>
      <c r="FU2" s="142">
        <v>45647</v>
      </c>
      <c r="FV2" s="142">
        <v>45648</v>
      </c>
      <c r="FW2" s="142">
        <v>45649</v>
      </c>
      <c r="FX2" s="142">
        <v>45650</v>
      </c>
      <c r="FY2" s="142">
        <v>45651</v>
      </c>
      <c r="FZ2" s="142">
        <v>45652</v>
      </c>
      <c r="GA2" s="142">
        <v>45653</v>
      </c>
      <c r="GB2" s="142">
        <v>45654</v>
      </c>
      <c r="GC2" s="142">
        <v>45655</v>
      </c>
      <c r="GD2" s="142">
        <v>45656</v>
      </c>
      <c r="GE2" s="142">
        <v>45657</v>
      </c>
      <c r="GF2" s="142">
        <v>45658</v>
      </c>
      <c r="GG2" s="142">
        <v>45659</v>
      </c>
      <c r="GH2" s="142">
        <v>45660</v>
      </c>
      <c r="GI2" s="142">
        <v>45661</v>
      </c>
      <c r="GJ2" s="142">
        <v>45662</v>
      </c>
      <c r="GK2" s="142">
        <v>45663</v>
      </c>
      <c r="GL2" s="142">
        <v>45664</v>
      </c>
      <c r="GM2" s="142">
        <v>45665</v>
      </c>
      <c r="GN2" s="142">
        <v>45666</v>
      </c>
      <c r="GO2" s="142">
        <v>45667</v>
      </c>
      <c r="GP2" s="142">
        <v>45668</v>
      </c>
      <c r="GQ2" s="142">
        <v>45669</v>
      </c>
      <c r="GR2" s="142">
        <v>45670</v>
      </c>
      <c r="GS2" s="142">
        <v>45671</v>
      </c>
      <c r="GT2" s="142">
        <v>45672</v>
      </c>
      <c r="GU2" s="142">
        <v>45673</v>
      </c>
      <c r="GV2" s="142">
        <v>45674</v>
      </c>
      <c r="GW2" s="142">
        <v>45675</v>
      </c>
      <c r="GX2" s="142">
        <v>45676</v>
      </c>
      <c r="GY2" s="142">
        <v>45677</v>
      </c>
      <c r="GZ2" s="142">
        <v>45678</v>
      </c>
      <c r="HA2" s="142">
        <v>45679</v>
      </c>
      <c r="HB2" s="142">
        <v>45680</v>
      </c>
      <c r="HC2" s="142">
        <v>45681</v>
      </c>
      <c r="HD2" s="142">
        <v>45682</v>
      </c>
      <c r="HE2" s="142">
        <v>45683</v>
      </c>
      <c r="HF2" s="142">
        <v>45684</v>
      </c>
      <c r="HG2" s="142">
        <v>45685</v>
      </c>
      <c r="HH2" s="142">
        <v>45686</v>
      </c>
      <c r="HI2" s="142">
        <v>45687</v>
      </c>
      <c r="HJ2" s="142">
        <v>45688</v>
      </c>
      <c r="HK2" s="142">
        <v>45689</v>
      </c>
      <c r="HL2" s="142">
        <v>45690</v>
      </c>
      <c r="HM2" s="142">
        <v>45691</v>
      </c>
      <c r="HN2" s="142">
        <v>45692</v>
      </c>
      <c r="HO2" s="142">
        <v>45693</v>
      </c>
      <c r="HP2" s="142">
        <v>45694</v>
      </c>
      <c r="HQ2" s="142">
        <v>45695</v>
      </c>
      <c r="HR2" s="142">
        <v>45696</v>
      </c>
      <c r="HS2" s="142">
        <v>45697</v>
      </c>
      <c r="HT2" s="142">
        <v>45698</v>
      </c>
      <c r="HU2" s="142">
        <v>45699</v>
      </c>
      <c r="HV2" s="142">
        <v>45700</v>
      </c>
      <c r="HW2" s="142">
        <v>45701</v>
      </c>
      <c r="HX2" s="142">
        <v>45702</v>
      </c>
      <c r="HY2" s="142">
        <v>45703</v>
      </c>
      <c r="HZ2" s="142">
        <v>45704</v>
      </c>
      <c r="IA2" s="142">
        <v>45705</v>
      </c>
      <c r="IB2" s="142">
        <v>45706</v>
      </c>
      <c r="IC2" s="142">
        <v>45707</v>
      </c>
      <c r="ID2" s="142">
        <v>45708</v>
      </c>
      <c r="IE2" s="142">
        <v>45709</v>
      </c>
      <c r="IF2" s="142">
        <v>45710</v>
      </c>
      <c r="IG2" s="142">
        <v>45711</v>
      </c>
      <c r="IH2" s="142">
        <v>45712</v>
      </c>
      <c r="II2" s="142">
        <v>45713</v>
      </c>
      <c r="IJ2" s="142">
        <v>45714</v>
      </c>
      <c r="IK2" s="142">
        <v>45715</v>
      </c>
      <c r="IL2" s="142">
        <v>45716</v>
      </c>
    </row>
    <row r="3" spans="1:246" ht="14.5" x14ac:dyDescent="0.35">
      <c r="A3" s="2" t="s">
        <v>922</v>
      </c>
      <c r="C3" s="70"/>
      <c r="D3" s="7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2"/>
      <c r="AI3" s="71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2"/>
      <c r="BN3" s="7"/>
    </row>
    <row r="4" spans="1:246" ht="14.5" x14ac:dyDescent="0.35">
      <c r="A4" s="143" t="s">
        <v>923</v>
      </c>
      <c r="C4" s="70"/>
      <c r="D4" s="7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2"/>
      <c r="AI4" s="71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2"/>
      <c r="BN4" s="7"/>
    </row>
    <row r="5" spans="1:246" ht="14.5" x14ac:dyDescent="0.35">
      <c r="A5" s="144" t="s">
        <v>924</v>
      </c>
      <c r="C5" s="70"/>
      <c r="D5" s="7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2"/>
      <c r="AI5" s="71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2"/>
      <c r="BN5" s="7"/>
    </row>
    <row r="6" spans="1:246" ht="14.5" x14ac:dyDescent="0.35">
      <c r="A6" s="145" t="s">
        <v>925</v>
      </c>
      <c r="C6" s="70"/>
      <c r="D6" s="146"/>
      <c r="E6" s="147">
        <f t="shared" ref="E6:X6" si="0">D6+D7</f>
        <v>0</v>
      </c>
      <c r="F6" s="147">
        <f t="shared" si="0"/>
        <v>0</v>
      </c>
      <c r="G6" s="147">
        <f t="shared" si="0"/>
        <v>0</v>
      </c>
      <c r="H6" s="147">
        <f t="shared" si="0"/>
        <v>0</v>
      </c>
      <c r="I6" s="147">
        <f t="shared" si="0"/>
        <v>0</v>
      </c>
      <c r="J6" s="147">
        <f t="shared" si="0"/>
        <v>0</v>
      </c>
      <c r="K6" s="147">
        <f t="shared" si="0"/>
        <v>0</v>
      </c>
      <c r="L6" s="147">
        <f t="shared" si="0"/>
        <v>0</v>
      </c>
      <c r="M6" s="147">
        <f t="shared" si="0"/>
        <v>0</v>
      </c>
      <c r="N6" s="147">
        <f t="shared" si="0"/>
        <v>0</v>
      </c>
      <c r="O6" s="147">
        <f t="shared" si="0"/>
        <v>0</v>
      </c>
      <c r="P6" s="147">
        <f t="shared" si="0"/>
        <v>0</v>
      </c>
      <c r="Q6" s="147">
        <f t="shared" si="0"/>
        <v>0</v>
      </c>
      <c r="R6" s="147">
        <f t="shared" si="0"/>
        <v>0</v>
      </c>
      <c r="S6" s="147">
        <f t="shared" si="0"/>
        <v>0</v>
      </c>
      <c r="T6" s="147">
        <f t="shared" si="0"/>
        <v>0</v>
      </c>
      <c r="U6" s="147">
        <f t="shared" si="0"/>
        <v>0</v>
      </c>
      <c r="V6" s="147">
        <f t="shared" si="0"/>
        <v>0</v>
      </c>
      <c r="W6" s="147">
        <f t="shared" si="0"/>
        <v>0</v>
      </c>
      <c r="X6" s="147">
        <f t="shared" si="0"/>
        <v>0</v>
      </c>
      <c r="Y6" s="147">
        <v>1500</v>
      </c>
      <c r="Z6" s="147">
        <f t="shared" ref="Z6:CQ6" si="1">Y6+Y7</f>
        <v>1500</v>
      </c>
      <c r="AA6" s="147">
        <f t="shared" si="1"/>
        <v>1900</v>
      </c>
      <c r="AB6" s="147">
        <f t="shared" si="1"/>
        <v>2400</v>
      </c>
      <c r="AC6" s="147">
        <f t="shared" si="1"/>
        <v>2750</v>
      </c>
      <c r="AD6" s="147">
        <f t="shared" si="1"/>
        <v>3500</v>
      </c>
      <c r="AE6" s="147">
        <f t="shared" si="1"/>
        <v>3800</v>
      </c>
      <c r="AF6" s="147">
        <f t="shared" si="1"/>
        <v>3900</v>
      </c>
      <c r="AG6" s="147">
        <f t="shared" si="1"/>
        <v>600</v>
      </c>
      <c r="AH6" s="148">
        <f t="shared" si="1"/>
        <v>750</v>
      </c>
      <c r="AI6" s="149">
        <f t="shared" si="1"/>
        <v>1150</v>
      </c>
      <c r="AJ6" s="150">
        <f t="shared" si="1"/>
        <v>2850</v>
      </c>
      <c r="AK6" s="150">
        <f t="shared" si="1"/>
        <v>3650</v>
      </c>
      <c r="AL6" s="150">
        <f t="shared" si="1"/>
        <v>2450</v>
      </c>
      <c r="AM6" s="150">
        <f t="shared" si="1"/>
        <v>2450</v>
      </c>
      <c r="AN6" s="150">
        <f t="shared" si="1"/>
        <v>450</v>
      </c>
      <c r="AO6" s="150">
        <f t="shared" si="1"/>
        <v>650</v>
      </c>
      <c r="AP6" s="150">
        <f t="shared" si="1"/>
        <v>1100</v>
      </c>
      <c r="AQ6" s="150">
        <f t="shared" si="1"/>
        <v>1550</v>
      </c>
      <c r="AR6" s="150">
        <f t="shared" si="1"/>
        <v>2150</v>
      </c>
      <c r="AS6" s="150">
        <f t="shared" si="1"/>
        <v>2500</v>
      </c>
      <c r="AT6" s="150">
        <f t="shared" si="1"/>
        <v>2500</v>
      </c>
      <c r="AU6" s="150">
        <f t="shared" si="1"/>
        <v>2500</v>
      </c>
      <c r="AV6" s="150">
        <f t="shared" si="1"/>
        <v>1750</v>
      </c>
      <c r="AW6" s="150">
        <f t="shared" si="1"/>
        <v>2100</v>
      </c>
      <c r="AX6" s="150">
        <f t="shared" si="1"/>
        <v>2900</v>
      </c>
      <c r="AY6" s="150">
        <f t="shared" si="1"/>
        <v>1450</v>
      </c>
      <c r="AZ6" s="150">
        <f t="shared" si="1"/>
        <v>2050</v>
      </c>
      <c r="BA6" s="150">
        <f t="shared" si="1"/>
        <v>2050</v>
      </c>
      <c r="BB6" s="150">
        <f t="shared" si="1"/>
        <v>2050</v>
      </c>
      <c r="BC6" s="150">
        <f t="shared" si="1"/>
        <v>2050</v>
      </c>
      <c r="BD6" s="150">
        <f t="shared" si="1"/>
        <v>2550</v>
      </c>
      <c r="BE6" s="150">
        <f t="shared" si="1"/>
        <v>2950</v>
      </c>
      <c r="BF6" s="150">
        <f t="shared" si="1"/>
        <v>3450</v>
      </c>
      <c r="BG6" s="150">
        <f t="shared" si="1"/>
        <v>3700</v>
      </c>
      <c r="BH6" s="150">
        <f t="shared" si="1"/>
        <v>3700</v>
      </c>
      <c r="BI6" s="150">
        <f t="shared" si="1"/>
        <v>1200</v>
      </c>
      <c r="BJ6" s="150">
        <f t="shared" si="1"/>
        <v>1500</v>
      </c>
      <c r="BK6" s="150">
        <f t="shared" si="1"/>
        <v>2350</v>
      </c>
      <c r="BL6" s="150">
        <f t="shared" si="1"/>
        <v>3000</v>
      </c>
      <c r="BM6" s="148">
        <f t="shared" si="1"/>
        <v>3350</v>
      </c>
      <c r="BN6" s="151">
        <f t="shared" si="1"/>
        <v>3750</v>
      </c>
      <c r="BO6" s="150">
        <f t="shared" si="1"/>
        <v>3850</v>
      </c>
      <c r="BP6" s="150">
        <f t="shared" si="1"/>
        <v>4000</v>
      </c>
      <c r="BQ6" s="150">
        <f t="shared" si="1"/>
        <v>2500</v>
      </c>
      <c r="BR6" s="150">
        <f t="shared" si="1"/>
        <v>-700</v>
      </c>
      <c r="BS6" s="150">
        <f t="shared" si="1"/>
        <v>-700</v>
      </c>
      <c r="BT6" s="150">
        <f t="shared" si="1"/>
        <v>-700</v>
      </c>
      <c r="BU6" s="150">
        <f t="shared" si="1"/>
        <v>-400</v>
      </c>
      <c r="BV6" s="150">
        <f t="shared" si="1"/>
        <v>-150</v>
      </c>
      <c r="BW6" s="150">
        <f t="shared" si="1"/>
        <v>-150</v>
      </c>
      <c r="BX6" s="150">
        <f t="shared" si="1"/>
        <v>-150</v>
      </c>
      <c r="BY6" s="150">
        <f t="shared" si="1"/>
        <v>400</v>
      </c>
      <c r="BZ6" s="150">
        <f t="shared" si="1"/>
        <v>950</v>
      </c>
      <c r="CA6" s="150">
        <f t="shared" si="1"/>
        <v>1250</v>
      </c>
      <c r="CB6" s="150">
        <f t="shared" si="1"/>
        <v>1600</v>
      </c>
      <c r="CC6" s="150">
        <f t="shared" si="1"/>
        <v>1600</v>
      </c>
      <c r="CD6" s="150">
        <f t="shared" si="1"/>
        <v>1850</v>
      </c>
      <c r="CE6" s="150">
        <f t="shared" si="1"/>
        <v>1950</v>
      </c>
      <c r="CF6" s="150">
        <f t="shared" si="1"/>
        <v>2600</v>
      </c>
      <c r="CG6" s="150">
        <f t="shared" si="1"/>
        <v>3750</v>
      </c>
      <c r="CH6" s="150">
        <f t="shared" si="1"/>
        <v>4150</v>
      </c>
      <c r="CI6" s="150">
        <f t="shared" si="1"/>
        <v>4500</v>
      </c>
      <c r="CJ6" s="150">
        <f t="shared" si="1"/>
        <v>4500</v>
      </c>
      <c r="CK6" s="150">
        <f t="shared" si="1"/>
        <v>4500</v>
      </c>
      <c r="CL6" s="150">
        <f t="shared" si="1"/>
        <v>4700</v>
      </c>
      <c r="CM6" s="150">
        <f t="shared" si="1"/>
        <v>4700</v>
      </c>
      <c r="CN6" s="150">
        <f t="shared" si="1"/>
        <v>1700</v>
      </c>
      <c r="CO6" s="150">
        <f t="shared" si="1"/>
        <v>1700</v>
      </c>
      <c r="CP6" s="150">
        <f t="shared" si="1"/>
        <v>1700</v>
      </c>
      <c r="CQ6" s="150">
        <f t="shared" si="1"/>
        <v>1700</v>
      </c>
      <c r="CR6" s="150">
        <f t="shared" ref="CR6" si="2">CQ6+CQ7</f>
        <v>1700</v>
      </c>
      <c r="CS6" s="150">
        <f t="shared" ref="CS6" si="3">CR6+CR7</f>
        <v>1700</v>
      </c>
      <c r="CT6" s="150">
        <f t="shared" ref="CT6" si="4">CS6+CS7</f>
        <v>1700</v>
      </c>
      <c r="CU6" s="150">
        <f t="shared" ref="CU6" si="5">CT6+CT7</f>
        <v>1700</v>
      </c>
      <c r="CV6" s="150">
        <f t="shared" ref="CV6" si="6">CU6+CU7</f>
        <v>1700</v>
      </c>
      <c r="CW6" s="150">
        <f t="shared" ref="CW6" si="7">CV6+CV7</f>
        <v>1700</v>
      </c>
      <c r="CX6" s="150">
        <f t="shared" ref="CX6" si="8">CW6+CW7</f>
        <v>1700</v>
      </c>
      <c r="CY6" s="150">
        <f t="shared" ref="CY6" si="9">CX6+CX7</f>
        <v>1700</v>
      </c>
      <c r="CZ6" s="150">
        <f t="shared" ref="CZ6" si="10">CY6+CY7</f>
        <v>1700</v>
      </c>
      <c r="DA6" s="150">
        <f t="shared" ref="DA6" si="11">CZ6+CZ7</f>
        <v>1700</v>
      </c>
      <c r="DB6" s="150">
        <f t="shared" ref="DB6" si="12">DA6+DA7</f>
        <v>1700</v>
      </c>
      <c r="DC6" s="150">
        <f t="shared" ref="DC6" si="13">DB6+DB7</f>
        <v>1700</v>
      </c>
      <c r="DD6" s="150">
        <f t="shared" ref="DD6" si="14">DC6+DC7</f>
        <v>1700</v>
      </c>
      <c r="DE6" s="150">
        <f t="shared" ref="DE6" si="15">DD6+DD7</f>
        <v>1700</v>
      </c>
      <c r="DF6" s="150">
        <f t="shared" ref="DF6" si="16">DE6+DE7</f>
        <v>1700</v>
      </c>
      <c r="DG6" s="150">
        <f t="shared" ref="DG6" si="17">DF6+DF7</f>
        <v>1700</v>
      </c>
      <c r="DH6" s="150">
        <f t="shared" ref="DH6" si="18">DG6+DG7</f>
        <v>1700</v>
      </c>
      <c r="DI6" s="150">
        <f t="shared" ref="DI6" si="19">DH6+DH7</f>
        <v>1700</v>
      </c>
      <c r="DJ6" s="150">
        <f t="shared" ref="DJ6" si="20">DI6+DI7</f>
        <v>1700</v>
      </c>
      <c r="DK6" s="150">
        <f t="shared" ref="DK6" si="21">DJ6+DJ7</f>
        <v>1700</v>
      </c>
      <c r="DL6" s="150">
        <f t="shared" ref="DL6" si="22">DK6+DK7</f>
        <v>1700</v>
      </c>
      <c r="DM6" s="150">
        <f t="shared" ref="DM6" si="23">DL6+DL7</f>
        <v>1700</v>
      </c>
      <c r="DN6" s="150">
        <f t="shared" ref="DN6" si="24">DM6+DM7</f>
        <v>1700</v>
      </c>
      <c r="DO6" s="150">
        <f t="shared" ref="DO6" si="25">DN6+DN7</f>
        <v>1700</v>
      </c>
      <c r="DP6" s="150">
        <f t="shared" ref="DP6" si="26">DO6+DO7</f>
        <v>1700</v>
      </c>
      <c r="DQ6" s="150">
        <f t="shared" ref="DQ6" si="27">DP6+DP7</f>
        <v>1700</v>
      </c>
      <c r="DR6" s="150">
        <f t="shared" ref="DR6" si="28">DQ6+DQ7</f>
        <v>1700</v>
      </c>
      <c r="DS6" s="150">
        <f t="shared" ref="DS6" si="29">DR6+DR7</f>
        <v>1700</v>
      </c>
      <c r="DT6" s="150">
        <f t="shared" ref="DT6" si="30">DS6+DS7</f>
        <v>1700</v>
      </c>
      <c r="DU6" s="150">
        <f t="shared" ref="DU6" si="31">DT6+DT7</f>
        <v>1700</v>
      </c>
      <c r="DV6" s="150">
        <f t="shared" ref="DV6" si="32">DU6+DU7</f>
        <v>1700</v>
      </c>
      <c r="DW6" s="150">
        <f t="shared" ref="DW6" si="33">DV6+DV7</f>
        <v>1700</v>
      </c>
      <c r="DX6" s="150">
        <f t="shared" ref="DX6" si="34">DW6+DW7</f>
        <v>1700</v>
      </c>
      <c r="DY6" s="150">
        <f t="shared" ref="DY6" si="35">DX6+DX7</f>
        <v>1700</v>
      </c>
      <c r="DZ6" s="150">
        <f t="shared" ref="DZ6" si="36">DY6+DY7</f>
        <v>1700</v>
      </c>
      <c r="EA6" s="150">
        <f t="shared" ref="EA6" si="37">DZ6+DZ7</f>
        <v>1700</v>
      </c>
      <c r="EB6" s="150">
        <f t="shared" ref="EB6" si="38">EA6+EA7</f>
        <v>1700</v>
      </c>
      <c r="EC6" s="150">
        <f t="shared" ref="EC6" si="39">EB6+EB7</f>
        <v>1700</v>
      </c>
      <c r="ED6" s="150">
        <f t="shared" ref="ED6" si="40">EC6+EC7</f>
        <v>1700</v>
      </c>
      <c r="EE6" s="150">
        <f t="shared" ref="EE6" si="41">ED6+ED7</f>
        <v>1700</v>
      </c>
      <c r="EF6" s="150">
        <f t="shared" ref="EF6" si="42">EE6+EE7</f>
        <v>1700</v>
      </c>
      <c r="EG6" s="150">
        <f t="shared" ref="EG6" si="43">EF6+EF7</f>
        <v>1700</v>
      </c>
      <c r="EH6" s="150">
        <f t="shared" ref="EH6" si="44">EG6+EG7</f>
        <v>1700</v>
      </c>
      <c r="EI6" s="150">
        <f t="shared" ref="EI6" si="45">EH6+EH7</f>
        <v>1700</v>
      </c>
      <c r="EJ6" s="150">
        <f t="shared" ref="EJ6" si="46">EI6+EI7</f>
        <v>1700</v>
      </c>
      <c r="EK6" s="150">
        <f t="shared" ref="EK6" si="47">EJ6+EJ7</f>
        <v>1700</v>
      </c>
      <c r="EL6" s="150">
        <f t="shared" ref="EL6" si="48">EK6+EK7</f>
        <v>1700</v>
      </c>
      <c r="EM6" s="150">
        <f t="shared" ref="EM6" si="49">EL6+EL7</f>
        <v>1700</v>
      </c>
      <c r="EN6" s="150">
        <f t="shared" ref="EN6" si="50">EM6+EM7</f>
        <v>1700</v>
      </c>
      <c r="EO6" s="150">
        <f t="shared" ref="EO6" si="51">EN6+EN7</f>
        <v>1700</v>
      </c>
      <c r="EP6" s="150">
        <f t="shared" ref="EP6" si="52">EO6+EO7</f>
        <v>1700</v>
      </c>
      <c r="EQ6" s="150">
        <f t="shared" ref="EQ6" si="53">EP6+EP7</f>
        <v>1700</v>
      </c>
      <c r="ER6" s="150">
        <f t="shared" ref="ER6" si="54">EQ6+EQ7</f>
        <v>1700</v>
      </c>
      <c r="ES6" s="150">
        <f t="shared" ref="ES6" si="55">ER6+ER7</f>
        <v>1700</v>
      </c>
      <c r="ET6" s="150">
        <f t="shared" ref="ET6" si="56">ES6+ES7</f>
        <v>1700</v>
      </c>
      <c r="EU6" s="150">
        <f t="shared" ref="EU6" si="57">ET6+ET7</f>
        <v>1700</v>
      </c>
      <c r="EV6" s="150">
        <f t="shared" ref="EV6" si="58">EU6+EU7</f>
        <v>1700</v>
      </c>
      <c r="EW6" s="150">
        <f t="shared" ref="EW6" si="59">EV6+EV7</f>
        <v>1700</v>
      </c>
      <c r="EX6" s="150">
        <f t="shared" ref="EX6" si="60">EW6+EW7</f>
        <v>1700</v>
      </c>
      <c r="EY6" s="150">
        <f t="shared" ref="EY6" si="61">EX6+EX7</f>
        <v>1700</v>
      </c>
      <c r="EZ6" s="150">
        <f t="shared" ref="EZ6" si="62">EY6+EY7</f>
        <v>1700</v>
      </c>
      <c r="FA6" s="150">
        <f t="shared" ref="FA6" si="63">EZ6+EZ7</f>
        <v>1700</v>
      </c>
      <c r="FB6" s="150">
        <f t="shared" ref="FB6" si="64">FA6+FA7</f>
        <v>1700</v>
      </c>
      <c r="FC6" s="150">
        <f t="shared" ref="FC6" si="65">FB6+FB7</f>
        <v>1700</v>
      </c>
      <c r="FD6" s="150">
        <f t="shared" ref="FD6" si="66">FC6+FC7</f>
        <v>1700</v>
      </c>
      <c r="FE6" s="150">
        <f t="shared" ref="FE6" si="67">FD6+FD7</f>
        <v>1700</v>
      </c>
      <c r="FF6" s="150">
        <f t="shared" ref="FF6" si="68">FE6+FE7</f>
        <v>1700</v>
      </c>
      <c r="FG6" s="150">
        <f t="shared" ref="FG6" si="69">FF6+FF7</f>
        <v>1700</v>
      </c>
      <c r="FH6" s="150">
        <f t="shared" ref="FH6" si="70">FG6+FG7</f>
        <v>1700</v>
      </c>
      <c r="FI6" s="150">
        <f t="shared" ref="FI6" si="71">FH6+FH7</f>
        <v>1700</v>
      </c>
      <c r="FJ6" s="150">
        <f t="shared" ref="FJ6" si="72">FI6+FI7</f>
        <v>1700</v>
      </c>
      <c r="FK6" s="150">
        <f t="shared" ref="FK6" si="73">FJ6+FJ7</f>
        <v>1700</v>
      </c>
      <c r="FL6" s="150">
        <f t="shared" ref="FL6" si="74">FK6+FK7</f>
        <v>1700</v>
      </c>
      <c r="FM6" s="150">
        <f t="shared" ref="FM6" si="75">FL6+FL7</f>
        <v>1700</v>
      </c>
      <c r="FN6" s="150">
        <f t="shared" ref="FN6" si="76">FM6+FM7</f>
        <v>1700</v>
      </c>
      <c r="FO6" s="150">
        <f t="shared" ref="FO6" si="77">FN6+FN7</f>
        <v>1700</v>
      </c>
      <c r="FP6" s="150">
        <f t="shared" ref="FP6" si="78">FO6+FO7</f>
        <v>1700</v>
      </c>
      <c r="FQ6" s="150">
        <f t="shared" ref="FQ6" si="79">FP6+FP7</f>
        <v>1700</v>
      </c>
      <c r="FR6" s="150">
        <f t="shared" ref="FR6" si="80">FQ6+FQ7</f>
        <v>1700</v>
      </c>
      <c r="FS6" s="150">
        <f t="shared" ref="FS6" si="81">FR6+FR7</f>
        <v>1700</v>
      </c>
      <c r="FT6" s="150">
        <f t="shared" ref="FT6" si="82">FS6+FS7</f>
        <v>1700</v>
      </c>
      <c r="FU6" s="150">
        <f t="shared" ref="FU6" si="83">FT6+FT7</f>
        <v>1700</v>
      </c>
      <c r="FV6" s="150">
        <f t="shared" ref="FV6" si="84">FU6+FU7</f>
        <v>1700</v>
      </c>
      <c r="FW6" s="150">
        <f t="shared" ref="FW6" si="85">FV6+FV7</f>
        <v>1700</v>
      </c>
      <c r="FX6" s="150">
        <f t="shared" ref="FX6" si="86">FW6+FW7</f>
        <v>1700</v>
      </c>
      <c r="FY6" s="150">
        <f t="shared" ref="FY6" si="87">FX6+FX7</f>
        <v>1700</v>
      </c>
      <c r="FZ6" s="150">
        <f t="shared" ref="FZ6" si="88">FY6+FY7</f>
        <v>1700</v>
      </c>
      <c r="GA6" s="150">
        <f t="shared" ref="GA6" si="89">FZ6+FZ7</f>
        <v>1700</v>
      </c>
      <c r="GB6" s="150">
        <f t="shared" ref="GB6" si="90">GA6+GA7</f>
        <v>1700</v>
      </c>
      <c r="GC6" s="150">
        <f t="shared" ref="GC6" si="91">GB6+GB7</f>
        <v>1700</v>
      </c>
      <c r="GD6" s="150">
        <f t="shared" ref="GD6" si="92">GC6+GC7</f>
        <v>1700</v>
      </c>
      <c r="GE6" s="150">
        <f t="shared" ref="GE6" si="93">GD6+GD7</f>
        <v>1700</v>
      </c>
      <c r="GF6" s="150">
        <f t="shared" ref="GF6" si="94">GE6+GE7</f>
        <v>1700</v>
      </c>
      <c r="GG6" s="150">
        <f t="shared" ref="GG6" si="95">GF6+GF7</f>
        <v>1700</v>
      </c>
      <c r="GH6" s="150">
        <f t="shared" ref="GH6" si="96">GG6+GG7</f>
        <v>1700</v>
      </c>
      <c r="GI6" s="150">
        <f t="shared" ref="GI6" si="97">GH6+GH7</f>
        <v>1700</v>
      </c>
      <c r="GJ6" s="150">
        <f t="shared" ref="GJ6" si="98">GI6+GI7</f>
        <v>1700</v>
      </c>
      <c r="GK6" s="150">
        <f t="shared" ref="GK6" si="99">GJ6+GJ7</f>
        <v>1700</v>
      </c>
      <c r="GL6" s="150">
        <f t="shared" ref="GL6" si="100">GK6+GK7</f>
        <v>1700</v>
      </c>
      <c r="GM6" s="150">
        <f t="shared" ref="GM6" si="101">GL6+GL7</f>
        <v>1700</v>
      </c>
      <c r="GN6" s="150">
        <f t="shared" ref="GN6" si="102">GM6+GM7</f>
        <v>1700</v>
      </c>
      <c r="GO6" s="150">
        <f t="shared" ref="GO6" si="103">GN6+GN7</f>
        <v>1700</v>
      </c>
      <c r="GP6" s="150">
        <f t="shared" ref="GP6" si="104">GO6+GO7</f>
        <v>1700</v>
      </c>
      <c r="GQ6" s="150">
        <f t="shared" ref="GQ6" si="105">GP6+GP7</f>
        <v>1700</v>
      </c>
      <c r="GR6" s="150">
        <f t="shared" ref="GR6" si="106">GQ6+GQ7</f>
        <v>1700</v>
      </c>
      <c r="GS6" s="150">
        <f t="shared" ref="GS6" si="107">GR6+GR7</f>
        <v>1700</v>
      </c>
      <c r="GT6" s="150">
        <f t="shared" ref="GT6" si="108">GS6+GS7</f>
        <v>1700</v>
      </c>
      <c r="GU6" s="150">
        <f t="shared" ref="GU6" si="109">GT6+GT7</f>
        <v>1700</v>
      </c>
      <c r="GV6" s="150">
        <f t="shared" ref="GV6" si="110">GU6+GU7</f>
        <v>1700</v>
      </c>
      <c r="GW6" s="150">
        <f t="shared" ref="GW6" si="111">GV6+GV7</f>
        <v>1700</v>
      </c>
      <c r="GX6" s="150">
        <f t="shared" ref="GX6" si="112">GW6+GW7</f>
        <v>1700</v>
      </c>
      <c r="GY6" s="150">
        <f t="shared" ref="GY6" si="113">GX6+GX7</f>
        <v>1700</v>
      </c>
      <c r="GZ6" s="150">
        <f t="shared" ref="GZ6" si="114">GY6+GY7</f>
        <v>1700</v>
      </c>
      <c r="HA6" s="150">
        <f t="shared" ref="HA6" si="115">GZ6+GZ7</f>
        <v>1700</v>
      </c>
      <c r="HB6" s="150">
        <f t="shared" ref="HB6" si="116">HA6+HA7</f>
        <v>1700</v>
      </c>
      <c r="HC6" s="150">
        <f t="shared" ref="HC6" si="117">HB6+HB7</f>
        <v>1700</v>
      </c>
      <c r="HD6" s="150">
        <f t="shared" ref="HD6" si="118">HC6+HC7</f>
        <v>1700</v>
      </c>
      <c r="HE6" s="150">
        <f t="shared" ref="HE6" si="119">HD6+HD7</f>
        <v>1700</v>
      </c>
      <c r="HF6" s="150">
        <f t="shared" ref="HF6" si="120">HE6+HE7</f>
        <v>1700</v>
      </c>
      <c r="HG6" s="150">
        <f t="shared" ref="HG6" si="121">HF6+HF7</f>
        <v>1700</v>
      </c>
      <c r="HH6" s="150">
        <f t="shared" ref="HH6" si="122">HG6+HG7</f>
        <v>1700</v>
      </c>
      <c r="HI6" s="150">
        <f t="shared" ref="HI6" si="123">HH6+HH7</f>
        <v>1700</v>
      </c>
      <c r="HJ6" s="150">
        <f t="shared" ref="HJ6" si="124">HI6+HI7</f>
        <v>1700</v>
      </c>
      <c r="HK6" s="150">
        <f t="shared" ref="HK6" si="125">HJ6+HJ7</f>
        <v>1700</v>
      </c>
      <c r="HL6" s="150">
        <f t="shared" ref="HL6" si="126">HK6+HK7</f>
        <v>1700</v>
      </c>
      <c r="HM6" s="150">
        <f t="shared" ref="HM6" si="127">HL6+HL7</f>
        <v>1700</v>
      </c>
      <c r="HN6" s="150">
        <f t="shared" ref="HN6" si="128">HM6+HM7</f>
        <v>1700</v>
      </c>
      <c r="HO6" s="150">
        <f t="shared" ref="HO6" si="129">HN6+HN7</f>
        <v>1700</v>
      </c>
      <c r="HP6" s="150">
        <f t="shared" ref="HP6" si="130">HO6+HO7</f>
        <v>1700</v>
      </c>
      <c r="HQ6" s="150">
        <f t="shared" ref="HQ6" si="131">HP6+HP7</f>
        <v>1700</v>
      </c>
      <c r="HR6" s="150">
        <f t="shared" ref="HR6" si="132">HQ6+HQ7</f>
        <v>1700</v>
      </c>
      <c r="HS6" s="150">
        <f t="shared" ref="HS6" si="133">HR6+HR7</f>
        <v>1700</v>
      </c>
      <c r="HT6" s="150">
        <f t="shared" ref="HT6" si="134">HS6+HS7</f>
        <v>1700</v>
      </c>
      <c r="HU6" s="150">
        <f t="shared" ref="HU6" si="135">HT6+HT7</f>
        <v>1700</v>
      </c>
      <c r="HV6" s="150">
        <f t="shared" ref="HV6" si="136">HU6+HU7</f>
        <v>1700</v>
      </c>
      <c r="HW6" s="150">
        <f t="shared" ref="HW6" si="137">HV6+HV7</f>
        <v>1700</v>
      </c>
      <c r="HX6" s="150">
        <f t="shared" ref="HX6" si="138">HW6+HW7</f>
        <v>1700</v>
      </c>
      <c r="HY6" s="150">
        <f t="shared" ref="HY6" si="139">HX6+HX7</f>
        <v>1700</v>
      </c>
      <c r="HZ6" s="150">
        <f t="shared" ref="HZ6" si="140">HY6+HY7</f>
        <v>1700</v>
      </c>
      <c r="IA6" s="150">
        <f t="shared" ref="IA6" si="141">HZ6+HZ7</f>
        <v>1700</v>
      </c>
      <c r="IB6" s="150">
        <f t="shared" ref="IB6" si="142">IA6+IA7</f>
        <v>1700</v>
      </c>
      <c r="IC6" s="150">
        <f t="shared" ref="IC6" si="143">IB6+IB7</f>
        <v>1700</v>
      </c>
      <c r="ID6" s="150">
        <f t="shared" ref="ID6" si="144">IC6+IC7</f>
        <v>1700</v>
      </c>
      <c r="IE6" s="150">
        <f t="shared" ref="IE6" si="145">ID6+ID7</f>
        <v>1700</v>
      </c>
      <c r="IF6" s="150">
        <f t="shared" ref="IF6" si="146">IE6+IE7</f>
        <v>1700</v>
      </c>
      <c r="IG6" s="150">
        <f t="shared" ref="IG6" si="147">IF6+IF7</f>
        <v>1700</v>
      </c>
      <c r="IH6" s="150">
        <f t="shared" ref="IH6" si="148">IG6+IG7</f>
        <v>1700</v>
      </c>
      <c r="II6" s="150">
        <f t="shared" ref="II6" si="149">IH6+IH7</f>
        <v>1700</v>
      </c>
      <c r="IJ6" s="150">
        <f t="shared" ref="IJ6" si="150">II6+II7</f>
        <v>1700</v>
      </c>
      <c r="IK6" s="150">
        <f t="shared" ref="IK6" si="151">IJ6+IJ7</f>
        <v>1700</v>
      </c>
      <c r="IL6" s="150">
        <f t="shared" ref="IL6" si="152">IK6+IK7</f>
        <v>1700</v>
      </c>
    </row>
    <row r="7" spans="1:246" ht="14.5" x14ac:dyDescent="0.35">
      <c r="A7" s="152" t="s">
        <v>926</v>
      </c>
      <c r="C7" s="70"/>
      <c r="D7" s="153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>
        <v>0</v>
      </c>
      <c r="Z7" s="154">
        <v>400</v>
      </c>
      <c r="AA7" s="154">
        <v>500</v>
      </c>
      <c r="AB7" s="154">
        <v>350</v>
      </c>
      <c r="AC7" s="154">
        <v>750</v>
      </c>
      <c r="AD7" s="154">
        <v>300</v>
      </c>
      <c r="AE7" s="154">
        <v>100</v>
      </c>
      <c r="AF7" s="154">
        <v>-3300</v>
      </c>
      <c r="AG7" s="154">
        <v>150</v>
      </c>
      <c r="AH7" s="155">
        <v>400</v>
      </c>
      <c r="AI7" s="153">
        <v>1700</v>
      </c>
      <c r="AJ7" s="154">
        <v>800</v>
      </c>
      <c r="AK7" s="154">
        <v>-1200</v>
      </c>
      <c r="AL7" s="154">
        <v>0</v>
      </c>
      <c r="AM7" s="154">
        <v>-2000</v>
      </c>
      <c r="AN7" s="154">
        <v>200</v>
      </c>
      <c r="AO7" s="154">
        <v>450</v>
      </c>
      <c r="AP7" s="154">
        <v>450</v>
      </c>
      <c r="AQ7" s="154">
        <v>600</v>
      </c>
      <c r="AR7" s="154">
        <v>350</v>
      </c>
      <c r="AS7" s="154">
        <v>0</v>
      </c>
      <c r="AT7" s="154">
        <v>0</v>
      </c>
      <c r="AU7" s="154">
        <v>-750</v>
      </c>
      <c r="AV7" s="154">
        <v>350</v>
      </c>
      <c r="AW7" s="154">
        <v>800</v>
      </c>
      <c r="AX7" s="154">
        <v>-1450</v>
      </c>
      <c r="AY7" s="154">
        <v>600</v>
      </c>
      <c r="AZ7" s="154">
        <v>0</v>
      </c>
      <c r="BA7" s="154">
        <v>0</v>
      </c>
      <c r="BB7" s="154">
        <v>0</v>
      </c>
      <c r="BC7" s="154">
        <v>500</v>
      </c>
      <c r="BD7" s="154">
        <v>400</v>
      </c>
      <c r="BE7" s="154">
        <v>500</v>
      </c>
      <c r="BF7" s="154">
        <v>250</v>
      </c>
      <c r="BG7" s="154">
        <v>0</v>
      </c>
      <c r="BH7" s="154">
        <v>-2500</v>
      </c>
      <c r="BI7" s="154">
        <v>300</v>
      </c>
      <c r="BJ7" s="154">
        <v>850</v>
      </c>
      <c r="BK7" s="154">
        <v>650</v>
      </c>
      <c r="BL7" s="154">
        <v>350</v>
      </c>
      <c r="BM7" s="155">
        <v>400</v>
      </c>
      <c r="BN7" s="156">
        <v>100</v>
      </c>
      <c r="BO7" s="154">
        <v>150</v>
      </c>
      <c r="BP7" s="154">
        <v>-1500</v>
      </c>
      <c r="BQ7" s="154">
        <v>-3200</v>
      </c>
      <c r="BR7" s="154">
        <f t="shared" ref="BR7:BX7" si="153">BR8-BR9</f>
        <v>0</v>
      </c>
      <c r="BS7" s="154">
        <f t="shared" si="153"/>
        <v>0</v>
      </c>
      <c r="BT7" s="154">
        <f t="shared" si="153"/>
        <v>300</v>
      </c>
      <c r="BU7" s="154">
        <f t="shared" si="153"/>
        <v>250</v>
      </c>
      <c r="BV7" s="154">
        <f t="shared" si="153"/>
        <v>0</v>
      </c>
      <c r="BW7" s="154">
        <f t="shared" si="153"/>
        <v>0</v>
      </c>
      <c r="BX7" s="154">
        <f t="shared" si="153"/>
        <v>550</v>
      </c>
      <c r="BY7" s="154">
        <f t="shared" ref="BY7:CQ7" si="154">BY8-BY9</f>
        <v>550</v>
      </c>
      <c r="BZ7" s="154">
        <f t="shared" si="154"/>
        <v>300</v>
      </c>
      <c r="CA7" s="154">
        <f t="shared" si="154"/>
        <v>350</v>
      </c>
      <c r="CB7" s="154">
        <f t="shared" si="154"/>
        <v>0</v>
      </c>
      <c r="CC7" s="154">
        <f t="shared" si="154"/>
        <v>250</v>
      </c>
      <c r="CD7" s="154">
        <f t="shared" si="154"/>
        <v>100</v>
      </c>
      <c r="CE7" s="154">
        <f t="shared" si="154"/>
        <v>650</v>
      </c>
      <c r="CF7" s="154">
        <f t="shared" si="154"/>
        <v>1150</v>
      </c>
      <c r="CG7" s="154">
        <f t="shared" si="154"/>
        <v>400</v>
      </c>
      <c r="CH7" s="154">
        <f t="shared" si="154"/>
        <v>350</v>
      </c>
      <c r="CI7" s="154">
        <f t="shared" si="154"/>
        <v>0</v>
      </c>
      <c r="CJ7" s="154">
        <f t="shared" si="154"/>
        <v>0</v>
      </c>
      <c r="CK7" s="154">
        <f t="shared" si="154"/>
        <v>200</v>
      </c>
      <c r="CL7" s="154">
        <f t="shared" si="154"/>
        <v>0</v>
      </c>
      <c r="CM7" s="154">
        <f t="shared" si="154"/>
        <v>-3000</v>
      </c>
      <c r="CN7" s="154">
        <f t="shared" si="154"/>
        <v>0</v>
      </c>
      <c r="CO7" s="154">
        <f t="shared" si="154"/>
        <v>0</v>
      </c>
      <c r="CP7" s="154">
        <f t="shared" si="154"/>
        <v>0</v>
      </c>
      <c r="CQ7" s="154">
        <f t="shared" si="154"/>
        <v>0</v>
      </c>
      <c r="CR7" s="154">
        <f t="shared" ref="CR7:FC7" si="155">CR8-CR9</f>
        <v>0</v>
      </c>
      <c r="CS7" s="154">
        <f t="shared" si="155"/>
        <v>0</v>
      </c>
      <c r="CT7" s="154">
        <f t="shared" si="155"/>
        <v>0</v>
      </c>
      <c r="CU7" s="154">
        <f t="shared" si="155"/>
        <v>0</v>
      </c>
      <c r="CV7" s="154">
        <f t="shared" si="155"/>
        <v>0</v>
      </c>
      <c r="CW7" s="154">
        <f t="shared" si="155"/>
        <v>0</v>
      </c>
      <c r="CX7" s="154">
        <f t="shared" si="155"/>
        <v>0</v>
      </c>
      <c r="CY7" s="154">
        <f t="shared" si="155"/>
        <v>0</v>
      </c>
      <c r="CZ7" s="154">
        <f t="shared" si="155"/>
        <v>0</v>
      </c>
      <c r="DA7" s="154">
        <f t="shared" si="155"/>
        <v>0</v>
      </c>
      <c r="DB7" s="154">
        <f t="shared" si="155"/>
        <v>0</v>
      </c>
      <c r="DC7" s="154">
        <f t="shared" si="155"/>
        <v>0</v>
      </c>
      <c r="DD7" s="154">
        <f t="shared" si="155"/>
        <v>0</v>
      </c>
      <c r="DE7" s="154">
        <f t="shared" si="155"/>
        <v>0</v>
      </c>
      <c r="DF7" s="154">
        <f t="shared" si="155"/>
        <v>0</v>
      </c>
      <c r="DG7" s="154">
        <f t="shared" si="155"/>
        <v>0</v>
      </c>
      <c r="DH7" s="154">
        <f t="shared" si="155"/>
        <v>0</v>
      </c>
      <c r="DI7" s="154">
        <f t="shared" si="155"/>
        <v>0</v>
      </c>
      <c r="DJ7" s="154">
        <f t="shared" si="155"/>
        <v>0</v>
      </c>
      <c r="DK7" s="154">
        <f t="shared" si="155"/>
        <v>0</v>
      </c>
      <c r="DL7" s="154">
        <f t="shared" si="155"/>
        <v>0</v>
      </c>
      <c r="DM7" s="154">
        <f t="shared" si="155"/>
        <v>0</v>
      </c>
      <c r="DN7" s="154">
        <f t="shared" si="155"/>
        <v>0</v>
      </c>
      <c r="DO7" s="154">
        <f t="shared" si="155"/>
        <v>0</v>
      </c>
      <c r="DP7" s="154">
        <f t="shared" si="155"/>
        <v>0</v>
      </c>
      <c r="DQ7" s="154">
        <f t="shared" si="155"/>
        <v>0</v>
      </c>
      <c r="DR7" s="154">
        <f t="shared" si="155"/>
        <v>0</v>
      </c>
      <c r="DS7" s="154">
        <f t="shared" si="155"/>
        <v>0</v>
      </c>
      <c r="DT7" s="154">
        <f t="shared" si="155"/>
        <v>0</v>
      </c>
      <c r="DU7" s="154">
        <f t="shared" si="155"/>
        <v>0</v>
      </c>
      <c r="DV7" s="154">
        <f t="shared" si="155"/>
        <v>0</v>
      </c>
      <c r="DW7" s="154">
        <f t="shared" si="155"/>
        <v>0</v>
      </c>
      <c r="DX7" s="154">
        <f t="shared" si="155"/>
        <v>0</v>
      </c>
      <c r="DY7" s="154">
        <f t="shared" si="155"/>
        <v>0</v>
      </c>
      <c r="DZ7" s="154">
        <f t="shared" si="155"/>
        <v>0</v>
      </c>
      <c r="EA7" s="154">
        <f t="shared" si="155"/>
        <v>0</v>
      </c>
      <c r="EB7" s="154">
        <f t="shared" si="155"/>
        <v>0</v>
      </c>
      <c r="EC7" s="154">
        <f t="shared" si="155"/>
        <v>0</v>
      </c>
      <c r="ED7" s="154">
        <f t="shared" si="155"/>
        <v>0</v>
      </c>
      <c r="EE7" s="154">
        <f t="shared" si="155"/>
        <v>0</v>
      </c>
      <c r="EF7" s="154">
        <f t="shared" si="155"/>
        <v>0</v>
      </c>
      <c r="EG7" s="154">
        <f t="shared" si="155"/>
        <v>0</v>
      </c>
      <c r="EH7" s="154">
        <f t="shared" si="155"/>
        <v>0</v>
      </c>
      <c r="EI7" s="154">
        <f t="shared" si="155"/>
        <v>0</v>
      </c>
      <c r="EJ7" s="154">
        <f t="shared" si="155"/>
        <v>0</v>
      </c>
      <c r="EK7" s="154">
        <f t="shared" si="155"/>
        <v>0</v>
      </c>
      <c r="EL7" s="154">
        <f t="shared" si="155"/>
        <v>0</v>
      </c>
      <c r="EM7" s="154">
        <f t="shared" si="155"/>
        <v>0</v>
      </c>
      <c r="EN7" s="154">
        <f t="shared" si="155"/>
        <v>0</v>
      </c>
      <c r="EO7" s="154">
        <f t="shared" si="155"/>
        <v>0</v>
      </c>
      <c r="EP7" s="154">
        <f t="shared" si="155"/>
        <v>0</v>
      </c>
      <c r="EQ7" s="154">
        <f t="shared" si="155"/>
        <v>0</v>
      </c>
      <c r="ER7" s="154">
        <f t="shared" si="155"/>
        <v>0</v>
      </c>
      <c r="ES7" s="154">
        <f t="shared" si="155"/>
        <v>0</v>
      </c>
      <c r="ET7" s="154">
        <f t="shared" si="155"/>
        <v>0</v>
      </c>
      <c r="EU7" s="154">
        <f t="shared" si="155"/>
        <v>0</v>
      </c>
      <c r="EV7" s="154">
        <f t="shared" si="155"/>
        <v>0</v>
      </c>
      <c r="EW7" s="154">
        <f t="shared" si="155"/>
        <v>0</v>
      </c>
      <c r="EX7" s="154">
        <f t="shared" si="155"/>
        <v>0</v>
      </c>
      <c r="EY7" s="154">
        <f t="shared" si="155"/>
        <v>0</v>
      </c>
      <c r="EZ7" s="154">
        <f t="shared" si="155"/>
        <v>0</v>
      </c>
      <c r="FA7" s="154">
        <f t="shared" si="155"/>
        <v>0</v>
      </c>
      <c r="FB7" s="154">
        <f t="shared" si="155"/>
        <v>0</v>
      </c>
      <c r="FC7" s="154">
        <f t="shared" si="155"/>
        <v>0</v>
      </c>
      <c r="FD7" s="154">
        <f t="shared" ref="FD7:HO7" si="156">FD8-FD9</f>
        <v>0</v>
      </c>
      <c r="FE7" s="154">
        <f t="shared" si="156"/>
        <v>0</v>
      </c>
      <c r="FF7" s="154">
        <f t="shared" si="156"/>
        <v>0</v>
      </c>
      <c r="FG7" s="154">
        <f t="shared" si="156"/>
        <v>0</v>
      </c>
      <c r="FH7" s="154">
        <f t="shared" si="156"/>
        <v>0</v>
      </c>
      <c r="FI7" s="154">
        <f t="shared" si="156"/>
        <v>0</v>
      </c>
      <c r="FJ7" s="154">
        <f t="shared" si="156"/>
        <v>0</v>
      </c>
      <c r="FK7" s="154">
        <f t="shared" si="156"/>
        <v>0</v>
      </c>
      <c r="FL7" s="154">
        <f t="shared" si="156"/>
        <v>0</v>
      </c>
      <c r="FM7" s="154">
        <f t="shared" si="156"/>
        <v>0</v>
      </c>
      <c r="FN7" s="154">
        <f t="shared" si="156"/>
        <v>0</v>
      </c>
      <c r="FO7" s="154">
        <f t="shared" si="156"/>
        <v>0</v>
      </c>
      <c r="FP7" s="154">
        <f t="shared" si="156"/>
        <v>0</v>
      </c>
      <c r="FQ7" s="154">
        <f t="shared" si="156"/>
        <v>0</v>
      </c>
      <c r="FR7" s="154">
        <f t="shared" si="156"/>
        <v>0</v>
      </c>
      <c r="FS7" s="154">
        <f t="shared" si="156"/>
        <v>0</v>
      </c>
      <c r="FT7" s="154">
        <f t="shared" si="156"/>
        <v>0</v>
      </c>
      <c r="FU7" s="154">
        <f t="shared" si="156"/>
        <v>0</v>
      </c>
      <c r="FV7" s="154">
        <f t="shared" si="156"/>
        <v>0</v>
      </c>
      <c r="FW7" s="154">
        <f t="shared" si="156"/>
        <v>0</v>
      </c>
      <c r="FX7" s="154">
        <f t="shared" si="156"/>
        <v>0</v>
      </c>
      <c r="FY7" s="154">
        <f t="shared" si="156"/>
        <v>0</v>
      </c>
      <c r="FZ7" s="154">
        <f t="shared" si="156"/>
        <v>0</v>
      </c>
      <c r="GA7" s="154">
        <f t="shared" si="156"/>
        <v>0</v>
      </c>
      <c r="GB7" s="154">
        <f t="shared" si="156"/>
        <v>0</v>
      </c>
      <c r="GC7" s="154">
        <f t="shared" si="156"/>
        <v>0</v>
      </c>
      <c r="GD7" s="154">
        <f t="shared" si="156"/>
        <v>0</v>
      </c>
      <c r="GE7" s="154">
        <f t="shared" si="156"/>
        <v>0</v>
      </c>
      <c r="GF7" s="154">
        <f t="shared" si="156"/>
        <v>0</v>
      </c>
      <c r="GG7" s="154">
        <f t="shared" si="156"/>
        <v>0</v>
      </c>
      <c r="GH7" s="154">
        <f t="shared" si="156"/>
        <v>0</v>
      </c>
      <c r="GI7" s="154">
        <f t="shared" si="156"/>
        <v>0</v>
      </c>
      <c r="GJ7" s="154">
        <f t="shared" si="156"/>
        <v>0</v>
      </c>
      <c r="GK7" s="154">
        <f t="shared" si="156"/>
        <v>0</v>
      </c>
      <c r="GL7" s="154">
        <f t="shared" si="156"/>
        <v>0</v>
      </c>
      <c r="GM7" s="154">
        <f t="shared" si="156"/>
        <v>0</v>
      </c>
      <c r="GN7" s="154">
        <f t="shared" si="156"/>
        <v>0</v>
      </c>
      <c r="GO7" s="154">
        <f t="shared" si="156"/>
        <v>0</v>
      </c>
      <c r="GP7" s="154">
        <f t="shared" si="156"/>
        <v>0</v>
      </c>
      <c r="GQ7" s="154">
        <f t="shared" si="156"/>
        <v>0</v>
      </c>
      <c r="GR7" s="154">
        <f t="shared" si="156"/>
        <v>0</v>
      </c>
      <c r="GS7" s="154">
        <f t="shared" si="156"/>
        <v>0</v>
      </c>
      <c r="GT7" s="154">
        <f t="shared" si="156"/>
        <v>0</v>
      </c>
      <c r="GU7" s="154">
        <f t="shared" si="156"/>
        <v>0</v>
      </c>
      <c r="GV7" s="154">
        <f t="shared" si="156"/>
        <v>0</v>
      </c>
      <c r="GW7" s="154">
        <f t="shared" si="156"/>
        <v>0</v>
      </c>
      <c r="GX7" s="154">
        <f t="shared" si="156"/>
        <v>0</v>
      </c>
      <c r="GY7" s="154">
        <f t="shared" si="156"/>
        <v>0</v>
      </c>
      <c r="GZ7" s="154">
        <f t="shared" si="156"/>
        <v>0</v>
      </c>
      <c r="HA7" s="154">
        <f t="shared" si="156"/>
        <v>0</v>
      </c>
      <c r="HB7" s="154">
        <f t="shared" si="156"/>
        <v>0</v>
      </c>
      <c r="HC7" s="154">
        <f t="shared" si="156"/>
        <v>0</v>
      </c>
      <c r="HD7" s="154">
        <f t="shared" si="156"/>
        <v>0</v>
      </c>
      <c r="HE7" s="154">
        <f t="shared" si="156"/>
        <v>0</v>
      </c>
      <c r="HF7" s="154">
        <f t="shared" si="156"/>
        <v>0</v>
      </c>
      <c r="HG7" s="154">
        <f t="shared" si="156"/>
        <v>0</v>
      </c>
      <c r="HH7" s="154">
        <f t="shared" si="156"/>
        <v>0</v>
      </c>
      <c r="HI7" s="154">
        <f t="shared" si="156"/>
        <v>0</v>
      </c>
      <c r="HJ7" s="154">
        <f t="shared" si="156"/>
        <v>0</v>
      </c>
      <c r="HK7" s="154">
        <f t="shared" si="156"/>
        <v>0</v>
      </c>
      <c r="HL7" s="154">
        <f t="shared" si="156"/>
        <v>0</v>
      </c>
      <c r="HM7" s="154">
        <f t="shared" si="156"/>
        <v>0</v>
      </c>
      <c r="HN7" s="154">
        <f t="shared" si="156"/>
        <v>0</v>
      </c>
      <c r="HO7" s="154">
        <f t="shared" si="156"/>
        <v>0</v>
      </c>
      <c r="HP7" s="154">
        <f t="shared" ref="HP7:IL7" si="157">HP8-HP9</f>
        <v>0</v>
      </c>
      <c r="HQ7" s="154">
        <f t="shared" si="157"/>
        <v>0</v>
      </c>
      <c r="HR7" s="154">
        <f t="shared" si="157"/>
        <v>0</v>
      </c>
      <c r="HS7" s="154">
        <f t="shared" si="157"/>
        <v>0</v>
      </c>
      <c r="HT7" s="154">
        <f t="shared" si="157"/>
        <v>0</v>
      </c>
      <c r="HU7" s="154">
        <f t="shared" si="157"/>
        <v>0</v>
      </c>
      <c r="HV7" s="154">
        <f t="shared" si="157"/>
        <v>0</v>
      </c>
      <c r="HW7" s="154">
        <f t="shared" si="157"/>
        <v>0</v>
      </c>
      <c r="HX7" s="154">
        <f t="shared" si="157"/>
        <v>0</v>
      </c>
      <c r="HY7" s="154">
        <f t="shared" si="157"/>
        <v>0</v>
      </c>
      <c r="HZ7" s="154">
        <f t="shared" si="157"/>
        <v>0</v>
      </c>
      <c r="IA7" s="154">
        <f t="shared" si="157"/>
        <v>0</v>
      </c>
      <c r="IB7" s="154">
        <f t="shared" si="157"/>
        <v>0</v>
      </c>
      <c r="IC7" s="154">
        <f t="shared" si="157"/>
        <v>0</v>
      </c>
      <c r="ID7" s="154">
        <f t="shared" si="157"/>
        <v>0</v>
      </c>
      <c r="IE7" s="154">
        <f t="shared" si="157"/>
        <v>0</v>
      </c>
      <c r="IF7" s="154">
        <f t="shared" si="157"/>
        <v>0</v>
      </c>
      <c r="IG7" s="154">
        <f t="shared" si="157"/>
        <v>0</v>
      </c>
      <c r="IH7" s="154">
        <f t="shared" si="157"/>
        <v>0</v>
      </c>
      <c r="II7" s="154">
        <f t="shared" si="157"/>
        <v>0</v>
      </c>
      <c r="IJ7" s="154">
        <f t="shared" si="157"/>
        <v>0</v>
      </c>
      <c r="IK7" s="154">
        <f t="shared" si="157"/>
        <v>0</v>
      </c>
      <c r="IL7" s="154">
        <f t="shared" si="157"/>
        <v>0</v>
      </c>
    </row>
    <row r="8" spans="1:246" ht="14.5" x14ac:dyDescent="0.35">
      <c r="A8" s="70" t="s">
        <v>927</v>
      </c>
      <c r="B8" s="70"/>
      <c r="C8" s="70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9"/>
      <c r="AI8" s="157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9"/>
      <c r="BN8" s="160"/>
      <c r="BO8" s="158"/>
      <c r="BP8" s="158"/>
      <c r="BQ8" s="158"/>
      <c r="BR8" s="158">
        <v>600</v>
      </c>
      <c r="BS8" s="158">
        <v>300</v>
      </c>
      <c r="BT8" s="158">
        <v>300</v>
      </c>
      <c r="BU8" s="158">
        <v>250</v>
      </c>
      <c r="BV8" s="158">
        <v>0</v>
      </c>
      <c r="BW8" s="158">
        <v>0</v>
      </c>
      <c r="BX8" s="158">
        <v>750</v>
      </c>
      <c r="BY8" s="158">
        <v>550</v>
      </c>
      <c r="BZ8" s="158">
        <v>300</v>
      </c>
      <c r="CA8" s="158">
        <v>350</v>
      </c>
      <c r="CB8" s="158">
        <v>0</v>
      </c>
      <c r="CC8" s="158">
        <v>750</v>
      </c>
      <c r="CD8" s="158">
        <v>100</v>
      </c>
      <c r="CE8" s="158">
        <v>650</v>
      </c>
      <c r="CF8" s="158">
        <v>1150</v>
      </c>
      <c r="CG8" s="158">
        <v>400</v>
      </c>
      <c r="CH8" s="158">
        <v>350</v>
      </c>
      <c r="CI8" s="158">
        <v>0</v>
      </c>
      <c r="CJ8" s="158">
        <v>0</v>
      </c>
      <c r="CK8" s="158">
        <v>200</v>
      </c>
      <c r="CL8" s="158"/>
      <c r="CM8" s="158"/>
      <c r="CN8" s="158"/>
      <c r="CO8" s="158"/>
      <c r="CP8" s="158"/>
      <c r="CQ8" s="158"/>
      <c r="CR8" s="158"/>
      <c r="CS8" s="158"/>
      <c r="CT8" s="158"/>
      <c r="CU8" s="158"/>
      <c r="CV8" s="158"/>
      <c r="CW8" s="158"/>
      <c r="CX8" s="158"/>
      <c r="CY8" s="158"/>
      <c r="CZ8" s="158"/>
      <c r="DA8" s="158"/>
      <c r="DB8" s="158"/>
      <c r="DC8" s="158"/>
      <c r="DD8" s="158"/>
      <c r="DE8" s="158"/>
      <c r="DF8" s="158"/>
      <c r="DG8" s="158"/>
      <c r="DH8" s="158"/>
      <c r="DI8" s="158"/>
      <c r="DJ8" s="158"/>
      <c r="DK8" s="158"/>
      <c r="DL8" s="158"/>
      <c r="DM8" s="158"/>
      <c r="DN8" s="158"/>
      <c r="DO8" s="158"/>
      <c r="DP8" s="158"/>
      <c r="DQ8" s="158"/>
      <c r="DR8" s="158"/>
      <c r="DS8" s="158"/>
      <c r="DT8" s="158"/>
      <c r="DU8" s="158"/>
      <c r="DV8" s="158"/>
      <c r="DW8" s="158"/>
      <c r="DX8" s="158"/>
      <c r="DY8" s="158"/>
      <c r="DZ8" s="158"/>
      <c r="EA8" s="158"/>
      <c r="EB8" s="158"/>
      <c r="EC8" s="158"/>
      <c r="ED8" s="158"/>
      <c r="EE8" s="158"/>
      <c r="EF8" s="158"/>
      <c r="EG8" s="158"/>
      <c r="EH8" s="158"/>
      <c r="EI8" s="158"/>
      <c r="EJ8" s="158"/>
      <c r="EK8" s="158"/>
      <c r="EL8" s="158"/>
      <c r="EM8" s="158"/>
      <c r="EN8" s="158"/>
      <c r="EO8" s="158"/>
      <c r="EP8" s="158"/>
      <c r="EQ8" s="158"/>
      <c r="ER8" s="158"/>
      <c r="ES8" s="158"/>
      <c r="ET8" s="158"/>
      <c r="EU8" s="158"/>
      <c r="EV8" s="158"/>
      <c r="EW8" s="158"/>
      <c r="EX8" s="158"/>
      <c r="EY8" s="158"/>
      <c r="EZ8" s="158"/>
      <c r="FA8" s="158"/>
      <c r="FB8" s="158"/>
      <c r="FC8" s="158"/>
      <c r="FD8" s="158"/>
      <c r="FE8" s="158"/>
      <c r="FF8" s="158"/>
      <c r="FG8" s="158"/>
      <c r="FH8" s="158"/>
      <c r="FI8" s="158"/>
      <c r="FJ8" s="158"/>
      <c r="FK8" s="158"/>
      <c r="FL8" s="158"/>
      <c r="FM8" s="158"/>
      <c r="FN8" s="158"/>
      <c r="FO8" s="158"/>
      <c r="FP8" s="158"/>
      <c r="FQ8" s="158"/>
      <c r="FR8" s="158"/>
      <c r="FS8" s="158"/>
      <c r="FT8" s="158"/>
      <c r="FU8" s="158"/>
      <c r="FV8" s="158"/>
      <c r="FW8" s="158"/>
      <c r="FX8" s="158"/>
      <c r="FY8" s="158"/>
      <c r="FZ8" s="158"/>
      <c r="GA8" s="158"/>
      <c r="GB8" s="158"/>
      <c r="GC8" s="158"/>
      <c r="GD8" s="158"/>
      <c r="GE8" s="158"/>
      <c r="GF8" s="158"/>
      <c r="GG8" s="158"/>
      <c r="GH8" s="158"/>
      <c r="GI8" s="158"/>
      <c r="GJ8" s="158"/>
      <c r="GK8" s="158"/>
      <c r="GL8" s="158"/>
      <c r="GM8" s="158"/>
      <c r="GN8" s="158"/>
      <c r="GO8" s="158"/>
      <c r="GP8" s="158"/>
      <c r="GQ8" s="158"/>
      <c r="GR8" s="158"/>
      <c r="GS8" s="158"/>
      <c r="GT8" s="158"/>
      <c r="GU8" s="158"/>
      <c r="GV8" s="158"/>
      <c r="GW8" s="158"/>
      <c r="GX8" s="158"/>
      <c r="GY8" s="158"/>
      <c r="GZ8" s="158"/>
      <c r="HA8" s="158"/>
      <c r="HB8" s="158"/>
      <c r="HC8" s="158"/>
      <c r="HD8" s="158"/>
      <c r="HE8" s="158"/>
      <c r="HF8" s="158"/>
      <c r="HG8" s="158"/>
      <c r="HH8" s="158"/>
      <c r="HI8" s="158"/>
      <c r="HJ8" s="158"/>
      <c r="HK8" s="158"/>
      <c r="HL8" s="158"/>
      <c r="HM8" s="158"/>
      <c r="HN8" s="158"/>
      <c r="HO8" s="158"/>
      <c r="HP8" s="158"/>
      <c r="HQ8" s="158"/>
      <c r="HR8" s="158"/>
      <c r="HS8" s="158"/>
      <c r="HT8" s="158"/>
      <c r="HU8" s="158"/>
      <c r="HV8" s="158"/>
      <c r="HW8" s="158"/>
      <c r="HX8" s="158"/>
      <c r="HY8" s="158"/>
      <c r="HZ8" s="158"/>
      <c r="IA8" s="158"/>
      <c r="IB8" s="158"/>
      <c r="IC8" s="158"/>
      <c r="ID8" s="158"/>
      <c r="IE8" s="158"/>
      <c r="IF8" s="158"/>
      <c r="IG8" s="158"/>
      <c r="IH8" s="158"/>
      <c r="II8" s="158"/>
      <c r="IJ8" s="158"/>
      <c r="IK8" s="158"/>
      <c r="IL8" s="158"/>
    </row>
    <row r="9" spans="1:246" ht="14.5" x14ac:dyDescent="0.35">
      <c r="A9" s="70" t="s">
        <v>928</v>
      </c>
      <c r="B9" s="70"/>
      <c r="C9" s="70"/>
      <c r="D9" s="157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9"/>
      <c r="AI9" s="157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9"/>
      <c r="BN9" s="160"/>
      <c r="BO9" s="158"/>
      <c r="BP9" s="158"/>
      <c r="BQ9" s="158"/>
      <c r="BR9" s="158">
        <v>600</v>
      </c>
      <c r="BS9" s="158">
        <v>300</v>
      </c>
      <c r="BT9" s="158"/>
      <c r="BU9" s="158"/>
      <c r="BV9" s="158"/>
      <c r="BW9" s="158"/>
      <c r="BX9" s="158">
        <v>200</v>
      </c>
      <c r="BY9" s="158"/>
      <c r="BZ9" s="158"/>
      <c r="CA9" s="158"/>
      <c r="CB9" s="158"/>
      <c r="CC9" s="158">
        <v>500</v>
      </c>
      <c r="CD9" s="158"/>
      <c r="CE9" s="158"/>
      <c r="CF9" s="158"/>
      <c r="CG9" s="158"/>
      <c r="CH9" s="158"/>
      <c r="CI9" s="158"/>
      <c r="CJ9" s="158"/>
      <c r="CK9" s="158"/>
      <c r="CL9" s="158"/>
      <c r="CM9" s="158">
        <v>3000</v>
      </c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8"/>
      <c r="DH9" s="158"/>
      <c r="DI9" s="158"/>
      <c r="DJ9" s="158"/>
      <c r="DK9" s="158"/>
      <c r="DL9" s="158"/>
      <c r="DM9" s="158"/>
      <c r="DN9" s="158"/>
      <c r="DO9" s="158"/>
      <c r="DP9" s="158"/>
      <c r="DQ9" s="158"/>
      <c r="DR9" s="158"/>
      <c r="DS9" s="158"/>
      <c r="DT9" s="158"/>
      <c r="DU9" s="158"/>
      <c r="DV9" s="158"/>
      <c r="DW9" s="158"/>
      <c r="DX9" s="158"/>
      <c r="DY9" s="158"/>
      <c r="DZ9" s="158"/>
      <c r="EA9" s="158"/>
      <c r="EB9" s="158"/>
      <c r="EC9" s="158"/>
      <c r="ED9" s="158"/>
      <c r="EE9" s="158"/>
      <c r="EF9" s="158"/>
      <c r="EG9" s="158"/>
      <c r="EH9" s="158"/>
      <c r="EI9" s="158"/>
      <c r="EJ9" s="158"/>
      <c r="EK9" s="158"/>
      <c r="EL9" s="158"/>
      <c r="EM9" s="158"/>
      <c r="EN9" s="158"/>
      <c r="EO9" s="158"/>
      <c r="EP9" s="158"/>
      <c r="EQ9" s="158"/>
      <c r="ER9" s="158"/>
      <c r="ES9" s="158"/>
      <c r="ET9" s="158"/>
      <c r="EU9" s="158"/>
      <c r="EV9" s="158"/>
      <c r="EW9" s="158"/>
      <c r="EX9" s="158"/>
      <c r="EY9" s="158"/>
      <c r="EZ9" s="158"/>
      <c r="FA9" s="158"/>
      <c r="FB9" s="158"/>
      <c r="FC9" s="158"/>
      <c r="FD9" s="158"/>
      <c r="FE9" s="158"/>
      <c r="FF9" s="158"/>
      <c r="FG9" s="158"/>
      <c r="FH9" s="158"/>
      <c r="FI9" s="158"/>
      <c r="FJ9" s="158"/>
      <c r="FK9" s="158"/>
      <c r="FL9" s="158"/>
      <c r="FM9" s="158"/>
      <c r="FN9" s="158"/>
      <c r="FO9" s="158"/>
      <c r="FP9" s="158"/>
      <c r="FQ9" s="158"/>
      <c r="FR9" s="158"/>
      <c r="FS9" s="158"/>
      <c r="FT9" s="158"/>
      <c r="FU9" s="158"/>
      <c r="FV9" s="158"/>
      <c r="FW9" s="158"/>
      <c r="FX9" s="158"/>
      <c r="FY9" s="158"/>
      <c r="FZ9" s="158"/>
      <c r="GA9" s="158"/>
      <c r="GB9" s="158"/>
      <c r="GC9" s="158"/>
      <c r="GD9" s="158"/>
      <c r="GE9" s="158"/>
      <c r="GF9" s="158"/>
      <c r="GG9" s="158"/>
      <c r="GH9" s="158"/>
      <c r="GI9" s="158"/>
      <c r="GJ9" s="158"/>
      <c r="GK9" s="158"/>
      <c r="GL9" s="158"/>
      <c r="GM9" s="158"/>
      <c r="GN9" s="158"/>
      <c r="GO9" s="158"/>
      <c r="GP9" s="158"/>
      <c r="GQ9" s="158"/>
      <c r="GR9" s="158"/>
      <c r="GS9" s="158"/>
      <c r="GT9" s="158"/>
      <c r="GU9" s="158"/>
      <c r="GV9" s="158"/>
      <c r="GW9" s="158"/>
      <c r="GX9" s="158"/>
      <c r="GY9" s="158"/>
      <c r="GZ9" s="158"/>
      <c r="HA9" s="158"/>
      <c r="HB9" s="158"/>
      <c r="HC9" s="158"/>
      <c r="HD9" s="158"/>
      <c r="HE9" s="158"/>
      <c r="HF9" s="158"/>
      <c r="HG9" s="158"/>
      <c r="HH9" s="158"/>
      <c r="HI9" s="158"/>
      <c r="HJ9" s="158"/>
      <c r="HK9" s="158"/>
      <c r="HL9" s="158"/>
      <c r="HM9" s="158"/>
      <c r="HN9" s="158"/>
      <c r="HO9" s="158"/>
      <c r="HP9" s="158"/>
      <c r="HQ9" s="158"/>
      <c r="HR9" s="158"/>
      <c r="HS9" s="158"/>
      <c r="HT9" s="158"/>
      <c r="HU9" s="158"/>
      <c r="HV9" s="158"/>
      <c r="HW9" s="158"/>
      <c r="HX9" s="158"/>
      <c r="HY9" s="158"/>
      <c r="HZ9" s="158"/>
      <c r="IA9" s="158"/>
      <c r="IB9" s="158"/>
      <c r="IC9" s="158"/>
      <c r="ID9" s="158"/>
      <c r="IE9" s="158"/>
      <c r="IF9" s="158"/>
      <c r="IG9" s="158"/>
      <c r="IH9" s="158"/>
      <c r="II9" s="158"/>
      <c r="IJ9" s="158"/>
      <c r="IK9" s="158"/>
      <c r="IL9" s="158"/>
    </row>
    <row r="10" spans="1:246" ht="14.5" x14ac:dyDescent="0.35">
      <c r="C10" s="70"/>
      <c r="D10" s="7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2"/>
      <c r="AI10" s="71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2"/>
      <c r="BN10" s="7"/>
      <c r="CR10" s="239"/>
      <c r="CS10" s="239"/>
      <c r="CT10" s="239"/>
      <c r="CU10" s="239"/>
      <c r="CV10" s="239"/>
      <c r="CW10" s="239"/>
      <c r="CX10" s="239"/>
      <c r="CY10" s="239"/>
      <c r="CZ10" s="239"/>
      <c r="DA10" s="239"/>
      <c r="DB10" s="239"/>
      <c r="DC10" s="239"/>
      <c r="DD10" s="239"/>
      <c r="DE10" s="239"/>
      <c r="DF10" s="239"/>
      <c r="DG10" s="239"/>
      <c r="DH10" s="239"/>
      <c r="DI10" s="239"/>
      <c r="DJ10" s="239"/>
      <c r="DK10" s="239"/>
      <c r="DL10" s="239"/>
      <c r="DM10" s="239"/>
      <c r="DN10" s="239"/>
      <c r="DO10" s="239"/>
      <c r="DP10" s="239"/>
      <c r="DQ10" s="239"/>
      <c r="DR10" s="239"/>
      <c r="DS10" s="239"/>
      <c r="DT10" s="239"/>
      <c r="DU10" s="239"/>
      <c r="DV10" s="239"/>
      <c r="DW10" s="239"/>
      <c r="DX10" s="239"/>
      <c r="DY10" s="239"/>
      <c r="DZ10" s="239"/>
      <c r="EA10" s="239"/>
      <c r="EB10" s="239"/>
      <c r="EC10" s="239"/>
      <c r="ED10" s="239"/>
      <c r="EE10" s="239"/>
      <c r="EF10" s="239"/>
      <c r="EG10" s="239"/>
      <c r="EH10" s="239"/>
      <c r="EI10" s="239"/>
      <c r="EJ10" s="239"/>
      <c r="EK10" s="239"/>
      <c r="EL10" s="239"/>
      <c r="EM10" s="239"/>
      <c r="EN10" s="239"/>
      <c r="EO10" s="239"/>
      <c r="EP10" s="239"/>
      <c r="EQ10" s="239"/>
      <c r="ER10" s="239"/>
      <c r="ES10" s="239"/>
      <c r="ET10" s="239"/>
      <c r="EU10" s="239"/>
      <c r="EV10" s="239"/>
      <c r="EW10" s="239"/>
      <c r="EX10" s="239"/>
      <c r="EY10" s="239"/>
      <c r="EZ10" s="239"/>
      <c r="FA10" s="239"/>
      <c r="FB10" s="239"/>
      <c r="FC10" s="239"/>
      <c r="FD10" s="239"/>
      <c r="FE10" s="239"/>
      <c r="FF10" s="239"/>
      <c r="FG10" s="239"/>
      <c r="FH10" s="239"/>
      <c r="FI10" s="239"/>
      <c r="FJ10" s="239"/>
      <c r="FK10" s="239"/>
      <c r="FL10" s="239"/>
      <c r="FM10" s="239"/>
      <c r="FN10" s="239"/>
      <c r="FO10" s="239"/>
      <c r="FP10" s="239"/>
      <c r="FQ10" s="239"/>
      <c r="FR10" s="239"/>
      <c r="FS10" s="239"/>
      <c r="FT10" s="239"/>
      <c r="FU10" s="239"/>
      <c r="FV10" s="239"/>
      <c r="FW10" s="239"/>
      <c r="FX10" s="239"/>
      <c r="FY10" s="239"/>
      <c r="FZ10" s="239"/>
      <c r="GA10" s="239"/>
      <c r="GB10" s="239"/>
      <c r="GC10" s="239"/>
      <c r="GD10" s="239"/>
      <c r="GE10" s="239"/>
      <c r="GF10" s="239"/>
      <c r="GG10" s="239"/>
      <c r="GH10" s="239"/>
      <c r="GI10" s="239"/>
      <c r="GJ10" s="239"/>
      <c r="GK10" s="239"/>
      <c r="GL10" s="239"/>
      <c r="GM10" s="239"/>
      <c r="GN10" s="239"/>
      <c r="GO10" s="239"/>
      <c r="GP10" s="239"/>
      <c r="GQ10" s="239"/>
      <c r="GR10" s="239"/>
      <c r="GS10" s="239"/>
      <c r="GT10" s="239"/>
      <c r="GU10" s="239"/>
      <c r="GV10" s="239"/>
      <c r="GW10" s="239"/>
      <c r="GX10" s="239"/>
      <c r="GY10" s="239"/>
      <c r="GZ10" s="239"/>
      <c r="HA10" s="239"/>
      <c r="HB10" s="239"/>
      <c r="HC10" s="239"/>
      <c r="HD10" s="239"/>
      <c r="HE10" s="239"/>
      <c r="HF10" s="239"/>
      <c r="HG10" s="239"/>
      <c r="HH10" s="239"/>
      <c r="HI10" s="239"/>
      <c r="HJ10" s="239"/>
      <c r="HK10" s="239"/>
      <c r="HL10" s="239"/>
      <c r="HM10" s="239"/>
      <c r="HN10" s="239"/>
      <c r="HO10" s="239"/>
      <c r="HP10" s="239"/>
      <c r="HQ10" s="239"/>
      <c r="HR10" s="239"/>
      <c r="HS10" s="239"/>
      <c r="HT10" s="239"/>
      <c r="HU10" s="239"/>
      <c r="HV10" s="239"/>
      <c r="HW10" s="239"/>
      <c r="HX10" s="239"/>
      <c r="HY10" s="239"/>
      <c r="HZ10" s="239"/>
      <c r="IA10" s="239"/>
      <c r="IB10" s="239"/>
      <c r="IC10" s="239"/>
      <c r="ID10" s="239"/>
      <c r="IE10" s="239"/>
      <c r="IF10" s="239"/>
      <c r="IG10" s="239"/>
      <c r="IH10" s="239"/>
      <c r="II10" s="239"/>
      <c r="IJ10" s="239"/>
      <c r="IK10" s="239"/>
      <c r="IL10" s="239"/>
    </row>
    <row r="11" spans="1:246" ht="32.25" customHeight="1" x14ac:dyDescent="0.35">
      <c r="A11" s="161" t="s">
        <v>929</v>
      </c>
      <c r="B11" s="162"/>
      <c r="C11" s="162"/>
      <c r="D11" s="146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>
        <f t="shared" ref="V11:CQ11" si="158">U11+U12</f>
        <v>0</v>
      </c>
      <c r="W11" s="147">
        <f t="shared" si="158"/>
        <v>45000.4</v>
      </c>
      <c r="X11" s="147">
        <f t="shared" si="158"/>
        <v>45000.4</v>
      </c>
      <c r="Y11" s="147">
        <f t="shared" si="158"/>
        <v>45000.4</v>
      </c>
      <c r="Z11" s="147">
        <f t="shared" si="158"/>
        <v>35927.85</v>
      </c>
      <c r="AA11" s="147">
        <f t="shared" si="158"/>
        <v>36689.35</v>
      </c>
      <c r="AB11" s="147">
        <f t="shared" si="158"/>
        <v>29029.199999999997</v>
      </c>
      <c r="AC11" s="147">
        <f t="shared" si="158"/>
        <v>27243.389999999996</v>
      </c>
      <c r="AD11" s="147">
        <f t="shared" si="158"/>
        <v>25724.049999999996</v>
      </c>
      <c r="AE11" s="147">
        <f t="shared" si="158"/>
        <v>25724.049999999996</v>
      </c>
      <c r="AF11" s="147">
        <f t="shared" si="158"/>
        <v>25724.049999999996</v>
      </c>
      <c r="AG11" s="147">
        <f t="shared" si="158"/>
        <v>19416.469999999994</v>
      </c>
      <c r="AH11" s="148">
        <f t="shared" si="158"/>
        <v>15371.529999999993</v>
      </c>
      <c r="AI11" s="149">
        <f t="shared" si="158"/>
        <v>3309.3299999999927</v>
      </c>
      <c r="AJ11" s="150">
        <f t="shared" si="158"/>
        <v>820.82999999999447</v>
      </c>
      <c r="AK11" s="150">
        <f t="shared" si="158"/>
        <v>3147.9799999999941</v>
      </c>
      <c r="AL11" s="150">
        <f t="shared" si="158"/>
        <v>3027.9799999999941</v>
      </c>
      <c r="AM11" s="150">
        <f t="shared" si="158"/>
        <v>3027.9799999999941</v>
      </c>
      <c r="AN11" s="150">
        <f t="shared" si="158"/>
        <v>920.22999999999411</v>
      </c>
      <c r="AO11" s="150">
        <f t="shared" si="158"/>
        <v>142.64999999999509</v>
      </c>
      <c r="AP11" s="150">
        <f t="shared" si="158"/>
        <v>-82.500000000004547</v>
      </c>
      <c r="AQ11" s="150">
        <f t="shared" si="158"/>
        <v>573.84999999999627</v>
      </c>
      <c r="AR11" s="150">
        <f t="shared" si="158"/>
        <v>938.61999999999625</v>
      </c>
      <c r="AS11" s="150">
        <f t="shared" si="158"/>
        <v>568.61999999999625</v>
      </c>
      <c r="AT11" s="150">
        <f t="shared" si="158"/>
        <v>418.61999999999625</v>
      </c>
      <c r="AU11" s="150">
        <f t="shared" si="158"/>
        <v>10965.439999999995</v>
      </c>
      <c r="AV11" s="150">
        <f t="shared" si="158"/>
        <v>3957.8199999999952</v>
      </c>
      <c r="AW11" s="150">
        <f t="shared" si="158"/>
        <v>-650.70000000000528</v>
      </c>
      <c r="AX11" s="150">
        <f t="shared" si="158"/>
        <v>-337.74000000000501</v>
      </c>
      <c r="AY11" s="150">
        <f t="shared" si="158"/>
        <v>7442.9099999999944</v>
      </c>
      <c r="AZ11" s="150">
        <f t="shared" si="158"/>
        <v>6865.9099999999944</v>
      </c>
      <c r="BA11" s="150">
        <f t="shared" si="158"/>
        <v>6745.9099999999944</v>
      </c>
      <c r="BB11" s="150">
        <f t="shared" si="158"/>
        <v>11538.22999999999</v>
      </c>
      <c r="BC11" s="150">
        <f t="shared" si="158"/>
        <v>9625.0599999999904</v>
      </c>
      <c r="BD11" s="150">
        <f t="shared" si="158"/>
        <v>9064.2399999999907</v>
      </c>
      <c r="BE11" s="150">
        <f t="shared" si="158"/>
        <v>3562.7299999999914</v>
      </c>
      <c r="BF11" s="150">
        <f t="shared" si="158"/>
        <v>3200.9599999999909</v>
      </c>
      <c r="BG11" s="150">
        <f t="shared" si="158"/>
        <v>2816.4599999999909</v>
      </c>
      <c r="BH11" s="150">
        <f t="shared" si="158"/>
        <v>2666.4599999999909</v>
      </c>
      <c r="BI11" s="150">
        <f t="shared" si="158"/>
        <v>11817.419999999991</v>
      </c>
      <c r="BJ11" s="150">
        <f t="shared" si="158"/>
        <v>8128.3399999999901</v>
      </c>
      <c r="BK11" s="150">
        <f t="shared" si="158"/>
        <v>-1454.0900000000101</v>
      </c>
      <c r="BL11" s="150">
        <f t="shared" si="158"/>
        <v>-2065.25000000001</v>
      </c>
      <c r="BM11" s="148">
        <f t="shared" si="158"/>
        <v>-2225.6100000000097</v>
      </c>
      <c r="BN11" s="151">
        <f t="shared" si="158"/>
        <v>1808.6799999999903</v>
      </c>
      <c r="BO11" s="150">
        <f t="shared" si="158"/>
        <v>1808.6799999999903</v>
      </c>
      <c r="BP11" s="150">
        <f t="shared" si="158"/>
        <v>10836.179999999993</v>
      </c>
      <c r="BQ11" s="150">
        <f t="shared" si="158"/>
        <v>1161.799999999992</v>
      </c>
      <c r="BR11" s="150">
        <f t="shared" si="158"/>
        <v>2210.0299999999916</v>
      </c>
      <c r="BS11" s="150">
        <f t="shared" si="158"/>
        <v>1686.4099999999926</v>
      </c>
      <c r="BT11" s="150">
        <f t="shared" si="158"/>
        <v>3543.5999999999931</v>
      </c>
      <c r="BU11" s="150">
        <f t="shared" si="158"/>
        <v>3263.5999999999931</v>
      </c>
      <c r="BV11" s="150">
        <f t="shared" si="158"/>
        <v>2611.1399999999931</v>
      </c>
      <c r="BW11" s="150">
        <f t="shared" si="158"/>
        <v>4749.2599999999929</v>
      </c>
      <c r="BX11" s="150">
        <f t="shared" si="158"/>
        <v>1488.7099999999928</v>
      </c>
      <c r="BY11" s="150">
        <f t="shared" si="158"/>
        <v>2837.8299999999917</v>
      </c>
      <c r="BZ11" s="150">
        <f t="shared" si="158"/>
        <v>2117.4599999999919</v>
      </c>
      <c r="CA11" s="150">
        <f t="shared" si="158"/>
        <v>4101.6999999999916</v>
      </c>
      <c r="CB11" s="150">
        <f t="shared" si="158"/>
        <v>3657.6999999999916</v>
      </c>
      <c r="CC11" s="150">
        <f t="shared" si="158"/>
        <v>3657.6999999999916</v>
      </c>
      <c r="CD11" s="150">
        <f t="shared" si="158"/>
        <v>7910.1199999999899</v>
      </c>
      <c r="CE11" s="150">
        <f t="shared" si="158"/>
        <v>1793.6099999999897</v>
      </c>
      <c r="CF11" s="150">
        <f t="shared" si="158"/>
        <v>325.55999999998971</v>
      </c>
      <c r="CG11" s="150">
        <f t="shared" si="158"/>
        <v>2600.4099999999889</v>
      </c>
      <c r="CH11" s="150">
        <f t="shared" si="158"/>
        <v>3442.6499999999887</v>
      </c>
      <c r="CI11" s="150">
        <f t="shared" si="158"/>
        <v>3004.6499999999887</v>
      </c>
      <c r="CJ11" s="150">
        <f t="shared" si="158"/>
        <v>2505.8299999999886</v>
      </c>
      <c r="CK11" s="150">
        <f t="shared" si="158"/>
        <v>6373.1399999999903</v>
      </c>
      <c r="CL11" s="150">
        <f t="shared" si="158"/>
        <v>1783.7099999999909</v>
      </c>
      <c r="CM11" s="150">
        <f t="shared" si="158"/>
        <v>220.79999999999109</v>
      </c>
      <c r="CN11" s="150">
        <f t="shared" si="158"/>
        <v>809.68999999999232</v>
      </c>
      <c r="CO11" s="150">
        <f t="shared" si="158"/>
        <v>3887.4899999999921</v>
      </c>
      <c r="CP11" s="150">
        <f t="shared" si="158"/>
        <v>-12.510000000007949</v>
      </c>
      <c r="CQ11" s="150">
        <f t="shared" si="158"/>
        <v>-12.510000000007949</v>
      </c>
      <c r="CR11" s="150">
        <f t="shared" ref="CR11" si="159">CQ11+CQ12</f>
        <v>-3505.5500000000079</v>
      </c>
      <c r="CS11" s="150">
        <f t="shared" ref="CS11" si="160">CR11+CR12</f>
        <v>-7161.9000000000078</v>
      </c>
      <c r="CT11" s="150">
        <f t="shared" ref="CT11" si="161">CS11+CS12</f>
        <v>-10812.210000000008</v>
      </c>
      <c r="CU11" s="150">
        <f t="shared" ref="CU11" si="162">CT11+CT12</f>
        <v>-17622.670000000009</v>
      </c>
      <c r="CV11" s="150">
        <f t="shared" ref="CV11" si="163">CU11+CU12</f>
        <v>-19572.670000000009</v>
      </c>
      <c r="CW11" s="150">
        <f t="shared" ref="CW11" si="164">CV11+CV12</f>
        <v>-19572.670000000009</v>
      </c>
      <c r="CX11" s="150">
        <f t="shared" ref="CX11" si="165">CW11+CW12</f>
        <v>-19572.670000000009</v>
      </c>
      <c r="CY11" s="150">
        <f t="shared" ref="CY11" si="166">CX11+CX12</f>
        <v>-21008.630000000008</v>
      </c>
      <c r="CZ11" s="150">
        <f t="shared" ref="CZ11" si="167">CY11+CY12</f>
        <v>-25018.500000000007</v>
      </c>
      <c r="DA11" s="150">
        <f t="shared" ref="DA11" si="168">CZ11+CZ12</f>
        <v>-25470.150000000009</v>
      </c>
      <c r="DB11" s="150">
        <f t="shared" ref="DB11" si="169">DA11+DA12</f>
        <v>-26683.410000000007</v>
      </c>
      <c r="DC11" s="150">
        <f t="shared" ref="DC11" si="170">DB11+DB12</f>
        <v>-27083.410000000007</v>
      </c>
      <c r="DD11" s="150">
        <f t="shared" ref="DD11" si="171">DC11+DC12</f>
        <v>-27083.410000000007</v>
      </c>
      <c r="DE11" s="150">
        <f t="shared" ref="DE11" si="172">DD11+DD12</f>
        <v>-27083.410000000007</v>
      </c>
      <c r="DF11" s="150">
        <f t="shared" ref="DF11" si="173">DE11+DE12</f>
        <v>-28316.700000000008</v>
      </c>
      <c r="DG11" s="150">
        <f t="shared" ref="DG11" si="174">DF11+DF12</f>
        <v>-29614.290000000008</v>
      </c>
      <c r="DH11" s="150">
        <f t="shared" ref="DH11" si="175">DG11+DG12</f>
        <v>-29614.290000000008</v>
      </c>
      <c r="DI11" s="150">
        <f t="shared" ref="DI11" si="176">DH11+DH12</f>
        <v>-30982.310000000009</v>
      </c>
      <c r="DJ11" s="150">
        <f t="shared" ref="DJ11" si="177">DI11+DI12</f>
        <v>-30982.310000000009</v>
      </c>
      <c r="DK11" s="150">
        <f t="shared" ref="DK11" si="178">DJ11+DJ12</f>
        <v>-30982.310000000009</v>
      </c>
      <c r="DL11" s="150">
        <f t="shared" ref="DL11" si="179">DK11+DK12</f>
        <v>-30982.310000000009</v>
      </c>
      <c r="DM11" s="150">
        <f t="shared" ref="DM11" si="180">DL11+DL12</f>
        <v>-30982.310000000009</v>
      </c>
      <c r="DN11" s="150">
        <f t="shared" ref="DN11" si="181">DM11+DM12</f>
        <v>-30982.310000000009</v>
      </c>
      <c r="DO11" s="150">
        <f t="shared" ref="DO11" si="182">DN11+DN12</f>
        <v>-32189.880000000008</v>
      </c>
      <c r="DP11" s="150">
        <f t="shared" ref="DP11" si="183">DO11+DO12</f>
        <v>-32189.880000000008</v>
      </c>
      <c r="DQ11" s="150">
        <f t="shared" ref="DQ11" si="184">DP11+DP12</f>
        <v>-32189.880000000008</v>
      </c>
      <c r="DR11" s="150">
        <f t="shared" ref="DR11" si="185">DQ11+DQ12</f>
        <v>-32189.880000000008</v>
      </c>
      <c r="DS11" s="150">
        <f t="shared" ref="DS11" si="186">DR11+DR12</f>
        <v>-32189.880000000008</v>
      </c>
      <c r="DT11" s="150">
        <f t="shared" ref="DT11" si="187">DS11+DS12</f>
        <v>-32189.880000000008</v>
      </c>
      <c r="DU11" s="150">
        <f t="shared" ref="DU11" si="188">DT11+DT12</f>
        <v>-32189.880000000008</v>
      </c>
      <c r="DV11" s="150">
        <f t="shared" ref="DV11" si="189">DU11+DU12</f>
        <v>-32189.880000000008</v>
      </c>
      <c r="DW11" s="150">
        <f t="shared" ref="DW11" si="190">DV11+DV12</f>
        <v>-32189.880000000008</v>
      </c>
      <c r="DX11" s="150">
        <f t="shared" ref="DX11" si="191">DW11+DW12</f>
        <v>-32189.880000000008</v>
      </c>
      <c r="DY11" s="150">
        <f t="shared" ref="DY11" si="192">DX11+DX12</f>
        <v>-32189.880000000008</v>
      </c>
      <c r="DZ11" s="150">
        <f t="shared" ref="DZ11" si="193">DY11+DY12</f>
        <v>-32189.880000000008</v>
      </c>
      <c r="EA11" s="150">
        <f t="shared" ref="EA11" si="194">DZ11+DZ12</f>
        <v>-32189.880000000008</v>
      </c>
      <c r="EB11" s="150">
        <f t="shared" ref="EB11" si="195">EA11+EA12</f>
        <v>-32189.880000000008</v>
      </c>
      <c r="EC11" s="150">
        <f t="shared" ref="EC11" si="196">EB11+EB12</f>
        <v>-32189.880000000008</v>
      </c>
      <c r="ED11" s="150">
        <f t="shared" ref="ED11" si="197">EC11+EC12</f>
        <v>-32189.880000000008</v>
      </c>
      <c r="EE11" s="150">
        <f t="shared" ref="EE11" si="198">ED11+ED12</f>
        <v>-32189.880000000008</v>
      </c>
      <c r="EF11" s="150">
        <f t="shared" ref="EF11" si="199">EE11+EE12</f>
        <v>-32189.880000000008</v>
      </c>
      <c r="EG11" s="150">
        <f t="shared" ref="EG11" si="200">EF11+EF12</f>
        <v>-32189.880000000008</v>
      </c>
      <c r="EH11" s="150">
        <f t="shared" ref="EH11" si="201">EG11+EG12</f>
        <v>-32189.880000000008</v>
      </c>
      <c r="EI11" s="150">
        <f t="shared" ref="EI11" si="202">EH11+EH12</f>
        <v>-32189.880000000008</v>
      </c>
      <c r="EJ11" s="150">
        <f t="shared" ref="EJ11" si="203">EI11+EI12</f>
        <v>-32189.880000000008</v>
      </c>
      <c r="EK11" s="150">
        <f t="shared" ref="EK11" si="204">EJ11+EJ12</f>
        <v>-32189.880000000008</v>
      </c>
      <c r="EL11" s="150">
        <f t="shared" ref="EL11" si="205">EK11+EK12</f>
        <v>-32189.880000000008</v>
      </c>
      <c r="EM11" s="150">
        <f t="shared" ref="EM11" si="206">EL11+EL12</f>
        <v>-32189.880000000008</v>
      </c>
      <c r="EN11" s="150">
        <f t="shared" ref="EN11" si="207">EM11+EM12</f>
        <v>-32189.880000000008</v>
      </c>
      <c r="EO11" s="150">
        <f t="shared" ref="EO11" si="208">EN11+EN12</f>
        <v>-32189.880000000008</v>
      </c>
      <c r="EP11" s="150">
        <f t="shared" ref="EP11" si="209">EO11+EO12</f>
        <v>-32189.880000000008</v>
      </c>
      <c r="EQ11" s="150">
        <f t="shared" ref="EQ11" si="210">EP11+EP12</f>
        <v>-32189.880000000008</v>
      </c>
      <c r="ER11" s="150">
        <f t="shared" ref="ER11" si="211">EQ11+EQ12</f>
        <v>-32189.880000000008</v>
      </c>
      <c r="ES11" s="150">
        <f t="shared" ref="ES11" si="212">ER11+ER12</f>
        <v>-32189.880000000008</v>
      </c>
      <c r="ET11" s="150">
        <f t="shared" ref="ET11" si="213">ES11+ES12</f>
        <v>-32189.880000000008</v>
      </c>
      <c r="EU11" s="150">
        <f t="shared" ref="EU11" si="214">ET11+ET12</f>
        <v>-32189.880000000008</v>
      </c>
      <c r="EV11" s="150">
        <f t="shared" ref="EV11" si="215">EU11+EU12</f>
        <v>-32189.880000000008</v>
      </c>
      <c r="EW11" s="150">
        <f t="shared" ref="EW11" si="216">EV11+EV12</f>
        <v>-32189.880000000008</v>
      </c>
      <c r="EX11" s="150">
        <f t="shared" ref="EX11" si="217">EW11+EW12</f>
        <v>-32189.880000000008</v>
      </c>
      <c r="EY11" s="150">
        <f t="shared" ref="EY11" si="218">EX11+EX12</f>
        <v>-32189.880000000008</v>
      </c>
      <c r="EZ11" s="150">
        <f t="shared" ref="EZ11" si="219">EY11+EY12</f>
        <v>-32189.880000000008</v>
      </c>
      <c r="FA11" s="150">
        <f t="shared" ref="FA11" si="220">EZ11+EZ12</f>
        <v>-32189.880000000008</v>
      </c>
      <c r="FB11" s="150">
        <f t="shared" ref="FB11" si="221">FA11+FA12</f>
        <v>-32189.880000000008</v>
      </c>
      <c r="FC11" s="150">
        <f t="shared" ref="FC11" si="222">FB11+FB12</f>
        <v>-32189.880000000008</v>
      </c>
      <c r="FD11" s="150">
        <f t="shared" ref="FD11" si="223">FC11+FC12</f>
        <v>-32189.880000000008</v>
      </c>
      <c r="FE11" s="150">
        <f t="shared" ref="FE11" si="224">FD11+FD12</f>
        <v>-32189.880000000008</v>
      </c>
      <c r="FF11" s="150">
        <f t="shared" ref="FF11" si="225">FE11+FE12</f>
        <v>-32189.880000000008</v>
      </c>
      <c r="FG11" s="150">
        <f t="shared" ref="FG11" si="226">FF11+FF12</f>
        <v>-32189.880000000008</v>
      </c>
      <c r="FH11" s="150">
        <f t="shared" ref="FH11" si="227">FG11+FG12</f>
        <v>-32189.880000000008</v>
      </c>
      <c r="FI11" s="150">
        <f t="shared" ref="FI11" si="228">FH11+FH12</f>
        <v>-32189.880000000008</v>
      </c>
      <c r="FJ11" s="150">
        <f t="shared" ref="FJ11" si="229">FI11+FI12</f>
        <v>-32189.880000000008</v>
      </c>
      <c r="FK11" s="150">
        <f t="shared" ref="FK11" si="230">FJ11+FJ12</f>
        <v>-32189.880000000008</v>
      </c>
      <c r="FL11" s="150">
        <f t="shared" ref="FL11" si="231">FK11+FK12</f>
        <v>-32189.880000000008</v>
      </c>
      <c r="FM11" s="150">
        <f t="shared" ref="FM11" si="232">FL11+FL12</f>
        <v>-32189.880000000008</v>
      </c>
      <c r="FN11" s="150">
        <f t="shared" ref="FN11" si="233">FM11+FM12</f>
        <v>-32189.880000000008</v>
      </c>
      <c r="FO11" s="150">
        <f t="shared" ref="FO11" si="234">FN11+FN12</f>
        <v>-32189.880000000008</v>
      </c>
      <c r="FP11" s="150">
        <f t="shared" ref="FP11" si="235">FO11+FO12</f>
        <v>-32189.880000000008</v>
      </c>
      <c r="FQ11" s="150">
        <f t="shared" ref="FQ11" si="236">FP11+FP12</f>
        <v>-32189.880000000008</v>
      </c>
      <c r="FR11" s="150">
        <f t="shared" ref="FR11" si="237">FQ11+FQ12</f>
        <v>-32189.880000000008</v>
      </c>
      <c r="FS11" s="150">
        <f t="shared" ref="FS11" si="238">FR11+FR12</f>
        <v>-32189.880000000008</v>
      </c>
      <c r="FT11" s="150">
        <f t="shared" ref="FT11" si="239">FS11+FS12</f>
        <v>-32189.880000000008</v>
      </c>
      <c r="FU11" s="150">
        <f t="shared" ref="FU11" si="240">FT11+FT12</f>
        <v>-32189.880000000008</v>
      </c>
      <c r="FV11" s="150">
        <f t="shared" ref="FV11" si="241">FU11+FU12</f>
        <v>-32189.880000000008</v>
      </c>
      <c r="FW11" s="150">
        <f t="shared" ref="FW11" si="242">FV11+FV12</f>
        <v>-32189.880000000008</v>
      </c>
      <c r="FX11" s="150">
        <f t="shared" ref="FX11" si="243">FW11+FW12</f>
        <v>-32189.880000000008</v>
      </c>
      <c r="FY11" s="150">
        <f t="shared" ref="FY11" si="244">FX11+FX12</f>
        <v>-32189.880000000008</v>
      </c>
      <c r="FZ11" s="150">
        <f t="shared" ref="FZ11" si="245">FY11+FY12</f>
        <v>-32189.880000000008</v>
      </c>
      <c r="GA11" s="150">
        <f t="shared" ref="GA11" si="246">FZ11+FZ12</f>
        <v>-32189.880000000008</v>
      </c>
      <c r="GB11" s="150">
        <f t="shared" ref="GB11" si="247">GA11+GA12</f>
        <v>-32189.880000000008</v>
      </c>
      <c r="GC11" s="150">
        <f t="shared" ref="GC11" si="248">GB11+GB12</f>
        <v>-32189.880000000008</v>
      </c>
      <c r="GD11" s="150">
        <f t="shared" ref="GD11" si="249">GC11+GC12</f>
        <v>-32189.880000000008</v>
      </c>
      <c r="GE11" s="150">
        <f t="shared" ref="GE11" si="250">GD11+GD12</f>
        <v>-32189.880000000008</v>
      </c>
      <c r="GF11" s="150">
        <f t="shared" ref="GF11" si="251">GE11+GE12</f>
        <v>-32189.880000000008</v>
      </c>
      <c r="GG11" s="150">
        <f t="shared" ref="GG11" si="252">GF11+GF12</f>
        <v>-32189.880000000008</v>
      </c>
      <c r="GH11" s="150">
        <f t="shared" ref="GH11" si="253">GG11+GG12</f>
        <v>-32189.880000000008</v>
      </c>
      <c r="GI11" s="150">
        <f t="shared" ref="GI11" si="254">GH11+GH12</f>
        <v>-32189.880000000008</v>
      </c>
      <c r="GJ11" s="150">
        <f t="shared" ref="GJ11" si="255">GI11+GI12</f>
        <v>-32189.880000000008</v>
      </c>
      <c r="GK11" s="150">
        <f t="shared" ref="GK11" si="256">GJ11+GJ12</f>
        <v>-32189.880000000008</v>
      </c>
      <c r="GL11" s="150">
        <f t="shared" ref="GL11" si="257">GK11+GK12</f>
        <v>-32189.880000000008</v>
      </c>
      <c r="GM11" s="150">
        <f t="shared" ref="GM11" si="258">GL11+GL12</f>
        <v>-32189.880000000008</v>
      </c>
      <c r="GN11" s="150">
        <f t="shared" ref="GN11" si="259">GM11+GM12</f>
        <v>-32189.880000000008</v>
      </c>
      <c r="GO11" s="150">
        <f t="shared" ref="GO11" si="260">GN11+GN12</f>
        <v>-32189.880000000008</v>
      </c>
      <c r="GP11" s="150">
        <f t="shared" ref="GP11" si="261">GO11+GO12</f>
        <v>-32189.880000000008</v>
      </c>
      <c r="GQ11" s="150">
        <f t="shared" ref="GQ11" si="262">GP11+GP12</f>
        <v>-32189.880000000008</v>
      </c>
      <c r="GR11" s="150">
        <f t="shared" ref="GR11" si="263">GQ11+GQ12</f>
        <v>-32189.880000000008</v>
      </c>
      <c r="GS11" s="150">
        <f t="shared" ref="GS11" si="264">GR11+GR12</f>
        <v>-32189.880000000008</v>
      </c>
      <c r="GT11" s="150">
        <f t="shared" ref="GT11" si="265">GS11+GS12</f>
        <v>-32189.880000000008</v>
      </c>
      <c r="GU11" s="150">
        <f t="shared" ref="GU11" si="266">GT11+GT12</f>
        <v>-32189.880000000008</v>
      </c>
      <c r="GV11" s="150">
        <f t="shared" ref="GV11" si="267">GU11+GU12</f>
        <v>-32189.880000000008</v>
      </c>
      <c r="GW11" s="150">
        <f t="shared" ref="GW11" si="268">GV11+GV12</f>
        <v>-32189.880000000008</v>
      </c>
      <c r="GX11" s="150">
        <f t="shared" ref="GX11" si="269">GW11+GW12</f>
        <v>-32189.880000000008</v>
      </c>
      <c r="GY11" s="150">
        <f t="shared" ref="GY11" si="270">GX11+GX12</f>
        <v>-32189.880000000008</v>
      </c>
      <c r="GZ11" s="150">
        <f t="shared" ref="GZ11" si="271">GY11+GY12</f>
        <v>-32189.880000000008</v>
      </c>
      <c r="HA11" s="150">
        <f t="shared" ref="HA11" si="272">GZ11+GZ12</f>
        <v>-32189.880000000008</v>
      </c>
      <c r="HB11" s="150">
        <f t="shared" ref="HB11" si="273">HA11+HA12</f>
        <v>-32189.880000000008</v>
      </c>
      <c r="HC11" s="150">
        <f t="shared" ref="HC11" si="274">HB11+HB12</f>
        <v>-32189.880000000008</v>
      </c>
      <c r="HD11" s="150">
        <f t="shared" ref="HD11" si="275">HC11+HC12</f>
        <v>-32189.880000000008</v>
      </c>
      <c r="HE11" s="150">
        <f t="shared" ref="HE11" si="276">HD11+HD12</f>
        <v>-32189.880000000008</v>
      </c>
      <c r="HF11" s="150">
        <f t="shared" ref="HF11" si="277">HE11+HE12</f>
        <v>-32189.880000000008</v>
      </c>
      <c r="HG11" s="150">
        <f t="shared" ref="HG11" si="278">HF11+HF12</f>
        <v>-32189.880000000008</v>
      </c>
      <c r="HH11" s="150">
        <f t="shared" ref="HH11" si="279">HG11+HG12</f>
        <v>-32189.880000000008</v>
      </c>
      <c r="HI11" s="150">
        <f t="shared" ref="HI11" si="280">HH11+HH12</f>
        <v>-32189.880000000008</v>
      </c>
      <c r="HJ11" s="150">
        <f t="shared" ref="HJ11" si="281">HI11+HI12</f>
        <v>-32189.880000000008</v>
      </c>
      <c r="HK11" s="150">
        <f t="shared" ref="HK11" si="282">HJ11+HJ12</f>
        <v>-32189.880000000008</v>
      </c>
      <c r="HL11" s="150">
        <f t="shared" ref="HL11" si="283">HK11+HK12</f>
        <v>-32189.880000000008</v>
      </c>
      <c r="HM11" s="150">
        <f t="shared" ref="HM11" si="284">HL11+HL12</f>
        <v>-32189.880000000008</v>
      </c>
      <c r="HN11" s="150">
        <f t="shared" ref="HN11" si="285">HM11+HM12</f>
        <v>-32189.880000000008</v>
      </c>
      <c r="HO11" s="150">
        <f t="shared" ref="HO11" si="286">HN11+HN12</f>
        <v>-32189.880000000008</v>
      </c>
      <c r="HP11" s="150">
        <f t="shared" ref="HP11" si="287">HO11+HO12</f>
        <v>-32189.880000000008</v>
      </c>
      <c r="HQ11" s="150">
        <f t="shared" ref="HQ11" si="288">HP11+HP12</f>
        <v>-32189.880000000008</v>
      </c>
      <c r="HR11" s="150">
        <f t="shared" ref="HR11" si="289">HQ11+HQ12</f>
        <v>-32189.880000000008</v>
      </c>
      <c r="HS11" s="150">
        <f t="shared" ref="HS11" si="290">HR11+HR12</f>
        <v>-32189.880000000008</v>
      </c>
      <c r="HT11" s="150">
        <f t="shared" ref="HT11" si="291">HS11+HS12</f>
        <v>-32189.880000000008</v>
      </c>
      <c r="HU11" s="150">
        <f t="shared" ref="HU11" si="292">HT11+HT12</f>
        <v>-32189.880000000008</v>
      </c>
      <c r="HV11" s="150">
        <f t="shared" ref="HV11" si="293">HU11+HU12</f>
        <v>-32189.880000000008</v>
      </c>
      <c r="HW11" s="150">
        <f t="shared" ref="HW11" si="294">HV11+HV12</f>
        <v>-32189.880000000008</v>
      </c>
      <c r="HX11" s="150">
        <f t="shared" ref="HX11" si="295">HW11+HW12</f>
        <v>-32189.880000000008</v>
      </c>
      <c r="HY11" s="150">
        <f t="shared" ref="HY11" si="296">HX11+HX12</f>
        <v>-32189.880000000008</v>
      </c>
      <c r="HZ11" s="150">
        <f t="shared" ref="HZ11" si="297">HY11+HY12</f>
        <v>-32189.880000000008</v>
      </c>
      <c r="IA11" s="150">
        <f t="shared" ref="IA11" si="298">HZ11+HZ12</f>
        <v>-32189.880000000008</v>
      </c>
      <c r="IB11" s="150">
        <f t="shared" ref="IB11" si="299">IA11+IA12</f>
        <v>-32189.880000000008</v>
      </c>
      <c r="IC11" s="150">
        <f t="shared" ref="IC11" si="300">IB11+IB12</f>
        <v>-32189.880000000008</v>
      </c>
      <c r="ID11" s="150">
        <f t="shared" ref="ID11" si="301">IC11+IC12</f>
        <v>-32189.880000000008</v>
      </c>
      <c r="IE11" s="150">
        <f t="shared" ref="IE11" si="302">ID11+ID12</f>
        <v>-32189.880000000008</v>
      </c>
      <c r="IF11" s="150">
        <f t="shared" ref="IF11" si="303">IE11+IE12</f>
        <v>-32189.880000000008</v>
      </c>
      <c r="IG11" s="150">
        <f t="shared" ref="IG11" si="304">IF11+IF12</f>
        <v>-32189.880000000008</v>
      </c>
      <c r="IH11" s="150">
        <f t="shared" ref="IH11" si="305">IG11+IG12</f>
        <v>-32189.880000000008</v>
      </c>
      <c r="II11" s="150">
        <f t="shared" ref="II11" si="306">IH11+IH12</f>
        <v>-32189.880000000008</v>
      </c>
      <c r="IJ11" s="150">
        <f t="shared" ref="IJ11" si="307">II11+II12</f>
        <v>-32189.880000000008</v>
      </c>
      <c r="IK11" s="150">
        <f t="shared" ref="IK11" si="308">IJ11+IJ12</f>
        <v>-32189.880000000008</v>
      </c>
      <c r="IL11" s="150">
        <f t="shared" ref="IL11" si="309">IK11+IK12</f>
        <v>-32189.880000000008</v>
      </c>
    </row>
    <row r="12" spans="1:246" ht="14.5" x14ac:dyDescent="0.35">
      <c r="A12" s="152" t="s">
        <v>930</v>
      </c>
      <c r="B12" s="70"/>
      <c r="C12" s="70"/>
      <c r="D12" s="153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>
        <f>V20</f>
        <v>45000.4</v>
      </c>
      <c r="W12" s="154">
        <f t="shared" ref="W12:CQ12" si="310">SUM(W14,-W22,-W29,-W40,-W68,-W73,-W77)</f>
        <v>0</v>
      </c>
      <c r="X12" s="154">
        <f t="shared" si="310"/>
        <v>0</v>
      </c>
      <c r="Y12" s="154">
        <f t="shared" si="310"/>
        <v>-9072.5500000000011</v>
      </c>
      <c r="Z12" s="154">
        <f t="shared" si="310"/>
        <v>761.50000000000091</v>
      </c>
      <c r="AA12" s="154">
        <f t="shared" si="310"/>
        <v>-7660.15</v>
      </c>
      <c r="AB12" s="154">
        <f t="shared" si="310"/>
        <v>-1785.81</v>
      </c>
      <c r="AC12" s="154">
        <f t="shared" si="310"/>
        <v>-1519.3400000000001</v>
      </c>
      <c r="AD12" s="154">
        <f t="shared" si="310"/>
        <v>0</v>
      </c>
      <c r="AE12" s="154">
        <f t="shared" si="310"/>
        <v>0</v>
      </c>
      <c r="AF12" s="154">
        <f t="shared" si="310"/>
        <v>-6307.58</v>
      </c>
      <c r="AG12" s="154">
        <f t="shared" si="310"/>
        <v>-4044.9400000000005</v>
      </c>
      <c r="AH12" s="155">
        <f t="shared" si="310"/>
        <v>-12062.2</v>
      </c>
      <c r="AI12" s="153">
        <f t="shared" si="310"/>
        <v>-2488.4999999999982</v>
      </c>
      <c r="AJ12" s="154">
        <f t="shared" si="310"/>
        <v>2327.1499999999996</v>
      </c>
      <c r="AK12" s="154">
        <f t="shared" si="310"/>
        <v>-120</v>
      </c>
      <c r="AL12" s="154">
        <f t="shared" si="310"/>
        <v>0</v>
      </c>
      <c r="AM12" s="154">
        <f t="shared" si="310"/>
        <v>-2107.75</v>
      </c>
      <c r="AN12" s="154">
        <f t="shared" si="310"/>
        <v>-777.57999999999902</v>
      </c>
      <c r="AO12" s="154">
        <f t="shared" si="310"/>
        <v>-225.14999999999964</v>
      </c>
      <c r="AP12" s="154">
        <f t="shared" si="310"/>
        <v>656.35000000000082</v>
      </c>
      <c r="AQ12" s="154">
        <f t="shared" si="310"/>
        <v>364.77</v>
      </c>
      <c r="AR12" s="154">
        <f t="shared" si="310"/>
        <v>-370</v>
      </c>
      <c r="AS12" s="154">
        <f t="shared" si="310"/>
        <v>-150</v>
      </c>
      <c r="AT12" s="154">
        <f t="shared" si="310"/>
        <v>10546.82</v>
      </c>
      <c r="AU12" s="154">
        <f t="shared" si="310"/>
        <v>-7007.62</v>
      </c>
      <c r="AV12" s="154">
        <f t="shared" si="310"/>
        <v>-4608.5200000000004</v>
      </c>
      <c r="AW12" s="154">
        <f t="shared" si="310"/>
        <v>312.96000000000026</v>
      </c>
      <c r="AX12" s="154">
        <f t="shared" si="310"/>
        <v>7780.65</v>
      </c>
      <c r="AY12" s="154">
        <f t="shared" si="310"/>
        <v>-577</v>
      </c>
      <c r="AZ12" s="154">
        <f t="shared" si="310"/>
        <v>-120</v>
      </c>
      <c r="BA12" s="154">
        <f t="shared" si="310"/>
        <v>4792.3199999999961</v>
      </c>
      <c r="BB12" s="154">
        <f t="shared" si="310"/>
        <v>-1913.17</v>
      </c>
      <c r="BC12" s="154">
        <f t="shared" si="310"/>
        <v>-560.82000000000039</v>
      </c>
      <c r="BD12" s="154">
        <f t="shared" si="310"/>
        <v>-5501.5099999999993</v>
      </c>
      <c r="BE12" s="154">
        <f t="shared" si="310"/>
        <v>-361.77000000000021</v>
      </c>
      <c r="BF12" s="154">
        <f t="shared" si="310"/>
        <v>-384.5</v>
      </c>
      <c r="BG12" s="154">
        <f t="shared" si="310"/>
        <v>-150</v>
      </c>
      <c r="BH12" s="154">
        <f t="shared" si="310"/>
        <v>9150.9599999999991</v>
      </c>
      <c r="BI12" s="154">
        <f t="shared" si="310"/>
        <v>-3689.0800000000008</v>
      </c>
      <c r="BJ12" s="154">
        <f t="shared" si="310"/>
        <v>-9582.43</v>
      </c>
      <c r="BK12" s="154">
        <f t="shared" si="310"/>
        <v>-611.15999999999985</v>
      </c>
      <c r="BL12" s="154">
        <f t="shared" si="310"/>
        <v>-160.35999999999967</v>
      </c>
      <c r="BM12" s="155">
        <f t="shared" si="310"/>
        <v>4034.29</v>
      </c>
      <c r="BN12" s="156">
        <f t="shared" si="310"/>
        <v>0</v>
      </c>
      <c r="BO12" s="154">
        <f t="shared" si="310"/>
        <v>9027.5000000000036</v>
      </c>
      <c r="BP12" s="154">
        <f t="shared" si="310"/>
        <v>-9674.380000000001</v>
      </c>
      <c r="BQ12" s="154">
        <f t="shared" si="310"/>
        <v>1048.2299999999996</v>
      </c>
      <c r="BR12" s="154">
        <f t="shared" si="310"/>
        <v>-523.61999999999898</v>
      </c>
      <c r="BS12" s="154">
        <f t="shared" si="310"/>
        <v>1857.1900000000005</v>
      </c>
      <c r="BT12" s="154">
        <f t="shared" si="310"/>
        <v>-280</v>
      </c>
      <c r="BU12" s="154">
        <f t="shared" si="310"/>
        <v>-652.46</v>
      </c>
      <c r="BV12" s="154">
        <f t="shared" si="310"/>
        <v>2138.12</v>
      </c>
      <c r="BW12" s="154">
        <f t="shared" si="310"/>
        <v>-3260.55</v>
      </c>
      <c r="BX12" s="154">
        <f t="shared" si="310"/>
        <v>1349.119999999999</v>
      </c>
      <c r="BY12" s="154">
        <f t="shared" si="310"/>
        <v>-720.36999999999989</v>
      </c>
      <c r="BZ12" s="154">
        <f t="shared" si="310"/>
        <v>1984.24</v>
      </c>
      <c r="CA12" s="154">
        <f t="shared" si="310"/>
        <v>-444</v>
      </c>
      <c r="CB12" s="154">
        <f t="shared" si="310"/>
        <v>0</v>
      </c>
      <c r="CC12" s="154">
        <f t="shared" si="310"/>
        <v>4252.4199999999983</v>
      </c>
      <c r="CD12" s="154">
        <f t="shared" si="310"/>
        <v>-6116.51</v>
      </c>
      <c r="CE12" s="154">
        <f t="shared" si="310"/>
        <v>-1468.05</v>
      </c>
      <c r="CF12" s="154">
        <f t="shared" si="310"/>
        <v>2274.8499999999995</v>
      </c>
      <c r="CG12" s="154">
        <f t="shared" si="310"/>
        <v>842.23999999999978</v>
      </c>
      <c r="CH12" s="154">
        <f t="shared" si="310"/>
        <v>-438</v>
      </c>
      <c r="CI12" s="154">
        <f t="shared" si="310"/>
        <v>-498.82</v>
      </c>
      <c r="CJ12" s="154">
        <f t="shared" si="310"/>
        <v>3867.3100000000013</v>
      </c>
      <c r="CK12" s="154">
        <f t="shared" si="310"/>
        <v>-4589.4299999999994</v>
      </c>
      <c r="CL12" s="154">
        <f t="shared" si="310"/>
        <v>-1562.9099999999999</v>
      </c>
      <c r="CM12" s="154">
        <f t="shared" si="310"/>
        <v>588.89000000000124</v>
      </c>
      <c r="CN12" s="154">
        <f t="shared" si="310"/>
        <v>3077.7999999999997</v>
      </c>
      <c r="CO12" s="154">
        <f t="shared" si="310"/>
        <v>-3900</v>
      </c>
      <c r="CP12" s="154">
        <f t="shared" si="310"/>
        <v>0</v>
      </c>
      <c r="CQ12" s="154">
        <f t="shared" si="310"/>
        <v>-3493.04</v>
      </c>
      <c r="CR12" s="154">
        <f t="shared" ref="CR12:FC12" si="311">SUM(CR14,-CR22,-CR29,-CR40,-CR68,-CR73,-CR77)</f>
        <v>-3656.35</v>
      </c>
      <c r="CS12" s="154">
        <f t="shared" si="311"/>
        <v>-3650.31</v>
      </c>
      <c r="CT12" s="154">
        <f t="shared" si="311"/>
        <v>-6810.46</v>
      </c>
      <c r="CU12" s="154">
        <f t="shared" si="311"/>
        <v>-1950</v>
      </c>
      <c r="CV12" s="154">
        <f t="shared" si="311"/>
        <v>0</v>
      </c>
      <c r="CW12" s="154">
        <f t="shared" si="311"/>
        <v>0</v>
      </c>
      <c r="CX12" s="154">
        <f t="shared" si="311"/>
        <v>-1435.96</v>
      </c>
      <c r="CY12" s="154">
        <f t="shared" si="311"/>
        <v>-4009.87</v>
      </c>
      <c r="CZ12" s="154">
        <f t="shared" si="311"/>
        <v>-451.65</v>
      </c>
      <c r="DA12" s="154">
        <f t="shared" si="311"/>
        <v>-1213.26</v>
      </c>
      <c r="DB12" s="154">
        <f t="shared" si="311"/>
        <v>-400</v>
      </c>
      <c r="DC12" s="154">
        <f t="shared" si="311"/>
        <v>0</v>
      </c>
      <c r="DD12" s="154">
        <f t="shared" si="311"/>
        <v>0</v>
      </c>
      <c r="DE12" s="154">
        <f t="shared" si="311"/>
        <v>-1233.29</v>
      </c>
      <c r="DF12" s="154">
        <f t="shared" si="311"/>
        <v>-1297.5900000000001</v>
      </c>
      <c r="DG12" s="154">
        <f t="shared" si="311"/>
        <v>0</v>
      </c>
      <c r="DH12" s="154">
        <f t="shared" si="311"/>
        <v>-1368.02</v>
      </c>
      <c r="DI12" s="154">
        <f t="shared" si="311"/>
        <v>0</v>
      </c>
      <c r="DJ12" s="154">
        <f t="shared" si="311"/>
        <v>0</v>
      </c>
      <c r="DK12" s="154">
        <f t="shared" si="311"/>
        <v>0</v>
      </c>
      <c r="DL12" s="154">
        <f t="shared" si="311"/>
        <v>0</v>
      </c>
      <c r="DM12" s="154">
        <f t="shared" si="311"/>
        <v>0</v>
      </c>
      <c r="DN12" s="154">
        <f t="shared" si="311"/>
        <v>-1207.57</v>
      </c>
      <c r="DO12" s="154">
        <f t="shared" si="311"/>
        <v>0</v>
      </c>
      <c r="DP12" s="154">
        <f t="shared" si="311"/>
        <v>0</v>
      </c>
      <c r="DQ12" s="154">
        <f t="shared" si="311"/>
        <v>0</v>
      </c>
      <c r="DR12" s="154">
        <f t="shared" si="311"/>
        <v>0</v>
      </c>
      <c r="DS12" s="154">
        <f t="shared" si="311"/>
        <v>0</v>
      </c>
      <c r="DT12" s="154">
        <f t="shared" si="311"/>
        <v>0</v>
      </c>
      <c r="DU12" s="154">
        <f t="shared" si="311"/>
        <v>0</v>
      </c>
      <c r="DV12" s="154">
        <f t="shared" si="311"/>
        <v>0</v>
      </c>
      <c r="DW12" s="154">
        <f t="shared" si="311"/>
        <v>0</v>
      </c>
      <c r="DX12" s="154">
        <f t="shared" si="311"/>
        <v>0</v>
      </c>
      <c r="DY12" s="154">
        <f t="shared" si="311"/>
        <v>0</v>
      </c>
      <c r="DZ12" s="154">
        <f t="shared" si="311"/>
        <v>0</v>
      </c>
      <c r="EA12" s="154">
        <f t="shared" si="311"/>
        <v>0</v>
      </c>
      <c r="EB12" s="154">
        <f t="shared" si="311"/>
        <v>0</v>
      </c>
      <c r="EC12" s="154">
        <f t="shared" si="311"/>
        <v>0</v>
      </c>
      <c r="ED12" s="154">
        <f t="shared" si="311"/>
        <v>0</v>
      </c>
      <c r="EE12" s="154">
        <f t="shared" si="311"/>
        <v>0</v>
      </c>
      <c r="EF12" s="154">
        <f t="shared" si="311"/>
        <v>0</v>
      </c>
      <c r="EG12" s="154">
        <f t="shared" si="311"/>
        <v>0</v>
      </c>
      <c r="EH12" s="154">
        <f t="shared" si="311"/>
        <v>0</v>
      </c>
      <c r="EI12" s="154">
        <f t="shared" si="311"/>
        <v>0</v>
      </c>
      <c r="EJ12" s="154">
        <f t="shared" si="311"/>
        <v>0</v>
      </c>
      <c r="EK12" s="154">
        <f t="shared" si="311"/>
        <v>0</v>
      </c>
      <c r="EL12" s="154">
        <f t="shared" si="311"/>
        <v>0</v>
      </c>
      <c r="EM12" s="154">
        <f t="shared" si="311"/>
        <v>0</v>
      </c>
      <c r="EN12" s="154">
        <f t="shared" si="311"/>
        <v>0</v>
      </c>
      <c r="EO12" s="154">
        <f t="shared" si="311"/>
        <v>0</v>
      </c>
      <c r="EP12" s="154">
        <f t="shared" si="311"/>
        <v>0</v>
      </c>
      <c r="EQ12" s="154">
        <f t="shared" si="311"/>
        <v>0</v>
      </c>
      <c r="ER12" s="154">
        <f t="shared" si="311"/>
        <v>0</v>
      </c>
      <c r="ES12" s="154">
        <f t="shared" si="311"/>
        <v>0</v>
      </c>
      <c r="ET12" s="154">
        <f t="shared" si="311"/>
        <v>0</v>
      </c>
      <c r="EU12" s="154">
        <f t="shared" si="311"/>
        <v>0</v>
      </c>
      <c r="EV12" s="154">
        <f t="shared" si="311"/>
        <v>0</v>
      </c>
      <c r="EW12" s="154">
        <f t="shared" si="311"/>
        <v>0</v>
      </c>
      <c r="EX12" s="154">
        <f t="shared" si="311"/>
        <v>0</v>
      </c>
      <c r="EY12" s="154">
        <f t="shared" si="311"/>
        <v>0</v>
      </c>
      <c r="EZ12" s="154">
        <f t="shared" si="311"/>
        <v>0</v>
      </c>
      <c r="FA12" s="154">
        <f t="shared" si="311"/>
        <v>0</v>
      </c>
      <c r="FB12" s="154">
        <f t="shared" si="311"/>
        <v>0</v>
      </c>
      <c r="FC12" s="154">
        <f t="shared" si="311"/>
        <v>0</v>
      </c>
      <c r="FD12" s="154">
        <f t="shared" ref="FD12:HO12" si="312">SUM(FD14,-FD22,-FD29,-FD40,-FD68,-FD73,-FD77)</f>
        <v>0</v>
      </c>
      <c r="FE12" s="154">
        <f t="shared" si="312"/>
        <v>0</v>
      </c>
      <c r="FF12" s="154">
        <f t="shared" si="312"/>
        <v>0</v>
      </c>
      <c r="FG12" s="154">
        <f t="shared" si="312"/>
        <v>0</v>
      </c>
      <c r="FH12" s="154">
        <f t="shared" si="312"/>
        <v>0</v>
      </c>
      <c r="FI12" s="154">
        <f t="shared" si="312"/>
        <v>0</v>
      </c>
      <c r="FJ12" s="154">
        <f t="shared" si="312"/>
        <v>0</v>
      </c>
      <c r="FK12" s="154">
        <f t="shared" si="312"/>
        <v>0</v>
      </c>
      <c r="FL12" s="154">
        <f t="shared" si="312"/>
        <v>0</v>
      </c>
      <c r="FM12" s="154">
        <f t="shared" si="312"/>
        <v>0</v>
      </c>
      <c r="FN12" s="154">
        <f t="shared" si="312"/>
        <v>0</v>
      </c>
      <c r="FO12" s="154">
        <f t="shared" si="312"/>
        <v>0</v>
      </c>
      <c r="FP12" s="154">
        <f t="shared" si="312"/>
        <v>0</v>
      </c>
      <c r="FQ12" s="154">
        <f t="shared" si="312"/>
        <v>0</v>
      </c>
      <c r="FR12" s="154">
        <f t="shared" si="312"/>
        <v>0</v>
      </c>
      <c r="FS12" s="154">
        <f t="shared" si="312"/>
        <v>0</v>
      </c>
      <c r="FT12" s="154">
        <f t="shared" si="312"/>
        <v>0</v>
      </c>
      <c r="FU12" s="154">
        <f t="shared" si="312"/>
        <v>0</v>
      </c>
      <c r="FV12" s="154">
        <f t="shared" si="312"/>
        <v>0</v>
      </c>
      <c r="FW12" s="154">
        <f t="shared" si="312"/>
        <v>0</v>
      </c>
      <c r="FX12" s="154">
        <f t="shared" si="312"/>
        <v>0</v>
      </c>
      <c r="FY12" s="154">
        <f t="shared" si="312"/>
        <v>0</v>
      </c>
      <c r="FZ12" s="154">
        <f t="shared" si="312"/>
        <v>0</v>
      </c>
      <c r="GA12" s="154">
        <f t="shared" si="312"/>
        <v>0</v>
      </c>
      <c r="GB12" s="154">
        <f t="shared" si="312"/>
        <v>0</v>
      </c>
      <c r="GC12" s="154">
        <f t="shared" si="312"/>
        <v>0</v>
      </c>
      <c r="GD12" s="154">
        <f t="shared" si="312"/>
        <v>0</v>
      </c>
      <c r="GE12" s="154">
        <f t="shared" si="312"/>
        <v>0</v>
      </c>
      <c r="GF12" s="154">
        <f t="shared" si="312"/>
        <v>0</v>
      </c>
      <c r="GG12" s="154">
        <f t="shared" si="312"/>
        <v>0</v>
      </c>
      <c r="GH12" s="154">
        <f t="shared" si="312"/>
        <v>0</v>
      </c>
      <c r="GI12" s="154">
        <f t="shared" si="312"/>
        <v>0</v>
      </c>
      <c r="GJ12" s="154">
        <f t="shared" si="312"/>
        <v>0</v>
      </c>
      <c r="GK12" s="154">
        <f t="shared" si="312"/>
        <v>0</v>
      </c>
      <c r="GL12" s="154">
        <f t="shared" si="312"/>
        <v>0</v>
      </c>
      <c r="GM12" s="154">
        <f t="shared" si="312"/>
        <v>0</v>
      </c>
      <c r="GN12" s="154">
        <f t="shared" si="312"/>
        <v>0</v>
      </c>
      <c r="GO12" s="154">
        <f t="shared" si="312"/>
        <v>0</v>
      </c>
      <c r="GP12" s="154">
        <f t="shared" si="312"/>
        <v>0</v>
      </c>
      <c r="GQ12" s="154">
        <f t="shared" si="312"/>
        <v>0</v>
      </c>
      <c r="GR12" s="154">
        <f t="shared" si="312"/>
        <v>0</v>
      </c>
      <c r="GS12" s="154">
        <f t="shared" si="312"/>
        <v>0</v>
      </c>
      <c r="GT12" s="154">
        <f t="shared" si="312"/>
        <v>0</v>
      </c>
      <c r="GU12" s="154">
        <f t="shared" si="312"/>
        <v>0</v>
      </c>
      <c r="GV12" s="154">
        <f t="shared" si="312"/>
        <v>0</v>
      </c>
      <c r="GW12" s="154">
        <f t="shared" si="312"/>
        <v>0</v>
      </c>
      <c r="GX12" s="154">
        <f t="shared" si="312"/>
        <v>0</v>
      </c>
      <c r="GY12" s="154">
        <f t="shared" si="312"/>
        <v>0</v>
      </c>
      <c r="GZ12" s="154">
        <f t="shared" si="312"/>
        <v>0</v>
      </c>
      <c r="HA12" s="154">
        <f t="shared" si="312"/>
        <v>0</v>
      </c>
      <c r="HB12" s="154">
        <f t="shared" si="312"/>
        <v>0</v>
      </c>
      <c r="HC12" s="154">
        <f t="shared" si="312"/>
        <v>0</v>
      </c>
      <c r="HD12" s="154">
        <f t="shared" si="312"/>
        <v>0</v>
      </c>
      <c r="HE12" s="154">
        <f t="shared" si="312"/>
        <v>0</v>
      </c>
      <c r="HF12" s="154">
        <f t="shared" si="312"/>
        <v>0</v>
      </c>
      <c r="HG12" s="154">
        <f t="shared" si="312"/>
        <v>0</v>
      </c>
      <c r="HH12" s="154">
        <f t="shared" si="312"/>
        <v>0</v>
      </c>
      <c r="HI12" s="154">
        <f t="shared" si="312"/>
        <v>0</v>
      </c>
      <c r="HJ12" s="154">
        <f t="shared" si="312"/>
        <v>0</v>
      </c>
      <c r="HK12" s="154">
        <f t="shared" si="312"/>
        <v>0</v>
      </c>
      <c r="HL12" s="154">
        <f t="shared" si="312"/>
        <v>0</v>
      </c>
      <c r="HM12" s="154">
        <f t="shared" si="312"/>
        <v>0</v>
      </c>
      <c r="HN12" s="154">
        <f t="shared" si="312"/>
        <v>0</v>
      </c>
      <c r="HO12" s="154">
        <f t="shared" si="312"/>
        <v>0</v>
      </c>
      <c r="HP12" s="154">
        <f t="shared" ref="HP12:IL12" si="313">SUM(HP14,-HP22,-HP29,-HP40,-HP68,-HP73,-HP77)</f>
        <v>0</v>
      </c>
      <c r="HQ12" s="154">
        <f t="shared" si="313"/>
        <v>0</v>
      </c>
      <c r="HR12" s="154">
        <f t="shared" si="313"/>
        <v>0</v>
      </c>
      <c r="HS12" s="154">
        <f t="shared" si="313"/>
        <v>0</v>
      </c>
      <c r="HT12" s="154">
        <f t="shared" si="313"/>
        <v>0</v>
      </c>
      <c r="HU12" s="154">
        <f t="shared" si="313"/>
        <v>0</v>
      </c>
      <c r="HV12" s="154">
        <f t="shared" si="313"/>
        <v>0</v>
      </c>
      <c r="HW12" s="154">
        <f t="shared" si="313"/>
        <v>0</v>
      </c>
      <c r="HX12" s="154">
        <f t="shared" si="313"/>
        <v>0</v>
      </c>
      <c r="HY12" s="154">
        <f t="shared" si="313"/>
        <v>0</v>
      </c>
      <c r="HZ12" s="154">
        <f t="shared" si="313"/>
        <v>0</v>
      </c>
      <c r="IA12" s="154">
        <f t="shared" si="313"/>
        <v>0</v>
      </c>
      <c r="IB12" s="154">
        <f t="shared" si="313"/>
        <v>0</v>
      </c>
      <c r="IC12" s="154">
        <f t="shared" si="313"/>
        <v>0</v>
      </c>
      <c r="ID12" s="154">
        <f t="shared" si="313"/>
        <v>0</v>
      </c>
      <c r="IE12" s="154">
        <f t="shared" si="313"/>
        <v>0</v>
      </c>
      <c r="IF12" s="154">
        <f t="shared" si="313"/>
        <v>0</v>
      </c>
      <c r="IG12" s="154">
        <f t="shared" si="313"/>
        <v>0</v>
      </c>
      <c r="IH12" s="154">
        <f t="shared" si="313"/>
        <v>0</v>
      </c>
      <c r="II12" s="154">
        <f t="shared" si="313"/>
        <v>0</v>
      </c>
      <c r="IJ12" s="154">
        <f t="shared" si="313"/>
        <v>0</v>
      </c>
      <c r="IK12" s="154">
        <f t="shared" si="313"/>
        <v>0</v>
      </c>
      <c r="IL12" s="154">
        <f t="shared" si="313"/>
        <v>0</v>
      </c>
    </row>
    <row r="13" spans="1:246" ht="14.5" x14ac:dyDescent="0.35">
      <c r="B13" s="70"/>
      <c r="C13" s="70"/>
      <c r="D13" s="7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2"/>
      <c r="AI13" s="71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2"/>
      <c r="BN13" s="7"/>
      <c r="CR13" s="239"/>
      <c r="CS13" s="239"/>
      <c r="CT13" s="239"/>
      <c r="CU13" s="239"/>
      <c r="CV13" s="239"/>
      <c r="CW13" s="239"/>
      <c r="CX13" s="239"/>
      <c r="CY13" s="239"/>
      <c r="CZ13" s="239"/>
      <c r="DA13" s="239"/>
      <c r="DB13" s="239"/>
      <c r="DC13" s="239"/>
      <c r="DD13" s="239"/>
      <c r="DE13" s="239"/>
      <c r="DF13" s="239"/>
      <c r="DG13" s="239"/>
      <c r="DH13" s="239"/>
      <c r="DI13" s="239"/>
      <c r="DJ13" s="239"/>
      <c r="DK13" s="239"/>
      <c r="DL13" s="239"/>
      <c r="DM13" s="239"/>
      <c r="DN13" s="239"/>
      <c r="DO13" s="239"/>
      <c r="DP13" s="239"/>
      <c r="DQ13" s="239"/>
      <c r="DR13" s="239"/>
      <c r="DS13" s="239"/>
      <c r="DT13" s="239"/>
      <c r="DU13" s="239"/>
      <c r="DV13" s="239"/>
      <c r="DW13" s="239"/>
      <c r="DX13" s="239"/>
      <c r="DY13" s="239"/>
      <c r="DZ13" s="239"/>
      <c r="EA13" s="239"/>
      <c r="EB13" s="239"/>
      <c r="EC13" s="239"/>
      <c r="ED13" s="239"/>
      <c r="EE13" s="239"/>
      <c r="EF13" s="239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39"/>
      <c r="ER13" s="239"/>
      <c r="ES13" s="239"/>
      <c r="ET13" s="239"/>
      <c r="EU13" s="239"/>
      <c r="EV13" s="239"/>
      <c r="EW13" s="239"/>
      <c r="EX13" s="239"/>
      <c r="EY13" s="239"/>
      <c r="EZ13" s="239"/>
      <c r="FA13" s="239"/>
      <c r="FB13" s="239"/>
      <c r="FC13" s="239"/>
      <c r="FD13" s="239"/>
      <c r="FE13" s="239"/>
      <c r="FF13" s="239"/>
      <c r="FG13" s="239"/>
      <c r="FH13" s="239"/>
      <c r="FI13" s="239"/>
      <c r="FJ13" s="239"/>
      <c r="FK13" s="239"/>
      <c r="FL13" s="239"/>
      <c r="FM13" s="239"/>
      <c r="FN13" s="239"/>
      <c r="FO13" s="239"/>
      <c r="FP13" s="239"/>
      <c r="FQ13" s="239"/>
      <c r="FR13" s="239"/>
      <c r="FS13" s="239"/>
      <c r="FT13" s="239"/>
      <c r="FU13" s="239"/>
      <c r="FV13" s="239"/>
      <c r="FW13" s="239"/>
      <c r="FX13" s="239"/>
      <c r="FY13" s="239"/>
      <c r="FZ13" s="239"/>
      <c r="GA13" s="239"/>
      <c r="GB13" s="239"/>
      <c r="GC13" s="239"/>
      <c r="GD13" s="239"/>
      <c r="GE13" s="239"/>
      <c r="GF13" s="239"/>
      <c r="GG13" s="239"/>
      <c r="GH13" s="239"/>
      <c r="GI13" s="239"/>
      <c r="GJ13" s="239"/>
      <c r="GK13" s="239"/>
      <c r="GL13" s="239"/>
      <c r="GM13" s="239"/>
      <c r="GN13" s="239"/>
      <c r="GO13" s="239"/>
      <c r="GP13" s="239"/>
      <c r="GQ13" s="239"/>
      <c r="GR13" s="239"/>
      <c r="GS13" s="239"/>
      <c r="GT13" s="239"/>
      <c r="GU13" s="239"/>
      <c r="GV13" s="239"/>
      <c r="GW13" s="239"/>
      <c r="GX13" s="239"/>
      <c r="GY13" s="239"/>
      <c r="GZ13" s="239"/>
      <c r="HA13" s="239"/>
      <c r="HB13" s="239"/>
      <c r="HC13" s="239"/>
      <c r="HD13" s="239"/>
      <c r="HE13" s="239"/>
      <c r="HF13" s="239"/>
      <c r="HG13" s="239"/>
      <c r="HH13" s="239"/>
      <c r="HI13" s="239"/>
      <c r="HJ13" s="239"/>
      <c r="HK13" s="239"/>
      <c r="HL13" s="239"/>
      <c r="HM13" s="239"/>
      <c r="HN13" s="239"/>
      <c r="HO13" s="239"/>
      <c r="HP13" s="239"/>
      <c r="HQ13" s="239"/>
      <c r="HR13" s="239"/>
      <c r="HS13" s="239"/>
      <c r="HT13" s="239"/>
      <c r="HU13" s="239"/>
      <c r="HV13" s="239"/>
      <c r="HW13" s="239"/>
      <c r="HX13" s="239"/>
      <c r="HY13" s="239"/>
      <c r="HZ13" s="239"/>
      <c r="IA13" s="239"/>
      <c r="IB13" s="239"/>
      <c r="IC13" s="239"/>
      <c r="ID13" s="239"/>
      <c r="IE13" s="239"/>
      <c r="IF13" s="239"/>
      <c r="IG13" s="239"/>
      <c r="IH13" s="239"/>
      <c r="II13" s="239"/>
      <c r="IJ13" s="239"/>
      <c r="IK13" s="239"/>
      <c r="IL13" s="239"/>
    </row>
    <row r="14" spans="1:246" ht="14.5" x14ac:dyDescent="0.35">
      <c r="A14" s="73" t="s">
        <v>796</v>
      </c>
      <c r="C14" s="70"/>
      <c r="D14" s="163">
        <f t="shared" ref="D14:CQ14" si="314">SUM(D15:D20)</f>
        <v>50</v>
      </c>
      <c r="E14" s="164">
        <f t="shared" si="314"/>
        <v>0</v>
      </c>
      <c r="F14" s="164">
        <f t="shared" si="314"/>
        <v>78.5</v>
      </c>
      <c r="G14" s="164">
        <f t="shared" si="314"/>
        <v>50</v>
      </c>
      <c r="H14" s="164">
        <f t="shared" si="314"/>
        <v>50</v>
      </c>
      <c r="I14" s="164">
        <f t="shared" si="314"/>
        <v>260</v>
      </c>
      <c r="J14" s="164">
        <f t="shared" si="314"/>
        <v>270</v>
      </c>
      <c r="K14" s="164">
        <f t="shared" si="314"/>
        <v>0</v>
      </c>
      <c r="L14" s="164">
        <f t="shared" si="314"/>
        <v>0</v>
      </c>
      <c r="M14" s="164">
        <f t="shared" si="314"/>
        <v>120</v>
      </c>
      <c r="N14" s="164">
        <f t="shared" si="314"/>
        <v>25</v>
      </c>
      <c r="O14" s="164">
        <f t="shared" si="314"/>
        <v>120</v>
      </c>
      <c r="P14" s="164">
        <f t="shared" si="314"/>
        <v>20</v>
      </c>
      <c r="Q14" s="164">
        <f t="shared" si="314"/>
        <v>150</v>
      </c>
      <c r="R14" s="164">
        <f t="shared" si="314"/>
        <v>0</v>
      </c>
      <c r="S14" s="164">
        <f t="shared" si="314"/>
        <v>0</v>
      </c>
      <c r="T14" s="164">
        <f t="shared" si="314"/>
        <v>0</v>
      </c>
      <c r="U14" s="164">
        <f t="shared" si="314"/>
        <v>0</v>
      </c>
      <c r="V14" s="164">
        <f t="shared" si="314"/>
        <v>45000.4</v>
      </c>
      <c r="W14" s="164">
        <f t="shared" si="314"/>
        <v>0</v>
      </c>
      <c r="X14" s="164">
        <f t="shared" si="314"/>
        <v>0</v>
      </c>
      <c r="Y14" s="164">
        <f t="shared" si="314"/>
        <v>53.08</v>
      </c>
      <c r="Z14" s="164">
        <f t="shared" si="314"/>
        <v>7068.39</v>
      </c>
      <c r="AA14" s="164">
        <f t="shared" si="314"/>
        <v>1229.47</v>
      </c>
      <c r="AB14" s="164">
        <f t="shared" si="314"/>
        <v>2197.04</v>
      </c>
      <c r="AC14" s="164">
        <f t="shared" si="314"/>
        <v>2957.66</v>
      </c>
      <c r="AD14" s="164">
        <f t="shared" si="314"/>
        <v>20</v>
      </c>
      <c r="AE14" s="164">
        <f t="shared" si="314"/>
        <v>150</v>
      </c>
      <c r="AF14" s="164">
        <f t="shared" si="314"/>
        <v>9157.64</v>
      </c>
      <c r="AG14" s="164">
        <f t="shared" si="314"/>
        <v>985.53</v>
      </c>
      <c r="AH14" s="165">
        <f t="shared" si="314"/>
        <v>360.21</v>
      </c>
      <c r="AI14" s="163">
        <f t="shared" si="314"/>
        <v>8561.7200000000012</v>
      </c>
      <c r="AJ14" s="164">
        <f t="shared" si="314"/>
        <v>3292.1499999999996</v>
      </c>
      <c r="AK14" s="164">
        <f t="shared" si="314"/>
        <v>1720</v>
      </c>
      <c r="AL14" s="164">
        <f t="shared" si="314"/>
        <v>150</v>
      </c>
      <c r="AM14" s="164">
        <f t="shared" si="314"/>
        <v>22028.120000000003</v>
      </c>
      <c r="AN14" s="164">
        <f t="shared" si="314"/>
        <v>4875.71</v>
      </c>
      <c r="AO14" s="164">
        <f t="shared" si="314"/>
        <v>5910.6900000000005</v>
      </c>
      <c r="AP14" s="164">
        <f t="shared" si="314"/>
        <v>6377.0000000000009</v>
      </c>
      <c r="AQ14" s="164">
        <f t="shared" si="314"/>
        <v>2661.75</v>
      </c>
      <c r="AR14" s="164">
        <f t="shared" si="314"/>
        <v>0</v>
      </c>
      <c r="AS14" s="164">
        <f t="shared" si="314"/>
        <v>0</v>
      </c>
      <c r="AT14" s="164">
        <f t="shared" si="314"/>
        <v>14607.5</v>
      </c>
      <c r="AU14" s="164">
        <f t="shared" si="314"/>
        <v>3897.4900000000002</v>
      </c>
      <c r="AV14" s="164">
        <f t="shared" si="314"/>
        <v>1334.36</v>
      </c>
      <c r="AW14" s="164">
        <f t="shared" si="314"/>
        <v>3621.3900000000003</v>
      </c>
      <c r="AX14" s="164">
        <f t="shared" si="314"/>
        <v>10152.75</v>
      </c>
      <c r="AY14" s="164">
        <f t="shared" si="314"/>
        <v>0</v>
      </c>
      <c r="AZ14" s="164">
        <f t="shared" si="314"/>
        <v>0</v>
      </c>
      <c r="BA14" s="164">
        <f t="shared" si="314"/>
        <v>20789.679999999997</v>
      </c>
      <c r="BB14" s="164">
        <f t="shared" si="314"/>
        <v>3416.7</v>
      </c>
      <c r="BC14" s="164">
        <f t="shared" si="314"/>
        <v>1906.1499999999999</v>
      </c>
      <c r="BD14" s="164">
        <f t="shared" si="314"/>
        <v>3935.4700000000003</v>
      </c>
      <c r="BE14" s="164">
        <f t="shared" si="314"/>
        <v>6446.43</v>
      </c>
      <c r="BF14" s="164">
        <f t="shared" si="314"/>
        <v>0</v>
      </c>
      <c r="BG14" s="164">
        <f t="shared" si="314"/>
        <v>0</v>
      </c>
      <c r="BH14" s="164">
        <f t="shared" si="314"/>
        <v>18461.169999999998</v>
      </c>
      <c r="BI14" s="164">
        <f t="shared" si="314"/>
        <v>6673.3899999999994</v>
      </c>
      <c r="BJ14" s="164">
        <f t="shared" si="314"/>
        <v>922.09</v>
      </c>
      <c r="BK14" s="164">
        <f t="shared" si="314"/>
        <v>3149.67</v>
      </c>
      <c r="BL14" s="164">
        <f t="shared" si="314"/>
        <v>6013.34</v>
      </c>
      <c r="BM14" s="165">
        <f t="shared" si="314"/>
        <v>4054.29</v>
      </c>
      <c r="BN14" s="166">
        <f t="shared" si="314"/>
        <v>0</v>
      </c>
      <c r="BO14" s="164">
        <f t="shared" si="314"/>
        <v>17669.690000000002</v>
      </c>
      <c r="BP14" s="164">
        <f t="shared" si="314"/>
        <v>3310.47</v>
      </c>
      <c r="BQ14" s="164">
        <f t="shared" si="314"/>
        <v>9813.31</v>
      </c>
      <c r="BR14" s="164">
        <f t="shared" si="314"/>
        <v>10094.34</v>
      </c>
      <c r="BS14" s="164">
        <f t="shared" si="314"/>
        <v>6157.1900000000005</v>
      </c>
      <c r="BT14" s="164">
        <f t="shared" si="314"/>
        <v>0</v>
      </c>
      <c r="BU14" s="164">
        <f t="shared" si="314"/>
        <v>0</v>
      </c>
      <c r="BV14" s="164">
        <f t="shared" si="314"/>
        <v>10734.439999999999</v>
      </c>
      <c r="BW14" s="164">
        <f t="shared" si="314"/>
        <v>1862.8799999999999</v>
      </c>
      <c r="BX14" s="164">
        <f t="shared" si="314"/>
        <v>11501.88</v>
      </c>
      <c r="BY14" s="164">
        <f t="shared" si="314"/>
        <v>5081.42</v>
      </c>
      <c r="BZ14" s="164">
        <f t="shared" si="314"/>
        <v>3228.29</v>
      </c>
      <c r="CA14" s="164">
        <f t="shared" si="314"/>
        <v>0</v>
      </c>
      <c r="CB14" s="164">
        <f t="shared" si="314"/>
        <v>0</v>
      </c>
      <c r="CC14" s="164">
        <f t="shared" si="314"/>
        <v>18532.89</v>
      </c>
      <c r="CD14" s="164">
        <f t="shared" si="314"/>
        <v>5350.83</v>
      </c>
      <c r="CE14" s="164">
        <f t="shared" si="314"/>
        <v>1441.97</v>
      </c>
      <c r="CF14" s="164">
        <f t="shared" si="314"/>
        <v>4310.5599999999995</v>
      </c>
      <c r="CG14" s="164">
        <f t="shared" si="314"/>
        <v>5277.98</v>
      </c>
      <c r="CH14" s="164">
        <f t="shared" si="314"/>
        <v>500</v>
      </c>
      <c r="CI14" s="164">
        <f t="shared" si="314"/>
        <v>0</v>
      </c>
      <c r="CJ14" s="164">
        <f t="shared" si="314"/>
        <v>17674.13</v>
      </c>
      <c r="CK14" s="164">
        <f t="shared" si="314"/>
        <v>1456.23</v>
      </c>
      <c r="CL14" s="164">
        <f t="shared" si="314"/>
        <v>1329.79</v>
      </c>
      <c r="CM14" s="164">
        <f t="shared" si="314"/>
        <v>13950.24</v>
      </c>
      <c r="CN14" s="164">
        <f t="shared" si="314"/>
        <v>6185.24</v>
      </c>
      <c r="CO14" s="164">
        <f t="shared" si="314"/>
        <v>0</v>
      </c>
      <c r="CP14" s="164">
        <f t="shared" si="314"/>
        <v>0</v>
      </c>
      <c r="CQ14" s="164">
        <f t="shared" si="314"/>
        <v>0</v>
      </c>
      <c r="CR14" s="164">
        <f t="shared" ref="CR14:FC14" si="315">SUM(CR15:CR20)</f>
        <v>0</v>
      </c>
      <c r="CS14" s="164">
        <f t="shared" si="315"/>
        <v>0</v>
      </c>
      <c r="CT14" s="164">
        <f t="shared" si="315"/>
        <v>0</v>
      </c>
      <c r="CU14" s="164">
        <f t="shared" si="315"/>
        <v>0</v>
      </c>
      <c r="CV14" s="164">
        <f t="shared" si="315"/>
        <v>0</v>
      </c>
      <c r="CW14" s="164">
        <f t="shared" si="315"/>
        <v>0</v>
      </c>
      <c r="CX14" s="164">
        <f t="shared" si="315"/>
        <v>0</v>
      </c>
      <c r="CY14" s="164">
        <f t="shared" si="315"/>
        <v>0</v>
      </c>
      <c r="CZ14" s="164">
        <f t="shared" si="315"/>
        <v>0</v>
      </c>
      <c r="DA14" s="164">
        <f t="shared" si="315"/>
        <v>0</v>
      </c>
      <c r="DB14" s="164">
        <f t="shared" si="315"/>
        <v>0</v>
      </c>
      <c r="DC14" s="164">
        <f t="shared" si="315"/>
        <v>0</v>
      </c>
      <c r="DD14" s="164">
        <f t="shared" si="315"/>
        <v>0</v>
      </c>
      <c r="DE14" s="164">
        <f t="shared" si="315"/>
        <v>0</v>
      </c>
      <c r="DF14" s="164">
        <f t="shared" si="315"/>
        <v>0</v>
      </c>
      <c r="DG14" s="164">
        <f t="shared" si="315"/>
        <v>0</v>
      </c>
      <c r="DH14" s="164">
        <f t="shared" si="315"/>
        <v>0</v>
      </c>
      <c r="DI14" s="164">
        <f t="shared" si="315"/>
        <v>0</v>
      </c>
      <c r="DJ14" s="164">
        <f t="shared" si="315"/>
        <v>0</v>
      </c>
      <c r="DK14" s="164">
        <f t="shared" si="315"/>
        <v>0</v>
      </c>
      <c r="DL14" s="164">
        <f t="shared" si="315"/>
        <v>0</v>
      </c>
      <c r="DM14" s="164">
        <f t="shared" si="315"/>
        <v>0</v>
      </c>
      <c r="DN14" s="164">
        <f t="shared" si="315"/>
        <v>0</v>
      </c>
      <c r="DO14" s="164">
        <f t="shared" si="315"/>
        <v>0</v>
      </c>
      <c r="DP14" s="164">
        <f t="shared" si="315"/>
        <v>0</v>
      </c>
      <c r="DQ14" s="164">
        <f t="shared" si="315"/>
        <v>0</v>
      </c>
      <c r="DR14" s="164">
        <f t="shared" si="315"/>
        <v>0</v>
      </c>
      <c r="DS14" s="164">
        <f t="shared" si="315"/>
        <v>0</v>
      </c>
      <c r="DT14" s="164">
        <f t="shared" si="315"/>
        <v>0</v>
      </c>
      <c r="DU14" s="164">
        <f t="shared" si="315"/>
        <v>0</v>
      </c>
      <c r="DV14" s="164">
        <f t="shared" si="315"/>
        <v>0</v>
      </c>
      <c r="DW14" s="164">
        <f t="shared" si="315"/>
        <v>0</v>
      </c>
      <c r="DX14" s="164">
        <f t="shared" si="315"/>
        <v>0</v>
      </c>
      <c r="DY14" s="164">
        <f t="shared" si="315"/>
        <v>0</v>
      </c>
      <c r="DZ14" s="164">
        <f t="shared" si="315"/>
        <v>0</v>
      </c>
      <c r="EA14" s="164">
        <f t="shared" si="315"/>
        <v>0</v>
      </c>
      <c r="EB14" s="164">
        <f t="shared" si="315"/>
        <v>0</v>
      </c>
      <c r="EC14" s="164">
        <f t="shared" si="315"/>
        <v>0</v>
      </c>
      <c r="ED14" s="164">
        <f t="shared" si="315"/>
        <v>0</v>
      </c>
      <c r="EE14" s="164">
        <f t="shared" si="315"/>
        <v>0</v>
      </c>
      <c r="EF14" s="164">
        <f t="shared" si="315"/>
        <v>0</v>
      </c>
      <c r="EG14" s="164">
        <f t="shared" si="315"/>
        <v>0</v>
      </c>
      <c r="EH14" s="164">
        <f t="shared" si="315"/>
        <v>0</v>
      </c>
      <c r="EI14" s="164">
        <f t="shared" si="315"/>
        <v>0</v>
      </c>
      <c r="EJ14" s="164">
        <f t="shared" si="315"/>
        <v>0</v>
      </c>
      <c r="EK14" s="164">
        <f t="shared" si="315"/>
        <v>0</v>
      </c>
      <c r="EL14" s="164">
        <f t="shared" si="315"/>
        <v>0</v>
      </c>
      <c r="EM14" s="164">
        <f t="shared" si="315"/>
        <v>0</v>
      </c>
      <c r="EN14" s="164">
        <f t="shared" si="315"/>
        <v>0</v>
      </c>
      <c r="EO14" s="164">
        <f t="shared" si="315"/>
        <v>0</v>
      </c>
      <c r="EP14" s="164">
        <f t="shared" si="315"/>
        <v>0</v>
      </c>
      <c r="EQ14" s="164">
        <f t="shared" si="315"/>
        <v>0</v>
      </c>
      <c r="ER14" s="164">
        <f t="shared" si="315"/>
        <v>0</v>
      </c>
      <c r="ES14" s="164">
        <f t="shared" si="315"/>
        <v>0</v>
      </c>
      <c r="ET14" s="164">
        <f t="shared" si="315"/>
        <v>0</v>
      </c>
      <c r="EU14" s="164">
        <f t="shared" si="315"/>
        <v>0</v>
      </c>
      <c r="EV14" s="164">
        <f t="shared" si="315"/>
        <v>0</v>
      </c>
      <c r="EW14" s="164">
        <f t="shared" si="315"/>
        <v>0</v>
      </c>
      <c r="EX14" s="164">
        <f t="shared" si="315"/>
        <v>0</v>
      </c>
      <c r="EY14" s="164">
        <f t="shared" si="315"/>
        <v>0</v>
      </c>
      <c r="EZ14" s="164">
        <f t="shared" si="315"/>
        <v>0</v>
      </c>
      <c r="FA14" s="164">
        <f t="shared" si="315"/>
        <v>0</v>
      </c>
      <c r="FB14" s="164">
        <f t="shared" si="315"/>
        <v>0</v>
      </c>
      <c r="FC14" s="164">
        <f t="shared" si="315"/>
        <v>0</v>
      </c>
      <c r="FD14" s="164">
        <f t="shared" ref="FD14:HO14" si="316">SUM(FD15:FD20)</f>
        <v>0</v>
      </c>
      <c r="FE14" s="164">
        <f t="shared" si="316"/>
        <v>0</v>
      </c>
      <c r="FF14" s="164">
        <f t="shared" si="316"/>
        <v>0</v>
      </c>
      <c r="FG14" s="164">
        <f t="shared" si="316"/>
        <v>0</v>
      </c>
      <c r="FH14" s="164">
        <f t="shared" si="316"/>
        <v>0</v>
      </c>
      <c r="FI14" s="164">
        <f t="shared" si="316"/>
        <v>0</v>
      </c>
      <c r="FJ14" s="164">
        <f t="shared" si="316"/>
        <v>0</v>
      </c>
      <c r="FK14" s="164">
        <f t="shared" si="316"/>
        <v>0</v>
      </c>
      <c r="FL14" s="164">
        <f t="shared" si="316"/>
        <v>0</v>
      </c>
      <c r="FM14" s="164">
        <f t="shared" si="316"/>
        <v>0</v>
      </c>
      <c r="FN14" s="164">
        <f t="shared" si="316"/>
        <v>0</v>
      </c>
      <c r="FO14" s="164">
        <f t="shared" si="316"/>
        <v>0</v>
      </c>
      <c r="FP14" s="164">
        <f t="shared" si="316"/>
        <v>0</v>
      </c>
      <c r="FQ14" s="164">
        <f t="shared" si="316"/>
        <v>0</v>
      </c>
      <c r="FR14" s="164">
        <f t="shared" si="316"/>
        <v>0</v>
      </c>
      <c r="FS14" s="164">
        <f t="shared" si="316"/>
        <v>0</v>
      </c>
      <c r="FT14" s="164">
        <f t="shared" si="316"/>
        <v>0</v>
      </c>
      <c r="FU14" s="164">
        <f t="shared" si="316"/>
        <v>0</v>
      </c>
      <c r="FV14" s="164">
        <f t="shared" si="316"/>
        <v>0</v>
      </c>
      <c r="FW14" s="164">
        <f t="shared" si="316"/>
        <v>0</v>
      </c>
      <c r="FX14" s="164">
        <f t="shared" si="316"/>
        <v>0</v>
      </c>
      <c r="FY14" s="164">
        <f t="shared" si="316"/>
        <v>0</v>
      </c>
      <c r="FZ14" s="164">
        <f t="shared" si="316"/>
        <v>0</v>
      </c>
      <c r="GA14" s="164">
        <f t="shared" si="316"/>
        <v>0</v>
      </c>
      <c r="GB14" s="164">
        <f t="shared" si="316"/>
        <v>0</v>
      </c>
      <c r="GC14" s="164">
        <f t="shared" si="316"/>
        <v>0</v>
      </c>
      <c r="GD14" s="164">
        <f t="shared" si="316"/>
        <v>0</v>
      </c>
      <c r="GE14" s="164">
        <f t="shared" si="316"/>
        <v>0</v>
      </c>
      <c r="GF14" s="164">
        <f t="shared" si="316"/>
        <v>0</v>
      </c>
      <c r="GG14" s="164">
        <f t="shared" si="316"/>
        <v>0</v>
      </c>
      <c r="GH14" s="164">
        <f t="shared" si="316"/>
        <v>0</v>
      </c>
      <c r="GI14" s="164">
        <f t="shared" si="316"/>
        <v>0</v>
      </c>
      <c r="GJ14" s="164">
        <f t="shared" si="316"/>
        <v>0</v>
      </c>
      <c r="GK14" s="164">
        <f t="shared" si="316"/>
        <v>0</v>
      </c>
      <c r="GL14" s="164">
        <f t="shared" si="316"/>
        <v>0</v>
      </c>
      <c r="GM14" s="164">
        <f t="shared" si="316"/>
        <v>0</v>
      </c>
      <c r="GN14" s="164">
        <f t="shared" si="316"/>
        <v>0</v>
      </c>
      <c r="GO14" s="164">
        <f t="shared" si="316"/>
        <v>0</v>
      </c>
      <c r="GP14" s="164">
        <f t="shared" si="316"/>
        <v>0</v>
      </c>
      <c r="GQ14" s="164">
        <f t="shared" si="316"/>
        <v>0</v>
      </c>
      <c r="GR14" s="164">
        <f t="shared" si="316"/>
        <v>0</v>
      </c>
      <c r="GS14" s="164">
        <f t="shared" si="316"/>
        <v>0</v>
      </c>
      <c r="GT14" s="164">
        <f t="shared" si="316"/>
        <v>0</v>
      </c>
      <c r="GU14" s="164">
        <f t="shared" si="316"/>
        <v>0</v>
      </c>
      <c r="GV14" s="164">
        <f t="shared" si="316"/>
        <v>0</v>
      </c>
      <c r="GW14" s="164">
        <f t="shared" si="316"/>
        <v>0</v>
      </c>
      <c r="GX14" s="164">
        <f t="shared" si="316"/>
        <v>0</v>
      </c>
      <c r="GY14" s="164">
        <f t="shared" si="316"/>
        <v>0</v>
      </c>
      <c r="GZ14" s="164">
        <f t="shared" si="316"/>
        <v>0</v>
      </c>
      <c r="HA14" s="164">
        <f t="shared" si="316"/>
        <v>0</v>
      </c>
      <c r="HB14" s="164">
        <f t="shared" si="316"/>
        <v>0</v>
      </c>
      <c r="HC14" s="164">
        <f t="shared" si="316"/>
        <v>0</v>
      </c>
      <c r="HD14" s="164">
        <f t="shared" si="316"/>
        <v>0</v>
      </c>
      <c r="HE14" s="164">
        <f t="shared" si="316"/>
        <v>0</v>
      </c>
      <c r="HF14" s="164">
        <f t="shared" si="316"/>
        <v>0</v>
      </c>
      <c r="HG14" s="164">
        <f t="shared" si="316"/>
        <v>0</v>
      </c>
      <c r="HH14" s="164">
        <f t="shared" si="316"/>
        <v>0</v>
      </c>
      <c r="HI14" s="164">
        <f t="shared" si="316"/>
        <v>0</v>
      </c>
      <c r="HJ14" s="164">
        <f t="shared" si="316"/>
        <v>0</v>
      </c>
      <c r="HK14" s="164">
        <f t="shared" si="316"/>
        <v>0</v>
      </c>
      <c r="HL14" s="164">
        <f t="shared" si="316"/>
        <v>0</v>
      </c>
      <c r="HM14" s="164">
        <f t="shared" si="316"/>
        <v>0</v>
      </c>
      <c r="HN14" s="164">
        <f t="shared" si="316"/>
        <v>0</v>
      </c>
      <c r="HO14" s="164">
        <f t="shared" si="316"/>
        <v>0</v>
      </c>
      <c r="HP14" s="164">
        <f t="shared" ref="HP14:IL14" si="317">SUM(HP15:HP20)</f>
        <v>0</v>
      </c>
      <c r="HQ14" s="164">
        <f t="shared" si="317"/>
        <v>0</v>
      </c>
      <c r="HR14" s="164">
        <f t="shared" si="317"/>
        <v>0</v>
      </c>
      <c r="HS14" s="164">
        <f t="shared" si="317"/>
        <v>0</v>
      </c>
      <c r="HT14" s="164">
        <f t="shared" si="317"/>
        <v>0</v>
      </c>
      <c r="HU14" s="164">
        <f t="shared" si="317"/>
        <v>0</v>
      </c>
      <c r="HV14" s="164">
        <f t="shared" si="317"/>
        <v>0</v>
      </c>
      <c r="HW14" s="164">
        <f t="shared" si="317"/>
        <v>0</v>
      </c>
      <c r="HX14" s="164">
        <f t="shared" si="317"/>
        <v>0</v>
      </c>
      <c r="HY14" s="164">
        <f t="shared" si="317"/>
        <v>0</v>
      </c>
      <c r="HZ14" s="164">
        <f t="shared" si="317"/>
        <v>0</v>
      </c>
      <c r="IA14" s="164">
        <f t="shared" si="317"/>
        <v>0</v>
      </c>
      <c r="IB14" s="164">
        <f t="shared" si="317"/>
        <v>0</v>
      </c>
      <c r="IC14" s="164">
        <f t="shared" si="317"/>
        <v>0</v>
      </c>
      <c r="ID14" s="164">
        <f t="shared" si="317"/>
        <v>0</v>
      </c>
      <c r="IE14" s="164">
        <f t="shared" si="317"/>
        <v>0</v>
      </c>
      <c r="IF14" s="164">
        <f t="shared" si="317"/>
        <v>0</v>
      </c>
      <c r="IG14" s="164">
        <f t="shared" si="317"/>
        <v>0</v>
      </c>
      <c r="IH14" s="164">
        <f t="shared" si="317"/>
        <v>0</v>
      </c>
      <c r="II14" s="164">
        <f t="shared" si="317"/>
        <v>0</v>
      </c>
      <c r="IJ14" s="164">
        <f t="shared" si="317"/>
        <v>0</v>
      </c>
      <c r="IK14" s="164">
        <f t="shared" si="317"/>
        <v>0</v>
      </c>
      <c r="IL14" s="164">
        <f t="shared" si="317"/>
        <v>0</v>
      </c>
    </row>
    <row r="15" spans="1:246" ht="14.5" outlineLevel="1" x14ac:dyDescent="0.35">
      <c r="A15" s="3" t="s">
        <v>797</v>
      </c>
      <c r="B15" s="70"/>
      <c r="C15" s="70" t="s">
        <v>798</v>
      </c>
      <c r="D15" s="167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>
        <v>52.91</v>
      </c>
      <c r="Z15" s="168"/>
      <c r="AA15" s="168"/>
      <c r="AB15" s="168"/>
      <c r="AC15" s="168"/>
      <c r="AD15" s="168"/>
      <c r="AE15" s="168"/>
      <c r="AF15" s="168">
        <v>221.19</v>
      </c>
      <c r="AG15" s="168">
        <v>618.71</v>
      </c>
      <c r="AH15" s="169"/>
      <c r="AI15" s="167">
        <v>55.36</v>
      </c>
      <c r="AJ15" s="168">
        <v>695.97</v>
      </c>
      <c r="AK15" s="168"/>
      <c r="AL15" s="168"/>
      <c r="AM15" s="168">
        <v>4471.2299999999996</v>
      </c>
      <c r="AN15" s="168">
        <v>1650.34</v>
      </c>
      <c r="AO15" s="168">
        <v>311.45</v>
      </c>
      <c r="AP15" s="168">
        <v>734.03</v>
      </c>
      <c r="AQ15" s="168"/>
      <c r="AR15" s="168"/>
      <c r="AS15" s="168"/>
      <c r="AT15" s="168">
        <v>7768.59</v>
      </c>
      <c r="AU15" s="168">
        <v>2775.19</v>
      </c>
      <c r="AV15" s="168">
        <v>196.82</v>
      </c>
      <c r="AW15" s="168">
        <v>2003.99</v>
      </c>
      <c r="AX15" s="168">
        <v>2911.41</v>
      </c>
      <c r="AY15" s="168"/>
      <c r="AZ15" s="168"/>
      <c r="BA15" s="168">
        <v>11213.15</v>
      </c>
      <c r="BB15" s="168">
        <v>3203.21</v>
      </c>
      <c r="BC15" s="168">
        <v>265.82</v>
      </c>
      <c r="BD15" s="168">
        <v>1696.32</v>
      </c>
      <c r="BE15" s="168">
        <v>3082.54</v>
      </c>
      <c r="BF15" s="168"/>
      <c r="BG15" s="168"/>
      <c r="BH15" s="168">
        <v>9480.1200000000008</v>
      </c>
      <c r="BI15" s="168">
        <v>2484</v>
      </c>
      <c r="BJ15" s="168">
        <v>260.63</v>
      </c>
      <c r="BK15" s="168">
        <v>564.37</v>
      </c>
      <c r="BL15" s="168">
        <v>3083.13</v>
      </c>
      <c r="BM15" s="169"/>
      <c r="BN15" s="170"/>
      <c r="BO15" s="168">
        <v>10500.28</v>
      </c>
      <c r="BP15" s="168">
        <v>2548.1799999999998</v>
      </c>
      <c r="BQ15" s="168">
        <v>203.06</v>
      </c>
      <c r="BR15" s="168">
        <v>805.89</v>
      </c>
      <c r="BS15" s="168">
        <v>4197.8900000000003</v>
      </c>
      <c r="BT15" s="168"/>
      <c r="BU15" s="168"/>
      <c r="BV15" s="168">
        <v>3742.47</v>
      </c>
      <c r="BW15" s="168">
        <v>1598.05</v>
      </c>
      <c r="BX15" s="168">
        <v>171.95</v>
      </c>
      <c r="BY15" s="168">
        <v>1482.19</v>
      </c>
      <c r="BZ15" s="168">
        <v>10.039999999999999</v>
      </c>
      <c r="CA15" s="168"/>
      <c r="CB15" s="168"/>
      <c r="CC15" s="168">
        <v>8991.7199999999993</v>
      </c>
      <c r="CD15" s="168">
        <v>2729.11</v>
      </c>
      <c r="CE15" s="168">
        <v>198.66</v>
      </c>
      <c r="CF15" s="168">
        <v>50.46</v>
      </c>
      <c r="CG15" s="168">
        <v>2399.02</v>
      </c>
      <c r="CH15" s="168"/>
      <c r="CI15" s="168"/>
      <c r="CJ15" s="168">
        <v>11274.43</v>
      </c>
      <c r="CK15" s="168">
        <v>1207.22</v>
      </c>
      <c r="CL15" s="168">
        <v>399.86</v>
      </c>
      <c r="CM15" s="168">
        <v>1051.82</v>
      </c>
      <c r="CN15" s="168">
        <v>2591.41</v>
      </c>
      <c r="CO15" s="168"/>
      <c r="CP15" s="168"/>
      <c r="CQ15" s="168"/>
      <c r="CR15" s="168"/>
      <c r="CS15" s="168"/>
      <c r="CT15" s="168"/>
      <c r="CU15" s="168"/>
      <c r="CV15" s="168"/>
      <c r="CW15" s="168"/>
      <c r="CX15" s="168"/>
      <c r="CY15" s="168"/>
      <c r="CZ15" s="168"/>
      <c r="DA15" s="168"/>
      <c r="DB15" s="168"/>
      <c r="DC15" s="168"/>
      <c r="DD15" s="168"/>
      <c r="DE15" s="168"/>
      <c r="DF15" s="168"/>
      <c r="DG15" s="168"/>
      <c r="DH15" s="168"/>
      <c r="DI15" s="168"/>
      <c r="DJ15" s="168"/>
      <c r="DK15" s="168"/>
      <c r="DL15" s="168"/>
      <c r="DM15" s="168"/>
      <c r="DN15" s="168"/>
      <c r="DO15" s="168"/>
      <c r="DP15" s="168"/>
      <c r="DQ15" s="168"/>
      <c r="DR15" s="168"/>
      <c r="DS15" s="168"/>
      <c r="DT15" s="168"/>
      <c r="DU15" s="168"/>
      <c r="DV15" s="168"/>
      <c r="DW15" s="168"/>
      <c r="DX15" s="168"/>
      <c r="DY15" s="168"/>
      <c r="DZ15" s="168"/>
      <c r="EA15" s="168"/>
      <c r="EB15" s="168"/>
      <c r="EC15" s="168"/>
      <c r="ED15" s="168"/>
      <c r="EE15" s="168"/>
      <c r="EF15" s="168"/>
      <c r="EG15" s="168"/>
      <c r="EH15" s="168"/>
      <c r="EI15" s="168"/>
      <c r="EJ15" s="168"/>
      <c r="EK15" s="168"/>
      <c r="EL15" s="168"/>
      <c r="EM15" s="168"/>
      <c r="EN15" s="168"/>
      <c r="EO15" s="168"/>
      <c r="EP15" s="168"/>
      <c r="EQ15" s="168"/>
      <c r="ER15" s="168"/>
      <c r="ES15" s="168"/>
      <c r="ET15" s="168"/>
      <c r="EU15" s="168"/>
      <c r="EV15" s="168"/>
      <c r="EW15" s="168"/>
      <c r="EX15" s="168"/>
      <c r="EY15" s="168"/>
      <c r="EZ15" s="168"/>
      <c r="FA15" s="168"/>
      <c r="FB15" s="168"/>
      <c r="FC15" s="168"/>
      <c r="FD15" s="168"/>
      <c r="FE15" s="168"/>
      <c r="FF15" s="168"/>
      <c r="FG15" s="168"/>
      <c r="FH15" s="168"/>
      <c r="FI15" s="168"/>
      <c r="FJ15" s="168"/>
      <c r="FK15" s="168"/>
      <c r="FL15" s="168"/>
      <c r="FM15" s="168"/>
      <c r="FN15" s="168"/>
      <c r="FO15" s="168"/>
      <c r="FP15" s="168"/>
      <c r="FQ15" s="168"/>
      <c r="FR15" s="168"/>
      <c r="FS15" s="168"/>
      <c r="FT15" s="168"/>
      <c r="FU15" s="168"/>
      <c r="FV15" s="168"/>
      <c r="FW15" s="168"/>
      <c r="FX15" s="168"/>
      <c r="FY15" s="168"/>
      <c r="FZ15" s="168"/>
      <c r="GA15" s="168"/>
      <c r="GB15" s="168"/>
      <c r="GC15" s="168"/>
      <c r="GD15" s="168"/>
      <c r="GE15" s="168"/>
      <c r="GF15" s="168"/>
      <c r="GG15" s="168"/>
      <c r="GH15" s="168"/>
      <c r="GI15" s="168"/>
      <c r="GJ15" s="168"/>
      <c r="GK15" s="168"/>
      <c r="GL15" s="168"/>
      <c r="GM15" s="168"/>
      <c r="GN15" s="168"/>
      <c r="GO15" s="168"/>
      <c r="GP15" s="168"/>
      <c r="GQ15" s="168"/>
      <c r="GR15" s="168"/>
      <c r="GS15" s="168"/>
      <c r="GT15" s="168"/>
      <c r="GU15" s="168"/>
      <c r="GV15" s="168"/>
      <c r="GW15" s="168"/>
      <c r="GX15" s="168"/>
      <c r="GY15" s="168"/>
      <c r="GZ15" s="168"/>
      <c r="HA15" s="168"/>
      <c r="HB15" s="168"/>
      <c r="HC15" s="168"/>
      <c r="HD15" s="168"/>
      <c r="HE15" s="168"/>
      <c r="HF15" s="168"/>
      <c r="HG15" s="168"/>
      <c r="HH15" s="168"/>
      <c r="HI15" s="168"/>
      <c r="HJ15" s="168"/>
      <c r="HK15" s="168"/>
      <c r="HL15" s="168"/>
      <c r="HM15" s="168"/>
      <c r="HN15" s="168"/>
      <c r="HO15" s="168"/>
      <c r="HP15" s="168"/>
      <c r="HQ15" s="168"/>
      <c r="HR15" s="168"/>
      <c r="HS15" s="168"/>
      <c r="HT15" s="168"/>
      <c r="HU15" s="168"/>
      <c r="HV15" s="168"/>
      <c r="HW15" s="168"/>
      <c r="HX15" s="168"/>
      <c r="HY15" s="168"/>
      <c r="HZ15" s="168"/>
      <c r="IA15" s="168"/>
      <c r="IB15" s="168"/>
      <c r="IC15" s="168"/>
      <c r="ID15" s="168"/>
      <c r="IE15" s="168"/>
      <c r="IF15" s="168"/>
      <c r="IG15" s="168"/>
      <c r="IH15" s="168"/>
      <c r="II15" s="168"/>
      <c r="IJ15" s="168"/>
      <c r="IK15" s="168"/>
      <c r="IL15" s="168"/>
    </row>
    <row r="16" spans="1:246" ht="14.5" outlineLevel="1" x14ac:dyDescent="0.35">
      <c r="A16" s="3" t="s">
        <v>799</v>
      </c>
      <c r="B16" s="70"/>
      <c r="C16" s="70"/>
      <c r="D16" s="167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>
        <v>7068.39</v>
      </c>
      <c r="AA16" s="168">
        <v>909.47</v>
      </c>
      <c r="AB16" s="168">
        <v>2077.04</v>
      </c>
      <c r="AC16" s="168">
        <v>2837.66</v>
      </c>
      <c r="AD16" s="168"/>
      <c r="AE16" s="168"/>
      <c r="AF16" s="168">
        <v>5536.45</v>
      </c>
      <c r="AG16" s="168">
        <v>366.82</v>
      </c>
      <c r="AH16" s="169">
        <v>340.21</v>
      </c>
      <c r="AI16" s="167">
        <v>2384.2800000000002</v>
      </c>
      <c r="AJ16" s="168">
        <v>2516.1799999999998</v>
      </c>
      <c r="AK16" s="168"/>
      <c r="AL16" s="168"/>
      <c r="AM16" s="168">
        <v>7325.2</v>
      </c>
      <c r="AN16" s="168">
        <v>332.23</v>
      </c>
      <c r="AO16" s="168">
        <v>1793.11</v>
      </c>
      <c r="AP16" s="168">
        <v>2686.94</v>
      </c>
      <c r="AQ16" s="168">
        <v>2661.75</v>
      </c>
      <c r="AR16" s="168"/>
      <c r="AS16" s="168"/>
      <c r="AT16" s="168">
        <v>6838.91</v>
      </c>
      <c r="AU16" s="168">
        <v>222.3</v>
      </c>
      <c r="AV16" s="168">
        <v>1137.54</v>
      </c>
      <c r="AW16" s="168">
        <v>1617.4</v>
      </c>
      <c r="AX16" s="168">
        <v>3537.65</v>
      </c>
      <c r="AY16" s="168"/>
      <c r="AZ16" s="168"/>
      <c r="BA16" s="168">
        <v>8623.73</v>
      </c>
      <c r="BB16" s="168">
        <v>213.49</v>
      </c>
      <c r="BC16" s="168">
        <v>1640.33</v>
      </c>
      <c r="BD16" s="168">
        <v>2239.15</v>
      </c>
      <c r="BE16" s="168">
        <v>3363.89</v>
      </c>
      <c r="BF16" s="168"/>
      <c r="BG16" s="168"/>
      <c r="BH16" s="168">
        <v>6315.81</v>
      </c>
      <c r="BI16" s="168">
        <v>189.39</v>
      </c>
      <c r="BJ16" s="168">
        <v>661.46</v>
      </c>
      <c r="BK16" s="168">
        <v>1606.32</v>
      </c>
      <c r="BL16" s="168">
        <v>2930.21</v>
      </c>
      <c r="BM16" s="169"/>
      <c r="BN16" s="170"/>
      <c r="BO16" s="168">
        <v>7050.84</v>
      </c>
      <c r="BP16" s="168">
        <v>283.62</v>
      </c>
      <c r="BQ16" s="168">
        <v>1191.96</v>
      </c>
      <c r="BR16" s="168">
        <v>2764.49</v>
      </c>
      <c r="BS16" s="168">
        <v>1959.3</v>
      </c>
      <c r="BT16" s="168"/>
      <c r="BU16" s="168"/>
      <c r="BV16" s="168">
        <v>6991.65</v>
      </c>
      <c r="BW16" s="168">
        <v>264.83</v>
      </c>
      <c r="BX16" s="168">
        <v>1099.3399999999999</v>
      </c>
      <c r="BY16" s="168">
        <v>1614.09</v>
      </c>
      <c r="BZ16" s="168">
        <v>3218.25</v>
      </c>
      <c r="CA16" s="168"/>
      <c r="CB16" s="168"/>
      <c r="CC16" s="168">
        <v>7041.17</v>
      </c>
      <c r="CD16" s="168">
        <v>206.07</v>
      </c>
      <c r="CE16" s="168">
        <v>904.4</v>
      </c>
      <c r="CF16" s="168">
        <v>1983.36</v>
      </c>
      <c r="CG16" s="168">
        <v>2878.96</v>
      </c>
      <c r="CH16" s="168"/>
      <c r="CI16" s="168"/>
      <c r="CJ16" s="168">
        <v>6399.7</v>
      </c>
      <c r="CK16" s="168">
        <v>249.01</v>
      </c>
      <c r="CL16" s="168">
        <v>929.93</v>
      </c>
      <c r="CM16" s="168">
        <v>1880.53</v>
      </c>
      <c r="CN16" s="168">
        <v>3593.83</v>
      </c>
      <c r="CO16" s="168"/>
      <c r="CP16" s="168"/>
      <c r="CQ16" s="168"/>
      <c r="CR16" s="168"/>
      <c r="CS16" s="168"/>
      <c r="CT16" s="168"/>
      <c r="CU16" s="168"/>
      <c r="CV16" s="168"/>
      <c r="CW16" s="168"/>
      <c r="CX16" s="168"/>
      <c r="CY16" s="168"/>
      <c r="CZ16" s="168"/>
      <c r="DA16" s="168"/>
      <c r="DB16" s="168"/>
      <c r="DC16" s="168"/>
      <c r="DD16" s="168"/>
      <c r="DE16" s="168"/>
      <c r="DF16" s="168"/>
      <c r="DG16" s="168"/>
      <c r="DH16" s="168"/>
      <c r="DI16" s="168"/>
      <c r="DJ16" s="168"/>
      <c r="DK16" s="168"/>
      <c r="DL16" s="168"/>
      <c r="DM16" s="168"/>
      <c r="DN16" s="168"/>
      <c r="DO16" s="168"/>
      <c r="DP16" s="168"/>
      <c r="DQ16" s="168"/>
      <c r="DR16" s="168"/>
      <c r="DS16" s="168"/>
      <c r="DT16" s="168"/>
      <c r="DU16" s="168"/>
      <c r="DV16" s="168"/>
      <c r="DW16" s="168"/>
      <c r="DX16" s="168"/>
      <c r="DY16" s="168"/>
      <c r="DZ16" s="168"/>
      <c r="EA16" s="168"/>
      <c r="EB16" s="168"/>
      <c r="EC16" s="168"/>
      <c r="ED16" s="168"/>
      <c r="EE16" s="168"/>
      <c r="EF16" s="168"/>
      <c r="EG16" s="168"/>
      <c r="EH16" s="168"/>
      <c r="EI16" s="168"/>
      <c r="EJ16" s="168"/>
      <c r="EK16" s="168"/>
      <c r="EL16" s="168"/>
      <c r="EM16" s="168"/>
      <c r="EN16" s="168"/>
      <c r="EO16" s="168"/>
      <c r="EP16" s="168"/>
      <c r="EQ16" s="168"/>
      <c r="ER16" s="168"/>
      <c r="ES16" s="168"/>
      <c r="ET16" s="168"/>
      <c r="EU16" s="168"/>
      <c r="EV16" s="168"/>
      <c r="EW16" s="168"/>
      <c r="EX16" s="168"/>
      <c r="EY16" s="168"/>
      <c r="EZ16" s="168"/>
      <c r="FA16" s="168"/>
      <c r="FB16" s="168"/>
      <c r="FC16" s="168"/>
      <c r="FD16" s="168"/>
      <c r="FE16" s="168"/>
      <c r="FF16" s="168"/>
      <c r="FG16" s="168"/>
      <c r="FH16" s="168"/>
      <c r="FI16" s="168"/>
      <c r="FJ16" s="168"/>
      <c r="FK16" s="168"/>
      <c r="FL16" s="168"/>
      <c r="FM16" s="168"/>
      <c r="FN16" s="168"/>
      <c r="FO16" s="168"/>
      <c r="FP16" s="168"/>
      <c r="FQ16" s="168"/>
      <c r="FR16" s="168"/>
      <c r="FS16" s="168"/>
      <c r="FT16" s="168"/>
      <c r="FU16" s="168"/>
      <c r="FV16" s="168"/>
      <c r="FW16" s="168"/>
      <c r="FX16" s="168"/>
      <c r="FY16" s="168"/>
      <c r="FZ16" s="168"/>
      <c r="GA16" s="168"/>
      <c r="GB16" s="168"/>
      <c r="GC16" s="168"/>
      <c r="GD16" s="168"/>
      <c r="GE16" s="168"/>
      <c r="GF16" s="168"/>
      <c r="GG16" s="168"/>
      <c r="GH16" s="168"/>
      <c r="GI16" s="168"/>
      <c r="GJ16" s="168"/>
      <c r="GK16" s="168"/>
      <c r="GL16" s="168"/>
      <c r="GM16" s="168"/>
      <c r="GN16" s="168"/>
      <c r="GO16" s="168"/>
      <c r="GP16" s="168"/>
      <c r="GQ16" s="168"/>
      <c r="GR16" s="168"/>
      <c r="GS16" s="168"/>
      <c r="GT16" s="168"/>
      <c r="GU16" s="168"/>
      <c r="GV16" s="168"/>
      <c r="GW16" s="168"/>
      <c r="GX16" s="168"/>
      <c r="GY16" s="168"/>
      <c r="GZ16" s="168"/>
      <c r="HA16" s="168"/>
      <c r="HB16" s="168"/>
      <c r="HC16" s="168"/>
      <c r="HD16" s="168"/>
      <c r="HE16" s="168"/>
      <c r="HF16" s="168"/>
      <c r="HG16" s="168"/>
      <c r="HH16" s="168"/>
      <c r="HI16" s="168"/>
      <c r="HJ16" s="168"/>
      <c r="HK16" s="168"/>
      <c r="HL16" s="168"/>
      <c r="HM16" s="168"/>
      <c r="HN16" s="168"/>
      <c r="HO16" s="168"/>
      <c r="HP16" s="168"/>
      <c r="HQ16" s="168"/>
      <c r="HR16" s="168"/>
      <c r="HS16" s="168"/>
      <c r="HT16" s="168"/>
      <c r="HU16" s="168"/>
      <c r="HV16" s="168"/>
      <c r="HW16" s="168"/>
      <c r="HX16" s="168"/>
      <c r="HY16" s="168"/>
      <c r="HZ16" s="168"/>
      <c r="IA16" s="168"/>
      <c r="IB16" s="168"/>
      <c r="IC16" s="168"/>
      <c r="ID16" s="168"/>
      <c r="IE16" s="168"/>
      <c r="IF16" s="168"/>
      <c r="IG16" s="168"/>
      <c r="IH16" s="168"/>
      <c r="II16" s="168"/>
      <c r="IJ16" s="168"/>
      <c r="IK16" s="168"/>
      <c r="IL16" s="168"/>
    </row>
    <row r="17" spans="1:246" ht="14.5" outlineLevel="1" x14ac:dyDescent="0.35">
      <c r="A17" s="3" t="s">
        <v>800</v>
      </c>
      <c r="B17" s="70"/>
      <c r="C17" s="70"/>
      <c r="D17" s="167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9"/>
      <c r="AI17" s="167"/>
      <c r="AJ17" s="168"/>
      <c r="AK17" s="168"/>
      <c r="AL17" s="168"/>
      <c r="AM17" s="168"/>
      <c r="AN17" s="168">
        <v>2893.14</v>
      </c>
      <c r="AO17" s="168">
        <v>299.06</v>
      </c>
      <c r="AP17" s="168">
        <v>831.23</v>
      </c>
      <c r="AQ17" s="168"/>
      <c r="AR17" s="168"/>
      <c r="AS17" s="168"/>
      <c r="AT17" s="168"/>
      <c r="AU17" s="168"/>
      <c r="AV17" s="168"/>
      <c r="AW17" s="168"/>
      <c r="AX17" s="168">
        <v>1903.69</v>
      </c>
      <c r="AY17" s="168"/>
      <c r="AZ17" s="168"/>
      <c r="BA17" s="168"/>
      <c r="BB17" s="168"/>
      <c r="BC17" s="168"/>
      <c r="BD17" s="168"/>
      <c r="BE17" s="168"/>
      <c r="BF17" s="168"/>
      <c r="BG17" s="168"/>
      <c r="BH17" s="168">
        <v>165.24</v>
      </c>
      <c r="BI17" s="168">
        <v>4000</v>
      </c>
      <c r="BJ17" s="168"/>
      <c r="BK17" s="168">
        <v>978.98</v>
      </c>
      <c r="BL17" s="168"/>
      <c r="BM17" s="169"/>
      <c r="BN17" s="170"/>
      <c r="BO17" s="168">
        <v>117.4</v>
      </c>
      <c r="BP17" s="168">
        <v>478.67</v>
      </c>
      <c r="BQ17" s="168">
        <v>1518.29</v>
      </c>
      <c r="BR17" s="168">
        <v>508.57</v>
      </c>
      <c r="BS17" s="168"/>
      <c r="BT17" s="168"/>
      <c r="BU17" s="168"/>
      <c r="BV17" s="168"/>
      <c r="BW17" s="168"/>
      <c r="BX17" s="168">
        <v>3214.6</v>
      </c>
      <c r="BY17" s="168">
        <v>482.18</v>
      </c>
      <c r="BZ17" s="168"/>
      <c r="CA17" s="168"/>
      <c r="CB17" s="168"/>
      <c r="CC17" s="168"/>
      <c r="CD17" s="168">
        <v>413.13</v>
      </c>
      <c r="CE17" s="168">
        <v>338.91</v>
      </c>
      <c r="CF17" s="168">
        <v>773.79</v>
      </c>
      <c r="CG17" s="168"/>
      <c r="CH17" s="168"/>
      <c r="CI17" s="168"/>
      <c r="CJ17" s="168"/>
      <c r="CK17" s="168"/>
      <c r="CL17" s="168"/>
      <c r="CM17" s="168"/>
      <c r="CN17" s="168"/>
      <c r="CO17" s="168"/>
      <c r="CP17" s="168"/>
      <c r="CQ17" s="168"/>
      <c r="CR17" s="168"/>
      <c r="CS17" s="168"/>
      <c r="CT17" s="168"/>
      <c r="CU17" s="168"/>
      <c r="CV17" s="168"/>
      <c r="CW17" s="168"/>
      <c r="CX17" s="168"/>
      <c r="CY17" s="168"/>
      <c r="CZ17" s="168"/>
      <c r="DA17" s="168"/>
      <c r="DB17" s="168"/>
      <c r="DC17" s="168"/>
      <c r="DD17" s="168"/>
      <c r="DE17" s="168"/>
      <c r="DF17" s="168"/>
      <c r="DG17" s="168"/>
      <c r="DH17" s="168"/>
      <c r="DI17" s="168"/>
      <c r="DJ17" s="168"/>
      <c r="DK17" s="168"/>
      <c r="DL17" s="168"/>
      <c r="DM17" s="168"/>
      <c r="DN17" s="168"/>
      <c r="DO17" s="168"/>
      <c r="DP17" s="168"/>
      <c r="DQ17" s="168"/>
      <c r="DR17" s="168"/>
      <c r="DS17" s="168"/>
      <c r="DT17" s="168"/>
      <c r="DU17" s="168"/>
      <c r="DV17" s="168"/>
      <c r="DW17" s="168"/>
      <c r="DX17" s="168"/>
      <c r="DY17" s="168"/>
      <c r="DZ17" s="168"/>
      <c r="EA17" s="168"/>
      <c r="EB17" s="168"/>
      <c r="EC17" s="168"/>
      <c r="ED17" s="168"/>
      <c r="EE17" s="168"/>
      <c r="EF17" s="168"/>
      <c r="EG17" s="168"/>
      <c r="EH17" s="168"/>
      <c r="EI17" s="168"/>
      <c r="EJ17" s="168"/>
      <c r="EK17" s="168"/>
      <c r="EL17" s="168"/>
      <c r="EM17" s="168"/>
      <c r="EN17" s="168"/>
      <c r="EO17" s="168"/>
      <c r="EP17" s="168"/>
      <c r="EQ17" s="168"/>
      <c r="ER17" s="168"/>
      <c r="ES17" s="168"/>
      <c r="ET17" s="168"/>
      <c r="EU17" s="168"/>
      <c r="EV17" s="168"/>
      <c r="EW17" s="168"/>
      <c r="EX17" s="168"/>
      <c r="EY17" s="168"/>
      <c r="EZ17" s="168"/>
      <c r="FA17" s="168"/>
      <c r="FB17" s="168"/>
      <c r="FC17" s="168"/>
      <c r="FD17" s="168"/>
      <c r="FE17" s="168"/>
      <c r="FF17" s="168"/>
      <c r="FG17" s="168"/>
      <c r="FH17" s="168"/>
      <c r="FI17" s="168"/>
      <c r="FJ17" s="168"/>
      <c r="FK17" s="168"/>
      <c r="FL17" s="168"/>
      <c r="FM17" s="168"/>
      <c r="FN17" s="168"/>
      <c r="FO17" s="168"/>
      <c r="FP17" s="168"/>
      <c r="FQ17" s="168"/>
      <c r="FR17" s="168"/>
      <c r="FS17" s="168"/>
      <c r="FT17" s="168"/>
      <c r="FU17" s="168"/>
      <c r="FV17" s="168"/>
      <c r="FW17" s="168"/>
      <c r="FX17" s="168"/>
      <c r="FY17" s="168"/>
      <c r="FZ17" s="168"/>
      <c r="GA17" s="168"/>
      <c r="GB17" s="168"/>
      <c r="GC17" s="168"/>
      <c r="GD17" s="168"/>
      <c r="GE17" s="168"/>
      <c r="GF17" s="168"/>
      <c r="GG17" s="168"/>
      <c r="GH17" s="168"/>
      <c r="GI17" s="168"/>
      <c r="GJ17" s="168"/>
      <c r="GK17" s="168"/>
      <c r="GL17" s="168"/>
      <c r="GM17" s="168"/>
      <c r="GN17" s="168"/>
      <c r="GO17" s="168"/>
      <c r="GP17" s="168"/>
      <c r="GQ17" s="168"/>
      <c r="GR17" s="168"/>
      <c r="GS17" s="168"/>
      <c r="GT17" s="168"/>
      <c r="GU17" s="168"/>
      <c r="GV17" s="168"/>
      <c r="GW17" s="168"/>
      <c r="GX17" s="168"/>
      <c r="GY17" s="168"/>
      <c r="GZ17" s="168"/>
      <c r="HA17" s="168"/>
      <c r="HB17" s="168"/>
      <c r="HC17" s="168"/>
      <c r="HD17" s="168"/>
      <c r="HE17" s="168"/>
      <c r="HF17" s="168"/>
      <c r="HG17" s="168"/>
      <c r="HH17" s="168"/>
      <c r="HI17" s="168"/>
      <c r="HJ17" s="168"/>
      <c r="HK17" s="168"/>
      <c r="HL17" s="168"/>
      <c r="HM17" s="168"/>
      <c r="HN17" s="168"/>
      <c r="HO17" s="168"/>
      <c r="HP17" s="168"/>
      <c r="HQ17" s="168"/>
      <c r="HR17" s="168"/>
      <c r="HS17" s="168"/>
      <c r="HT17" s="168"/>
      <c r="HU17" s="168"/>
      <c r="HV17" s="168"/>
      <c r="HW17" s="168"/>
      <c r="HX17" s="168"/>
      <c r="HY17" s="168"/>
      <c r="HZ17" s="168"/>
      <c r="IA17" s="168"/>
      <c r="IB17" s="168"/>
      <c r="IC17" s="168"/>
      <c r="ID17" s="168"/>
      <c r="IE17" s="168"/>
      <c r="IF17" s="168"/>
      <c r="IG17" s="168"/>
      <c r="IH17" s="168"/>
      <c r="II17" s="168"/>
      <c r="IJ17" s="168"/>
      <c r="IK17" s="168"/>
      <c r="IL17" s="168"/>
    </row>
    <row r="18" spans="1:246" ht="14.5" outlineLevel="1" x14ac:dyDescent="0.35">
      <c r="A18" s="3" t="s">
        <v>801</v>
      </c>
      <c r="B18" s="70"/>
      <c r="C18" s="70"/>
      <c r="D18" s="167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9"/>
      <c r="AI18" s="167">
        <v>1002.08</v>
      </c>
      <c r="AJ18" s="168"/>
      <c r="AK18" s="168"/>
      <c r="AL18" s="168"/>
      <c r="AM18" s="168"/>
      <c r="AN18" s="168"/>
      <c r="AO18" s="168">
        <v>3507.07</v>
      </c>
      <c r="AP18" s="168">
        <v>2004.8</v>
      </c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69"/>
      <c r="BN18" s="170"/>
      <c r="BO18" s="168"/>
      <c r="BP18" s="168"/>
      <c r="BQ18" s="168"/>
      <c r="BR18" s="168">
        <v>6015.39</v>
      </c>
      <c r="BS18" s="168"/>
      <c r="BT18" s="168"/>
      <c r="BU18" s="168"/>
      <c r="BV18" s="168"/>
      <c r="BW18" s="168"/>
      <c r="BX18" s="168">
        <v>7015.99</v>
      </c>
      <c r="BY18" s="168">
        <v>1502.96</v>
      </c>
      <c r="BZ18" s="168"/>
      <c r="CA18" s="168"/>
      <c r="CB18" s="168"/>
      <c r="CC18" s="168"/>
      <c r="CD18" s="168">
        <v>2002.52</v>
      </c>
      <c r="CE18" s="168"/>
      <c r="CF18" s="168">
        <v>1502.95</v>
      </c>
      <c r="CG18" s="168"/>
      <c r="CH18" s="168"/>
      <c r="CI18" s="168"/>
      <c r="CJ18" s="168"/>
      <c r="CK18" s="168"/>
      <c r="CL18" s="168"/>
      <c r="CM18" s="168">
        <v>7017.89</v>
      </c>
      <c r="CN18" s="168"/>
      <c r="CO18" s="168"/>
      <c r="CP18" s="168"/>
      <c r="CQ18" s="168"/>
      <c r="CR18" s="168"/>
      <c r="CS18" s="168"/>
      <c r="CT18" s="168"/>
      <c r="CU18" s="168"/>
      <c r="CV18" s="168"/>
      <c r="CW18" s="168"/>
      <c r="CX18" s="168"/>
      <c r="CY18" s="168"/>
      <c r="CZ18" s="168"/>
      <c r="DA18" s="168"/>
      <c r="DB18" s="168"/>
      <c r="DC18" s="168"/>
      <c r="DD18" s="168"/>
      <c r="DE18" s="168"/>
      <c r="DF18" s="168"/>
      <c r="DG18" s="168"/>
      <c r="DH18" s="168"/>
      <c r="DI18" s="168"/>
      <c r="DJ18" s="168"/>
      <c r="DK18" s="168"/>
      <c r="DL18" s="168"/>
      <c r="DM18" s="168"/>
      <c r="DN18" s="168"/>
      <c r="DO18" s="168"/>
      <c r="DP18" s="168"/>
      <c r="DQ18" s="168"/>
      <c r="DR18" s="168"/>
      <c r="DS18" s="168"/>
      <c r="DT18" s="168"/>
      <c r="DU18" s="168"/>
      <c r="DV18" s="168"/>
      <c r="DW18" s="168"/>
      <c r="DX18" s="168"/>
      <c r="DY18" s="168"/>
      <c r="DZ18" s="168"/>
      <c r="EA18" s="168"/>
      <c r="EB18" s="168"/>
      <c r="EC18" s="168"/>
      <c r="ED18" s="168"/>
      <c r="EE18" s="168"/>
      <c r="EF18" s="168"/>
      <c r="EG18" s="168"/>
      <c r="EH18" s="168"/>
      <c r="EI18" s="168"/>
      <c r="EJ18" s="168"/>
      <c r="EK18" s="168"/>
      <c r="EL18" s="168"/>
      <c r="EM18" s="168"/>
      <c r="EN18" s="168"/>
      <c r="EO18" s="168"/>
      <c r="EP18" s="168"/>
      <c r="EQ18" s="168"/>
      <c r="ER18" s="168"/>
      <c r="ES18" s="168"/>
      <c r="ET18" s="168"/>
      <c r="EU18" s="168"/>
      <c r="EV18" s="168"/>
      <c r="EW18" s="168"/>
      <c r="EX18" s="168"/>
      <c r="EY18" s="168"/>
      <c r="EZ18" s="168"/>
      <c r="FA18" s="168"/>
      <c r="FB18" s="168"/>
      <c r="FC18" s="168"/>
      <c r="FD18" s="168"/>
      <c r="FE18" s="168"/>
      <c r="FF18" s="168"/>
      <c r="FG18" s="168"/>
      <c r="FH18" s="168"/>
      <c r="FI18" s="168"/>
      <c r="FJ18" s="168"/>
      <c r="FK18" s="168"/>
      <c r="FL18" s="168"/>
      <c r="FM18" s="168"/>
      <c r="FN18" s="168"/>
      <c r="FO18" s="168"/>
      <c r="FP18" s="168"/>
      <c r="FQ18" s="168"/>
      <c r="FR18" s="168"/>
      <c r="FS18" s="168"/>
      <c r="FT18" s="168"/>
      <c r="FU18" s="168"/>
      <c r="FV18" s="168"/>
      <c r="FW18" s="168"/>
      <c r="FX18" s="168"/>
      <c r="FY18" s="168"/>
      <c r="FZ18" s="168"/>
      <c r="GA18" s="168"/>
      <c r="GB18" s="168"/>
      <c r="GC18" s="168"/>
      <c r="GD18" s="168"/>
      <c r="GE18" s="168"/>
      <c r="GF18" s="168"/>
      <c r="GG18" s="168"/>
      <c r="GH18" s="168"/>
      <c r="GI18" s="168"/>
      <c r="GJ18" s="168"/>
      <c r="GK18" s="168"/>
      <c r="GL18" s="168"/>
      <c r="GM18" s="168"/>
      <c r="GN18" s="168"/>
      <c r="GO18" s="168"/>
      <c r="GP18" s="168"/>
      <c r="GQ18" s="168"/>
      <c r="GR18" s="168"/>
      <c r="GS18" s="168"/>
      <c r="GT18" s="168"/>
      <c r="GU18" s="168"/>
      <c r="GV18" s="168"/>
      <c r="GW18" s="168"/>
      <c r="GX18" s="168"/>
      <c r="GY18" s="168"/>
      <c r="GZ18" s="168"/>
      <c r="HA18" s="168"/>
      <c r="HB18" s="168"/>
      <c r="HC18" s="168"/>
      <c r="HD18" s="168"/>
      <c r="HE18" s="168"/>
      <c r="HF18" s="168"/>
      <c r="HG18" s="168"/>
      <c r="HH18" s="168"/>
      <c r="HI18" s="168"/>
      <c r="HJ18" s="168"/>
      <c r="HK18" s="168"/>
      <c r="HL18" s="168"/>
      <c r="HM18" s="168"/>
      <c r="HN18" s="168"/>
      <c r="HO18" s="168"/>
      <c r="HP18" s="168"/>
      <c r="HQ18" s="168"/>
      <c r="HR18" s="168"/>
      <c r="HS18" s="168"/>
      <c r="HT18" s="168"/>
      <c r="HU18" s="168"/>
      <c r="HV18" s="168"/>
      <c r="HW18" s="168"/>
      <c r="HX18" s="168"/>
      <c r="HY18" s="168"/>
      <c r="HZ18" s="168"/>
      <c r="IA18" s="168"/>
      <c r="IB18" s="168"/>
      <c r="IC18" s="168"/>
      <c r="ID18" s="168"/>
      <c r="IE18" s="168"/>
      <c r="IF18" s="168"/>
      <c r="IG18" s="168"/>
      <c r="IH18" s="168"/>
      <c r="II18" s="168"/>
      <c r="IJ18" s="168"/>
      <c r="IK18" s="168"/>
      <c r="IL18" s="168"/>
    </row>
    <row r="19" spans="1:246" ht="14.5" outlineLevel="1" x14ac:dyDescent="0.35">
      <c r="A19" s="3" t="s">
        <v>802</v>
      </c>
      <c r="B19" s="70"/>
      <c r="C19" s="70"/>
      <c r="D19" s="167">
        <v>50</v>
      </c>
      <c r="E19" s="168"/>
      <c r="F19" s="168">
        <v>78.5</v>
      </c>
      <c r="G19" s="168">
        <v>50</v>
      </c>
      <c r="H19" s="168">
        <v>50</v>
      </c>
      <c r="I19" s="168">
        <v>260</v>
      </c>
      <c r="J19" s="168">
        <v>270</v>
      </c>
      <c r="K19" s="168"/>
      <c r="L19" s="168"/>
      <c r="M19" s="168">
        <v>120</v>
      </c>
      <c r="N19" s="168">
        <v>25</v>
      </c>
      <c r="O19" s="168">
        <v>120</v>
      </c>
      <c r="P19" s="168">
        <v>20</v>
      </c>
      <c r="Q19" s="168">
        <v>150</v>
      </c>
      <c r="R19" s="168"/>
      <c r="S19" s="168"/>
      <c r="T19" s="168"/>
      <c r="U19" s="168"/>
      <c r="V19" s="168"/>
      <c r="W19" s="168"/>
      <c r="X19" s="168"/>
      <c r="Y19" s="168">
        <v>0.17</v>
      </c>
      <c r="Z19" s="168"/>
      <c r="AA19" s="168">
        <v>320</v>
      </c>
      <c r="AB19" s="168">
        <v>120</v>
      </c>
      <c r="AC19" s="168">
        <v>120</v>
      </c>
      <c r="AD19" s="168">
        <v>20</v>
      </c>
      <c r="AE19" s="168">
        <v>150</v>
      </c>
      <c r="AF19" s="168">
        <v>3400</v>
      </c>
      <c r="AG19" s="168"/>
      <c r="AH19" s="169">
        <v>20</v>
      </c>
      <c r="AI19" s="167">
        <v>5120</v>
      </c>
      <c r="AJ19" s="168">
        <v>80</v>
      </c>
      <c r="AK19" s="168">
        <v>1720</v>
      </c>
      <c r="AL19" s="168">
        <v>150</v>
      </c>
      <c r="AM19" s="168">
        <v>10214.290000000001</v>
      </c>
      <c r="AN19" s="168"/>
      <c r="AO19" s="168"/>
      <c r="AP19" s="168">
        <v>120</v>
      </c>
      <c r="AQ19" s="168"/>
      <c r="AR19" s="168"/>
      <c r="AS19" s="168"/>
      <c r="AT19" s="168"/>
      <c r="AU19" s="168">
        <v>900</v>
      </c>
      <c r="AV19" s="168"/>
      <c r="AW19" s="168"/>
      <c r="AX19" s="168">
        <v>1800</v>
      </c>
      <c r="AY19" s="168"/>
      <c r="AZ19" s="168"/>
      <c r="BA19" s="168">
        <v>1000</v>
      </c>
      <c r="BB19" s="168"/>
      <c r="BC19" s="168"/>
      <c r="BD19" s="168"/>
      <c r="BE19" s="168"/>
      <c r="BF19" s="168"/>
      <c r="BG19" s="168"/>
      <c r="BH19" s="168">
        <v>2500</v>
      </c>
      <c r="BI19" s="168"/>
      <c r="BJ19" s="168"/>
      <c r="BK19" s="168"/>
      <c r="BL19" s="168"/>
      <c r="BM19" s="169">
        <v>4054.29</v>
      </c>
      <c r="BN19" s="170"/>
      <c r="BO19" s="168"/>
      <c r="BP19" s="168"/>
      <c r="BQ19" s="168">
        <v>6900</v>
      </c>
      <c r="BR19" s="168"/>
      <c r="BS19" s="168"/>
      <c r="BT19" s="168"/>
      <c r="BU19" s="168"/>
      <c r="BV19" s="168"/>
      <c r="BW19" s="168"/>
      <c r="BX19" s="168"/>
      <c r="BY19" s="168"/>
      <c r="BZ19" s="168"/>
      <c r="CA19" s="168"/>
      <c r="CB19" s="168"/>
      <c r="CC19" s="168"/>
      <c r="CD19" s="168"/>
      <c r="CE19" s="168"/>
      <c r="CF19" s="168"/>
      <c r="CG19" s="168"/>
      <c r="CH19" s="168">
        <v>500</v>
      </c>
      <c r="CI19" s="168"/>
      <c r="CJ19" s="168"/>
      <c r="CK19" s="168"/>
      <c r="CL19" s="168"/>
      <c r="CM19" s="168">
        <v>4000</v>
      </c>
      <c r="CN19" s="168"/>
      <c r="CO19" s="168"/>
      <c r="CP19" s="168"/>
      <c r="CQ19" s="168"/>
      <c r="CR19" s="168"/>
      <c r="CS19" s="168"/>
      <c r="CT19" s="168"/>
      <c r="CU19" s="168"/>
      <c r="CV19" s="168"/>
      <c r="CW19" s="168"/>
      <c r="CX19" s="168"/>
      <c r="CY19" s="168"/>
      <c r="CZ19" s="168"/>
      <c r="DA19" s="168"/>
      <c r="DB19" s="168"/>
      <c r="DC19" s="168"/>
      <c r="DD19" s="168"/>
      <c r="DE19" s="168"/>
      <c r="DF19" s="168"/>
      <c r="DG19" s="168"/>
      <c r="DH19" s="168"/>
      <c r="DI19" s="168"/>
      <c r="DJ19" s="168"/>
      <c r="DK19" s="168"/>
      <c r="DL19" s="168"/>
      <c r="DM19" s="168"/>
      <c r="DN19" s="168"/>
      <c r="DO19" s="168"/>
      <c r="DP19" s="168"/>
      <c r="DQ19" s="168"/>
      <c r="DR19" s="168"/>
      <c r="DS19" s="168"/>
      <c r="DT19" s="168"/>
      <c r="DU19" s="168"/>
      <c r="DV19" s="168"/>
      <c r="DW19" s="168"/>
      <c r="DX19" s="168"/>
      <c r="DY19" s="168"/>
      <c r="DZ19" s="168"/>
      <c r="EA19" s="168"/>
      <c r="EB19" s="168"/>
      <c r="EC19" s="168"/>
      <c r="ED19" s="168"/>
      <c r="EE19" s="168"/>
      <c r="EF19" s="168"/>
      <c r="EG19" s="168"/>
      <c r="EH19" s="168"/>
      <c r="EI19" s="168"/>
      <c r="EJ19" s="168"/>
      <c r="EK19" s="168"/>
      <c r="EL19" s="168"/>
      <c r="EM19" s="168"/>
      <c r="EN19" s="168"/>
      <c r="EO19" s="168"/>
      <c r="EP19" s="168"/>
      <c r="EQ19" s="168"/>
      <c r="ER19" s="168"/>
      <c r="ES19" s="168"/>
      <c r="ET19" s="168"/>
      <c r="EU19" s="168"/>
      <c r="EV19" s="168"/>
      <c r="EW19" s="168"/>
      <c r="EX19" s="168"/>
      <c r="EY19" s="168"/>
      <c r="EZ19" s="168"/>
      <c r="FA19" s="168"/>
      <c r="FB19" s="168"/>
      <c r="FC19" s="168"/>
      <c r="FD19" s="168"/>
      <c r="FE19" s="168"/>
      <c r="FF19" s="168"/>
      <c r="FG19" s="168"/>
      <c r="FH19" s="168"/>
      <c r="FI19" s="168"/>
      <c r="FJ19" s="168"/>
      <c r="FK19" s="168"/>
      <c r="FL19" s="168"/>
      <c r="FM19" s="168"/>
      <c r="FN19" s="168"/>
      <c r="FO19" s="168"/>
      <c r="FP19" s="168"/>
      <c r="FQ19" s="168"/>
      <c r="FR19" s="168"/>
      <c r="FS19" s="168"/>
      <c r="FT19" s="168"/>
      <c r="FU19" s="168"/>
      <c r="FV19" s="168"/>
      <c r="FW19" s="168"/>
      <c r="FX19" s="168"/>
      <c r="FY19" s="168"/>
      <c r="FZ19" s="168"/>
      <c r="GA19" s="168"/>
      <c r="GB19" s="168"/>
      <c r="GC19" s="168"/>
      <c r="GD19" s="168"/>
      <c r="GE19" s="168"/>
      <c r="GF19" s="168"/>
      <c r="GG19" s="168"/>
      <c r="GH19" s="168"/>
      <c r="GI19" s="168"/>
      <c r="GJ19" s="168"/>
      <c r="GK19" s="168"/>
      <c r="GL19" s="168"/>
      <c r="GM19" s="168"/>
      <c r="GN19" s="168"/>
      <c r="GO19" s="168"/>
      <c r="GP19" s="168"/>
      <c r="GQ19" s="168"/>
      <c r="GR19" s="168"/>
      <c r="GS19" s="168"/>
      <c r="GT19" s="168"/>
      <c r="GU19" s="168"/>
      <c r="GV19" s="168"/>
      <c r="GW19" s="168"/>
      <c r="GX19" s="168"/>
      <c r="GY19" s="168"/>
      <c r="GZ19" s="168"/>
      <c r="HA19" s="168"/>
      <c r="HB19" s="168"/>
      <c r="HC19" s="168"/>
      <c r="HD19" s="168"/>
      <c r="HE19" s="168"/>
      <c r="HF19" s="168"/>
      <c r="HG19" s="168"/>
      <c r="HH19" s="168"/>
      <c r="HI19" s="168"/>
      <c r="HJ19" s="168"/>
      <c r="HK19" s="168"/>
      <c r="HL19" s="168"/>
      <c r="HM19" s="168"/>
      <c r="HN19" s="168"/>
      <c r="HO19" s="168"/>
      <c r="HP19" s="168"/>
      <c r="HQ19" s="168"/>
      <c r="HR19" s="168"/>
      <c r="HS19" s="168"/>
      <c r="HT19" s="168"/>
      <c r="HU19" s="168"/>
      <c r="HV19" s="168"/>
      <c r="HW19" s="168"/>
      <c r="HX19" s="168"/>
      <c r="HY19" s="168"/>
      <c r="HZ19" s="168"/>
      <c r="IA19" s="168"/>
      <c r="IB19" s="168"/>
      <c r="IC19" s="168"/>
      <c r="ID19" s="168"/>
      <c r="IE19" s="168"/>
      <c r="IF19" s="168"/>
      <c r="IG19" s="168"/>
      <c r="IH19" s="168"/>
      <c r="II19" s="168"/>
      <c r="IJ19" s="168"/>
      <c r="IK19" s="168"/>
      <c r="IL19" s="168"/>
    </row>
    <row r="20" spans="1:246" ht="14.5" outlineLevel="1" x14ac:dyDescent="0.35">
      <c r="A20" s="3" t="s">
        <v>803</v>
      </c>
      <c r="B20" s="70"/>
      <c r="C20" s="70"/>
      <c r="D20" s="167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71">
        <v>45000.4</v>
      </c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9"/>
      <c r="AI20" s="167"/>
      <c r="AJ20" s="168"/>
      <c r="AK20" s="168"/>
      <c r="AL20" s="168"/>
      <c r="AM20" s="168">
        <v>17.399999999999999</v>
      </c>
      <c r="AN20" s="168"/>
      <c r="AO20" s="168"/>
      <c r="AP20" s="168"/>
      <c r="AQ20" s="168"/>
      <c r="AR20" s="168"/>
      <c r="AS20" s="168"/>
      <c r="AT20" s="168"/>
      <c r="AU20" s="168"/>
      <c r="AV20" s="168"/>
      <c r="AW20" s="168"/>
      <c r="AX20" s="168"/>
      <c r="AY20" s="168"/>
      <c r="AZ20" s="168"/>
      <c r="BA20" s="168">
        <v>-47.2</v>
      </c>
      <c r="BB20" s="168"/>
      <c r="BC20" s="168"/>
      <c r="BD20" s="168"/>
      <c r="BE20" s="168"/>
      <c r="BF20" s="168"/>
      <c r="BG20" s="168"/>
      <c r="BH20" s="168"/>
      <c r="BI20" s="168"/>
      <c r="BJ20" s="168"/>
      <c r="BK20" s="168"/>
      <c r="BL20" s="168"/>
      <c r="BM20" s="169"/>
      <c r="BN20" s="170"/>
      <c r="BO20" s="168">
        <v>1.17</v>
      </c>
      <c r="BP20" s="168"/>
      <c r="BQ20" s="168"/>
      <c r="BR20" s="168"/>
      <c r="BS20" s="168"/>
      <c r="BT20" s="168"/>
      <c r="BU20" s="168"/>
      <c r="BV20" s="168">
        <v>0.32</v>
      </c>
      <c r="BW20" s="168"/>
      <c r="BX20" s="168"/>
      <c r="BY20" s="168"/>
      <c r="BZ20" s="168"/>
      <c r="CA20" s="168"/>
      <c r="CB20" s="168"/>
      <c r="CC20" s="168">
        <v>2500</v>
      </c>
      <c r="CD20" s="168"/>
      <c r="CE20" s="168"/>
      <c r="CF20" s="171"/>
      <c r="CG20" s="168"/>
      <c r="CH20" s="168"/>
      <c r="CI20" s="168"/>
      <c r="CJ20" s="168"/>
      <c r="CK20" s="168"/>
      <c r="CL20" s="168"/>
      <c r="CM20" s="168"/>
      <c r="CN20" s="168"/>
      <c r="CO20" s="168"/>
      <c r="CP20" s="168"/>
      <c r="CQ20" s="168"/>
      <c r="CR20" s="168"/>
      <c r="CS20" s="168"/>
      <c r="CT20" s="168"/>
      <c r="CU20" s="168"/>
      <c r="CV20" s="168"/>
      <c r="CW20" s="168"/>
      <c r="CX20" s="168"/>
      <c r="CY20" s="168"/>
      <c r="CZ20" s="168"/>
      <c r="DA20" s="168"/>
      <c r="DB20" s="168"/>
      <c r="DC20" s="168"/>
      <c r="DD20" s="168"/>
      <c r="DE20" s="168"/>
      <c r="DF20" s="168"/>
      <c r="DG20" s="168"/>
      <c r="DH20" s="168"/>
      <c r="DI20" s="168"/>
      <c r="DJ20" s="168"/>
      <c r="DK20" s="168"/>
      <c r="DL20" s="168"/>
      <c r="DM20" s="168"/>
      <c r="DN20" s="168"/>
      <c r="DO20" s="168"/>
      <c r="DP20" s="168"/>
      <c r="DQ20" s="168"/>
      <c r="DR20" s="168"/>
      <c r="DS20" s="168"/>
      <c r="DT20" s="168"/>
      <c r="DU20" s="168"/>
      <c r="DV20" s="168"/>
      <c r="DW20" s="168"/>
      <c r="DX20" s="168"/>
      <c r="DY20" s="168"/>
      <c r="DZ20" s="168"/>
      <c r="EA20" s="168"/>
      <c r="EB20" s="168"/>
      <c r="EC20" s="168"/>
      <c r="ED20" s="168"/>
      <c r="EE20" s="168"/>
      <c r="EF20" s="168"/>
      <c r="EG20" s="168"/>
      <c r="EH20" s="168"/>
      <c r="EI20" s="168"/>
      <c r="EJ20" s="168"/>
      <c r="EK20" s="168"/>
      <c r="EL20" s="168"/>
      <c r="EM20" s="168"/>
      <c r="EN20" s="168"/>
      <c r="EO20" s="168"/>
      <c r="EP20" s="168"/>
      <c r="EQ20" s="168"/>
      <c r="ER20" s="168"/>
      <c r="ES20" s="168"/>
      <c r="ET20" s="168"/>
      <c r="EU20" s="168"/>
      <c r="EV20" s="168"/>
      <c r="EW20" s="168"/>
      <c r="EX20" s="168"/>
      <c r="EY20" s="168"/>
      <c r="EZ20" s="168"/>
      <c r="FA20" s="168"/>
      <c r="FB20" s="168"/>
      <c r="FC20" s="168"/>
      <c r="FD20" s="168"/>
      <c r="FE20" s="168"/>
      <c r="FF20" s="168"/>
      <c r="FG20" s="168"/>
      <c r="FH20" s="168"/>
      <c r="FI20" s="168"/>
      <c r="FJ20" s="168"/>
      <c r="FK20" s="168"/>
      <c r="FL20" s="168"/>
      <c r="FM20" s="168"/>
      <c r="FN20" s="168"/>
      <c r="FO20" s="168"/>
      <c r="FP20" s="168"/>
      <c r="FQ20" s="168"/>
      <c r="FR20" s="168"/>
      <c r="FS20" s="168"/>
      <c r="FT20" s="168"/>
      <c r="FU20" s="168"/>
      <c r="FV20" s="168"/>
      <c r="FW20" s="168"/>
      <c r="FX20" s="168"/>
      <c r="FY20" s="168"/>
      <c r="FZ20" s="168"/>
      <c r="GA20" s="168"/>
      <c r="GB20" s="168"/>
      <c r="GC20" s="168"/>
      <c r="GD20" s="168"/>
      <c r="GE20" s="168"/>
      <c r="GF20" s="168"/>
      <c r="GG20" s="168"/>
      <c r="GH20" s="168"/>
      <c r="GI20" s="168"/>
      <c r="GJ20" s="168"/>
      <c r="GK20" s="168"/>
      <c r="GL20" s="168"/>
      <c r="GM20" s="168"/>
      <c r="GN20" s="168"/>
      <c r="GO20" s="168"/>
      <c r="GP20" s="168"/>
      <c r="GQ20" s="168"/>
      <c r="GR20" s="168"/>
      <c r="GS20" s="168"/>
      <c r="GT20" s="168"/>
      <c r="GU20" s="168"/>
      <c r="GV20" s="168"/>
      <c r="GW20" s="168"/>
      <c r="GX20" s="168"/>
      <c r="GY20" s="168"/>
      <c r="GZ20" s="168"/>
      <c r="HA20" s="168"/>
      <c r="HB20" s="168"/>
      <c r="HC20" s="168"/>
      <c r="HD20" s="168"/>
      <c r="HE20" s="168"/>
      <c r="HF20" s="168"/>
      <c r="HG20" s="168"/>
      <c r="HH20" s="168"/>
      <c r="HI20" s="168"/>
      <c r="HJ20" s="168"/>
      <c r="HK20" s="168"/>
      <c r="HL20" s="168"/>
      <c r="HM20" s="168"/>
      <c r="HN20" s="168"/>
      <c r="HO20" s="168"/>
      <c r="HP20" s="168"/>
      <c r="HQ20" s="168"/>
      <c r="HR20" s="168"/>
      <c r="HS20" s="168"/>
      <c r="HT20" s="168"/>
      <c r="HU20" s="168"/>
      <c r="HV20" s="168"/>
      <c r="HW20" s="168"/>
      <c r="HX20" s="168"/>
      <c r="HY20" s="168"/>
      <c r="HZ20" s="168"/>
      <c r="IA20" s="168"/>
      <c r="IB20" s="168"/>
      <c r="IC20" s="168"/>
      <c r="ID20" s="168"/>
      <c r="IE20" s="168"/>
      <c r="IF20" s="168"/>
      <c r="IG20" s="168"/>
      <c r="IH20" s="168"/>
      <c r="II20" s="168"/>
      <c r="IJ20" s="168"/>
      <c r="IK20" s="168"/>
      <c r="IL20" s="168"/>
    </row>
    <row r="21" spans="1:246" ht="15.75" customHeight="1" x14ac:dyDescent="0.35">
      <c r="B21" s="70"/>
      <c r="C21" s="70"/>
      <c r="D21" s="77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8"/>
      <c r="AI21" s="77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8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</row>
    <row r="22" spans="1:246" ht="15.75" customHeight="1" x14ac:dyDescent="0.35">
      <c r="A22" s="73" t="s">
        <v>809</v>
      </c>
      <c r="B22" s="81" t="s">
        <v>931</v>
      </c>
      <c r="C22" s="70"/>
      <c r="D22" s="163">
        <f t="shared" ref="D22:CQ22" si="318">SUM(D23:D27)</f>
        <v>0</v>
      </c>
      <c r="E22" s="164">
        <f t="shared" si="318"/>
        <v>0</v>
      </c>
      <c r="F22" s="164">
        <f t="shared" si="318"/>
        <v>0</v>
      </c>
      <c r="G22" s="164">
        <f t="shared" si="318"/>
        <v>0</v>
      </c>
      <c r="H22" s="164">
        <f t="shared" si="318"/>
        <v>0</v>
      </c>
      <c r="I22" s="164">
        <f t="shared" si="318"/>
        <v>0</v>
      </c>
      <c r="J22" s="164">
        <f t="shared" si="318"/>
        <v>0</v>
      </c>
      <c r="K22" s="164">
        <f t="shared" si="318"/>
        <v>0</v>
      </c>
      <c r="L22" s="164">
        <f t="shared" si="318"/>
        <v>0</v>
      </c>
      <c r="M22" s="164">
        <f t="shared" si="318"/>
        <v>0</v>
      </c>
      <c r="N22" s="164">
        <f t="shared" si="318"/>
        <v>0</v>
      </c>
      <c r="O22" s="164">
        <f t="shared" si="318"/>
        <v>0</v>
      </c>
      <c r="P22" s="164">
        <f t="shared" si="318"/>
        <v>0</v>
      </c>
      <c r="Q22" s="164">
        <f t="shared" si="318"/>
        <v>0</v>
      </c>
      <c r="R22" s="164">
        <f t="shared" si="318"/>
        <v>0</v>
      </c>
      <c r="S22" s="164">
        <f t="shared" si="318"/>
        <v>0</v>
      </c>
      <c r="T22" s="164">
        <f t="shared" si="318"/>
        <v>0</v>
      </c>
      <c r="U22" s="164">
        <f t="shared" si="318"/>
        <v>0</v>
      </c>
      <c r="V22" s="164">
        <f t="shared" si="318"/>
        <v>0</v>
      </c>
      <c r="W22" s="164">
        <f t="shared" si="318"/>
        <v>0</v>
      </c>
      <c r="X22" s="164">
        <f t="shared" si="318"/>
        <v>0</v>
      </c>
      <c r="Y22" s="164">
        <f t="shared" si="318"/>
        <v>0</v>
      </c>
      <c r="Z22" s="164">
        <f t="shared" si="318"/>
        <v>0</v>
      </c>
      <c r="AA22" s="164">
        <f t="shared" si="318"/>
        <v>0</v>
      </c>
      <c r="AB22" s="164">
        <f t="shared" si="318"/>
        <v>0</v>
      </c>
      <c r="AC22" s="164">
        <f t="shared" si="318"/>
        <v>0</v>
      </c>
      <c r="AD22" s="164">
        <f t="shared" si="318"/>
        <v>0</v>
      </c>
      <c r="AE22" s="164">
        <f t="shared" si="318"/>
        <v>0</v>
      </c>
      <c r="AF22" s="164">
        <f t="shared" si="318"/>
        <v>0</v>
      </c>
      <c r="AG22" s="164">
        <f t="shared" si="318"/>
        <v>0</v>
      </c>
      <c r="AH22" s="165">
        <f t="shared" si="318"/>
        <v>0</v>
      </c>
      <c r="AI22" s="163">
        <f t="shared" si="318"/>
        <v>2.57</v>
      </c>
      <c r="AJ22" s="164">
        <f t="shared" si="318"/>
        <v>0</v>
      </c>
      <c r="AK22" s="164">
        <f t="shared" si="318"/>
        <v>0</v>
      </c>
      <c r="AL22" s="164">
        <f t="shared" si="318"/>
        <v>0</v>
      </c>
      <c r="AM22" s="164">
        <f t="shared" si="318"/>
        <v>9.7200000000000006</v>
      </c>
      <c r="AN22" s="164">
        <f t="shared" si="318"/>
        <v>0</v>
      </c>
      <c r="AO22" s="164">
        <f t="shared" si="318"/>
        <v>7.09</v>
      </c>
      <c r="AP22" s="164">
        <f t="shared" si="318"/>
        <v>5.13</v>
      </c>
      <c r="AQ22" s="164">
        <f t="shared" si="318"/>
        <v>0</v>
      </c>
      <c r="AR22" s="164">
        <f t="shared" si="318"/>
        <v>0</v>
      </c>
      <c r="AS22" s="164">
        <f t="shared" si="318"/>
        <v>0</v>
      </c>
      <c r="AT22" s="164">
        <f t="shared" si="318"/>
        <v>0</v>
      </c>
      <c r="AU22" s="164">
        <f t="shared" si="318"/>
        <v>0</v>
      </c>
      <c r="AV22" s="164">
        <f t="shared" si="318"/>
        <v>0</v>
      </c>
      <c r="AW22" s="164">
        <f t="shared" si="318"/>
        <v>0</v>
      </c>
      <c r="AX22" s="164">
        <f t="shared" si="318"/>
        <v>0</v>
      </c>
      <c r="AY22" s="164">
        <f t="shared" si="318"/>
        <v>0</v>
      </c>
      <c r="AZ22" s="164">
        <f t="shared" si="318"/>
        <v>0</v>
      </c>
      <c r="BA22" s="164">
        <f t="shared" si="318"/>
        <v>0</v>
      </c>
      <c r="BB22" s="164">
        <f t="shared" si="318"/>
        <v>0</v>
      </c>
      <c r="BC22" s="164">
        <f t="shared" si="318"/>
        <v>0</v>
      </c>
      <c r="BD22" s="164">
        <f t="shared" si="318"/>
        <v>0</v>
      </c>
      <c r="BE22" s="164">
        <f t="shared" si="318"/>
        <v>0</v>
      </c>
      <c r="BF22" s="164">
        <f t="shared" si="318"/>
        <v>0</v>
      </c>
      <c r="BG22" s="164">
        <f t="shared" si="318"/>
        <v>0</v>
      </c>
      <c r="BH22" s="164">
        <f t="shared" si="318"/>
        <v>0</v>
      </c>
      <c r="BI22" s="164">
        <f t="shared" si="318"/>
        <v>0</v>
      </c>
      <c r="BJ22" s="164">
        <f t="shared" si="318"/>
        <v>0</v>
      </c>
      <c r="BK22" s="164">
        <f t="shared" si="318"/>
        <v>0</v>
      </c>
      <c r="BL22" s="164">
        <f t="shared" si="318"/>
        <v>0</v>
      </c>
      <c r="BM22" s="165">
        <f t="shared" si="318"/>
        <v>0</v>
      </c>
      <c r="BN22" s="166">
        <f t="shared" si="318"/>
        <v>0</v>
      </c>
      <c r="BO22" s="164">
        <f t="shared" si="318"/>
        <v>0</v>
      </c>
      <c r="BP22" s="164">
        <f t="shared" si="318"/>
        <v>0</v>
      </c>
      <c r="BQ22" s="164">
        <f t="shared" si="318"/>
        <v>0</v>
      </c>
      <c r="BR22" s="164">
        <f t="shared" si="318"/>
        <v>15.39</v>
      </c>
      <c r="BS22" s="164">
        <f t="shared" si="318"/>
        <v>0</v>
      </c>
      <c r="BT22" s="164">
        <f t="shared" si="318"/>
        <v>0</v>
      </c>
      <c r="BU22" s="164">
        <f t="shared" si="318"/>
        <v>0</v>
      </c>
      <c r="BV22" s="164">
        <f t="shared" si="318"/>
        <v>0</v>
      </c>
      <c r="BW22" s="164">
        <f t="shared" si="318"/>
        <v>0</v>
      </c>
      <c r="BX22" s="164">
        <f t="shared" si="318"/>
        <v>16.989999999999998</v>
      </c>
      <c r="BY22" s="164">
        <f t="shared" si="318"/>
        <v>3.85</v>
      </c>
      <c r="BZ22" s="164">
        <f t="shared" si="318"/>
        <v>0</v>
      </c>
      <c r="CA22" s="164">
        <f t="shared" si="318"/>
        <v>0</v>
      </c>
      <c r="CB22" s="164">
        <f t="shared" si="318"/>
        <v>0</v>
      </c>
      <c r="CC22" s="164">
        <f t="shared" si="318"/>
        <v>0</v>
      </c>
      <c r="CD22" s="164">
        <f t="shared" si="318"/>
        <v>2.57</v>
      </c>
      <c r="CE22" s="164">
        <f t="shared" si="318"/>
        <v>0</v>
      </c>
      <c r="CF22" s="164">
        <f t="shared" si="318"/>
        <v>3.85</v>
      </c>
      <c r="CG22" s="164">
        <f t="shared" si="318"/>
        <v>0</v>
      </c>
      <c r="CH22" s="164">
        <f t="shared" si="318"/>
        <v>0</v>
      </c>
      <c r="CI22" s="164">
        <f t="shared" si="318"/>
        <v>0</v>
      </c>
      <c r="CJ22" s="164">
        <f t="shared" si="318"/>
        <v>0</v>
      </c>
      <c r="CK22" s="164">
        <f t="shared" si="318"/>
        <v>0</v>
      </c>
      <c r="CL22" s="164">
        <f t="shared" si="318"/>
        <v>0</v>
      </c>
      <c r="CM22" s="164">
        <f t="shared" si="318"/>
        <v>17.97</v>
      </c>
      <c r="CN22" s="164">
        <f t="shared" si="318"/>
        <v>0</v>
      </c>
      <c r="CO22" s="164">
        <f t="shared" si="318"/>
        <v>0</v>
      </c>
      <c r="CP22" s="164">
        <f t="shared" si="318"/>
        <v>0</v>
      </c>
      <c r="CQ22" s="164">
        <f t="shared" si="318"/>
        <v>0</v>
      </c>
      <c r="CR22" s="164">
        <f t="shared" ref="CR22:FC22" si="319">SUM(CR23:CR27)</f>
        <v>0</v>
      </c>
      <c r="CS22" s="164">
        <f t="shared" si="319"/>
        <v>0</v>
      </c>
      <c r="CT22" s="164">
        <f t="shared" si="319"/>
        <v>0</v>
      </c>
      <c r="CU22" s="164">
        <f t="shared" si="319"/>
        <v>0</v>
      </c>
      <c r="CV22" s="164">
        <f t="shared" si="319"/>
        <v>0</v>
      </c>
      <c r="CW22" s="164">
        <f t="shared" si="319"/>
        <v>0</v>
      </c>
      <c r="CX22" s="164">
        <f t="shared" si="319"/>
        <v>0</v>
      </c>
      <c r="CY22" s="164">
        <f t="shared" si="319"/>
        <v>0</v>
      </c>
      <c r="CZ22" s="164">
        <f t="shared" si="319"/>
        <v>0</v>
      </c>
      <c r="DA22" s="164">
        <f t="shared" si="319"/>
        <v>0</v>
      </c>
      <c r="DB22" s="164">
        <f t="shared" si="319"/>
        <v>0</v>
      </c>
      <c r="DC22" s="164">
        <f t="shared" si="319"/>
        <v>0</v>
      </c>
      <c r="DD22" s="164">
        <f t="shared" si="319"/>
        <v>0</v>
      </c>
      <c r="DE22" s="164">
        <f t="shared" si="319"/>
        <v>0</v>
      </c>
      <c r="DF22" s="164">
        <f t="shared" si="319"/>
        <v>0</v>
      </c>
      <c r="DG22" s="164">
        <f t="shared" si="319"/>
        <v>0</v>
      </c>
      <c r="DH22" s="164">
        <f t="shared" si="319"/>
        <v>0</v>
      </c>
      <c r="DI22" s="164">
        <f t="shared" si="319"/>
        <v>0</v>
      </c>
      <c r="DJ22" s="164">
        <f t="shared" si="319"/>
        <v>0</v>
      </c>
      <c r="DK22" s="164">
        <f t="shared" si="319"/>
        <v>0</v>
      </c>
      <c r="DL22" s="164">
        <f t="shared" si="319"/>
        <v>0</v>
      </c>
      <c r="DM22" s="164">
        <f t="shared" si="319"/>
        <v>0</v>
      </c>
      <c r="DN22" s="164">
        <f t="shared" si="319"/>
        <v>0</v>
      </c>
      <c r="DO22" s="164">
        <f t="shared" si="319"/>
        <v>0</v>
      </c>
      <c r="DP22" s="164">
        <f t="shared" si="319"/>
        <v>0</v>
      </c>
      <c r="DQ22" s="164">
        <f t="shared" si="319"/>
        <v>0</v>
      </c>
      <c r="DR22" s="164">
        <f t="shared" si="319"/>
        <v>0</v>
      </c>
      <c r="DS22" s="164">
        <f t="shared" si="319"/>
        <v>0</v>
      </c>
      <c r="DT22" s="164">
        <f t="shared" si="319"/>
        <v>0</v>
      </c>
      <c r="DU22" s="164">
        <f t="shared" si="319"/>
        <v>0</v>
      </c>
      <c r="DV22" s="164">
        <f t="shared" si="319"/>
        <v>0</v>
      </c>
      <c r="DW22" s="164">
        <f t="shared" si="319"/>
        <v>0</v>
      </c>
      <c r="DX22" s="164">
        <f t="shared" si="319"/>
        <v>0</v>
      </c>
      <c r="DY22" s="164">
        <f t="shared" si="319"/>
        <v>0</v>
      </c>
      <c r="DZ22" s="164">
        <f t="shared" si="319"/>
        <v>0</v>
      </c>
      <c r="EA22" s="164">
        <f t="shared" si="319"/>
        <v>0</v>
      </c>
      <c r="EB22" s="164">
        <f t="shared" si="319"/>
        <v>0</v>
      </c>
      <c r="EC22" s="164">
        <f t="shared" si="319"/>
        <v>0</v>
      </c>
      <c r="ED22" s="164">
        <f t="shared" si="319"/>
        <v>0</v>
      </c>
      <c r="EE22" s="164">
        <f t="shared" si="319"/>
        <v>0</v>
      </c>
      <c r="EF22" s="164">
        <f t="shared" si="319"/>
        <v>0</v>
      </c>
      <c r="EG22" s="164">
        <f t="shared" si="319"/>
        <v>0</v>
      </c>
      <c r="EH22" s="164">
        <f t="shared" si="319"/>
        <v>0</v>
      </c>
      <c r="EI22" s="164">
        <f t="shared" si="319"/>
        <v>0</v>
      </c>
      <c r="EJ22" s="164">
        <f t="shared" si="319"/>
        <v>0</v>
      </c>
      <c r="EK22" s="164">
        <f t="shared" si="319"/>
        <v>0</v>
      </c>
      <c r="EL22" s="164">
        <f t="shared" si="319"/>
        <v>0</v>
      </c>
      <c r="EM22" s="164">
        <f t="shared" si="319"/>
        <v>0</v>
      </c>
      <c r="EN22" s="164">
        <f t="shared" si="319"/>
        <v>0</v>
      </c>
      <c r="EO22" s="164">
        <f t="shared" si="319"/>
        <v>0</v>
      </c>
      <c r="EP22" s="164">
        <f t="shared" si="319"/>
        <v>0</v>
      </c>
      <c r="EQ22" s="164">
        <f t="shared" si="319"/>
        <v>0</v>
      </c>
      <c r="ER22" s="164">
        <f t="shared" si="319"/>
        <v>0</v>
      </c>
      <c r="ES22" s="164">
        <f t="shared" si="319"/>
        <v>0</v>
      </c>
      <c r="ET22" s="164">
        <f t="shared" si="319"/>
        <v>0</v>
      </c>
      <c r="EU22" s="164">
        <f t="shared" si="319"/>
        <v>0</v>
      </c>
      <c r="EV22" s="164">
        <f t="shared" si="319"/>
        <v>0</v>
      </c>
      <c r="EW22" s="164">
        <f t="shared" si="319"/>
        <v>0</v>
      </c>
      <c r="EX22" s="164">
        <f t="shared" si="319"/>
        <v>0</v>
      </c>
      <c r="EY22" s="164">
        <f t="shared" si="319"/>
        <v>0</v>
      </c>
      <c r="EZ22" s="164">
        <f t="shared" si="319"/>
        <v>0</v>
      </c>
      <c r="FA22" s="164">
        <f t="shared" si="319"/>
        <v>0</v>
      </c>
      <c r="FB22" s="164">
        <f t="shared" si="319"/>
        <v>0</v>
      </c>
      <c r="FC22" s="164">
        <f t="shared" si="319"/>
        <v>0</v>
      </c>
      <c r="FD22" s="164">
        <f t="shared" ref="FD22:HO22" si="320">SUM(FD23:FD27)</f>
        <v>0</v>
      </c>
      <c r="FE22" s="164">
        <f t="shared" si="320"/>
        <v>0</v>
      </c>
      <c r="FF22" s="164">
        <f t="shared" si="320"/>
        <v>0</v>
      </c>
      <c r="FG22" s="164">
        <f t="shared" si="320"/>
        <v>0</v>
      </c>
      <c r="FH22" s="164">
        <f t="shared" si="320"/>
        <v>0</v>
      </c>
      <c r="FI22" s="164">
        <f t="shared" si="320"/>
        <v>0</v>
      </c>
      <c r="FJ22" s="164">
        <f t="shared" si="320"/>
        <v>0</v>
      </c>
      <c r="FK22" s="164">
        <f t="shared" si="320"/>
        <v>0</v>
      </c>
      <c r="FL22" s="164">
        <f t="shared" si="320"/>
        <v>0</v>
      </c>
      <c r="FM22" s="164">
        <f t="shared" si="320"/>
        <v>0</v>
      </c>
      <c r="FN22" s="164">
        <f t="shared" si="320"/>
        <v>0</v>
      </c>
      <c r="FO22" s="164">
        <f t="shared" si="320"/>
        <v>0</v>
      </c>
      <c r="FP22" s="164">
        <f t="shared" si="320"/>
        <v>0</v>
      </c>
      <c r="FQ22" s="164">
        <f t="shared" si="320"/>
        <v>0</v>
      </c>
      <c r="FR22" s="164">
        <f t="shared" si="320"/>
        <v>0</v>
      </c>
      <c r="FS22" s="164">
        <f t="shared" si="320"/>
        <v>0</v>
      </c>
      <c r="FT22" s="164">
        <f t="shared" si="320"/>
        <v>0</v>
      </c>
      <c r="FU22" s="164">
        <f t="shared" si="320"/>
        <v>0</v>
      </c>
      <c r="FV22" s="164">
        <f t="shared" si="320"/>
        <v>0</v>
      </c>
      <c r="FW22" s="164">
        <f t="shared" si="320"/>
        <v>0</v>
      </c>
      <c r="FX22" s="164">
        <f t="shared" si="320"/>
        <v>0</v>
      </c>
      <c r="FY22" s="164">
        <f t="shared" si="320"/>
        <v>0</v>
      </c>
      <c r="FZ22" s="164">
        <f t="shared" si="320"/>
        <v>0</v>
      </c>
      <c r="GA22" s="164">
        <f t="shared" si="320"/>
        <v>0</v>
      </c>
      <c r="GB22" s="164">
        <f t="shared" si="320"/>
        <v>0</v>
      </c>
      <c r="GC22" s="164">
        <f t="shared" si="320"/>
        <v>0</v>
      </c>
      <c r="GD22" s="164">
        <f t="shared" si="320"/>
        <v>0</v>
      </c>
      <c r="GE22" s="164">
        <f t="shared" si="320"/>
        <v>0</v>
      </c>
      <c r="GF22" s="164">
        <f t="shared" si="320"/>
        <v>0</v>
      </c>
      <c r="GG22" s="164">
        <f t="shared" si="320"/>
        <v>0</v>
      </c>
      <c r="GH22" s="164">
        <f t="shared" si="320"/>
        <v>0</v>
      </c>
      <c r="GI22" s="164">
        <f t="shared" si="320"/>
        <v>0</v>
      </c>
      <c r="GJ22" s="164">
        <f t="shared" si="320"/>
        <v>0</v>
      </c>
      <c r="GK22" s="164">
        <f t="shared" si="320"/>
        <v>0</v>
      </c>
      <c r="GL22" s="164">
        <f t="shared" si="320"/>
        <v>0</v>
      </c>
      <c r="GM22" s="164">
        <f t="shared" si="320"/>
        <v>0</v>
      </c>
      <c r="GN22" s="164">
        <f t="shared" si="320"/>
        <v>0</v>
      </c>
      <c r="GO22" s="164">
        <f t="shared" si="320"/>
        <v>0</v>
      </c>
      <c r="GP22" s="164">
        <f t="shared" si="320"/>
        <v>0</v>
      </c>
      <c r="GQ22" s="164">
        <f t="shared" si="320"/>
        <v>0</v>
      </c>
      <c r="GR22" s="164">
        <f t="shared" si="320"/>
        <v>0</v>
      </c>
      <c r="GS22" s="164">
        <f t="shared" si="320"/>
        <v>0</v>
      </c>
      <c r="GT22" s="164">
        <f t="shared" si="320"/>
        <v>0</v>
      </c>
      <c r="GU22" s="164">
        <f t="shared" si="320"/>
        <v>0</v>
      </c>
      <c r="GV22" s="164">
        <f t="shared" si="320"/>
        <v>0</v>
      </c>
      <c r="GW22" s="164">
        <f t="shared" si="320"/>
        <v>0</v>
      </c>
      <c r="GX22" s="164">
        <f t="shared" si="320"/>
        <v>0</v>
      </c>
      <c r="GY22" s="164">
        <f t="shared" si="320"/>
        <v>0</v>
      </c>
      <c r="GZ22" s="164">
        <f t="shared" si="320"/>
        <v>0</v>
      </c>
      <c r="HA22" s="164">
        <f t="shared" si="320"/>
        <v>0</v>
      </c>
      <c r="HB22" s="164">
        <f t="shared" si="320"/>
        <v>0</v>
      </c>
      <c r="HC22" s="164">
        <f t="shared" si="320"/>
        <v>0</v>
      </c>
      <c r="HD22" s="164">
        <f t="shared" si="320"/>
        <v>0</v>
      </c>
      <c r="HE22" s="164">
        <f t="shared" si="320"/>
        <v>0</v>
      </c>
      <c r="HF22" s="164">
        <f t="shared" si="320"/>
        <v>0</v>
      </c>
      <c r="HG22" s="164">
        <f t="shared" si="320"/>
        <v>0</v>
      </c>
      <c r="HH22" s="164">
        <f t="shared" si="320"/>
        <v>0</v>
      </c>
      <c r="HI22" s="164">
        <f t="shared" si="320"/>
        <v>0</v>
      </c>
      <c r="HJ22" s="164">
        <f t="shared" si="320"/>
        <v>0</v>
      </c>
      <c r="HK22" s="164">
        <f t="shared" si="320"/>
        <v>0</v>
      </c>
      <c r="HL22" s="164">
        <f t="shared" si="320"/>
        <v>0</v>
      </c>
      <c r="HM22" s="164">
        <f t="shared" si="320"/>
        <v>0</v>
      </c>
      <c r="HN22" s="164">
        <f t="shared" si="320"/>
        <v>0</v>
      </c>
      <c r="HO22" s="164">
        <f t="shared" si="320"/>
        <v>0</v>
      </c>
      <c r="HP22" s="164">
        <f t="shared" ref="HP22:IL22" si="321">SUM(HP23:HP27)</f>
        <v>0</v>
      </c>
      <c r="HQ22" s="164">
        <f t="shared" si="321"/>
        <v>0</v>
      </c>
      <c r="HR22" s="164">
        <f t="shared" si="321"/>
        <v>0</v>
      </c>
      <c r="HS22" s="164">
        <f t="shared" si="321"/>
        <v>0</v>
      </c>
      <c r="HT22" s="164">
        <f t="shared" si="321"/>
        <v>0</v>
      </c>
      <c r="HU22" s="164">
        <f t="shared" si="321"/>
        <v>0</v>
      </c>
      <c r="HV22" s="164">
        <f t="shared" si="321"/>
        <v>0</v>
      </c>
      <c r="HW22" s="164">
        <f t="shared" si="321"/>
        <v>0</v>
      </c>
      <c r="HX22" s="164">
        <f t="shared" si="321"/>
        <v>0</v>
      </c>
      <c r="HY22" s="164">
        <f t="shared" si="321"/>
        <v>0</v>
      </c>
      <c r="HZ22" s="164">
        <f t="shared" si="321"/>
        <v>0</v>
      </c>
      <c r="IA22" s="164">
        <f t="shared" si="321"/>
        <v>0</v>
      </c>
      <c r="IB22" s="164">
        <f t="shared" si="321"/>
        <v>0</v>
      </c>
      <c r="IC22" s="164">
        <f t="shared" si="321"/>
        <v>0</v>
      </c>
      <c r="ID22" s="164">
        <f t="shared" si="321"/>
        <v>0</v>
      </c>
      <c r="IE22" s="164">
        <f t="shared" si="321"/>
        <v>0</v>
      </c>
      <c r="IF22" s="164">
        <f t="shared" si="321"/>
        <v>0</v>
      </c>
      <c r="IG22" s="164">
        <f t="shared" si="321"/>
        <v>0</v>
      </c>
      <c r="IH22" s="164">
        <f t="shared" si="321"/>
        <v>0</v>
      </c>
      <c r="II22" s="164">
        <f t="shared" si="321"/>
        <v>0</v>
      </c>
      <c r="IJ22" s="164">
        <f t="shared" si="321"/>
        <v>0</v>
      </c>
      <c r="IK22" s="164">
        <f t="shared" si="321"/>
        <v>0</v>
      </c>
      <c r="IL22" s="164">
        <f t="shared" si="321"/>
        <v>0</v>
      </c>
    </row>
    <row r="23" spans="1:246" ht="15.75" customHeight="1" outlineLevel="1" x14ac:dyDescent="0.35">
      <c r="A23" s="3" t="s">
        <v>810</v>
      </c>
      <c r="B23" s="85">
        <v>1.89E-2</v>
      </c>
      <c r="C23" s="70"/>
      <c r="D23" s="167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9"/>
      <c r="AI23" s="167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9"/>
      <c r="BN23" s="170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168"/>
      <c r="CP23" s="168"/>
      <c r="CQ23" s="168"/>
      <c r="CR23" s="168"/>
      <c r="CS23" s="168"/>
      <c r="CT23" s="168"/>
      <c r="CU23" s="168"/>
      <c r="CV23" s="168"/>
      <c r="CW23" s="168"/>
      <c r="CX23" s="168"/>
      <c r="CY23" s="168"/>
      <c r="CZ23" s="168"/>
      <c r="DA23" s="168"/>
      <c r="DB23" s="168"/>
      <c r="DC23" s="168"/>
      <c r="DD23" s="168"/>
      <c r="DE23" s="168"/>
      <c r="DF23" s="168"/>
      <c r="DG23" s="168"/>
      <c r="DH23" s="168"/>
      <c r="DI23" s="168"/>
      <c r="DJ23" s="168"/>
      <c r="DK23" s="168"/>
      <c r="DL23" s="168"/>
      <c r="DM23" s="168"/>
      <c r="DN23" s="168"/>
      <c r="DO23" s="168"/>
      <c r="DP23" s="168"/>
      <c r="DQ23" s="168"/>
      <c r="DR23" s="168"/>
      <c r="DS23" s="168"/>
      <c r="DT23" s="168"/>
      <c r="DU23" s="168"/>
      <c r="DV23" s="168"/>
      <c r="DW23" s="168"/>
      <c r="DX23" s="168"/>
      <c r="DY23" s="168"/>
      <c r="DZ23" s="168"/>
      <c r="EA23" s="168"/>
      <c r="EB23" s="168"/>
      <c r="EC23" s="168"/>
      <c r="ED23" s="168"/>
      <c r="EE23" s="168"/>
      <c r="EF23" s="168"/>
      <c r="EG23" s="168"/>
      <c r="EH23" s="168"/>
      <c r="EI23" s="168"/>
      <c r="EJ23" s="168"/>
      <c r="EK23" s="168"/>
      <c r="EL23" s="168"/>
      <c r="EM23" s="168"/>
      <c r="EN23" s="168"/>
      <c r="EO23" s="168"/>
      <c r="EP23" s="168"/>
      <c r="EQ23" s="168"/>
      <c r="ER23" s="168"/>
      <c r="ES23" s="168"/>
      <c r="ET23" s="168"/>
      <c r="EU23" s="168"/>
      <c r="EV23" s="168"/>
      <c r="EW23" s="168"/>
      <c r="EX23" s="168"/>
      <c r="EY23" s="168"/>
      <c r="EZ23" s="168"/>
      <c r="FA23" s="168"/>
      <c r="FB23" s="168"/>
      <c r="FC23" s="168"/>
      <c r="FD23" s="168"/>
      <c r="FE23" s="168"/>
      <c r="FF23" s="168"/>
      <c r="FG23" s="168"/>
      <c r="FH23" s="168"/>
      <c r="FI23" s="168"/>
      <c r="FJ23" s="168"/>
      <c r="FK23" s="168"/>
      <c r="FL23" s="168"/>
      <c r="FM23" s="168"/>
      <c r="FN23" s="168"/>
      <c r="FO23" s="168"/>
      <c r="FP23" s="168"/>
      <c r="FQ23" s="168"/>
      <c r="FR23" s="168"/>
      <c r="FS23" s="168"/>
      <c r="FT23" s="168"/>
      <c r="FU23" s="168"/>
      <c r="FV23" s="168"/>
      <c r="FW23" s="168"/>
      <c r="FX23" s="168"/>
      <c r="FY23" s="168"/>
      <c r="FZ23" s="168"/>
      <c r="GA23" s="168"/>
      <c r="GB23" s="168"/>
      <c r="GC23" s="168"/>
      <c r="GD23" s="168"/>
      <c r="GE23" s="168"/>
      <c r="GF23" s="168"/>
      <c r="GG23" s="168"/>
      <c r="GH23" s="168"/>
      <c r="GI23" s="168"/>
      <c r="GJ23" s="168"/>
      <c r="GK23" s="168"/>
      <c r="GL23" s="168"/>
      <c r="GM23" s="168"/>
      <c r="GN23" s="168"/>
      <c r="GO23" s="168"/>
      <c r="GP23" s="168"/>
      <c r="GQ23" s="168"/>
      <c r="GR23" s="168"/>
      <c r="GS23" s="168"/>
      <c r="GT23" s="168"/>
      <c r="GU23" s="168"/>
      <c r="GV23" s="168"/>
      <c r="GW23" s="168"/>
      <c r="GX23" s="168"/>
      <c r="GY23" s="168"/>
      <c r="GZ23" s="168"/>
      <c r="HA23" s="168"/>
      <c r="HB23" s="168"/>
      <c r="HC23" s="168"/>
      <c r="HD23" s="168"/>
      <c r="HE23" s="168"/>
      <c r="HF23" s="168"/>
      <c r="HG23" s="168"/>
      <c r="HH23" s="168"/>
      <c r="HI23" s="168"/>
      <c r="HJ23" s="168"/>
      <c r="HK23" s="168"/>
      <c r="HL23" s="168"/>
      <c r="HM23" s="168"/>
      <c r="HN23" s="168"/>
      <c r="HO23" s="168"/>
      <c r="HP23" s="168"/>
      <c r="HQ23" s="168"/>
      <c r="HR23" s="168"/>
      <c r="HS23" s="168"/>
      <c r="HT23" s="168"/>
      <c r="HU23" s="168"/>
      <c r="HV23" s="168"/>
      <c r="HW23" s="168"/>
      <c r="HX23" s="168"/>
      <c r="HY23" s="168"/>
      <c r="HZ23" s="168"/>
      <c r="IA23" s="168"/>
      <c r="IB23" s="168"/>
      <c r="IC23" s="168"/>
      <c r="ID23" s="168"/>
      <c r="IE23" s="168"/>
      <c r="IF23" s="168"/>
      <c r="IG23" s="168"/>
      <c r="IH23" s="168"/>
      <c r="II23" s="168"/>
      <c r="IJ23" s="168"/>
      <c r="IK23" s="168"/>
      <c r="IL23" s="168"/>
    </row>
    <row r="24" spans="1:246" ht="15.75" customHeight="1" outlineLevel="1" x14ac:dyDescent="0.35">
      <c r="A24" s="3" t="s">
        <v>811</v>
      </c>
      <c r="B24" s="85">
        <v>1.01E-2</v>
      </c>
      <c r="C24" s="70"/>
      <c r="D24" s="167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9"/>
      <c r="AI24" s="167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9"/>
      <c r="BN24" s="170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168"/>
      <c r="CP24" s="168"/>
      <c r="CQ24" s="168"/>
      <c r="CR24" s="168"/>
      <c r="CS24" s="168"/>
      <c r="CT24" s="168"/>
      <c r="CU24" s="168"/>
      <c r="CV24" s="168"/>
      <c r="CW24" s="168"/>
      <c r="CX24" s="168"/>
      <c r="CY24" s="168"/>
      <c r="CZ24" s="168"/>
      <c r="DA24" s="168"/>
      <c r="DB24" s="168"/>
      <c r="DC24" s="168"/>
      <c r="DD24" s="168"/>
      <c r="DE24" s="168"/>
      <c r="DF24" s="168"/>
      <c r="DG24" s="168"/>
      <c r="DH24" s="168"/>
      <c r="DI24" s="168"/>
      <c r="DJ24" s="168"/>
      <c r="DK24" s="168"/>
      <c r="DL24" s="168"/>
      <c r="DM24" s="168"/>
      <c r="DN24" s="168"/>
      <c r="DO24" s="168"/>
      <c r="DP24" s="168"/>
      <c r="DQ24" s="168"/>
      <c r="DR24" s="168"/>
      <c r="DS24" s="168"/>
      <c r="DT24" s="168"/>
      <c r="DU24" s="168"/>
      <c r="DV24" s="168"/>
      <c r="DW24" s="168"/>
      <c r="DX24" s="168"/>
      <c r="DY24" s="168"/>
      <c r="DZ24" s="168"/>
      <c r="EA24" s="168"/>
      <c r="EB24" s="168"/>
      <c r="EC24" s="168"/>
      <c r="ED24" s="168"/>
      <c r="EE24" s="168"/>
      <c r="EF24" s="168"/>
      <c r="EG24" s="168"/>
      <c r="EH24" s="168"/>
      <c r="EI24" s="168"/>
      <c r="EJ24" s="168"/>
      <c r="EK24" s="168"/>
      <c r="EL24" s="168"/>
      <c r="EM24" s="168"/>
      <c r="EN24" s="168"/>
      <c r="EO24" s="168"/>
      <c r="EP24" s="168"/>
      <c r="EQ24" s="168"/>
      <c r="ER24" s="168"/>
      <c r="ES24" s="168"/>
      <c r="ET24" s="168"/>
      <c r="EU24" s="168"/>
      <c r="EV24" s="168"/>
      <c r="EW24" s="168"/>
      <c r="EX24" s="168"/>
      <c r="EY24" s="168"/>
      <c r="EZ24" s="168"/>
      <c r="FA24" s="168"/>
      <c r="FB24" s="168"/>
      <c r="FC24" s="168"/>
      <c r="FD24" s="168"/>
      <c r="FE24" s="168"/>
      <c r="FF24" s="168"/>
      <c r="FG24" s="168"/>
      <c r="FH24" s="168"/>
      <c r="FI24" s="168"/>
      <c r="FJ24" s="168"/>
      <c r="FK24" s="168"/>
      <c r="FL24" s="168"/>
      <c r="FM24" s="168"/>
      <c r="FN24" s="168"/>
      <c r="FO24" s="168"/>
      <c r="FP24" s="168"/>
      <c r="FQ24" s="168"/>
      <c r="FR24" s="168"/>
      <c r="FS24" s="168"/>
      <c r="FT24" s="168"/>
      <c r="FU24" s="168"/>
      <c r="FV24" s="168"/>
      <c r="FW24" s="168"/>
      <c r="FX24" s="168"/>
      <c r="FY24" s="168"/>
      <c r="FZ24" s="168"/>
      <c r="GA24" s="168"/>
      <c r="GB24" s="168"/>
      <c r="GC24" s="168"/>
      <c r="GD24" s="168"/>
      <c r="GE24" s="168"/>
      <c r="GF24" s="168"/>
      <c r="GG24" s="168"/>
      <c r="GH24" s="168"/>
      <c r="GI24" s="168"/>
      <c r="GJ24" s="168"/>
      <c r="GK24" s="168"/>
      <c r="GL24" s="168"/>
      <c r="GM24" s="168"/>
      <c r="GN24" s="168"/>
      <c r="GO24" s="168"/>
      <c r="GP24" s="168"/>
      <c r="GQ24" s="168"/>
      <c r="GR24" s="168"/>
      <c r="GS24" s="168"/>
      <c r="GT24" s="168"/>
      <c r="GU24" s="168"/>
      <c r="GV24" s="168"/>
      <c r="GW24" s="168"/>
      <c r="GX24" s="168"/>
      <c r="GY24" s="168"/>
      <c r="GZ24" s="168"/>
      <c r="HA24" s="168"/>
      <c r="HB24" s="168"/>
      <c r="HC24" s="168"/>
      <c r="HD24" s="168"/>
      <c r="HE24" s="168"/>
      <c r="HF24" s="168"/>
      <c r="HG24" s="168"/>
      <c r="HH24" s="168"/>
      <c r="HI24" s="168"/>
      <c r="HJ24" s="168"/>
      <c r="HK24" s="168"/>
      <c r="HL24" s="168"/>
      <c r="HM24" s="168"/>
      <c r="HN24" s="168"/>
      <c r="HO24" s="168"/>
      <c r="HP24" s="168"/>
      <c r="HQ24" s="168"/>
      <c r="HR24" s="168"/>
      <c r="HS24" s="168"/>
      <c r="HT24" s="168"/>
      <c r="HU24" s="168"/>
      <c r="HV24" s="168"/>
      <c r="HW24" s="168"/>
      <c r="HX24" s="168"/>
      <c r="HY24" s="168"/>
      <c r="HZ24" s="168"/>
      <c r="IA24" s="168"/>
      <c r="IB24" s="168"/>
      <c r="IC24" s="168"/>
      <c r="ID24" s="168"/>
      <c r="IE24" s="168"/>
      <c r="IF24" s="168"/>
      <c r="IG24" s="168"/>
      <c r="IH24" s="168"/>
      <c r="II24" s="168"/>
      <c r="IJ24" s="168"/>
      <c r="IK24" s="168"/>
      <c r="IL24" s="168"/>
    </row>
    <row r="25" spans="1:246" ht="15.75" customHeight="1" outlineLevel="1" x14ac:dyDescent="0.35">
      <c r="A25" s="3" t="s">
        <v>812</v>
      </c>
      <c r="B25" s="85">
        <v>5.0000000000000001E-3</v>
      </c>
      <c r="C25" s="85"/>
      <c r="D25" s="167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9"/>
      <c r="AI25" s="167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69"/>
      <c r="BN25" s="170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168"/>
      <c r="CP25" s="168"/>
      <c r="CQ25" s="168"/>
      <c r="CR25" s="168"/>
      <c r="CS25" s="168"/>
      <c r="CT25" s="168"/>
      <c r="CU25" s="168"/>
      <c r="CV25" s="168"/>
      <c r="CW25" s="168"/>
      <c r="CX25" s="168"/>
      <c r="CY25" s="168"/>
      <c r="CZ25" s="168"/>
      <c r="DA25" s="168"/>
      <c r="DB25" s="168"/>
      <c r="DC25" s="168"/>
      <c r="DD25" s="168"/>
      <c r="DE25" s="168"/>
      <c r="DF25" s="168"/>
      <c r="DG25" s="168"/>
      <c r="DH25" s="168"/>
      <c r="DI25" s="168"/>
      <c r="DJ25" s="168"/>
      <c r="DK25" s="168"/>
      <c r="DL25" s="168"/>
      <c r="DM25" s="168"/>
      <c r="DN25" s="168"/>
      <c r="DO25" s="168"/>
      <c r="DP25" s="168"/>
      <c r="DQ25" s="168"/>
      <c r="DR25" s="168"/>
      <c r="DS25" s="168"/>
      <c r="DT25" s="168"/>
      <c r="DU25" s="168"/>
      <c r="DV25" s="168"/>
      <c r="DW25" s="168"/>
      <c r="DX25" s="168"/>
      <c r="DY25" s="168"/>
      <c r="DZ25" s="168"/>
      <c r="EA25" s="168"/>
      <c r="EB25" s="168"/>
      <c r="EC25" s="168"/>
      <c r="ED25" s="168"/>
      <c r="EE25" s="168"/>
      <c r="EF25" s="168"/>
      <c r="EG25" s="168"/>
      <c r="EH25" s="168"/>
      <c r="EI25" s="168"/>
      <c r="EJ25" s="168"/>
      <c r="EK25" s="168"/>
      <c r="EL25" s="168"/>
      <c r="EM25" s="168"/>
      <c r="EN25" s="168"/>
      <c r="EO25" s="168"/>
      <c r="EP25" s="168"/>
      <c r="EQ25" s="168"/>
      <c r="ER25" s="168"/>
      <c r="ES25" s="168"/>
      <c r="ET25" s="168"/>
      <c r="EU25" s="168"/>
      <c r="EV25" s="168"/>
      <c r="EW25" s="168"/>
      <c r="EX25" s="168"/>
      <c r="EY25" s="168"/>
      <c r="EZ25" s="168"/>
      <c r="FA25" s="168"/>
      <c r="FB25" s="168"/>
      <c r="FC25" s="168"/>
      <c r="FD25" s="168"/>
      <c r="FE25" s="168"/>
      <c r="FF25" s="168"/>
      <c r="FG25" s="168"/>
      <c r="FH25" s="168"/>
      <c r="FI25" s="168"/>
      <c r="FJ25" s="168"/>
      <c r="FK25" s="168"/>
      <c r="FL25" s="168"/>
      <c r="FM25" s="168"/>
      <c r="FN25" s="168"/>
      <c r="FO25" s="168"/>
      <c r="FP25" s="168"/>
      <c r="FQ25" s="168"/>
      <c r="FR25" s="168"/>
      <c r="FS25" s="168"/>
      <c r="FT25" s="168"/>
      <c r="FU25" s="168"/>
      <c r="FV25" s="168"/>
      <c r="FW25" s="168"/>
      <c r="FX25" s="168"/>
      <c r="FY25" s="168"/>
      <c r="FZ25" s="168"/>
      <c r="GA25" s="168"/>
      <c r="GB25" s="168"/>
      <c r="GC25" s="168"/>
      <c r="GD25" s="168"/>
      <c r="GE25" s="168"/>
      <c r="GF25" s="168"/>
      <c r="GG25" s="168"/>
      <c r="GH25" s="168"/>
      <c r="GI25" s="168"/>
      <c r="GJ25" s="168"/>
      <c r="GK25" s="168"/>
      <c r="GL25" s="168"/>
      <c r="GM25" s="168"/>
      <c r="GN25" s="168"/>
      <c r="GO25" s="168"/>
      <c r="GP25" s="168"/>
      <c r="GQ25" s="168"/>
      <c r="GR25" s="168"/>
      <c r="GS25" s="168"/>
      <c r="GT25" s="168"/>
      <c r="GU25" s="168"/>
      <c r="GV25" s="168"/>
      <c r="GW25" s="168"/>
      <c r="GX25" s="168"/>
      <c r="GY25" s="168"/>
      <c r="GZ25" s="168"/>
      <c r="HA25" s="168"/>
      <c r="HB25" s="168"/>
      <c r="HC25" s="168"/>
      <c r="HD25" s="168"/>
      <c r="HE25" s="168"/>
      <c r="HF25" s="168"/>
      <c r="HG25" s="168"/>
      <c r="HH25" s="168"/>
      <c r="HI25" s="168"/>
      <c r="HJ25" s="168"/>
      <c r="HK25" s="168"/>
      <c r="HL25" s="168"/>
      <c r="HM25" s="168"/>
      <c r="HN25" s="168"/>
      <c r="HO25" s="168"/>
      <c r="HP25" s="168"/>
      <c r="HQ25" s="168"/>
      <c r="HR25" s="168"/>
      <c r="HS25" s="168"/>
      <c r="HT25" s="168"/>
      <c r="HU25" s="168"/>
      <c r="HV25" s="168"/>
      <c r="HW25" s="168"/>
      <c r="HX25" s="168"/>
      <c r="HY25" s="168"/>
      <c r="HZ25" s="168"/>
      <c r="IA25" s="168"/>
      <c r="IB25" s="168"/>
      <c r="IC25" s="168"/>
      <c r="ID25" s="168"/>
      <c r="IE25" s="168"/>
      <c r="IF25" s="168"/>
      <c r="IG25" s="168"/>
      <c r="IH25" s="168"/>
      <c r="II25" s="168"/>
      <c r="IJ25" s="168"/>
      <c r="IK25" s="168"/>
      <c r="IL25" s="168"/>
    </row>
    <row r="26" spans="1:246" ht="15.75" customHeight="1" outlineLevel="1" x14ac:dyDescent="0.35">
      <c r="A26" s="3" t="s">
        <v>813</v>
      </c>
      <c r="B26" s="85">
        <v>1.7999999999999999E-2</v>
      </c>
      <c r="C26" s="70"/>
      <c r="D26" s="167" t="s">
        <v>798</v>
      </c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9"/>
      <c r="AI26" s="167">
        <v>2.57</v>
      </c>
      <c r="AJ26" s="168"/>
      <c r="AK26" s="168"/>
      <c r="AL26" s="168"/>
      <c r="AM26" s="168"/>
      <c r="AN26" s="168"/>
      <c r="AO26" s="168">
        <v>7.09</v>
      </c>
      <c r="AP26" s="168">
        <v>5.13</v>
      </c>
      <c r="AQ26" s="168"/>
      <c r="AR26" s="168"/>
      <c r="AS26" s="168"/>
      <c r="AT26" s="168"/>
      <c r="AU26" s="168"/>
      <c r="AV26" s="168"/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/>
      <c r="BJ26" s="168"/>
      <c r="BK26" s="168"/>
      <c r="BL26" s="168"/>
      <c r="BM26" s="169"/>
      <c r="BN26" s="170" t="s">
        <v>798</v>
      </c>
      <c r="BO26" s="168"/>
      <c r="BP26" s="168"/>
      <c r="BQ26" s="168"/>
      <c r="BR26" s="168">
        <v>15.39</v>
      </c>
      <c r="BS26" s="168"/>
      <c r="BT26" s="168"/>
      <c r="BU26" s="168"/>
      <c r="BV26" s="168"/>
      <c r="BW26" s="168"/>
      <c r="BX26" s="168">
        <v>16.989999999999998</v>
      </c>
      <c r="BY26" s="168">
        <v>3.85</v>
      </c>
      <c r="BZ26" s="168"/>
      <c r="CA26" s="168"/>
      <c r="CB26" s="168"/>
      <c r="CC26" s="168"/>
      <c r="CD26" s="168">
        <v>2.57</v>
      </c>
      <c r="CE26" s="168"/>
      <c r="CF26" s="168">
        <v>3.85</v>
      </c>
      <c r="CG26" s="168"/>
      <c r="CH26" s="168"/>
      <c r="CI26" s="168"/>
      <c r="CJ26" s="168"/>
      <c r="CK26" s="168"/>
      <c r="CL26" s="168"/>
      <c r="CM26" s="168">
        <v>17.97</v>
      </c>
      <c r="CN26" s="168"/>
      <c r="CO26" s="168"/>
      <c r="CP26" s="168"/>
      <c r="CQ26" s="168"/>
      <c r="CR26" s="168"/>
      <c r="CS26" s="168"/>
      <c r="CT26" s="168"/>
      <c r="CU26" s="168"/>
      <c r="CV26" s="168"/>
      <c r="CW26" s="168"/>
      <c r="CX26" s="168"/>
      <c r="CY26" s="168"/>
      <c r="CZ26" s="168"/>
      <c r="DA26" s="168"/>
      <c r="DB26" s="168"/>
      <c r="DC26" s="168"/>
      <c r="DD26" s="168"/>
      <c r="DE26" s="168"/>
      <c r="DF26" s="168"/>
      <c r="DG26" s="168"/>
      <c r="DH26" s="168"/>
      <c r="DI26" s="168"/>
      <c r="DJ26" s="168"/>
      <c r="DK26" s="168"/>
      <c r="DL26" s="168"/>
      <c r="DM26" s="168"/>
      <c r="DN26" s="168"/>
      <c r="DO26" s="168"/>
      <c r="DP26" s="168"/>
      <c r="DQ26" s="168"/>
      <c r="DR26" s="168"/>
      <c r="DS26" s="168"/>
      <c r="DT26" s="168"/>
      <c r="DU26" s="168"/>
      <c r="DV26" s="168"/>
      <c r="DW26" s="168"/>
      <c r="DX26" s="168"/>
      <c r="DY26" s="168"/>
      <c r="DZ26" s="168"/>
      <c r="EA26" s="168"/>
      <c r="EB26" s="168"/>
      <c r="EC26" s="168"/>
      <c r="ED26" s="168"/>
      <c r="EE26" s="168"/>
      <c r="EF26" s="168"/>
      <c r="EG26" s="168"/>
      <c r="EH26" s="168"/>
      <c r="EI26" s="168"/>
      <c r="EJ26" s="168"/>
      <c r="EK26" s="168"/>
      <c r="EL26" s="168"/>
      <c r="EM26" s="168"/>
      <c r="EN26" s="168"/>
      <c r="EO26" s="168"/>
      <c r="EP26" s="168"/>
      <c r="EQ26" s="168"/>
      <c r="ER26" s="168"/>
      <c r="ES26" s="168"/>
      <c r="ET26" s="168"/>
      <c r="EU26" s="168"/>
      <c r="EV26" s="168"/>
      <c r="EW26" s="168"/>
      <c r="EX26" s="168"/>
      <c r="EY26" s="168"/>
      <c r="EZ26" s="168"/>
      <c r="FA26" s="168"/>
      <c r="FB26" s="168"/>
      <c r="FC26" s="168"/>
      <c r="FD26" s="168"/>
      <c r="FE26" s="168"/>
      <c r="FF26" s="168"/>
      <c r="FG26" s="168"/>
      <c r="FH26" s="168"/>
      <c r="FI26" s="168"/>
      <c r="FJ26" s="168"/>
      <c r="FK26" s="168"/>
      <c r="FL26" s="168"/>
      <c r="FM26" s="168"/>
      <c r="FN26" s="168"/>
      <c r="FO26" s="168"/>
      <c r="FP26" s="168"/>
      <c r="FQ26" s="168"/>
      <c r="FR26" s="168"/>
      <c r="FS26" s="168"/>
      <c r="FT26" s="168"/>
      <c r="FU26" s="168"/>
      <c r="FV26" s="168"/>
      <c r="FW26" s="168"/>
      <c r="FX26" s="168"/>
      <c r="FY26" s="168"/>
      <c r="FZ26" s="168"/>
      <c r="GA26" s="168"/>
      <c r="GB26" s="168"/>
      <c r="GC26" s="168"/>
      <c r="GD26" s="168"/>
      <c r="GE26" s="168"/>
      <c r="GF26" s="168"/>
      <c r="GG26" s="168"/>
      <c r="GH26" s="168"/>
      <c r="GI26" s="168"/>
      <c r="GJ26" s="168"/>
      <c r="GK26" s="168"/>
      <c r="GL26" s="168"/>
      <c r="GM26" s="168"/>
      <c r="GN26" s="168"/>
      <c r="GO26" s="168"/>
      <c r="GP26" s="168"/>
      <c r="GQ26" s="168"/>
      <c r="GR26" s="168"/>
      <c r="GS26" s="168"/>
      <c r="GT26" s="168"/>
      <c r="GU26" s="168"/>
      <c r="GV26" s="168"/>
      <c r="GW26" s="168"/>
      <c r="GX26" s="168"/>
      <c r="GY26" s="168"/>
      <c r="GZ26" s="168"/>
      <c r="HA26" s="168"/>
      <c r="HB26" s="168"/>
      <c r="HC26" s="168"/>
      <c r="HD26" s="168"/>
      <c r="HE26" s="168"/>
      <c r="HF26" s="168"/>
      <c r="HG26" s="168"/>
      <c r="HH26" s="168"/>
      <c r="HI26" s="168"/>
      <c r="HJ26" s="168"/>
      <c r="HK26" s="168"/>
      <c r="HL26" s="168"/>
      <c r="HM26" s="168"/>
      <c r="HN26" s="168"/>
      <c r="HO26" s="168"/>
      <c r="HP26" s="168"/>
      <c r="HQ26" s="168"/>
      <c r="HR26" s="168"/>
      <c r="HS26" s="168"/>
      <c r="HT26" s="168"/>
      <c r="HU26" s="168"/>
      <c r="HV26" s="168"/>
      <c r="HW26" s="168"/>
      <c r="HX26" s="168"/>
      <c r="HY26" s="168"/>
      <c r="HZ26" s="168"/>
      <c r="IA26" s="168"/>
      <c r="IB26" s="168"/>
      <c r="IC26" s="168"/>
      <c r="ID26" s="168"/>
      <c r="IE26" s="168"/>
      <c r="IF26" s="168"/>
      <c r="IG26" s="168"/>
      <c r="IH26" s="168"/>
      <c r="II26" s="168"/>
      <c r="IJ26" s="168"/>
      <c r="IK26" s="168"/>
      <c r="IL26" s="168"/>
    </row>
    <row r="27" spans="1:246" ht="15.75" customHeight="1" outlineLevel="1" x14ac:dyDescent="0.35">
      <c r="A27" s="3" t="s">
        <v>814</v>
      </c>
      <c r="B27" s="85"/>
      <c r="C27" s="70"/>
      <c r="D27" s="167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9"/>
      <c r="AI27" s="167"/>
      <c r="AJ27" s="168"/>
      <c r="AK27" s="168"/>
      <c r="AL27" s="168"/>
      <c r="AM27" s="168">
        <v>9.7200000000000006</v>
      </c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9"/>
      <c r="BN27" s="170"/>
      <c r="BO27" s="168"/>
      <c r="BP27" s="168"/>
      <c r="BQ27" s="168"/>
      <c r="BR27" s="168"/>
      <c r="BS27" s="168"/>
      <c r="BT27" s="168"/>
      <c r="BU27" s="168"/>
      <c r="BV27" s="168"/>
      <c r="BW27" s="168"/>
      <c r="BX27" s="168"/>
      <c r="BY27" s="168"/>
      <c r="BZ27" s="168"/>
      <c r="CA27" s="168"/>
      <c r="CB27" s="168"/>
      <c r="CC27" s="168"/>
      <c r="CD27" s="168"/>
      <c r="CE27" s="168"/>
      <c r="CF27" s="168"/>
      <c r="CG27" s="168"/>
      <c r="CH27" s="168"/>
      <c r="CI27" s="168"/>
      <c r="CJ27" s="168"/>
      <c r="CK27" s="168"/>
      <c r="CL27" s="168"/>
      <c r="CM27" s="168"/>
      <c r="CN27" s="168"/>
      <c r="CO27" s="168"/>
      <c r="CP27" s="168"/>
      <c r="CQ27" s="168"/>
      <c r="CR27" s="168"/>
      <c r="CS27" s="168"/>
      <c r="CT27" s="168"/>
      <c r="CU27" s="168"/>
      <c r="CV27" s="168"/>
      <c r="CW27" s="168"/>
      <c r="CX27" s="168"/>
      <c r="CY27" s="168"/>
      <c r="CZ27" s="168"/>
      <c r="DA27" s="168"/>
      <c r="DB27" s="168"/>
      <c r="DC27" s="168"/>
      <c r="DD27" s="168"/>
      <c r="DE27" s="168"/>
      <c r="DF27" s="168"/>
      <c r="DG27" s="168"/>
      <c r="DH27" s="168"/>
      <c r="DI27" s="168"/>
      <c r="DJ27" s="168"/>
      <c r="DK27" s="168"/>
      <c r="DL27" s="168"/>
      <c r="DM27" s="168"/>
      <c r="DN27" s="168"/>
      <c r="DO27" s="168"/>
      <c r="DP27" s="168"/>
      <c r="DQ27" s="168"/>
      <c r="DR27" s="168"/>
      <c r="DS27" s="168"/>
      <c r="DT27" s="168"/>
      <c r="DU27" s="168"/>
      <c r="DV27" s="168"/>
      <c r="DW27" s="168"/>
      <c r="DX27" s="168"/>
      <c r="DY27" s="168"/>
      <c r="DZ27" s="168"/>
      <c r="EA27" s="168"/>
      <c r="EB27" s="168"/>
      <c r="EC27" s="168"/>
      <c r="ED27" s="168"/>
      <c r="EE27" s="168"/>
      <c r="EF27" s="168"/>
      <c r="EG27" s="168"/>
      <c r="EH27" s="168"/>
      <c r="EI27" s="168"/>
      <c r="EJ27" s="168"/>
      <c r="EK27" s="168"/>
      <c r="EL27" s="168"/>
      <c r="EM27" s="168"/>
      <c r="EN27" s="168"/>
      <c r="EO27" s="168"/>
      <c r="EP27" s="168"/>
      <c r="EQ27" s="168"/>
      <c r="ER27" s="168"/>
      <c r="ES27" s="168"/>
      <c r="ET27" s="168"/>
      <c r="EU27" s="168"/>
      <c r="EV27" s="168"/>
      <c r="EW27" s="168"/>
      <c r="EX27" s="168"/>
      <c r="EY27" s="168"/>
      <c r="EZ27" s="168"/>
      <c r="FA27" s="168"/>
      <c r="FB27" s="168"/>
      <c r="FC27" s="168"/>
      <c r="FD27" s="168"/>
      <c r="FE27" s="168"/>
      <c r="FF27" s="168"/>
      <c r="FG27" s="168"/>
      <c r="FH27" s="168"/>
      <c r="FI27" s="168"/>
      <c r="FJ27" s="168"/>
      <c r="FK27" s="168"/>
      <c r="FL27" s="168"/>
      <c r="FM27" s="168"/>
      <c r="FN27" s="168"/>
      <c r="FO27" s="168"/>
      <c r="FP27" s="168"/>
      <c r="FQ27" s="168"/>
      <c r="FR27" s="168"/>
      <c r="FS27" s="168"/>
      <c r="FT27" s="168"/>
      <c r="FU27" s="168"/>
      <c r="FV27" s="168"/>
      <c r="FW27" s="168"/>
      <c r="FX27" s="168"/>
      <c r="FY27" s="168"/>
      <c r="FZ27" s="168"/>
      <c r="GA27" s="168"/>
      <c r="GB27" s="168"/>
      <c r="GC27" s="168"/>
      <c r="GD27" s="168"/>
      <c r="GE27" s="168"/>
      <c r="GF27" s="168"/>
      <c r="GG27" s="168"/>
      <c r="GH27" s="168"/>
      <c r="GI27" s="168"/>
      <c r="GJ27" s="168"/>
      <c r="GK27" s="168"/>
      <c r="GL27" s="168"/>
      <c r="GM27" s="168"/>
      <c r="GN27" s="168"/>
      <c r="GO27" s="168"/>
      <c r="GP27" s="168"/>
      <c r="GQ27" s="168"/>
      <c r="GR27" s="168"/>
      <c r="GS27" s="168"/>
      <c r="GT27" s="168"/>
      <c r="GU27" s="168"/>
      <c r="GV27" s="168"/>
      <c r="GW27" s="168"/>
      <c r="GX27" s="168"/>
      <c r="GY27" s="168"/>
      <c r="GZ27" s="168"/>
      <c r="HA27" s="168"/>
      <c r="HB27" s="168"/>
      <c r="HC27" s="168"/>
      <c r="HD27" s="168"/>
      <c r="HE27" s="168"/>
      <c r="HF27" s="168"/>
      <c r="HG27" s="168"/>
      <c r="HH27" s="168"/>
      <c r="HI27" s="168"/>
      <c r="HJ27" s="168"/>
      <c r="HK27" s="168"/>
      <c r="HL27" s="168"/>
      <c r="HM27" s="168"/>
      <c r="HN27" s="168"/>
      <c r="HO27" s="168"/>
      <c r="HP27" s="168"/>
      <c r="HQ27" s="168"/>
      <c r="HR27" s="168"/>
      <c r="HS27" s="168"/>
      <c r="HT27" s="168"/>
      <c r="HU27" s="168"/>
      <c r="HV27" s="168"/>
      <c r="HW27" s="168"/>
      <c r="HX27" s="168"/>
      <c r="HY27" s="168"/>
      <c r="HZ27" s="168"/>
      <c r="IA27" s="168"/>
      <c r="IB27" s="168"/>
      <c r="IC27" s="168"/>
      <c r="ID27" s="168"/>
      <c r="IE27" s="168"/>
      <c r="IF27" s="168"/>
      <c r="IG27" s="168"/>
      <c r="IH27" s="168"/>
      <c r="II27" s="168"/>
      <c r="IJ27" s="168"/>
      <c r="IK27" s="168"/>
      <c r="IL27" s="168"/>
    </row>
    <row r="28" spans="1:246" ht="15.75" customHeight="1" x14ac:dyDescent="0.35">
      <c r="B28" s="70"/>
      <c r="C28" s="70"/>
      <c r="D28" s="77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8"/>
      <c r="AI28" s="77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8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</row>
    <row r="29" spans="1:246" ht="15.75" customHeight="1" x14ac:dyDescent="0.35">
      <c r="A29" s="73" t="s">
        <v>815</v>
      </c>
      <c r="B29" s="70"/>
      <c r="C29" s="70"/>
      <c r="D29" s="163">
        <f t="shared" ref="D29:CQ29" si="322">SUM(D30:D38)</f>
        <v>1009.09</v>
      </c>
      <c r="E29" s="164">
        <f t="shared" si="322"/>
        <v>2160.89</v>
      </c>
      <c r="F29" s="164">
        <f t="shared" si="322"/>
        <v>3518.47</v>
      </c>
      <c r="G29" s="164">
        <f t="shared" si="322"/>
        <v>0</v>
      </c>
      <c r="H29" s="164">
        <f t="shared" si="322"/>
        <v>1057.0899999999999</v>
      </c>
      <c r="I29" s="164">
        <f t="shared" si="322"/>
        <v>0</v>
      </c>
      <c r="J29" s="164">
        <f t="shared" si="322"/>
        <v>0</v>
      </c>
      <c r="K29" s="164">
        <f t="shared" si="322"/>
        <v>1900.45</v>
      </c>
      <c r="L29" s="164">
        <f t="shared" si="322"/>
        <v>6663.4</v>
      </c>
      <c r="M29" s="164">
        <f t="shared" si="322"/>
        <v>2404.84</v>
      </c>
      <c r="N29" s="164">
        <f t="shared" si="322"/>
        <v>2740.62</v>
      </c>
      <c r="O29" s="164">
        <f t="shared" si="322"/>
        <v>1670.76</v>
      </c>
      <c r="P29" s="164">
        <f t="shared" si="322"/>
        <v>0</v>
      </c>
      <c r="Q29" s="164">
        <f t="shared" si="322"/>
        <v>0</v>
      </c>
      <c r="R29" s="164">
        <f t="shared" si="322"/>
        <v>4476.6399999999994</v>
      </c>
      <c r="S29" s="164">
        <f t="shared" si="322"/>
        <v>9260.869999999999</v>
      </c>
      <c r="T29" s="164">
        <f t="shared" si="322"/>
        <v>192.1</v>
      </c>
      <c r="U29" s="164">
        <f t="shared" si="322"/>
        <v>1518.5</v>
      </c>
      <c r="V29" s="164">
        <f t="shared" si="322"/>
        <v>416</v>
      </c>
      <c r="W29" s="164">
        <f t="shared" si="322"/>
        <v>0</v>
      </c>
      <c r="X29" s="164">
        <f t="shared" si="322"/>
        <v>0</v>
      </c>
      <c r="Y29" s="164">
        <f t="shared" si="322"/>
        <v>8300.69</v>
      </c>
      <c r="Z29" s="164">
        <f t="shared" si="322"/>
        <v>6306.8899999999994</v>
      </c>
      <c r="AA29" s="164">
        <f t="shared" si="322"/>
        <v>4069.62</v>
      </c>
      <c r="AB29" s="164">
        <f t="shared" si="322"/>
        <v>1862.85</v>
      </c>
      <c r="AC29" s="164">
        <f t="shared" si="322"/>
        <v>4357</v>
      </c>
      <c r="AD29" s="164">
        <f t="shared" si="322"/>
        <v>0</v>
      </c>
      <c r="AE29" s="164">
        <f t="shared" si="322"/>
        <v>0</v>
      </c>
      <c r="AF29" s="164">
        <f t="shared" si="322"/>
        <v>4560.6499999999996</v>
      </c>
      <c r="AG29" s="164">
        <f t="shared" si="322"/>
        <v>5030.47</v>
      </c>
      <c r="AH29" s="165">
        <f t="shared" si="322"/>
        <v>7862.02</v>
      </c>
      <c r="AI29" s="163">
        <f t="shared" si="322"/>
        <v>2927.65</v>
      </c>
      <c r="AJ29" s="164">
        <f t="shared" si="322"/>
        <v>765</v>
      </c>
      <c r="AK29" s="164">
        <f t="shared" si="322"/>
        <v>0</v>
      </c>
      <c r="AL29" s="164">
        <f t="shared" si="322"/>
        <v>0</v>
      </c>
      <c r="AM29" s="164">
        <f t="shared" si="322"/>
        <v>5590.52</v>
      </c>
      <c r="AN29" s="164">
        <f t="shared" si="322"/>
        <v>5623.2899999999991</v>
      </c>
      <c r="AO29" s="164">
        <f t="shared" si="322"/>
        <v>6038.75</v>
      </c>
      <c r="AP29" s="164">
        <f t="shared" si="322"/>
        <v>3595.52</v>
      </c>
      <c r="AQ29" s="164">
        <f t="shared" si="322"/>
        <v>1412.18</v>
      </c>
      <c r="AR29" s="164">
        <f t="shared" si="322"/>
        <v>0</v>
      </c>
      <c r="AS29" s="164">
        <f t="shared" si="322"/>
        <v>0</v>
      </c>
      <c r="AT29" s="164">
        <f t="shared" si="322"/>
        <v>3640.91</v>
      </c>
      <c r="AU29" s="164">
        <f t="shared" si="322"/>
        <v>9177.56</v>
      </c>
      <c r="AV29" s="164">
        <f t="shared" si="322"/>
        <v>5872.88</v>
      </c>
      <c r="AW29" s="164">
        <f t="shared" si="322"/>
        <v>2729.02</v>
      </c>
      <c r="AX29" s="164">
        <f t="shared" si="322"/>
        <v>452.1</v>
      </c>
      <c r="AY29" s="164">
        <f t="shared" si="322"/>
        <v>287</v>
      </c>
      <c r="AZ29" s="164">
        <f t="shared" si="322"/>
        <v>0</v>
      </c>
      <c r="BA29" s="164">
        <f t="shared" si="322"/>
        <v>6292.79</v>
      </c>
      <c r="BB29" s="164">
        <f t="shared" si="322"/>
        <v>5124.87</v>
      </c>
      <c r="BC29" s="164">
        <f t="shared" si="322"/>
        <v>2146.9700000000003</v>
      </c>
      <c r="BD29" s="164">
        <f t="shared" si="322"/>
        <v>9316.98</v>
      </c>
      <c r="BE29" s="164">
        <f t="shared" si="322"/>
        <v>4723.8600000000006</v>
      </c>
      <c r="BF29" s="164">
        <f t="shared" si="322"/>
        <v>244.5</v>
      </c>
      <c r="BG29" s="164">
        <f t="shared" si="322"/>
        <v>0</v>
      </c>
      <c r="BH29" s="164">
        <f t="shared" si="322"/>
        <v>4605.6400000000003</v>
      </c>
      <c r="BI29" s="164">
        <f t="shared" si="322"/>
        <v>3357.4700000000003</v>
      </c>
      <c r="BJ29" s="164">
        <f t="shared" si="322"/>
        <v>9204.52</v>
      </c>
      <c r="BK29" s="164">
        <f t="shared" si="322"/>
        <v>3505.83</v>
      </c>
      <c r="BL29" s="164">
        <f t="shared" si="322"/>
        <v>566.63</v>
      </c>
      <c r="BM29" s="165">
        <f t="shared" si="322"/>
        <v>0</v>
      </c>
      <c r="BN29" s="166">
        <f t="shared" si="322"/>
        <v>0</v>
      </c>
      <c r="BO29" s="164">
        <f t="shared" si="322"/>
        <v>4137.62</v>
      </c>
      <c r="BP29" s="164">
        <f t="shared" si="322"/>
        <v>11419.210000000001</v>
      </c>
      <c r="BQ29" s="164">
        <f t="shared" si="322"/>
        <v>3480.08</v>
      </c>
      <c r="BR29" s="164">
        <f t="shared" si="322"/>
        <v>1733.52</v>
      </c>
      <c r="BS29" s="164">
        <f t="shared" si="322"/>
        <v>4300</v>
      </c>
      <c r="BT29" s="164">
        <f t="shared" si="322"/>
        <v>280</v>
      </c>
      <c r="BU29" s="164">
        <f t="shared" si="322"/>
        <v>652.46</v>
      </c>
      <c r="BV29" s="164">
        <f t="shared" si="322"/>
        <v>6391.7499999999991</v>
      </c>
      <c r="BW29" s="164">
        <f t="shared" si="322"/>
        <v>5123.43</v>
      </c>
      <c r="BX29" s="164">
        <f t="shared" si="322"/>
        <v>2935.77</v>
      </c>
      <c r="BY29" s="164">
        <f t="shared" si="322"/>
        <v>5797.94</v>
      </c>
      <c r="BZ29" s="164">
        <f t="shared" si="322"/>
        <v>350.04</v>
      </c>
      <c r="CA29" s="164">
        <f t="shared" si="322"/>
        <v>444</v>
      </c>
      <c r="CB29" s="164">
        <f t="shared" si="322"/>
        <v>0</v>
      </c>
      <c r="CC29" s="164">
        <f t="shared" si="322"/>
        <v>5731.9000000000005</v>
      </c>
      <c r="CD29" s="164">
        <f t="shared" si="322"/>
        <v>11464.77</v>
      </c>
      <c r="CE29" s="164">
        <f t="shared" si="322"/>
        <v>2910.02</v>
      </c>
      <c r="CF29" s="164">
        <f t="shared" si="322"/>
        <v>2031.86</v>
      </c>
      <c r="CG29" s="164">
        <f t="shared" si="322"/>
        <v>2135.7399999999998</v>
      </c>
      <c r="CH29" s="164">
        <f t="shared" si="322"/>
        <v>438</v>
      </c>
      <c r="CI29" s="164">
        <f t="shared" si="322"/>
        <v>0</v>
      </c>
      <c r="CJ29" s="164">
        <f t="shared" si="322"/>
        <v>3458.25</v>
      </c>
      <c r="CK29" s="164">
        <f t="shared" si="322"/>
        <v>5836.28</v>
      </c>
      <c r="CL29" s="164">
        <f t="shared" si="322"/>
        <v>2892.7</v>
      </c>
      <c r="CM29" s="164">
        <f t="shared" si="322"/>
        <v>6343.3799999999992</v>
      </c>
      <c r="CN29" s="164">
        <f t="shared" si="322"/>
        <v>2107.44</v>
      </c>
      <c r="CO29" s="164">
        <f t="shared" si="322"/>
        <v>3900</v>
      </c>
      <c r="CP29" s="164">
        <f t="shared" si="322"/>
        <v>0</v>
      </c>
      <c r="CQ29" s="164">
        <f t="shared" si="322"/>
        <v>3493.04</v>
      </c>
      <c r="CR29" s="164">
        <f t="shared" ref="CR29:FC29" si="323">SUM(CR30:CR38)</f>
        <v>3656.35</v>
      </c>
      <c r="CS29" s="164">
        <f t="shared" si="323"/>
        <v>3650.31</v>
      </c>
      <c r="CT29" s="164">
        <f t="shared" si="323"/>
        <v>6810.46</v>
      </c>
      <c r="CU29" s="164">
        <f t="shared" si="323"/>
        <v>1950</v>
      </c>
      <c r="CV29" s="164">
        <f t="shared" si="323"/>
        <v>0</v>
      </c>
      <c r="CW29" s="164">
        <f t="shared" si="323"/>
        <v>0</v>
      </c>
      <c r="CX29" s="164">
        <f t="shared" si="323"/>
        <v>1435.96</v>
      </c>
      <c r="CY29" s="164">
        <f t="shared" si="323"/>
        <v>4009.87</v>
      </c>
      <c r="CZ29" s="164">
        <f t="shared" si="323"/>
        <v>451.65</v>
      </c>
      <c r="DA29" s="164">
        <f t="shared" si="323"/>
        <v>1213.26</v>
      </c>
      <c r="DB29" s="164">
        <f t="shared" si="323"/>
        <v>400</v>
      </c>
      <c r="DC29" s="164">
        <f t="shared" si="323"/>
        <v>0</v>
      </c>
      <c r="DD29" s="164">
        <f t="shared" si="323"/>
        <v>0</v>
      </c>
      <c r="DE29" s="164">
        <f t="shared" si="323"/>
        <v>1233.29</v>
      </c>
      <c r="DF29" s="164">
        <f t="shared" si="323"/>
        <v>1297.5900000000001</v>
      </c>
      <c r="DG29" s="164">
        <f t="shared" si="323"/>
        <v>0</v>
      </c>
      <c r="DH29" s="164">
        <f t="shared" si="323"/>
        <v>1368.02</v>
      </c>
      <c r="DI29" s="164">
        <f t="shared" si="323"/>
        <v>0</v>
      </c>
      <c r="DJ29" s="164">
        <f t="shared" si="323"/>
        <v>0</v>
      </c>
      <c r="DK29" s="164">
        <f t="shared" si="323"/>
        <v>0</v>
      </c>
      <c r="DL29" s="164">
        <f t="shared" si="323"/>
        <v>0</v>
      </c>
      <c r="DM29" s="164">
        <f t="shared" si="323"/>
        <v>0</v>
      </c>
      <c r="DN29" s="164">
        <f t="shared" si="323"/>
        <v>1207.57</v>
      </c>
      <c r="DO29" s="164">
        <f t="shared" si="323"/>
        <v>0</v>
      </c>
      <c r="DP29" s="164">
        <f t="shared" si="323"/>
        <v>0</v>
      </c>
      <c r="DQ29" s="164">
        <f t="shared" si="323"/>
        <v>0</v>
      </c>
      <c r="DR29" s="164">
        <f t="shared" si="323"/>
        <v>0</v>
      </c>
      <c r="DS29" s="164">
        <f t="shared" si="323"/>
        <v>0</v>
      </c>
      <c r="DT29" s="164">
        <f t="shared" si="323"/>
        <v>0</v>
      </c>
      <c r="DU29" s="164">
        <f t="shared" si="323"/>
        <v>0</v>
      </c>
      <c r="DV29" s="164">
        <f t="shared" si="323"/>
        <v>0</v>
      </c>
      <c r="DW29" s="164">
        <f t="shared" si="323"/>
        <v>0</v>
      </c>
      <c r="DX29" s="164">
        <f t="shared" si="323"/>
        <v>0</v>
      </c>
      <c r="DY29" s="164">
        <f t="shared" si="323"/>
        <v>0</v>
      </c>
      <c r="DZ29" s="164">
        <f t="shared" si="323"/>
        <v>0</v>
      </c>
      <c r="EA29" s="164">
        <f t="shared" si="323"/>
        <v>0</v>
      </c>
      <c r="EB29" s="164">
        <f t="shared" si="323"/>
        <v>0</v>
      </c>
      <c r="EC29" s="164">
        <f t="shared" si="323"/>
        <v>0</v>
      </c>
      <c r="ED29" s="164">
        <f t="shared" si="323"/>
        <v>0</v>
      </c>
      <c r="EE29" s="164">
        <f t="shared" si="323"/>
        <v>0</v>
      </c>
      <c r="EF29" s="164">
        <f t="shared" si="323"/>
        <v>0</v>
      </c>
      <c r="EG29" s="164">
        <f t="shared" si="323"/>
        <v>0</v>
      </c>
      <c r="EH29" s="164">
        <f t="shared" si="323"/>
        <v>0</v>
      </c>
      <c r="EI29" s="164">
        <f t="shared" si="323"/>
        <v>0</v>
      </c>
      <c r="EJ29" s="164">
        <f t="shared" si="323"/>
        <v>0</v>
      </c>
      <c r="EK29" s="164">
        <f t="shared" si="323"/>
        <v>0</v>
      </c>
      <c r="EL29" s="164">
        <f t="shared" si="323"/>
        <v>0</v>
      </c>
      <c r="EM29" s="164">
        <f t="shared" si="323"/>
        <v>0</v>
      </c>
      <c r="EN29" s="164">
        <f t="shared" si="323"/>
        <v>0</v>
      </c>
      <c r="EO29" s="164">
        <f t="shared" si="323"/>
        <v>0</v>
      </c>
      <c r="EP29" s="164">
        <f t="shared" si="323"/>
        <v>0</v>
      </c>
      <c r="EQ29" s="164">
        <f t="shared" si="323"/>
        <v>0</v>
      </c>
      <c r="ER29" s="164">
        <f t="shared" si="323"/>
        <v>0</v>
      </c>
      <c r="ES29" s="164">
        <f t="shared" si="323"/>
        <v>0</v>
      </c>
      <c r="ET29" s="164">
        <f t="shared" si="323"/>
        <v>0</v>
      </c>
      <c r="EU29" s="164">
        <f t="shared" si="323"/>
        <v>0</v>
      </c>
      <c r="EV29" s="164">
        <f t="shared" si="323"/>
        <v>0</v>
      </c>
      <c r="EW29" s="164">
        <f t="shared" si="323"/>
        <v>0</v>
      </c>
      <c r="EX29" s="164">
        <f t="shared" si="323"/>
        <v>0</v>
      </c>
      <c r="EY29" s="164">
        <f t="shared" si="323"/>
        <v>0</v>
      </c>
      <c r="EZ29" s="164">
        <f t="shared" si="323"/>
        <v>0</v>
      </c>
      <c r="FA29" s="164">
        <f t="shared" si="323"/>
        <v>0</v>
      </c>
      <c r="FB29" s="164">
        <f t="shared" si="323"/>
        <v>0</v>
      </c>
      <c r="FC29" s="164">
        <f t="shared" si="323"/>
        <v>0</v>
      </c>
      <c r="FD29" s="164">
        <f t="shared" ref="FD29:HO29" si="324">SUM(FD30:FD38)</f>
        <v>0</v>
      </c>
      <c r="FE29" s="164">
        <f t="shared" si="324"/>
        <v>0</v>
      </c>
      <c r="FF29" s="164">
        <f t="shared" si="324"/>
        <v>0</v>
      </c>
      <c r="FG29" s="164">
        <f t="shared" si="324"/>
        <v>0</v>
      </c>
      <c r="FH29" s="164">
        <f t="shared" si="324"/>
        <v>0</v>
      </c>
      <c r="FI29" s="164">
        <f t="shared" si="324"/>
        <v>0</v>
      </c>
      <c r="FJ29" s="164">
        <f t="shared" si="324"/>
        <v>0</v>
      </c>
      <c r="FK29" s="164">
        <f t="shared" si="324"/>
        <v>0</v>
      </c>
      <c r="FL29" s="164">
        <f t="shared" si="324"/>
        <v>0</v>
      </c>
      <c r="FM29" s="164">
        <f t="shared" si="324"/>
        <v>0</v>
      </c>
      <c r="FN29" s="164">
        <f t="shared" si="324"/>
        <v>0</v>
      </c>
      <c r="FO29" s="164">
        <f t="shared" si="324"/>
        <v>0</v>
      </c>
      <c r="FP29" s="164">
        <f t="shared" si="324"/>
        <v>0</v>
      </c>
      <c r="FQ29" s="164">
        <f t="shared" si="324"/>
        <v>0</v>
      </c>
      <c r="FR29" s="164">
        <f t="shared" si="324"/>
        <v>0</v>
      </c>
      <c r="FS29" s="164">
        <f t="shared" si="324"/>
        <v>0</v>
      </c>
      <c r="FT29" s="164">
        <f t="shared" si="324"/>
        <v>0</v>
      </c>
      <c r="FU29" s="164">
        <f t="shared" si="324"/>
        <v>0</v>
      </c>
      <c r="FV29" s="164">
        <f t="shared" si="324"/>
        <v>0</v>
      </c>
      <c r="FW29" s="164">
        <f t="shared" si="324"/>
        <v>0</v>
      </c>
      <c r="FX29" s="164">
        <f t="shared" si="324"/>
        <v>0</v>
      </c>
      <c r="FY29" s="164">
        <f t="shared" si="324"/>
        <v>0</v>
      </c>
      <c r="FZ29" s="164">
        <f t="shared" si="324"/>
        <v>0</v>
      </c>
      <c r="GA29" s="164">
        <f t="shared" si="324"/>
        <v>0</v>
      </c>
      <c r="GB29" s="164">
        <f t="shared" si="324"/>
        <v>0</v>
      </c>
      <c r="GC29" s="164">
        <f t="shared" si="324"/>
        <v>0</v>
      </c>
      <c r="GD29" s="164">
        <f t="shared" si="324"/>
        <v>0</v>
      </c>
      <c r="GE29" s="164">
        <f t="shared" si="324"/>
        <v>0</v>
      </c>
      <c r="GF29" s="164">
        <f t="shared" si="324"/>
        <v>0</v>
      </c>
      <c r="GG29" s="164">
        <f t="shared" si="324"/>
        <v>0</v>
      </c>
      <c r="GH29" s="164">
        <f t="shared" si="324"/>
        <v>0</v>
      </c>
      <c r="GI29" s="164">
        <f t="shared" si="324"/>
        <v>0</v>
      </c>
      <c r="GJ29" s="164">
        <f t="shared" si="324"/>
        <v>0</v>
      </c>
      <c r="GK29" s="164">
        <f t="shared" si="324"/>
        <v>0</v>
      </c>
      <c r="GL29" s="164">
        <f t="shared" si="324"/>
        <v>0</v>
      </c>
      <c r="GM29" s="164">
        <f t="shared" si="324"/>
        <v>0</v>
      </c>
      <c r="GN29" s="164">
        <f t="shared" si="324"/>
        <v>0</v>
      </c>
      <c r="GO29" s="164">
        <f t="shared" si="324"/>
        <v>0</v>
      </c>
      <c r="GP29" s="164">
        <f t="shared" si="324"/>
        <v>0</v>
      </c>
      <c r="GQ29" s="164">
        <f t="shared" si="324"/>
        <v>0</v>
      </c>
      <c r="GR29" s="164">
        <f t="shared" si="324"/>
        <v>0</v>
      </c>
      <c r="GS29" s="164">
        <f t="shared" si="324"/>
        <v>0</v>
      </c>
      <c r="GT29" s="164">
        <f t="shared" si="324"/>
        <v>0</v>
      </c>
      <c r="GU29" s="164">
        <f t="shared" si="324"/>
        <v>0</v>
      </c>
      <c r="GV29" s="164">
        <f t="shared" si="324"/>
        <v>0</v>
      </c>
      <c r="GW29" s="164">
        <f t="shared" si="324"/>
        <v>0</v>
      </c>
      <c r="GX29" s="164">
        <f t="shared" si="324"/>
        <v>0</v>
      </c>
      <c r="GY29" s="164">
        <f t="shared" si="324"/>
        <v>0</v>
      </c>
      <c r="GZ29" s="164">
        <f t="shared" si="324"/>
        <v>0</v>
      </c>
      <c r="HA29" s="164">
        <f t="shared" si="324"/>
        <v>0</v>
      </c>
      <c r="HB29" s="164">
        <f t="shared" si="324"/>
        <v>0</v>
      </c>
      <c r="HC29" s="164">
        <f t="shared" si="324"/>
        <v>0</v>
      </c>
      <c r="HD29" s="164">
        <f t="shared" si="324"/>
        <v>0</v>
      </c>
      <c r="HE29" s="164">
        <f t="shared" si="324"/>
        <v>0</v>
      </c>
      <c r="HF29" s="164">
        <f t="shared" si="324"/>
        <v>0</v>
      </c>
      <c r="HG29" s="164">
        <f t="shared" si="324"/>
        <v>0</v>
      </c>
      <c r="HH29" s="164">
        <f t="shared" si="324"/>
        <v>0</v>
      </c>
      <c r="HI29" s="164">
        <f t="shared" si="324"/>
        <v>0</v>
      </c>
      <c r="HJ29" s="164">
        <f t="shared" si="324"/>
        <v>0</v>
      </c>
      <c r="HK29" s="164">
        <f t="shared" si="324"/>
        <v>0</v>
      </c>
      <c r="HL29" s="164">
        <f t="shared" si="324"/>
        <v>0</v>
      </c>
      <c r="HM29" s="164">
        <f t="shared" si="324"/>
        <v>0</v>
      </c>
      <c r="HN29" s="164">
        <f t="shared" si="324"/>
        <v>0</v>
      </c>
      <c r="HO29" s="164">
        <f t="shared" si="324"/>
        <v>0</v>
      </c>
      <c r="HP29" s="164">
        <f t="shared" ref="HP29:IL29" si="325">SUM(HP30:HP38)</f>
        <v>0</v>
      </c>
      <c r="HQ29" s="164">
        <f t="shared" si="325"/>
        <v>0</v>
      </c>
      <c r="HR29" s="164">
        <f t="shared" si="325"/>
        <v>0</v>
      </c>
      <c r="HS29" s="164">
        <f t="shared" si="325"/>
        <v>0</v>
      </c>
      <c r="HT29" s="164">
        <f t="shared" si="325"/>
        <v>0</v>
      </c>
      <c r="HU29" s="164">
        <f t="shared" si="325"/>
        <v>0</v>
      </c>
      <c r="HV29" s="164">
        <f t="shared" si="325"/>
        <v>0</v>
      </c>
      <c r="HW29" s="164">
        <f t="shared" si="325"/>
        <v>0</v>
      </c>
      <c r="HX29" s="164">
        <f t="shared" si="325"/>
        <v>0</v>
      </c>
      <c r="HY29" s="164">
        <f t="shared" si="325"/>
        <v>0</v>
      </c>
      <c r="HZ29" s="164">
        <f t="shared" si="325"/>
        <v>0</v>
      </c>
      <c r="IA29" s="164">
        <f t="shared" si="325"/>
        <v>0</v>
      </c>
      <c r="IB29" s="164">
        <f t="shared" si="325"/>
        <v>0</v>
      </c>
      <c r="IC29" s="164">
        <f t="shared" si="325"/>
        <v>0</v>
      </c>
      <c r="ID29" s="164">
        <f t="shared" si="325"/>
        <v>0</v>
      </c>
      <c r="IE29" s="164">
        <f t="shared" si="325"/>
        <v>0</v>
      </c>
      <c r="IF29" s="164">
        <f t="shared" si="325"/>
        <v>0</v>
      </c>
      <c r="IG29" s="164">
        <f t="shared" si="325"/>
        <v>0</v>
      </c>
      <c r="IH29" s="164">
        <f t="shared" si="325"/>
        <v>0</v>
      </c>
      <c r="II29" s="164">
        <f t="shared" si="325"/>
        <v>0</v>
      </c>
      <c r="IJ29" s="164">
        <f t="shared" si="325"/>
        <v>0</v>
      </c>
      <c r="IK29" s="164">
        <f t="shared" si="325"/>
        <v>0</v>
      </c>
      <c r="IL29" s="164">
        <f t="shared" si="325"/>
        <v>0</v>
      </c>
    </row>
    <row r="30" spans="1:246" ht="15.75" customHeight="1" outlineLevel="1" x14ac:dyDescent="0.35">
      <c r="A30" s="3" t="s">
        <v>32</v>
      </c>
      <c r="B30" s="70"/>
      <c r="C30" s="70"/>
      <c r="D30" s="167">
        <f>SUMPRODUCT(('Controle de NFs Tomadas'!$E$4:$E$9993=$A$1)*('Controle de NFs Tomadas'!$C$4:$C$9993=D$2)*('Controle de NFs Tomadas'!$G$4:$G$9993=$A30)*('Controle de NFs Tomadas'!$I$4:$I$9993))</f>
        <v>1009.09</v>
      </c>
      <c r="E30" s="168">
        <f>SUMPRODUCT(('Controle de NFs Tomadas'!$E$4:$E$9993=$A$1)*('Controle de NFs Tomadas'!$C$4:$C$9993=E$2)*('Controle de NFs Tomadas'!$G$4:$G$9993=$A30)*('Controle de NFs Tomadas'!$I$4:$I$9993))</f>
        <v>1450.09</v>
      </c>
      <c r="F30" s="168">
        <f>SUMPRODUCT(('Controle de NFs Tomadas'!$E$4:$E$9993=$A$1)*('Controle de NFs Tomadas'!$C$4:$C$9993=F$2)*('Controle de NFs Tomadas'!$G$4:$G$9993=$A30)*('Controle de NFs Tomadas'!$I$4:$I$9993))</f>
        <v>0</v>
      </c>
      <c r="G30" s="168">
        <f>SUMPRODUCT(('Controle de NFs Tomadas'!$E$4:$E$9993=$A$1)*('Controle de NFs Tomadas'!$C$4:$C$9993=G$2)*('Controle de NFs Tomadas'!$G$4:$G$9993=$A30)*('Controle de NFs Tomadas'!$I$4:$I$9993))</f>
        <v>0</v>
      </c>
      <c r="H30" s="168">
        <f>SUMPRODUCT(('Controle de NFs Tomadas'!$E$4:$E$9993=$A$1)*('Controle de NFs Tomadas'!$C$4:$C$9993=H$2)*('Controle de NFs Tomadas'!$G$4:$G$9993=$A30)*('Controle de NFs Tomadas'!$I$4:$I$9993))</f>
        <v>280.8</v>
      </c>
      <c r="I30" s="168">
        <f>SUMPRODUCT(('Controle de NFs Tomadas'!$E$4:$E$9993=$A$1)*('Controle de NFs Tomadas'!$C$4:$C$9993=I$2)*('Controle de NFs Tomadas'!$G$4:$G$9993=$A30)*('Controle de NFs Tomadas'!$I$4:$I$9993))</f>
        <v>0</v>
      </c>
      <c r="J30" s="168">
        <f>SUMPRODUCT(('Controle de NFs Tomadas'!$E$4:$E$9993=$A$1)*('Controle de NFs Tomadas'!$C$4:$C$9993=J$2)*('Controle de NFs Tomadas'!$G$4:$G$9993=$A30)*('Controle de NFs Tomadas'!$I$4:$I$9993))</f>
        <v>0</v>
      </c>
      <c r="K30" s="168">
        <f>SUMPRODUCT(('Controle de NFs Tomadas'!$E$4:$E$9993=$A$1)*('Controle de NFs Tomadas'!$C$4:$C$9993=K$2)*('Controle de NFs Tomadas'!$G$4:$G$9993=$A30)*('Controle de NFs Tomadas'!$I$4:$I$9993))</f>
        <v>1556.65</v>
      </c>
      <c r="L30" s="168">
        <f>SUMPRODUCT(('Controle de NFs Tomadas'!$E$4:$E$9993=$A$1)*('Controle de NFs Tomadas'!$C$4:$C$9993=L$2)*('Controle de NFs Tomadas'!$G$4:$G$9993=$A30)*('Controle de NFs Tomadas'!$I$4:$I$9993))</f>
        <v>421.2</v>
      </c>
      <c r="M30" s="168">
        <f>SUMPRODUCT(('Controle de NFs Tomadas'!$E$4:$E$9993=$A$1)*('Controle de NFs Tomadas'!$C$4:$C$9993=M$2)*('Controle de NFs Tomadas'!$G$4:$G$9993=$A30)*('Controle de NFs Tomadas'!$I$4:$I$9993))</f>
        <v>1694.88</v>
      </c>
      <c r="N30" s="168">
        <f>SUMPRODUCT(('Controle de NFs Tomadas'!$E$4:$E$9993=$A$1)*('Controle de NFs Tomadas'!$C$4:$C$9993=N$2)*('Controle de NFs Tomadas'!$G$4:$G$9993=$A30)*('Controle de NFs Tomadas'!$I$4:$I$9993))</f>
        <v>378.48</v>
      </c>
      <c r="O30" s="168">
        <f>SUMPRODUCT(('Controle de NFs Tomadas'!$E$4:$E$9993=$A$1)*('Controle de NFs Tomadas'!$C$4:$C$9993=O$2)*('Controle de NFs Tomadas'!$G$4:$G$9993=$A30)*('Controle de NFs Tomadas'!$I$4:$I$9993))</f>
        <v>682</v>
      </c>
      <c r="P30" s="168">
        <f>SUMPRODUCT(('Controle de NFs Tomadas'!$E$4:$E$9993=$A$1)*('Controle de NFs Tomadas'!$C$4:$C$9993=P$2)*('Controle de NFs Tomadas'!$G$4:$G$9993=$A30)*('Controle de NFs Tomadas'!$I$4:$I$9993))</f>
        <v>0</v>
      </c>
      <c r="Q30" s="168">
        <f>SUMPRODUCT(('Controle de NFs Tomadas'!$E$4:$E$9993=$A$1)*('Controle de NFs Tomadas'!$C$4:$C$9993=Q$2)*('Controle de NFs Tomadas'!$G$4:$G$9993=$A30)*('Controle de NFs Tomadas'!$I$4:$I$9993))</f>
        <v>0</v>
      </c>
      <c r="R30" s="168">
        <f>SUMPRODUCT(('Controle de NFs Tomadas'!$E$4:$E$9993=$A$1)*('Controle de NFs Tomadas'!$C$4:$C$9993=R$2)*('Controle de NFs Tomadas'!$G$4:$G$9993=$A30)*('Controle de NFs Tomadas'!$I$4:$I$9993))</f>
        <v>3629.5699999999997</v>
      </c>
      <c r="S30" s="168">
        <f>SUMPRODUCT(('Controle de NFs Tomadas'!$E$4:$E$9993=$A$1)*('Controle de NFs Tomadas'!$C$4:$C$9993=S$2)*('Controle de NFs Tomadas'!$G$4:$G$9993=$A30)*('Controle de NFs Tomadas'!$I$4:$I$9993))</f>
        <v>1110.6600000000001</v>
      </c>
      <c r="T30" s="168">
        <f>SUMPRODUCT(('Controle de NFs Tomadas'!$E$4:$E$9993=$A$1)*('Controle de NFs Tomadas'!$C$4:$C$9993=T$2)*('Controle de NFs Tomadas'!$G$4:$G$9993=$A30)*('Controle de NFs Tomadas'!$I$4:$I$9993))</f>
        <v>0</v>
      </c>
      <c r="U30" s="168">
        <f>SUMPRODUCT(('Controle de NFs Tomadas'!$E$4:$E$9993=$A$1)*('Controle de NFs Tomadas'!$C$4:$C$9993=U$2)*('Controle de NFs Tomadas'!$G$4:$G$9993=$A30)*('Controle de NFs Tomadas'!$I$4:$I$9993))</f>
        <v>0</v>
      </c>
      <c r="V30" s="168">
        <f>SUMPRODUCT(('Controle de NFs Tomadas'!$E$4:$E$9993=$A$1)*('Controle de NFs Tomadas'!$C$4:$C$9993=V$2)*('Controle de NFs Tomadas'!$G$4:$G$9993=$A30)*('Controle de NFs Tomadas'!$I$4:$I$9993))</f>
        <v>416</v>
      </c>
      <c r="W30" s="168">
        <f>SUMPRODUCT(('Controle de NFs Tomadas'!$E$4:$E$9993=$A$1)*('Controle de NFs Tomadas'!$C$4:$C$9993=W$2)*('Controle de NFs Tomadas'!$G$4:$G$9993=$A30)*('Controle de NFs Tomadas'!$I$4:$I$9993))</f>
        <v>0</v>
      </c>
      <c r="X30" s="168">
        <f>SUMPRODUCT(('Controle de NFs Tomadas'!$E$4:$E$9993=$A$1)*('Controle de NFs Tomadas'!$C$4:$C$9993=X$2)*('Controle de NFs Tomadas'!$G$4:$G$9993=$A30)*('Controle de NFs Tomadas'!$I$4:$I$9993))</f>
        <v>0</v>
      </c>
      <c r="Y30" s="168">
        <v>6829.81</v>
      </c>
      <c r="Z30" s="168">
        <v>971.1</v>
      </c>
      <c r="AA30" s="168">
        <f>SUMPRODUCT(('Controle de NFs Tomadas'!$E$4:$E$9993=$A$1)*('Controle de NFs Tomadas'!$C$4:$C$9993=AA$2)*('Controle de NFs Tomadas'!$G$4:$G$9993=$A30)*('Controle de NFs Tomadas'!$I$4:$I$9993))</f>
        <v>0</v>
      </c>
      <c r="AB30" s="168">
        <f>SUMPRODUCT(('Controle de NFs Tomadas'!$E$4:$E$9993=$A$1)*('Controle de NFs Tomadas'!$C$4:$C$9993=AB$2)*('Controle de NFs Tomadas'!$G$4:$G$9993=$A30)*('Controle de NFs Tomadas'!$I$4:$I$9993))</f>
        <v>1225.23</v>
      </c>
      <c r="AC30" s="168">
        <v>4357</v>
      </c>
      <c r="AD30" s="168">
        <f>SUMPRODUCT(('Controle de NFs Tomadas'!$E$4:$E$9993=$A$1)*('Controle de NFs Tomadas'!$C$4:$C$9993=AD$2)*('Controle de NFs Tomadas'!$G$4:$G$9993=$A30)*('Controle de NFs Tomadas'!$I$4:$I$9993))</f>
        <v>0</v>
      </c>
      <c r="AE30" s="168">
        <f>SUMPRODUCT(('Controle de NFs Tomadas'!$E$4:$E$9993=$A$1)*('Controle de NFs Tomadas'!$C$4:$C$9993=AE$2)*('Controle de NFs Tomadas'!$G$4:$G$9993=$A30)*('Controle de NFs Tomadas'!$I$4:$I$9993))</f>
        <v>0</v>
      </c>
      <c r="AF30" s="168">
        <v>2857.26</v>
      </c>
      <c r="AG30" s="168">
        <f>SUMPRODUCT(('Controle de NFs Tomadas'!$E$4:$E$9993=$A$1)*('Controle de NFs Tomadas'!$C$4:$C$9993=AG$2)*('Controle de NFs Tomadas'!$G$4:$G$9993=$A30)*('Controle de NFs Tomadas'!$I$4:$I$9993))</f>
        <v>750.18000000000006</v>
      </c>
      <c r="AH30" s="169">
        <f>SUMPRODUCT(('Controle de NFs Tomadas'!$E$4:$E$9993=$A$1)*('Controle de NFs Tomadas'!$C$4:$C$9993=AH$2)*('Controle de NFs Tomadas'!$G$4:$G$9993=$A30)*('Controle de NFs Tomadas'!$I$4:$I$9993))</f>
        <v>3900</v>
      </c>
      <c r="AI30" s="167">
        <f>SUMPRODUCT(('Controle de NFs Tomadas'!$E$4:$E$9993=$A$1)*('Controle de NFs Tomadas'!$C$4:$C$9993=AI$2)*('Controle de NFs Tomadas'!$G$4:$G$9993=$A30)*('Controle de NFs Tomadas'!$I$4:$I$9993))</f>
        <v>1625.19</v>
      </c>
      <c r="AJ30" s="168">
        <f>SUMPRODUCT(('Controle de NFs Tomadas'!$E$4:$E$9993=$A$1)*('Controle de NFs Tomadas'!$C$4:$C$9993=AJ$2)*('Controle de NFs Tomadas'!$G$4:$G$9993=$A30)*('Controle de NFs Tomadas'!$I$4:$I$9993))</f>
        <v>478</v>
      </c>
      <c r="AK30" s="168">
        <f>SUMPRODUCT(('Controle de NFs Tomadas'!$E$4:$E$9993=$A$1)*('Controle de NFs Tomadas'!$C$4:$C$9993=AK$2)*('Controle de NFs Tomadas'!$G$4:$G$9993=$A30)*('Controle de NFs Tomadas'!$I$4:$I$9993))</f>
        <v>0</v>
      </c>
      <c r="AL30" s="168">
        <f>SUMPRODUCT(('Controle de NFs Tomadas'!$E$4:$E$9993=$A$1)*('Controle de NFs Tomadas'!$C$4:$C$9993=AL$2)*('Controle de NFs Tomadas'!$G$4:$G$9993=$A30)*('Controle de NFs Tomadas'!$I$4:$I$9993))</f>
        <v>0</v>
      </c>
      <c r="AM30" s="168">
        <v>4046.32</v>
      </c>
      <c r="AN30" s="168">
        <v>409.98</v>
      </c>
      <c r="AO30" s="168">
        <f>SUMPRODUCT(('Controle de NFs Tomadas'!$E$4:$E$9993=$A$1)*('Controle de NFs Tomadas'!$C$4:$C$9993=AO$2)*('Controle de NFs Tomadas'!$G$4:$G$9993=$A30)*('Controle de NFs Tomadas'!$I$4:$I$9993))</f>
        <v>4538.04</v>
      </c>
      <c r="AP30" s="168">
        <f>SUMPRODUCT(('Controle de NFs Tomadas'!$E$4:$E$9993=$A$1)*('Controle de NFs Tomadas'!$C$4:$C$9993=AP$2)*('Controle de NFs Tomadas'!$G$4:$G$9993=$A30)*('Controle de NFs Tomadas'!$I$4:$I$9993))</f>
        <v>1390.3</v>
      </c>
      <c r="AQ30" s="168">
        <f>SUMPRODUCT(('Controle de NFs Tomadas'!$E$4:$E$9993=$A$1)*('Controle de NFs Tomadas'!$C$4:$C$9993=AQ$2)*('Controle de NFs Tomadas'!$G$4:$G$9993=$A30)*('Controle de NFs Tomadas'!$I$4:$I$9993))</f>
        <v>1184.18</v>
      </c>
      <c r="AR30" s="168">
        <f>SUMPRODUCT(('Controle de NFs Tomadas'!$E$4:$E$9993=$A$1)*('Controle de NFs Tomadas'!$C$4:$C$9993=AR$2)*('Controle de NFs Tomadas'!$G$4:$G$9993=$A30)*('Controle de NFs Tomadas'!$I$4:$I$9993))</f>
        <v>0</v>
      </c>
      <c r="AS30" s="168">
        <f>SUMPRODUCT(('Controle de NFs Tomadas'!$E$4:$E$9993=$A$1)*('Controle de NFs Tomadas'!$C$4:$C$9993=AS$2)*('Controle de NFs Tomadas'!$G$4:$G$9993=$A30)*('Controle de NFs Tomadas'!$I$4:$I$9993))</f>
        <v>0</v>
      </c>
      <c r="AT30" s="168">
        <f>SUMPRODUCT(('Controle de NFs Tomadas'!$E$4:$E$9993=$A$1)*('Controle de NFs Tomadas'!$C$4:$C$9993=AT$2)*('Controle de NFs Tomadas'!$G$4:$G$9993=$A30)*('Controle de NFs Tomadas'!$I$4:$I$9993))</f>
        <v>997.52</v>
      </c>
      <c r="AU30" s="168">
        <v>7013.96</v>
      </c>
      <c r="AV30" s="168">
        <f>SUMPRODUCT(('Controle de NFs Tomadas'!$E$4:$E$9993=$A$1)*('Controle de NFs Tomadas'!$C$4:$C$9993=AV$2)*('Controle de NFs Tomadas'!$G$4:$G$9993=$A30)*('Controle de NFs Tomadas'!$I$4:$I$9993))</f>
        <v>395</v>
      </c>
      <c r="AW30" s="168">
        <f>SUMPRODUCT(('Controle de NFs Tomadas'!$E$4:$E$9993=$A$1)*('Controle de NFs Tomadas'!$C$4:$C$9993=AW$2)*('Controle de NFs Tomadas'!$G$4:$G$9993=$A30)*('Controle de NFs Tomadas'!$I$4:$I$9993))</f>
        <v>1244.5899999999999</v>
      </c>
      <c r="AX30" s="168">
        <f>SUMPRODUCT(('Controle de NFs Tomadas'!$E$4:$E$9993=$A$1)*('Controle de NFs Tomadas'!$C$4:$C$9993=AX$2)*('Controle de NFs Tomadas'!$G$4:$G$9993=$A30)*('Controle de NFs Tomadas'!$I$4:$I$9993))</f>
        <v>0</v>
      </c>
      <c r="AY30" s="168">
        <f>SUMPRODUCT(('Controle de NFs Tomadas'!$E$4:$E$9993=$A$1)*('Controle de NFs Tomadas'!$C$4:$C$9993=AY$2)*('Controle de NFs Tomadas'!$G$4:$G$9993=$A30)*('Controle de NFs Tomadas'!$I$4:$I$9993))</f>
        <v>0</v>
      </c>
      <c r="AZ30" s="168">
        <f>SUMPRODUCT(('Controle de NFs Tomadas'!$E$4:$E$9993=$A$1)*('Controle de NFs Tomadas'!$C$4:$C$9993=AZ$2)*('Controle de NFs Tomadas'!$G$4:$G$9993=$A30)*('Controle de NFs Tomadas'!$I$4:$I$9993))</f>
        <v>0</v>
      </c>
      <c r="BA30" s="168">
        <f>SUMPRODUCT(('Controle de NFs Tomadas'!$E$4:$E$9993=$A$1)*('Controle de NFs Tomadas'!$C$4:$C$9993=BA$2)*('Controle de NFs Tomadas'!$G$4:$G$9993=$A30)*('Controle de NFs Tomadas'!$I$4:$I$9993))</f>
        <v>5312.91</v>
      </c>
      <c r="BB30" s="168">
        <v>409.98</v>
      </c>
      <c r="BC30" s="168">
        <f>SUMPRODUCT(('Controle de NFs Tomadas'!$E$4:$E$9993=$A$1)*('Controle de NFs Tomadas'!$C$4:$C$9993=BC$2)*('Controle de NFs Tomadas'!$G$4:$G$9993=$A30)*('Controle de NFs Tomadas'!$I$4:$I$9993))</f>
        <v>542.76</v>
      </c>
      <c r="BD30" s="168">
        <v>5790.91</v>
      </c>
      <c r="BE30" s="168">
        <v>0</v>
      </c>
      <c r="BF30" s="168">
        <f>SUMPRODUCT(('Controle de NFs Tomadas'!$E$4:$E$9993=$A$1)*('Controle de NFs Tomadas'!$C$4:$C$9993=BF$2)*('Controle de NFs Tomadas'!$G$4:$G$9993=$A30)*('Controle de NFs Tomadas'!$I$4:$I$9993))</f>
        <v>0</v>
      </c>
      <c r="BG30" s="168">
        <f>SUMPRODUCT(('Controle de NFs Tomadas'!$E$4:$E$9993=$A$1)*('Controle de NFs Tomadas'!$C$4:$C$9993=BG$2)*('Controle de NFs Tomadas'!$G$4:$G$9993=$A30)*('Controle de NFs Tomadas'!$I$4:$I$9993))</f>
        <v>0</v>
      </c>
      <c r="BH30" s="168">
        <v>4133</v>
      </c>
      <c r="BI30" s="168">
        <v>1093.4000000000001</v>
      </c>
      <c r="BJ30" s="168">
        <v>5778.69</v>
      </c>
      <c r="BK30" s="168">
        <f>SUMPRODUCT(('Controle de NFs Tomadas'!$E$4:$E$9993=$A$1)*('Controle de NFs Tomadas'!$C$4:$C$9993=BK$2)*('Controle de NFs Tomadas'!$G$4:$G$9993=$A30)*('Controle de NFs Tomadas'!$I$4:$I$9993))</f>
        <v>0</v>
      </c>
      <c r="BL30" s="168">
        <f>SUMPRODUCT(('Controle de NFs Tomadas'!$E$4:$E$9993=$A$1)*('Controle de NFs Tomadas'!$C$4:$C$9993=BL$2)*('Controle de NFs Tomadas'!$G$4:$G$9993=$A30)*('Controle de NFs Tomadas'!$I$4:$I$9993))</f>
        <v>0</v>
      </c>
      <c r="BM30" s="169">
        <f>SUMPRODUCT(('Controle de NFs Tomadas'!$E$4:$E$9993=$A$1)*('Controle de NFs Tomadas'!$C$4:$C$9993=BM$2)*('Controle de NFs Tomadas'!$G$4:$G$9993=$A30)*('Controle de NFs Tomadas'!$I$4:$I$9993))</f>
        <v>0</v>
      </c>
      <c r="BN30" s="170">
        <f>SUMPRODUCT(('Controle de NFs Tomadas'!$E$4:$E$9993=$A$1)*('Controle de NFs Tomadas'!$C$4:$C$9993=BN$2)*('Controle de NFs Tomadas'!$G$4:$G$9993=$A30)*('Controle de NFs Tomadas'!$I$4:$I$9993))</f>
        <v>0</v>
      </c>
      <c r="BO30" s="168">
        <v>2722.8</v>
      </c>
      <c r="BP30" s="168">
        <v>3252.46</v>
      </c>
      <c r="BQ30" s="168">
        <f>SUMPRODUCT(('Controle de NFs Tomadas'!$E$4:$E$9993=$A$1)*('Controle de NFs Tomadas'!$C$4:$C$9993=BQ$2)*('Controle de NFs Tomadas'!$G$4:$G$9993=$A30)*('Controle de NFs Tomadas'!$I$4:$I$9993))</f>
        <v>597</v>
      </c>
      <c r="BR30" s="168">
        <f>SUMPRODUCT(('Controle de NFs Tomadas'!$E$4:$E$9993=$A$1)*('Controle de NFs Tomadas'!$C$4:$C$9993=BR$2)*('Controle de NFs Tomadas'!$G$4:$G$9993=$A30)*('Controle de NFs Tomadas'!$I$4:$I$9993))</f>
        <v>0</v>
      </c>
      <c r="BS30" s="168">
        <f>SUMPRODUCT(('Controle de NFs Tomadas'!$E$4:$E$9993=$A$1)*('Controle de NFs Tomadas'!$C$4:$C$9993=BS$2)*('Controle de NFs Tomadas'!$G$4:$G$9993=$A30)*('Controle de NFs Tomadas'!$I$4:$I$9993))</f>
        <v>0</v>
      </c>
      <c r="BT30" s="168">
        <f>SUMPRODUCT(('Controle de NFs Tomadas'!$E$4:$E$9993=$A$1)*('Controle de NFs Tomadas'!$C$4:$C$9993=BT$2)*('Controle de NFs Tomadas'!$G$4:$G$9993=$A30)*('Controle de NFs Tomadas'!$I$4:$I$9993))</f>
        <v>0</v>
      </c>
      <c r="BU30" s="168">
        <f>SUMPRODUCT(('Controle de NFs Tomadas'!$E$4:$E$9993=$A$1)*('Controle de NFs Tomadas'!$C$4:$C$9993=BU$2)*('Controle de NFs Tomadas'!$G$4:$G$9993=$A30)*('Controle de NFs Tomadas'!$I$4:$I$9993))</f>
        <v>0</v>
      </c>
      <c r="BV30" s="168">
        <f>SUMPRODUCT(('Controle de NFs Tomadas'!$E$4:$E$9993=$A$1)*('Controle de NFs Tomadas'!$C$4:$C$9993=BV$2)*('Controle de NFs Tomadas'!$G$4:$G$9993=$A30)*('Controle de NFs Tomadas'!$I$4:$I$9993))</f>
        <v>4894.12</v>
      </c>
      <c r="BW30" s="168">
        <f>SUMPRODUCT(('Controle de NFs Tomadas'!$E$4:$E$9993=$A$1)*('Controle de NFs Tomadas'!$C$4:$C$9993=BW$2)*('Controle de NFs Tomadas'!$G$4:$G$9993=$A30)*('Controle de NFs Tomadas'!$I$4:$I$9993))</f>
        <v>2397.4899999999998</v>
      </c>
      <c r="BX30" s="168">
        <v>1200.82</v>
      </c>
      <c r="BY30" s="168">
        <f>SUMPRODUCT(('Controle de NFs Tomadas'!$E$4:$E$9993=$A$1)*('Controle de NFs Tomadas'!$C$4:$C$9993=BY$2)*('Controle de NFs Tomadas'!$G$4:$G$9993=$A30)*('Controle de NFs Tomadas'!$I$4:$I$9993))</f>
        <v>3900</v>
      </c>
      <c r="BZ30" s="168">
        <v>350.04</v>
      </c>
      <c r="CA30" s="168">
        <f>SUMPRODUCT(('Controle de NFs Tomadas'!$E$4:$E$9993=$A$1)*('Controle de NFs Tomadas'!$C$4:$C$9993=CA$2)*('Controle de NFs Tomadas'!$G$4:$G$9993=$A30)*('Controle de NFs Tomadas'!$I$4:$I$9993))</f>
        <v>444</v>
      </c>
      <c r="CB30" s="168">
        <f>SUMPRODUCT(('Controle de NFs Tomadas'!$E$4:$E$9993=$A$1)*('Controle de NFs Tomadas'!$C$4:$C$9993=CB$2)*('Controle de NFs Tomadas'!$G$4:$G$9993=$A30)*('Controle de NFs Tomadas'!$I$4:$I$9993))</f>
        <v>0</v>
      </c>
      <c r="CC30" s="168">
        <v>3304.26</v>
      </c>
      <c r="CD30" s="168">
        <f>SUMPRODUCT(('Controle de NFs Tomadas'!$E$4:$E$9993=$A$1)*('Controle de NFs Tomadas'!$C$4:$C$9993=CD$2)*('Controle de NFs Tomadas'!$G$4:$G$9993=$A30)*('Controle de NFs Tomadas'!$I$4:$I$9993))</f>
        <v>5269.18</v>
      </c>
      <c r="CE30" s="168">
        <f>SUMPRODUCT(('Controle de NFs Tomadas'!$E$4:$E$9993=$A$1)*('Controle de NFs Tomadas'!$C$4:$C$9993=CE$2)*('Controle de NFs Tomadas'!$G$4:$G$9993=$A30)*('Controle de NFs Tomadas'!$I$4:$I$9993))</f>
        <v>288</v>
      </c>
      <c r="CF30" s="168"/>
      <c r="CG30" s="168">
        <v>1490.74</v>
      </c>
      <c r="CH30" s="168">
        <f>SUMPRODUCT(('Controle de NFs Tomadas'!$E$4:$E$9993=$A$1)*('Controle de NFs Tomadas'!$C$4:$C$9993=CH$2)*('Controle de NFs Tomadas'!$G$4:$G$9993=$A30)*('Controle de NFs Tomadas'!$I$4:$I$9993))</f>
        <v>438</v>
      </c>
      <c r="CI30" s="168">
        <f>SUMPRODUCT(('Controle de NFs Tomadas'!$E$4:$E$9993=$A$1)*('Controle de NFs Tomadas'!$C$4:$C$9993=CI$2)*('Controle de NFs Tomadas'!$G$4:$G$9993=$A30)*('Controle de NFs Tomadas'!$I$4:$I$9993))</f>
        <v>0</v>
      </c>
      <c r="CJ30" s="168">
        <f>SUMPRODUCT(('Controle de NFs Tomadas'!$E$4:$E$9993=$A$1)*('Controle de NFs Tomadas'!$C$4:$C$9993=CJ$2)*('Controle de NFs Tomadas'!$G$4:$G$9993=$A30)*('Controle de NFs Tomadas'!$I$4:$I$9993))</f>
        <v>2719.04</v>
      </c>
      <c r="CK30" s="168">
        <f>SUMPRODUCT(('Controle de NFs Tomadas'!$E$4:$E$9993=$A$1)*('Controle de NFs Tomadas'!$C$4:$C$9993=CK$2)*('Controle de NFs Tomadas'!$G$4:$G$9993=$A30)*('Controle de NFs Tomadas'!$I$4:$I$9993))</f>
        <v>761.58</v>
      </c>
      <c r="CL30" s="168">
        <f>SUMPRODUCT(('Controle de NFs Tomadas'!$E$4:$E$9993=$A$1)*('Controle de NFs Tomadas'!$C$4:$C$9993=CL$2)*('Controle de NFs Tomadas'!$G$4:$G$9993=$A30)*('Controle de NFs Tomadas'!$I$4:$I$9993))</f>
        <v>1579.45</v>
      </c>
      <c r="CM30" s="168">
        <f>SUMPRODUCT(('Controle de NFs Tomadas'!$E$4:$E$9993=$A$1)*('Controle de NFs Tomadas'!$C$4:$C$9993=CM$2)*('Controle de NFs Tomadas'!$G$4:$G$9993=$A30)*('Controle de NFs Tomadas'!$I$4:$I$9993))</f>
        <v>3900</v>
      </c>
      <c r="CN30" s="168">
        <f>SUMPRODUCT(('Controle de NFs Tomadas'!$E$4:$E$9993=$A$1)*('Controle de NFs Tomadas'!$C$4:$C$9993=CN$2)*('Controle de NFs Tomadas'!$G$4:$G$9993=$A30)*('Controle de NFs Tomadas'!$I$4:$I$9993))</f>
        <v>542</v>
      </c>
      <c r="CO30" s="168">
        <f>SUMPRODUCT(('Controle de NFs Tomadas'!$E$4:$E$9993=$A$1)*('Controle de NFs Tomadas'!$C$4:$C$9993=CO$2)*('Controle de NFs Tomadas'!$G$4:$G$9993=$A30)*('Controle de NFs Tomadas'!$I$4:$I$9993))</f>
        <v>3900</v>
      </c>
      <c r="CP30" s="168">
        <f>SUMPRODUCT(('Controle de NFs Tomadas'!$E$4:$E$9993=$A$1)*('Controle de NFs Tomadas'!$C$4:$C$9993=CP$2)*('Controle de NFs Tomadas'!$G$4:$G$9993=$A30)*('Controle de NFs Tomadas'!$I$4:$I$9993))</f>
        <v>0</v>
      </c>
      <c r="CQ30" s="168">
        <f>SUMPRODUCT(('Controle de NFs Tomadas'!$E$4:$E$9993=$A$1)*('Controle de NFs Tomadas'!$C$4:$C$9993=CQ$2)*('Controle de NFs Tomadas'!$G$4:$G$9993=$A30)*('Controle de NFs Tomadas'!$I$4:$I$9993))</f>
        <v>2560.33</v>
      </c>
      <c r="CR30" s="168">
        <f>SUMPRODUCT(('Controle de NFs Tomadas'!$E$4:$E$9993=$A$1)*('Controle de NFs Tomadas'!$C$4:$C$9993=CR$2)*('Controle de NFs Tomadas'!$G$4:$G$9993=$A30)*('Controle de NFs Tomadas'!$I$4:$I$9993))</f>
        <v>350.04</v>
      </c>
      <c r="CS30" s="168">
        <f>SUMPRODUCT(('Controle de NFs Tomadas'!$E$4:$E$9993=$A$1)*('Controle de NFs Tomadas'!$C$4:$C$9993=CS$2)*('Controle de NFs Tomadas'!$G$4:$G$9993=$A30)*('Controle de NFs Tomadas'!$I$4:$I$9993))</f>
        <v>1068.03</v>
      </c>
      <c r="CT30" s="168">
        <f>SUMPRODUCT(('Controle de NFs Tomadas'!$E$4:$E$9993=$A$1)*('Controle de NFs Tomadas'!$C$4:$C$9993=CT$2)*('Controle de NFs Tomadas'!$G$4:$G$9993=$A30)*('Controle de NFs Tomadas'!$I$4:$I$9993))</f>
        <v>4712.1000000000004</v>
      </c>
      <c r="CU30" s="168">
        <f>SUMPRODUCT(('Controle de NFs Tomadas'!$E$4:$E$9993=$A$1)*('Controle de NFs Tomadas'!$C$4:$C$9993=CU$2)*('Controle de NFs Tomadas'!$G$4:$G$9993=$A30)*('Controle de NFs Tomadas'!$I$4:$I$9993))</f>
        <v>1950</v>
      </c>
      <c r="CV30" s="168">
        <f>SUMPRODUCT(('Controle de NFs Tomadas'!$E$4:$E$9993=$A$1)*('Controle de NFs Tomadas'!$C$4:$C$9993=CV$2)*('Controle de NFs Tomadas'!$G$4:$G$9993=$A30)*('Controle de NFs Tomadas'!$I$4:$I$9993))</f>
        <v>0</v>
      </c>
      <c r="CW30" s="168">
        <f>SUMPRODUCT(('Controle de NFs Tomadas'!$E$4:$E$9993=$A$1)*('Controle de NFs Tomadas'!$C$4:$C$9993=CW$2)*('Controle de NFs Tomadas'!$G$4:$G$9993=$A30)*('Controle de NFs Tomadas'!$I$4:$I$9993))</f>
        <v>0</v>
      </c>
      <c r="CX30" s="168">
        <f>SUMPRODUCT(('Controle de NFs Tomadas'!$E$4:$E$9993=$A$1)*('Controle de NFs Tomadas'!$C$4:$C$9993=CX$2)*('Controle de NFs Tomadas'!$G$4:$G$9993=$A30)*('Controle de NFs Tomadas'!$I$4:$I$9993))</f>
        <v>350.04</v>
      </c>
      <c r="CY30" s="168">
        <f>SUMPRODUCT(('Controle de NFs Tomadas'!$E$4:$E$9993=$A$1)*('Controle de NFs Tomadas'!$C$4:$C$9993=CY$2)*('Controle de NFs Tomadas'!$G$4:$G$9993=$A30)*('Controle de NFs Tomadas'!$I$4:$I$9993))</f>
        <v>640.5</v>
      </c>
      <c r="CZ30" s="168">
        <f>SUMPRODUCT(('Controle de NFs Tomadas'!$E$4:$E$9993=$A$1)*('Controle de NFs Tomadas'!$C$4:$C$9993=CZ$2)*('Controle de NFs Tomadas'!$G$4:$G$9993=$A30)*('Controle de NFs Tomadas'!$I$4:$I$9993))</f>
        <v>0</v>
      </c>
      <c r="DA30" s="168">
        <f>SUMPRODUCT(('Controle de NFs Tomadas'!$E$4:$E$9993=$A$1)*('Controle de NFs Tomadas'!$C$4:$C$9993=DA$2)*('Controle de NFs Tomadas'!$G$4:$G$9993=$A30)*('Controle de NFs Tomadas'!$I$4:$I$9993))</f>
        <v>0</v>
      </c>
      <c r="DB30" s="168">
        <f>SUMPRODUCT(('Controle de NFs Tomadas'!$E$4:$E$9993=$A$1)*('Controle de NFs Tomadas'!$C$4:$C$9993=DB$2)*('Controle de NFs Tomadas'!$G$4:$G$9993=$A30)*('Controle de NFs Tomadas'!$I$4:$I$9993))</f>
        <v>400</v>
      </c>
      <c r="DC30" s="168">
        <f>SUMPRODUCT(('Controle de NFs Tomadas'!$E$4:$E$9993=$A$1)*('Controle de NFs Tomadas'!$C$4:$C$9993=DC$2)*('Controle de NFs Tomadas'!$G$4:$G$9993=$A30)*('Controle de NFs Tomadas'!$I$4:$I$9993))</f>
        <v>0</v>
      </c>
      <c r="DD30" s="168">
        <f>SUMPRODUCT(('Controle de NFs Tomadas'!$E$4:$E$9993=$A$1)*('Controle de NFs Tomadas'!$C$4:$C$9993=DD$2)*('Controle de NFs Tomadas'!$G$4:$G$9993=$A30)*('Controle de NFs Tomadas'!$I$4:$I$9993))</f>
        <v>0</v>
      </c>
      <c r="DE30" s="168">
        <f>SUMPRODUCT(('Controle de NFs Tomadas'!$E$4:$E$9993=$A$1)*('Controle de NFs Tomadas'!$C$4:$C$9993=DE$2)*('Controle de NFs Tomadas'!$G$4:$G$9993=$A30)*('Controle de NFs Tomadas'!$I$4:$I$9993))</f>
        <v>176.76</v>
      </c>
      <c r="DF30" s="168">
        <f>SUMPRODUCT(('Controle de NFs Tomadas'!$E$4:$E$9993=$A$1)*('Controle de NFs Tomadas'!$C$4:$C$9993=DF$2)*('Controle de NFs Tomadas'!$G$4:$G$9993=$A30)*('Controle de NFs Tomadas'!$I$4:$I$9993))</f>
        <v>0</v>
      </c>
      <c r="DG30" s="168">
        <f>SUMPRODUCT(('Controle de NFs Tomadas'!$E$4:$E$9993=$A$1)*('Controle de NFs Tomadas'!$C$4:$C$9993=DG$2)*('Controle de NFs Tomadas'!$G$4:$G$9993=$A30)*('Controle de NFs Tomadas'!$I$4:$I$9993))</f>
        <v>0</v>
      </c>
      <c r="DH30" s="168">
        <f>SUMPRODUCT(('Controle de NFs Tomadas'!$E$4:$E$9993=$A$1)*('Controle de NFs Tomadas'!$C$4:$C$9993=DH$2)*('Controle de NFs Tomadas'!$G$4:$G$9993=$A30)*('Controle de NFs Tomadas'!$I$4:$I$9993))</f>
        <v>0</v>
      </c>
      <c r="DI30" s="168">
        <f>SUMPRODUCT(('Controle de NFs Tomadas'!$E$4:$E$9993=$A$1)*('Controle de NFs Tomadas'!$C$4:$C$9993=DI$2)*('Controle de NFs Tomadas'!$G$4:$G$9993=$A30)*('Controle de NFs Tomadas'!$I$4:$I$9993))</f>
        <v>0</v>
      </c>
      <c r="DJ30" s="168">
        <f>SUMPRODUCT(('Controle de NFs Tomadas'!$E$4:$E$9993=$A$1)*('Controle de NFs Tomadas'!$C$4:$C$9993=DJ$2)*('Controle de NFs Tomadas'!$G$4:$G$9993=$A30)*('Controle de NFs Tomadas'!$I$4:$I$9993))</f>
        <v>0</v>
      </c>
      <c r="DK30" s="168">
        <f>SUMPRODUCT(('Controle de NFs Tomadas'!$E$4:$E$9993=$A$1)*('Controle de NFs Tomadas'!$C$4:$C$9993=DK$2)*('Controle de NFs Tomadas'!$G$4:$G$9993=$A30)*('Controle de NFs Tomadas'!$I$4:$I$9993))</f>
        <v>0</v>
      </c>
      <c r="DL30" s="168">
        <f>SUMPRODUCT(('Controle de NFs Tomadas'!$E$4:$E$9993=$A$1)*('Controle de NFs Tomadas'!$C$4:$C$9993=DL$2)*('Controle de NFs Tomadas'!$G$4:$G$9993=$A30)*('Controle de NFs Tomadas'!$I$4:$I$9993))</f>
        <v>0</v>
      </c>
      <c r="DM30" s="168">
        <f>SUMPRODUCT(('Controle de NFs Tomadas'!$E$4:$E$9993=$A$1)*('Controle de NFs Tomadas'!$C$4:$C$9993=DM$2)*('Controle de NFs Tomadas'!$G$4:$G$9993=$A30)*('Controle de NFs Tomadas'!$I$4:$I$9993))</f>
        <v>0</v>
      </c>
      <c r="DN30" s="168">
        <f>SUMPRODUCT(('Controle de NFs Tomadas'!$E$4:$E$9993=$A$1)*('Controle de NFs Tomadas'!$C$4:$C$9993=DN$2)*('Controle de NFs Tomadas'!$G$4:$G$9993=$A30)*('Controle de NFs Tomadas'!$I$4:$I$9993))</f>
        <v>0</v>
      </c>
      <c r="DO30" s="168">
        <f>SUMPRODUCT(('Controle de NFs Tomadas'!$E$4:$E$9993=$A$1)*('Controle de NFs Tomadas'!$C$4:$C$9993=DO$2)*('Controle de NFs Tomadas'!$G$4:$G$9993=$A30)*('Controle de NFs Tomadas'!$I$4:$I$9993))</f>
        <v>0</v>
      </c>
      <c r="DP30" s="168">
        <f>SUMPRODUCT(('Controle de NFs Tomadas'!$E$4:$E$9993=$A$1)*('Controle de NFs Tomadas'!$C$4:$C$9993=DP$2)*('Controle de NFs Tomadas'!$G$4:$G$9993=$A30)*('Controle de NFs Tomadas'!$I$4:$I$9993))</f>
        <v>0</v>
      </c>
      <c r="DQ30" s="168">
        <f>SUMPRODUCT(('Controle de NFs Tomadas'!$E$4:$E$9993=$A$1)*('Controle de NFs Tomadas'!$C$4:$C$9993=DQ$2)*('Controle de NFs Tomadas'!$G$4:$G$9993=$A30)*('Controle de NFs Tomadas'!$I$4:$I$9993))</f>
        <v>0</v>
      </c>
      <c r="DR30" s="168">
        <f>SUMPRODUCT(('Controle de NFs Tomadas'!$E$4:$E$9993=$A$1)*('Controle de NFs Tomadas'!$C$4:$C$9993=DR$2)*('Controle de NFs Tomadas'!$G$4:$G$9993=$A30)*('Controle de NFs Tomadas'!$I$4:$I$9993))</f>
        <v>0</v>
      </c>
      <c r="DS30" s="168">
        <f>SUMPRODUCT(('Controle de NFs Tomadas'!$E$4:$E$9993=$A$1)*('Controle de NFs Tomadas'!$C$4:$C$9993=DS$2)*('Controle de NFs Tomadas'!$G$4:$G$9993=$A30)*('Controle de NFs Tomadas'!$I$4:$I$9993))</f>
        <v>0</v>
      </c>
      <c r="DT30" s="168">
        <f>SUMPRODUCT(('Controle de NFs Tomadas'!$E$4:$E$9993=$A$1)*('Controle de NFs Tomadas'!$C$4:$C$9993=DT$2)*('Controle de NFs Tomadas'!$G$4:$G$9993=$A30)*('Controle de NFs Tomadas'!$I$4:$I$9993))</f>
        <v>0</v>
      </c>
      <c r="DU30" s="168">
        <f>SUMPRODUCT(('Controle de NFs Tomadas'!$E$4:$E$9993=$A$1)*('Controle de NFs Tomadas'!$C$4:$C$9993=DU$2)*('Controle de NFs Tomadas'!$G$4:$G$9993=$A30)*('Controle de NFs Tomadas'!$I$4:$I$9993))</f>
        <v>0</v>
      </c>
      <c r="DV30" s="168">
        <f>SUMPRODUCT(('Controle de NFs Tomadas'!$E$4:$E$9993=$A$1)*('Controle de NFs Tomadas'!$C$4:$C$9993=DV$2)*('Controle de NFs Tomadas'!$G$4:$G$9993=$A30)*('Controle de NFs Tomadas'!$I$4:$I$9993))</f>
        <v>0</v>
      </c>
      <c r="DW30" s="168">
        <f>SUMPRODUCT(('Controle de NFs Tomadas'!$E$4:$E$9993=$A$1)*('Controle de NFs Tomadas'!$C$4:$C$9993=DW$2)*('Controle de NFs Tomadas'!$G$4:$G$9993=$A30)*('Controle de NFs Tomadas'!$I$4:$I$9993))</f>
        <v>0</v>
      </c>
      <c r="DX30" s="168">
        <f>SUMPRODUCT(('Controle de NFs Tomadas'!$E$4:$E$9993=$A$1)*('Controle de NFs Tomadas'!$C$4:$C$9993=DX$2)*('Controle de NFs Tomadas'!$G$4:$G$9993=$A30)*('Controle de NFs Tomadas'!$I$4:$I$9993))</f>
        <v>0</v>
      </c>
      <c r="DY30" s="168">
        <f>SUMPRODUCT(('Controle de NFs Tomadas'!$E$4:$E$9993=$A$1)*('Controle de NFs Tomadas'!$C$4:$C$9993=DY$2)*('Controle de NFs Tomadas'!$G$4:$G$9993=$A30)*('Controle de NFs Tomadas'!$I$4:$I$9993))</f>
        <v>0</v>
      </c>
      <c r="DZ30" s="168">
        <f>SUMPRODUCT(('Controle de NFs Tomadas'!$E$4:$E$9993=$A$1)*('Controle de NFs Tomadas'!$C$4:$C$9993=DZ$2)*('Controle de NFs Tomadas'!$G$4:$G$9993=$A30)*('Controle de NFs Tomadas'!$I$4:$I$9993))</f>
        <v>0</v>
      </c>
      <c r="EA30" s="168">
        <f>SUMPRODUCT(('Controle de NFs Tomadas'!$E$4:$E$9993=$A$1)*('Controle de NFs Tomadas'!$C$4:$C$9993=EA$2)*('Controle de NFs Tomadas'!$G$4:$G$9993=$A30)*('Controle de NFs Tomadas'!$I$4:$I$9993))</f>
        <v>0</v>
      </c>
      <c r="EB30" s="168">
        <f>SUMPRODUCT(('Controle de NFs Tomadas'!$E$4:$E$9993=$A$1)*('Controle de NFs Tomadas'!$C$4:$C$9993=EB$2)*('Controle de NFs Tomadas'!$G$4:$G$9993=$A30)*('Controle de NFs Tomadas'!$I$4:$I$9993))</f>
        <v>0</v>
      </c>
      <c r="EC30" s="168">
        <f>SUMPRODUCT(('Controle de NFs Tomadas'!$E$4:$E$9993=$A$1)*('Controle de NFs Tomadas'!$C$4:$C$9993=EC$2)*('Controle de NFs Tomadas'!$G$4:$G$9993=$A30)*('Controle de NFs Tomadas'!$I$4:$I$9993))</f>
        <v>0</v>
      </c>
      <c r="ED30" s="168">
        <f>SUMPRODUCT(('Controle de NFs Tomadas'!$E$4:$E$9993=$A$1)*('Controle de NFs Tomadas'!$C$4:$C$9993=ED$2)*('Controle de NFs Tomadas'!$G$4:$G$9993=$A30)*('Controle de NFs Tomadas'!$I$4:$I$9993))</f>
        <v>0</v>
      </c>
      <c r="EE30" s="168">
        <f>SUMPRODUCT(('Controle de NFs Tomadas'!$E$4:$E$9993=$A$1)*('Controle de NFs Tomadas'!$C$4:$C$9993=EE$2)*('Controle de NFs Tomadas'!$G$4:$G$9993=$A30)*('Controle de NFs Tomadas'!$I$4:$I$9993))</f>
        <v>0</v>
      </c>
      <c r="EF30" s="168">
        <f>SUMPRODUCT(('Controle de NFs Tomadas'!$E$4:$E$9993=$A$1)*('Controle de NFs Tomadas'!$C$4:$C$9993=EF$2)*('Controle de NFs Tomadas'!$G$4:$G$9993=$A30)*('Controle de NFs Tomadas'!$I$4:$I$9993))</f>
        <v>0</v>
      </c>
      <c r="EG30" s="168">
        <f>SUMPRODUCT(('Controle de NFs Tomadas'!$E$4:$E$9993=$A$1)*('Controle de NFs Tomadas'!$C$4:$C$9993=EG$2)*('Controle de NFs Tomadas'!$G$4:$G$9993=$A30)*('Controle de NFs Tomadas'!$I$4:$I$9993))</f>
        <v>0</v>
      </c>
      <c r="EH30" s="168">
        <f>SUMPRODUCT(('Controle de NFs Tomadas'!$E$4:$E$9993=$A$1)*('Controle de NFs Tomadas'!$C$4:$C$9993=EH$2)*('Controle de NFs Tomadas'!$G$4:$G$9993=$A30)*('Controle de NFs Tomadas'!$I$4:$I$9993))</f>
        <v>0</v>
      </c>
      <c r="EI30" s="168">
        <f>SUMPRODUCT(('Controle de NFs Tomadas'!$E$4:$E$9993=$A$1)*('Controle de NFs Tomadas'!$C$4:$C$9993=EI$2)*('Controle de NFs Tomadas'!$G$4:$G$9993=$A30)*('Controle de NFs Tomadas'!$I$4:$I$9993))</f>
        <v>0</v>
      </c>
      <c r="EJ30" s="168">
        <f>SUMPRODUCT(('Controle de NFs Tomadas'!$E$4:$E$9993=$A$1)*('Controle de NFs Tomadas'!$C$4:$C$9993=EJ$2)*('Controle de NFs Tomadas'!$G$4:$G$9993=$A30)*('Controle de NFs Tomadas'!$I$4:$I$9993))</f>
        <v>0</v>
      </c>
      <c r="EK30" s="168">
        <f>SUMPRODUCT(('Controle de NFs Tomadas'!$E$4:$E$9993=$A$1)*('Controle de NFs Tomadas'!$C$4:$C$9993=EK$2)*('Controle de NFs Tomadas'!$G$4:$G$9993=$A30)*('Controle de NFs Tomadas'!$I$4:$I$9993))</f>
        <v>0</v>
      </c>
      <c r="EL30" s="168">
        <f>SUMPRODUCT(('Controle de NFs Tomadas'!$E$4:$E$9993=$A$1)*('Controle de NFs Tomadas'!$C$4:$C$9993=EL$2)*('Controle de NFs Tomadas'!$G$4:$G$9993=$A30)*('Controle de NFs Tomadas'!$I$4:$I$9993))</f>
        <v>0</v>
      </c>
      <c r="EM30" s="168">
        <f>SUMPRODUCT(('Controle de NFs Tomadas'!$E$4:$E$9993=$A$1)*('Controle de NFs Tomadas'!$C$4:$C$9993=EM$2)*('Controle de NFs Tomadas'!$G$4:$G$9993=$A30)*('Controle de NFs Tomadas'!$I$4:$I$9993))</f>
        <v>0</v>
      </c>
      <c r="EN30" s="168">
        <f>SUMPRODUCT(('Controle de NFs Tomadas'!$E$4:$E$9993=$A$1)*('Controle de NFs Tomadas'!$C$4:$C$9993=EN$2)*('Controle de NFs Tomadas'!$G$4:$G$9993=$A30)*('Controle de NFs Tomadas'!$I$4:$I$9993))</f>
        <v>0</v>
      </c>
      <c r="EO30" s="168">
        <f>SUMPRODUCT(('Controle de NFs Tomadas'!$E$4:$E$9993=$A$1)*('Controle de NFs Tomadas'!$C$4:$C$9993=EO$2)*('Controle de NFs Tomadas'!$G$4:$G$9993=$A30)*('Controle de NFs Tomadas'!$I$4:$I$9993))</f>
        <v>0</v>
      </c>
      <c r="EP30" s="168">
        <f>SUMPRODUCT(('Controle de NFs Tomadas'!$E$4:$E$9993=$A$1)*('Controle de NFs Tomadas'!$C$4:$C$9993=EP$2)*('Controle de NFs Tomadas'!$G$4:$G$9993=$A30)*('Controle de NFs Tomadas'!$I$4:$I$9993))</f>
        <v>0</v>
      </c>
      <c r="EQ30" s="168">
        <f>SUMPRODUCT(('Controle de NFs Tomadas'!$E$4:$E$9993=$A$1)*('Controle de NFs Tomadas'!$C$4:$C$9993=EQ$2)*('Controle de NFs Tomadas'!$G$4:$G$9993=$A30)*('Controle de NFs Tomadas'!$I$4:$I$9993))</f>
        <v>0</v>
      </c>
      <c r="ER30" s="168">
        <f>SUMPRODUCT(('Controle de NFs Tomadas'!$E$4:$E$9993=$A$1)*('Controle de NFs Tomadas'!$C$4:$C$9993=ER$2)*('Controle de NFs Tomadas'!$G$4:$G$9993=$A30)*('Controle de NFs Tomadas'!$I$4:$I$9993))</f>
        <v>0</v>
      </c>
      <c r="ES30" s="168">
        <f>SUMPRODUCT(('Controle de NFs Tomadas'!$E$4:$E$9993=$A$1)*('Controle de NFs Tomadas'!$C$4:$C$9993=ES$2)*('Controle de NFs Tomadas'!$G$4:$G$9993=$A30)*('Controle de NFs Tomadas'!$I$4:$I$9993))</f>
        <v>0</v>
      </c>
      <c r="ET30" s="168">
        <f>SUMPRODUCT(('Controle de NFs Tomadas'!$E$4:$E$9993=$A$1)*('Controle de NFs Tomadas'!$C$4:$C$9993=ET$2)*('Controle de NFs Tomadas'!$G$4:$G$9993=$A30)*('Controle de NFs Tomadas'!$I$4:$I$9993))</f>
        <v>0</v>
      </c>
      <c r="EU30" s="168">
        <f>SUMPRODUCT(('Controle de NFs Tomadas'!$E$4:$E$9993=$A$1)*('Controle de NFs Tomadas'!$C$4:$C$9993=EU$2)*('Controle de NFs Tomadas'!$G$4:$G$9993=$A30)*('Controle de NFs Tomadas'!$I$4:$I$9993))</f>
        <v>0</v>
      </c>
      <c r="EV30" s="168">
        <f>SUMPRODUCT(('Controle de NFs Tomadas'!$E$4:$E$9993=$A$1)*('Controle de NFs Tomadas'!$C$4:$C$9993=EV$2)*('Controle de NFs Tomadas'!$G$4:$G$9993=$A30)*('Controle de NFs Tomadas'!$I$4:$I$9993))</f>
        <v>0</v>
      </c>
      <c r="EW30" s="168">
        <f>SUMPRODUCT(('Controle de NFs Tomadas'!$E$4:$E$9993=$A$1)*('Controle de NFs Tomadas'!$C$4:$C$9993=EW$2)*('Controle de NFs Tomadas'!$G$4:$G$9993=$A30)*('Controle de NFs Tomadas'!$I$4:$I$9993))</f>
        <v>0</v>
      </c>
      <c r="EX30" s="168">
        <f>SUMPRODUCT(('Controle de NFs Tomadas'!$E$4:$E$9993=$A$1)*('Controle de NFs Tomadas'!$C$4:$C$9993=EX$2)*('Controle de NFs Tomadas'!$G$4:$G$9993=$A30)*('Controle de NFs Tomadas'!$I$4:$I$9993))</f>
        <v>0</v>
      </c>
      <c r="EY30" s="168">
        <f>SUMPRODUCT(('Controle de NFs Tomadas'!$E$4:$E$9993=$A$1)*('Controle de NFs Tomadas'!$C$4:$C$9993=EY$2)*('Controle de NFs Tomadas'!$G$4:$G$9993=$A30)*('Controle de NFs Tomadas'!$I$4:$I$9993))</f>
        <v>0</v>
      </c>
      <c r="EZ30" s="168">
        <f>SUMPRODUCT(('Controle de NFs Tomadas'!$E$4:$E$9993=$A$1)*('Controle de NFs Tomadas'!$C$4:$C$9993=EZ$2)*('Controle de NFs Tomadas'!$G$4:$G$9993=$A30)*('Controle de NFs Tomadas'!$I$4:$I$9993))</f>
        <v>0</v>
      </c>
      <c r="FA30" s="168">
        <f>SUMPRODUCT(('Controle de NFs Tomadas'!$E$4:$E$9993=$A$1)*('Controle de NFs Tomadas'!$C$4:$C$9993=FA$2)*('Controle de NFs Tomadas'!$G$4:$G$9993=$A30)*('Controle de NFs Tomadas'!$I$4:$I$9993))</f>
        <v>0</v>
      </c>
      <c r="FB30" s="168">
        <f>SUMPRODUCT(('Controle de NFs Tomadas'!$E$4:$E$9993=$A$1)*('Controle de NFs Tomadas'!$C$4:$C$9993=FB$2)*('Controle de NFs Tomadas'!$G$4:$G$9993=$A30)*('Controle de NFs Tomadas'!$I$4:$I$9993))</f>
        <v>0</v>
      </c>
      <c r="FC30" s="168">
        <f>SUMPRODUCT(('Controle de NFs Tomadas'!$E$4:$E$9993=$A$1)*('Controle de NFs Tomadas'!$C$4:$C$9993=FC$2)*('Controle de NFs Tomadas'!$G$4:$G$9993=$A30)*('Controle de NFs Tomadas'!$I$4:$I$9993))</f>
        <v>0</v>
      </c>
      <c r="FD30" s="168">
        <f>SUMPRODUCT(('Controle de NFs Tomadas'!$E$4:$E$9993=$A$1)*('Controle de NFs Tomadas'!$C$4:$C$9993=FD$2)*('Controle de NFs Tomadas'!$G$4:$G$9993=$A30)*('Controle de NFs Tomadas'!$I$4:$I$9993))</f>
        <v>0</v>
      </c>
      <c r="FE30" s="168">
        <f>SUMPRODUCT(('Controle de NFs Tomadas'!$E$4:$E$9993=$A$1)*('Controle de NFs Tomadas'!$C$4:$C$9993=FE$2)*('Controle de NFs Tomadas'!$G$4:$G$9993=$A30)*('Controle de NFs Tomadas'!$I$4:$I$9993))</f>
        <v>0</v>
      </c>
      <c r="FF30" s="168">
        <f>SUMPRODUCT(('Controle de NFs Tomadas'!$E$4:$E$9993=$A$1)*('Controle de NFs Tomadas'!$C$4:$C$9993=FF$2)*('Controle de NFs Tomadas'!$G$4:$G$9993=$A30)*('Controle de NFs Tomadas'!$I$4:$I$9993))</f>
        <v>0</v>
      </c>
      <c r="FG30" s="168">
        <f>SUMPRODUCT(('Controle de NFs Tomadas'!$E$4:$E$9993=$A$1)*('Controle de NFs Tomadas'!$C$4:$C$9993=FG$2)*('Controle de NFs Tomadas'!$G$4:$G$9993=$A30)*('Controle de NFs Tomadas'!$I$4:$I$9993))</f>
        <v>0</v>
      </c>
      <c r="FH30" s="168">
        <f>SUMPRODUCT(('Controle de NFs Tomadas'!$E$4:$E$9993=$A$1)*('Controle de NFs Tomadas'!$C$4:$C$9993=FH$2)*('Controle de NFs Tomadas'!$G$4:$G$9993=$A30)*('Controle de NFs Tomadas'!$I$4:$I$9993))</f>
        <v>0</v>
      </c>
      <c r="FI30" s="168">
        <f>SUMPRODUCT(('Controle de NFs Tomadas'!$E$4:$E$9993=$A$1)*('Controle de NFs Tomadas'!$C$4:$C$9993=FI$2)*('Controle de NFs Tomadas'!$G$4:$G$9993=$A30)*('Controle de NFs Tomadas'!$I$4:$I$9993))</f>
        <v>0</v>
      </c>
      <c r="FJ30" s="168">
        <f>SUMPRODUCT(('Controle de NFs Tomadas'!$E$4:$E$9993=$A$1)*('Controle de NFs Tomadas'!$C$4:$C$9993=FJ$2)*('Controle de NFs Tomadas'!$G$4:$G$9993=$A30)*('Controle de NFs Tomadas'!$I$4:$I$9993))</f>
        <v>0</v>
      </c>
      <c r="FK30" s="168">
        <f>SUMPRODUCT(('Controle de NFs Tomadas'!$E$4:$E$9993=$A$1)*('Controle de NFs Tomadas'!$C$4:$C$9993=FK$2)*('Controle de NFs Tomadas'!$G$4:$G$9993=$A30)*('Controle de NFs Tomadas'!$I$4:$I$9993))</f>
        <v>0</v>
      </c>
      <c r="FL30" s="168">
        <f>SUMPRODUCT(('Controle de NFs Tomadas'!$E$4:$E$9993=$A$1)*('Controle de NFs Tomadas'!$C$4:$C$9993=FL$2)*('Controle de NFs Tomadas'!$G$4:$G$9993=$A30)*('Controle de NFs Tomadas'!$I$4:$I$9993))</f>
        <v>0</v>
      </c>
      <c r="FM30" s="168">
        <f>SUMPRODUCT(('Controle de NFs Tomadas'!$E$4:$E$9993=$A$1)*('Controle de NFs Tomadas'!$C$4:$C$9993=FM$2)*('Controle de NFs Tomadas'!$G$4:$G$9993=$A30)*('Controle de NFs Tomadas'!$I$4:$I$9993))</f>
        <v>0</v>
      </c>
      <c r="FN30" s="168">
        <f>SUMPRODUCT(('Controle de NFs Tomadas'!$E$4:$E$9993=$A$1)*('Controle de NFs Tomadas'!$C$4:$C$9993=FN$2)*('Controle de NFs Tomadas'!$G$4:$G$9993=$A30)*('Controle de NFs Tomadas'!$I$4:$I$9993))</f>
        <v>0</v>
      </c>
      <c r="FO30" s="168">
        <f>SUMPRODUCT(('Controle de NFs Tomadas'!$E$4:$E$9993=$A$1)*('Controle de NFs Tomadas'!$C$4:$C$9993=FO$2)*('Controle de NFs Tomadas'!$G$4:$G$9993=$A30)*('Controle de NFs Tomadas'!$I$4:$I$9993))</f>
        <v>0</v>
      </c>
      <c r="FP30" s="168">
        <f>SUMPRODUCT(('Controle de NFs Tomadas'!$E$4:$E$9993=$A$1)*('Controle de NFs Tomadas'!$C$4:$C$9993=FP$2)*('Controle de NFs Tomadas'!$G$4:$G$9993=$A30)*('Controle de NFs Tomadas'!$I$4:$I$9993))</f>
        <v>0</v>
      </c>
      <c r="FQ30" s="168">
        <f>SUMPRODUCT(('Controle de NFs Tomadas'!$E$4:$E$9993=$A$1)*('Controle de NFs Tomadas'!$C$4:$C$9993=FQ$2)*('Controle de NFs Tomadas'!$G$4:$G$9993=$A30)*('Controle de NFs Tomadas'!$I$4:$I$9993))</f>
        <v>0</v>
      </c>
      <c r="FR30" s="168">
        <f>SUMPRODUCT(('Controle de NFs Tomadas'!$E$4:$E$9993=$A$1)*('Controle de NFs Tomadas'!$C$4:$C$9993=FR$2)*('Controle de NFs Tomadas'!$G$4:$G$9993=$A30)*('Controle de NFs Tomadas'!$I$4:$I$9993))</f>
        <v>0</v>
      </c>
      <c r="FS30" s="168">
        <f>SUMPRODUCT(('Controle de NFs Tomadas'!$E$4:$E$9993=$A$1)*('Controle de NFs Tomadas'!$C$4:$C$9993=FS$2)*('Controle de NFs Tomadas'!$G$4:$G$9993=$A30)*('Controle de NFs Tomadas'!$I$4:$I$9993))</f>
        <v>0</v>
      </c>
      <c r="FT30" s="168">
        <f>SUMPRODUCT(('Controle de NFs Tomadas'!$E$4:$E$9993=$A$1)*('Controle de NFs Tomadas'!$C$4:$C$9993=FT$2)*('Controle de NFs Tomadas'!$G$4:$G$9993=$A30)*('Controle de NFs Tomadas'!$I$4:$I$9993))</f>
        <v>0</v>
      </c>
      <c r="FU30" s="168">
        <f>SUMPRODUCT(('Controle de NFs Tomadas'!$E$4:$E$9993=$A$1)*('Controle de NFs Tomadas'!$C$4:$C$9993=FU$2)*('Controle de NFs Tomadas'!$G$4:$G$9993=$A30)*('Controle de NFs Tomadas'!$I$4:$I$9993))</f>
        <v>0</v>
      </c>
      <c r="FV30" s="168">
        <f>SUMPRODUCT(('Controle de NFs Tomadas'!$E$4:$E$9993=$A$1)*('Controle de NFs Tomadas'!$C$4:$C$9993=FV$2)*('Controle de NFs Tomadas'!$G$4:$G$9993=$A30)*('Controle de NFs Tomadas'!$I$4:$I$9993))</f>
        <v>0</v>
      </c>
      <c r="FW30" s="168">
        <f>SUMPRODUCT(('Controle de NFs Tomadas'!$E$4:$E$9993=$A$1)*('Controle de NFs Tomadas'!$C$4:$C$9993=FW$2)*('Controle de NFs Tomadas'!$G$4:$G$9993=$A30)*('Controle de NFs Tomadas'!$I$4:$I$9993))</f>
        <v>0</v>
      </c>
      <c r="FX30" s="168">
        <f>SUMPRODUCT(('Controle de NFs Tomadas'!$E$4:$E$9993=$A$1)*('Controle de NFs Tomadas'!$C$4:$C$9993=FX$2)*('Controle de NFs Tomadas'!$G$4:$G$9993=$A30)*('Controle de NFs Tomadas'!$I$4:$I$9993))</f>
        <v>0</v>
      </c>
      <c r="FY30" s="168">
        <f>SUMPRODUCT(('Controle de NFs Tomadas'!$E$4:$E$9993=$A$1)*('Controle de NFs Tomadas'!$C$4:$C$9993=FY$2)*('Controle de NFs Tomadas'!$G$4:$G$9993=$A30)*('Controle de NFs Tomadas'!$I$4:$I$9993))</f>
        <v>0</v>
      </c>
      <c r="FZ30" s="168">
        <f>SUMPRODUCT(('Controle de NFs Tomadas'!$E$4:$E$9993=$A$1)*('Controle de NFs Tomadas'!$C$4:$C$9993=FZ$2)*('Controle de NFs Tomadas'!$G$4:$G$9993=$A30)*('Controle de NFs Tomadas'!$I$4:$I$9993))</f>
        <v>0</v>
      </c>
      <c r="GA30" s="168">
        <f>SUMPRODUCT(('Controle de NFs Tomadas'!$E$4:$E$9993=$A$1)*('Controle de NFs Tomadas'!$C$4:$C$9993=GA$2)*('Controle de NFs Tomadas'!$G$4:$G$9993=$A30)*('Controle de NFs Tomadas'!$I$4:$I$9993))</f>
        <v>0</v>
      </c>
      <c r="GB30" s="168">
        <f>SUMPRODUCT(('Controle de NFs Tomadas'!$E$4:$E$9993=$A$1)*('Controle de NFs Tomadas'!$C$4:$C$9993=GB$2)*('Controle de NFs Tomadas'!$G$4:$G$9993=$A30)*('Controle de NFs Tomadas'!$I$4:$I$9993))</f>
        <v>0</v>
      </c>
      <c r="GC30" s="168">
        <f>SUMPRODUCT(('Controle de NFs Tomadas'!$E$4:$E$9993=$A$1)*('Controle de NFs Tomadas'!$C$4:$C$9993=GC$2)*('Controle de NFs Tomadas'!$G$4:$G$9993=$A30)*('Controle de NFs Tomadas'!$I$4:$I$9993))</f>
        <v>0</v>
      </c>
      <c r="GD30" s="168">
        <f>SUMPRODUCT(('Controle de NFs Tomadas'!$E$4:$E$9993=$A$1)*('Controle de NFs Tomadas'!$C$4:$C$9993=GD$2)*('Controle de NFs Tomadas'!$G$4:$G$9993=$A30)*('Controle de NFs Tomadas'!$I$4:$I$9993))</f>
        <v>0</v>
      </c>
      <c r="GE30" s="168">
        <f>SUMPRODUCT(('Controle de NFs Tomadas'!$E$4:$E$9993=$A$1)*('Controle de NFs Tomadas'!$C$4:$C$9993=GE$2)*('Controle de NFs Tomadas'!$G$4:$G$9993=$A30)*('Controle de NFs Tomadas'!$I$4:$I$9993))</f>
        <v>0</v>
      </c>
      <c r="GF30" s="168">
        <f>SUMPRODUCT(('Controle de NFs Tomadas'!$E$4:$E$9993=$A$1)*('Controle de NFs Tomadas'!$C$4:$C$9993=GF$2)*('Controle de NFs Tomadas'!$G$4:$G$9993=$A30)*('Controle de NFs Tomadas'!$I$4:$I$9993))</f>
        <v>0</v>
      </c>
      <c r="GG30" s="168">
        <f>SUMPRODUCT(('Controle de NFs Tomadas'!$E$4:$E$9993=$A$1)*('Controle de NFs Tomadas'!$C$4:$C$9993=GG$2)*('Controle de NFs Tomadas'!$G$4:$G$9993=$A30)*('Controle de NFs Tomadas'!$I$4:$I$9993))</f>
        <v>0</v>
      </c>
      <c r="GH30" s="168">
        <f>SUMPRODUCT(('Controle de NFs Tomadas'!$E$4:$E$9993=$A$1)*('Controle de NFs Tomadas'!$C$4:$C$9993=GH$2)*('Controle de NFs Tomadas'!$G$4:$G$9993=$A30)*('Controle de NFs Tomadas'!$I$4:$I$9993))</f>
        <v>0</v>
      </c>
      <c r="GI30" s="168">
        <f>SUMPRODUCT(('Controle de NFs Tomadas'!$E$4:$E$9993=$A$1)*('Controle de NFs Tomadas'!$C$4:$C$9993=GI$2)*('Controle de NFs Tomadas'!$G$4:$G$9993=$A30)*('Controle de NFs Tomadas'!$I$4:$I$9993))</f>
        <v>0</v>
      </c>
      <c r="GJ30" s="168">
        <f>SUMPRODUCT(('Controle de NFs Tomadas'!$E$4:$E$9993=$A$1)*('Controle de NFs Tomadas'!$C$4:$C$9993=GJ$2)*('Controle de NFs Tomadas'!$G$4:$G$9993=$A30)*('Controle de NFs Tomadas'!$I$4:$I$9993))</f>
        <v>0</v>
      </c>
      <c r="GK30" s="168">
        <f>SUMPRODUCT(('Controle de NFs Tomadas'!$E$4:$E$9993=$A$1)*('Controle de NFs Tomadas'!$C$4:$C$9993=GK$2)*('Controle de NFs Tomadas'!$G$4:$G$9993=$A30)*('Controle de NFs Tomadas'!$I$4:$I$9993))</f>
        <v>0</v>
      </c>
      <c r="GL30" s="168">
        <f>SUMPRODUCT(('Controle de NFs Tomadas'!$E$4:$E$9993=$A$1)*('Controle de NFs Tomadas'!$C$4:$C$9993=GL$2)*('Controle de NFs Tomadas'!$G$4:$G$9993=$A30)*('Controle de NFs Tomadas'!$I$4:$I$9993))</f>
        <v>0</v>
      </c>
      <c r="GM30" s="168">
        <f>SUMPRODUCT(('Controle de NFs Tomadas'!$E$4:$E$9993=$A$1)*('Controle de NFs Tomadas'!$C$4:$C$9993=GM$2)*('Controle de NFs Tomadas'!$G$4:$G$9993=$A30)*('Controle de NFs Tomadas'!$I$4:$I$9993))</f>
        <v>0</v>
      </c>
      <c r="GN30" s="168">
        <f>SUMPRODUCT(('Controle de NFs Tomadas'!$E$4:$E$9993=$A$1)*('Controle de NFs Tomadas'!$C$4:$C$9993=GN$2)*('Controle de NFs Tomadas'!$G$4:$G$9993=$A30)*('Controle de NFs Tomadas'!$I$4:$I$9993))</f>
        <v>0</v>
      </c>
      <c r="GO30" s="168">
        <f>SUMPRODUCT(('Controle de NFs Tomadas'!$E$4:$E$9993=$A$1)*('Controle de NFs Tomadas'!$C$4:$C$9993=GO$2)*('Controle de NFs Tomadas'!$G$4:$G$9993=$A30)*('Controle de NFs Tomadas'!$I$4:$I$9993))</f>
        <v>0</v>
      </c>
      <c r="GP30" s="168">
        <f>SUMPRODUCT(('Controle de NFs Tomadas'!$E$4:$E$9993=$A$1)*('Controle de NFs Tomadas'!$C$4:$C$9993=GP$2)*('Controle de NFs Tomadas'!$G$4:$G$9993=$A30)*('Controle de NFs Tomadas'!$I$4:$I$9993))</f>
        <v>0</v>
      </c>
      <c r="GQ30" s="168">
        <f>SUMPRODUCT(('Controle de NFs Tomadas'!$E$4:$E$9993=$A$1)*('Controle de NFs Tomadas'!$C$4:$C$9993=GQ$2)*('Controle de NFs Tomadas'!$G$4:$G$9993=$A30)*('Controle de NFs Tomadas'!$I$4:$I$9993))</f>
        <v>0</v>
      </c>
      <c r="GR30" s="168">
        <f>SUMPRODUCT(('Controle de NFs Tomadas'!$E$4:$E$9993=$A$1)*('Controle de NFs Tomadas'!$C$4:$C$9993=GR$2)*('Controle de NFs Tomadas'!$G$4:$G$9993=$A30)*('Controle de NFs Tomadas'!$I$4:$I$9993))</f>
        <v>0</v>
      </c>
      <c r="GS30" s="168">
        <f>SUMPRODUCT(('Controle de NFs Tomadas'!$E$4:$E$9993=$A$1)*('Controle de NFs Tomadas'!$C$4:$C$9993=GS$2)*('Controle de NFs Tomadas'!$G$4:$G$9993=$A30)*('Controle de NFs Tomadas'!$I$4:$I$9993))</f>
        <v>0</v>
      </c>
      <c r="GT30" s="168">
        <f>SUMPRODUCT(('Controle de NFs Tomadas'!$E$4:$E$9993=$A$1)*('Controle de NFs Tomadas'!$C$4:$C$9993=GT$2)*('Controle de NFs Tomadas'!$G$4:$G$9993=$A30)*('Controle de NFs Tomadas'!$I$4:$I$9993))</f>
        <v>0</v>
      </c>
      <c r="GU30" s="168">
        <f>SUMPRODUCT(('Controle de NFs Tomadas'!$E$4:$E$9993=$A$1)*('Controle de NFs Tomadas'!$C$4:$C$9993=GU$2)*('Controle de NFs Tomadas'!$G$4:$G$9993=$A30)*('Controle de NFs Tomadas'!$I$4:$I$9993))</f>
        <v>0</v>
      </c>
      <c r="GV30" s="168">
        <f>SUMPRODUCT(('Controle de NFs Tomadas'!$E$4:$E$9993=$A$1)*('Controle de NFs Tomadas'!$C$4:$C$9993=GV$2)*('Controle de NFs Tomadas'!$G$4:$G$9993=$A30)*('Controle de NFs Tomadas'!$I$4:$I$9993))</f>
        <v>0</v>
      </c>
      <c r="GW30" s="168">
        <f>SUMPRODUCT(('Controle de NFs Tomadas'!$E$4:$E$9993=$A$1)*('Controle de NFs Tomadas'!$C$4:$C$9993=GW$2)*('Controle de NFs Tomadas'!$G$4:$G$9993=$A30)*('Controle de NFs Tomadas'!$I$4:$I$9993))</f>
        <v>0</v>
      </c>
      <c r="GX30" s="168">
        <f>SUMPRODUCT(('Controle de NFs Tomadas'!$E$4:$E$9993=$A$1)*('Controle de NFs Tomadas'!$C$4:$C$9993=GX$2)*('Controle de NFs Tomadas'!$G$4:$G$9993=$A30)*('Controle de NFs Tomadas'!$I$4:$I$9993))</f>
        <v>0</v>
      </c>
      <c r="GY30" s="168">
        <f>SUMPRODUCT(('Controle de NFs Tomadas'!$E$4:$E$9993=$A$1)*('Controle de NFs Tomadas'!$C$4:$C$9993=GY$2)*('Controle de NFs Tomadas'!$G$4:$G$9993=$A30)*('Controle de NFs Tomadas'!$I$4:$I$9993))</f>
        <v>0</v>
      </c>
      <c r="GZ30" s="168">
        <f>SUMPRODUCT(('Controle de NFs Tomadas'!$E$4:$E$9993=$A$1)*('Controle de NFs Tomadas'!$C$4:$C$9993=GZ$2)*('Controle de NFs Tomadas'!$G$4:$G$9993=$A30)*('Controle de NFs Tomadas'!$I$4:$I$9993))</f>
        <v>0</v>
      </c>
      <c r="HA30" s="168">
        <f>SUMPRODUCT(('Controle de NFs Tomadas'!$E$4:$E$9993=$A$1)*('Controle de NFs Tomadas'!$C$4:$C$9993=HA$2)*('Controle de NFs Tomadas'!$G$4:$G$9993=$A30)*('Controle de NFs Tomadas'!$I$4:$I$9993))</f>
        <v>0</v>
      </c>
      <c r="HB30" s="168">
        <f>SUMPRODUCT(('Controle de NFs Tomadas'!$E$4:$E$9993=$A$1)*('Controle de NFs Tomadas'!$C$4:$C$9993=HB$2)*('Controle de NFs Tomadas'!$G$4:$G$9993=$A30)*('Controle de NFs Tomadas'!$I$4:$I$9993))</f>
        <v>0</v>
      </c>
      <c r="HC30" s="168">
        <f>SUMPRODUCT(('Controle de NFs Tomadas'!$E$4:$E$9993=$A$1)*('Controle de NFs Tomadas'!$C$4:$C$9993=HC$2)*('Controle de NFs Tomadas'!$G$4:$G$9993=$A30)*('Controle de NFs Tomadas'!$I$4:$I$9993))</f>
        <v>0</v>
      </c>
      <c r="HD30" s="168">
        <f>SUMPRODUCT(('Controle de NFs Tomadas'!$E$4:$E$9993=$A$1)*('Controle de NFs Tomadas'!$C$4:$C$9993=HD$2)*('Controle de NFs Tomadas'!$G$4:$G$9993=$A30)*('Controle de NFs Tomadas'!$I$4:$I$9993))</f>
        <v>0</v>
      </c>
      <c r="HE30" s="168">
        <f>SUMPRODUCT(('Controle de NFs Tomadas'!$E$4:$E$9993=$A$1)*('Controle de NFs Tomadas'!$C$4:$C$9993=HE$2)*('Controle de NFs Tomadas'!$G$4:$G$9993=$A30)*('Controle de NFs Tomadas'!$I$4:$I$9993))</f>
        <v>0</v>
      </c>
      <c r="HF30" s="168">
        <f>SUMPRODUCT(('Controle de NFs Tomadas'!$E$4:$E$9993=$A$1)*('Controle de NFs Tomadas'!$C$4:$C$9993=HF$2)*('Controle de NFs Tomadas'!$G$4:$G$9993=$A30)*('Controle de NFs Tomadas'!$I$4:$I$9993))</f>
        <v>0</v>
      </c>
      <c r="HG30" s="168">
        <f>SUMPRODUCT(('Controle de NFs Tomadas'!$E$4:$E$9993=$A$1)*('Controle de NFs Tomadas'!$C$4:$C$9993=HG$2)*('Controle de NFs Tomadas'!$G$4:$G$9993=$A30)*('Controle de NFs Tomadas'!$I$4:$I$9993))</f>
        <v>0</v>
      </c>
      <c r="HH30" s="168">
        <f>SUMPRODUCT(('Controle de NFs Tomadas'!$E$4:$E$9993=$A$1)*('Controle de NFs Tomadas'!$C$4:$C$9993=HH$2)*('Controle de NFs Tomadas'!$G$4:$G$9993=$A30)*('Controle de NFs Tomadas'!$I$4:$I$9993))</f>
        <v>0</v>
      </c>
      <c r="HI30" s="168">
        <f>SUMPRODUCT(('Controle de NFs Tomadas'!$E$4:$E$9993=$A$1)*('Controle de NFs Tomadas'!$C$4:$C$9993=HI$2)*('Controle de NFs Tomadas'!$G$4:$G$9993=$A30)*('Controle de NFs Tomadas'!$I$4:$I$9993))</f>
        <v>0</v>
      </c>
      <c r="HJ30" s="168">
        <f>SUMPRODUCT(('Controle de NFs Tomadas'!$E$4:$E$9993=$A$1)*('Controle de NFs Tomadas'!$C$4:$C$9993=HJ$2)*('Controle de NFs Tomadas'!$G$4:$G$9993=$A30)*('Controle de NFs Tomadas'!$I$4:$I$9993))</f>
        <v>0</v>
      </c>
      <c r="HK30" s="168">
        <f>SUMPRODUCT(('Controle de NFs Tomadas'!$E$4:$E$9993=$A$1)*('Controle de NFs Tomadas'!$C$4:$C$9993=HK$2)*('Controle de NFs Tomadas'!$G$4:$G$9993=$A30)*('Controle de NFs Tomadas'!$I$4:$I$9993))</f>
        <v>0</v>
      </c>
      <c r="HL30" s="168">
        <f>SUMPRODUCT(('Controle de NFs Tomadas'!$E$4:$E$9993=$A$1)*('Controle de NFs Tomadas'!$C$4:$C$9993=HL$2)*('Controle de NFs Tomadas'!$G$4:$G$9993=$A30)*('Controle de NFs Tomadas'!$I$4:$I$9993))</f>
        <v>0</v>
      </c>
      <c r="HM30" s="168">
        <f>SUMPRODUCT(('Controle de NFs Tomadas'!$E$4:$E$9993=$A$1)*('Controle de NFs Tomadas'!$C$4:$C$9993=HM$2)*('Controle de NFs Tomadas'!$G$4:$G$9993=$A30)*('Controle de NFs Tomadas'!$I$4:$I$9993))</f>
        <v>0</v>
      </c>
      <c r="HN30" s="168">
        <f>SUMPRODUCT(('Controle de NFs Tomadas'!$E$4:$E$9993=$A$1)*('Controle de NFs Tomadas'!$C$4:$C$9993=HN$2)*('Controle de NFs Tomadas'!$G$4:$G$9993=$A30)*('Controle de NFs Tomadas'!$I$4:$I$9993))</f>
        <v>0</v>
      </c>
      <c r="HO30" s="168">
        <f>SUMPRODUCT(('Controle de NFs Tomadas'!$E$4:$E$9993=$A$1)*('Controle de NFs Tomadas'!$C$4:$C$9993=HO$2)*('Controle de NFs Tomadas'!$G$4:$G$9993=$A30)*('Controle de NFs Tomadas'!$I$4:$I$9993))</f>
        <v>0</v>
      </c>
      <c r="HP30" s="168">
        <f>SUMPRODUCT(('Controle de NFs Tomadas'!$E$4:$E$9993=$A$1)*('Controle de NFs Tomadas'!$C$4:$C$9993=HP$2)*('Controle de NFs Tomadas'!$G$4:$G$9993=$A30)*('Controle de NFs Tomadas'!$I$4:$I$9993))</f>
        <v>0</v>
      </c>
      <c r="HQ30" s="168">
        <f>SUMPRODUCT(('Controle de NFs Tomadas'!$E$4:$E$9993=$A$1)*('Controle de NFs Tomadas'!$C$4:$C$9993=HQ$2)*('Controle de NFs Tomadas'!$G$4:$G$9993=$A30)*('Controle de NFs Tomadas'!$I$4:$I$9993))</f>
        <v>0</v>
      </c>
      <c r="HR30" s="168">
        <f>SUMPRODUCT(('Controle de NFs Tomadas'!$E$4:$E$9993=$A$1)*('Controle de NFs Tomadas'!$C$4:$C$9993=HR$2)*('Controle de NFs Tomadas'!$G$4:$G$9993=$A30)*('Controle de NFs Tomadas'!$I$4:$I$9993))</f>
        <v>0</v>
      </c>
      <c r="HS30" s="168">
        <f>SUMPRODUCT(('Controle de NFs Tomadas'!$E$4:$E$9993=$A$1)*('Controle de NFs Tomadas'!$C$4:$C$9993=HS$2)*('Controle de NFs Tomadas'!$G$4:$G$9993=$A30)*('Controle de NFs Tomadas'!$I$4:$I$9993))</f>
        <v>0</v>
      </c>
      <c r="HT30" s="168">
        <f>SUMPRODUCT(('Controle de NFs Tomadas'!$E$4:$E$9993=$A$1)*('Controle de NFs Tomadas'!$C$4:$C$9993=HT$2)*('Controle de NFs Tomadas'!$G$4:$G$9993=$A30)*('Controle de NFs Tomadas'!$I$4:$I$9993))</f>
        <v>0</v>
      </c>
      <c r="HU30" s="168">
        <f>SUMPRODUCT(('Controle de NFs Tomadas'!$E$4:$E$9993=$A$1)*('Controle de NFs Tomadas'!$C$4:$C$9993=HU$2)*('Controle de NFs Tomadas'!$G$4:$G$9993=$A30)*('Controle de NFs Tomadas'!$I$4:$I$9993))</f>
        <v>0</v>
      </c>
      <c r="HV30" s="168">
        <f>SUMPRODUCT(('Controle de NFs Tomadas'!$E$4:$E$9993=$A$1)*('Controle de NFs Tomadas'!$C$4:$C$9993=HV$2)*('Controle de NFs Tomadas'!$G$4:$G$9993=$A30)*('Controle de NFs Tomadas'!$I$4:$I$9993))</f>
        <v>0</v>
      </c>
      <c r="HW30" s="168">
        <f>SUMPRODUCT(('Controle de NFs Tomadas'!$E$4:$E$9993=$A$1)*('Controle de NFs Tomadas'!$C$4:$C$9993=HW$2)*('Controle de NFs Tomadas'!$G$4:$G$9993=$A30)*('Controle de NFs Tomadas'!$I$4:$I$9993))</f>
        <v>0</v>
      </c>
      <c r="HX30" s="168">
        <f>SUMPRODUCT(('Controle de NFs Tomadas'!$E$4:$E$9993=$A$1)*('Controle de NFs Tomadas'!$C$4:$C$9993=HX$2)*('Controle de NFs Tomadas'!$G$4:$G$9993=$A30)*('Controle de NFs Tomadas'!$I$4:$I$9993))</f>
        <v>0</v>
      </c>
      <c r="HY30" s="168">
        <f>SUMPRODUCT(('Controle de NFs Tomadas'!$E$4:$E$9993=$A$1)*('Controle de NFs Tomadas'!$C$4:$C$9993=HY$2)*('Controle de NFs Tomadas'!$G$4:$G$9993=$A30)*('Controle de NFs Tomadas'!$I$4:$I$9993))</f>
        <v>0</v>
      </c>
      <c r="HZ30" s="168">
        <f>SUMPRODUCT(('Controle de NFs Tomadas'!$E$4:$E$9993=$A$1)*('Controle de NFs Tomadas'!$C$4:$C$9993=HZ$2)*('Controle de NFs Tomadas'!$G$4:$G$9993=$A30)*('Controle de NFs Tomadas'!$I$4:$I$9993))</f>
        <v>0</v>
      </c>
      <c r="IA30" s="168">
        <f>SUMPRODUCT(('Controle de NFs Tomadas'!$E$4:$E$9993=$A$1)*('Controle de NFs Tomadas'!$C$4:$C$9993=IA$2)*('Controle de NFs Tomadas'!$G$4:$G$9993=$A30)*('Controle de NFs Tomadas'!$I$4:$I$9993))</f>
        <v>0</v>
      </c>
      <c r="IB30" s="168">
        <f>SUMPRODUCT(('Controle de NFs Tomadas'!$E$4:$E$9993=$A$1)*('Controle de NFs Tomadas'!$C$4:$C$9993=IB$2)*('Controle de NFs Tomadas'!$G$4:$G$9993=$A30)*('Controle de NFs Tomadas'!$I$4:$I$9993))</f>
        <v>0</v>
      </c>
      <c r="IC30" s="168">
        <f>SUMPRODUCT(('Controle de NFs Tomadas'!$E$4:$E$9993=$A$1)*('Controle de NFs Tomadas'!$C$4:$C$9993=IC$2)*('Controle de NFs Tomadas'!$G$4:$G$9993=$A30)*('Controle de NFs Tomadas'!$I$4:$I$9993))</f>
        <v>0</v>
      </c>
      <c r="ID30" s="168">
        <f>SUMPRODUCT(('Controle de NFs Tomadas'!$E$4:$E$9993=$A$1)*('Controle de NFs Tomadas'!$C$4:$C$9993=ID$2)*('Controle de NFs Tomadas'!$G$4:$G$9993=$A30)*('Controle de NFs Tomadas'!$I$4:$I$9993))</f>
        <v>0</v>
      </c>
      <c r="IE30" s="168">
        <f>SUMPRODUCT(('Controle de NFs Tomadas'!$E$4:$E$9993=$A$1)*('Controle de NFs Tomadas'!$C$4:$C$9993=IE$2)*('Controle de NFs Tomadas'!$G$4:$G$9993=$A30)*('Controle de NFs Tomadas'!$I$4:$I$9993))</f>
        <v>0</v>
      </c>
      <c r="IF30" s="168">
        <f>SUMPRODUCT(('Controle de NFs Tomadas'!$E$4:$E$9993=$A$1)*('Controle de NFs Tomadas'!$C$4:$C$9993=IF$2)*('Controle de NFs Tomadas'!$G$4:$G$9993=$A30)*('Controle de NFs Tomadas'!$I$4:$I$9993))</f>
        <v>0</v>
      </c>
      <c r="IG30" s="168">
        <f>SUMPRODUCT(('Controle de NFs Tomadas'!$E$4:$E$9993=$A$1)*('Controle de NFs Tomadas'!$C$4:$C$9993=IG$2)*('Controle de NFs Tomadas'!$G$4:$G$9993=$A30)*('Controle de NFs Tomadas'!$I$4:$I$9993))</f>
        <v>0</v>
      </c>
      <c r="IH30" s="168">
        <f>SUMPRODUCT(('Controle de NFs Tomadas'!$E$4:$E$9993=$A$1)*('Controle de NFs Tomadas'!$C$4:$C$9993=IH$2)*('Controle de NFs Tomadas'!$G$4:$G$9993=$A30)*('Controle de NFs Tomadas'!$I$4:$I$9993))</f>
        <v>0</v>
      </c>
      <c r="II30" s="168">
        <f>SUMPRODUCT(('Controle de NFs Tomadas'!$E$4:$E$9993=$A$1)*('Controle de NFs Tomadas'!$C$4:$C$9993=II$2)*('Controle de NFs Tomadas'!$G$4:$G$9993=$A30)*('Controle de NFs Tomadas'!$I$4:$I$9993))</f>
        <v>0</v>
      </c>
      <c r="IJ30" s="168">
        <f>SUMPRODUCT(('Controle de NFs Tomadas'!$E$4:$E$9993=$A$1)*('Controle de NFs Tomadas'!$C$4:$C$9993=IJ$2)*('Controle de NFs Tomadas'!$G$4:$G$9993=$A30)*('Controle de NFs Tomadas'!$I$4:$I$9993))</f>
        <v>0</v>
      </c>
      <c r="IK30" s="168">
        <f>SUMPRODUCT(('Controle de NFs Tomadas'!$E$4:$E$9993=$A$1)*('Controle de NFs Tomadas'!$C$4:$C$9993=IK$2)*('Controle de NFs Tomadas'!$G$4:$G$9993=$A30)*('Controle de NFs Tomadas'!$I$4:$I$9993))</f>
        <v>0</v>
      </c>
      <c r="IL30" s="168">
        <f>SUMPRODUCT(('Controle de NFs Tomadas'!$E$4:$E$9993=$A$1)*('Controle de NFs Tomadas'!$C$4:$C$9993=IL$2)*('Controle de NFs Tomadas'!$G$4:$G$9993=$A30)*('Controle de NFs Tomadas'!$I$4:$I$9993))</f>
        <v>0</v>
      </c>
    </row>
    <row r="31" spans="1:246" ht="15.75" customHeight="1" outlineLevel="1" x14ac:dyDescent="0.35">
      <c r="A31" s="3" t="s">
        <v>42</v>
      </c>
      <c r="B31" s="70"/>
      <c r="C31" s="70"/>
      <c r="D31" s="167">
        <f>SUMPRODUCT(('Controle de NFs Tomadas'!$E$4:$E$9993=$A$1)*('Controle de NFs Tomadas'!$C$4:$C$9993=D$2)*('Controle de NFs Tomadas'!$G$4:$G$9993=$A31)*('Controle de NFs Tomadas'!$I$4:$I$9993))</f>
        <v>0</v>
      </c>
      <c r="E31" s="168">
        <f>SUMPRODUCT(('Controle de NFs Tomadas'!$E$4:$E$9993=$A$1)*('Controle de NFs Tomadas'!$C$4:$C$9993=E$2)*('Controle de NFs Tomadas'!$G$4:$G$9993=$A31)*('Controle de NFs Tomadas'!$I$4:$I$9993))</f>
        <v>710.8</v>
      </c>
      <c r="F31" s="168">
        <f>SUMPRODUCT(('Controle de NFs Tomadas'!$E$4:$E$9993=$A$1)*('Controle de NFs Tomadas'!$C$4:$C$9993=F$2)*('Controle de NFs Tomadas'!$G$4:$G$9993=$A31)*('Controle de NFs Tomadas'!$I$4:$I$9993))</f>
        <v>0</v>
      </c>
      <c r="G31" s="168">
        <f>SUMPRODUCT(('Controle de NFs Tomadas'!$E$4:$E$9993=$A$1)*('Controle de NFs Tomadas'!$C$4:$C$9993=G$2)*('Controle de NFs Tomadas'!$G$4:$G$9993=$A31)*('Controle de NFs Tomadas'!$I$4:$I$9993))</f>
        <v>0</v>
      </c>
      <c r="H31" s="168">
        <f>SUMPRODUCT(('Controle de NFs Tomadas'!$E$4:$E$9993=$A$1)*('Controle de NFs Tomadas'!$C$4:$C$9993=H$2)*('Controle de NFs Tomadas'!$G$4:$G$9993=$A31)*('Controle de NFs Tomadas'!$I$4:$I$9993))</f>
        <v>0</v>
      </c>
      <c r="I31" s="168">
        <f>SUMPRODUCT(('Controle de NFs Tomadas'!$E$4:$E$9993=$A$1)*('Controle de NFs Tomadas'!$C$4:$C$9993=I$2)*('Controle de NFs Tomadas'!$G$4:$G$9993=$A31)*('Controle de NFs Tomadas'!$I$4:$I$9993))</f>
        <v>0</v>
      </c>
      <c r="J31" s="168">
        <f>SUMPRODUCT(('Controle de NFs Tomadas'!$E$4:$E$9993=$A$1)*('Controle de NFs Tomadas'!$C$4:$C$9993=J$2)*('Controle de NFs Tomadas'!$G$4:$G$9993=$A31)*('Controle de NFs Tomadas'!$I$4:$I$9993))</f>
        <v>0</v>
      </c>
      <c r="K31" s="168">
        <f>SUMPRODUCT(('Controle de NFs Tomadas'!$E$4:$E$9993=$A$1)*('Controle de NFs Tomadas'!$C$4:$C$9993=K$2)*('Controle de NFs Tomadas'!$G$4:$G$9993=$A31)*('Controle de NFs Tomadas'!$I$4:$I$9993))</f>
        <v>133.80000000000001</v>
      </c>
      <c r="L31" s="168">
        <f>SUMPRODUCT(('Controle de NFs Tomadas'!$E$4:$E$9993=$A$1)*('Controle de NFs Tomadas'!$C$4:$C$9993=L$2)*('Controle de NFs Tomadas'!$G$4:$G$9993=$A31)*('Controle de NFs Tomadas'!$I$4:$I$9993))</f>
        <v>0</v>
      </c>
      <c r="M31" s="168">
        <f>SUMPRODUCT(('Controle de NFs Tomadas'!$E$4:$E$9993=$A$1)*('Controle de NFs Tomadas'!$C$4:$C$9993=M$2)*('Controle de NFs Tomadas'!$G$4:$G$9993=$A31)*('Controle de NFs Tomadas'!$I$4:$I$9993))</f>
        <v>709.96</v>
      </c>
      <c r="N31" s="168">
        <f>SUMPRODUCT(('Controle de NFs Tomadas'!$E$4:$E$9993=$A$1)*('Controle de NFs Tomadas'!$C$4:$C$9993=N$2)*('Controle de NFs Tomadas'!$G$4:$G$9993=$A31)*('Controle de NFs Tomadas'!$I$4:$I$9993))</f>
        <v>0</v>
      </c>
      <c r="O31" s="168">
        <f>SUMPRODUCT(('Controle de NFs Tomadas'!$E$4:$E$9993=$A$1)*('Controle de NFs Tomadas'!$C$4:$C$9993=O$2)*('Controle de NFs Tomadas'!$G$4:$G$9993=$A31)*('Controle de NFs Tomadas'!$I$4:$I$9993))</f>
        <v>0</v>
      </c>
      <c r="P31" s="168">
        <f>SUMPRODUCT(('Controle de NFs Tomadas'!$E$4:$E$9993=$A$1)*('Controle de NFs Tomadas'!$C$4:$C$9993=P$2)*('Controle de NFs Tomadas'!$G$4:$G$9993=$A31)*('Controle de NFs Tomadas'!$I$4:$I$9993))</f>
        <v>0</v>
      </c>
      <c r="Q31" s="168">
        <f>SUMPRODUCT(('Controle de NFs Tomadas'!$E$4:$E$9993=$A$1)*('Controle de NFs Tomadas'!$C$4:$C$9993=Q$2)*('Controle de NFs Tomadas'!$G$4:$G$9993=$A31)*('Controle de NFs Tomadas'!$I$4:$I$9993))</f>
        <v>0</v>
      </c>
      <c r="R31" s="168">
        <f>SUMPRODUCT(('Controle de NFs Tomadas'!$E$4:$E$9993=$A$1)*('Controle de NFs Tomadas'!$C$4:$C$9993=R$2)*('Controle de NFs Tomadas'!$G$4:$G$9993=$A31)*('Controle de NFs Tomadas'!$I$4:$I$9993))</f>
        <v>847.07</v>
      </c>
      <c r="S31" s="168">
        <f>SUMPRODUCT(('Controle de NFs Tomadas'!$E$4:$E$9993=$A$1)*('Controle de NFs Tomadas'!$C$4:$C$9993=S$2)*('Controle de NFs Tomadas'!$G$4:$G$9993=$A31)*('Controle de NFs Tomadas'!$I$4:$I$9993))</f>
        <v>868.09</v>
      </c>
      <c r="T31" s="168">
        <f>SUMPRODUCT(('Controle de NFs Tomadas'!$E$4:$E$9993=$A$1)*('Controle de NFs Tomadas'!$C$4:$C$9993=T$2)*('Controle de NFs Tomadas'!$G$4:$G$9993=$A31)*('Controle de NFs Tomadas'!$I$4:$I$9993))</f>
        <v>192.1</v>
      </c>
      <c r="U31" s="168">
        <f>SUMPRODUCT(('Controle de NFs Tomadas'!$E$4:$E$9993=$A$1)*('Controle de NFs Tomadas'!$C$4:$C$9993=U$2)*('Controle de NFs Tomadas'!$G$4:$G$9993=$A31)*('Controle de NFs Tomadas'!$I$4:$I$9993))</f>
        <v>0</v>
      </c>
      <c r="V31" s="168">
        <f>SUMPRODUCT(('Controle de NFs Tomadas'!$E$4:$E$9993=$A$1)*('Controle de NFs Tomadas'!$C$4:$C$9993=V$2)*('Controle de NFs Tomadas'!$G$4:$G$9993=$A31)*('Controle de NFs Tomadas'!$I$4:$I$9993))</f>
        <v>0</v>
      </c>
      <c r="W31" s="168">
        <f>SUMPRODUCT(('Controle de NFs Tomadas'!$E$4:$E$9993=$A$1)*('Controle de NFs Tomadas'!$C$4:$C$9993=W$2)*('Controle de NFs Tomadas'!$G$4:$G$9993=$A31)*('Controle de NFs Tomadas'!$I$4:$I$9993))</f>
        <v>0</v>
      </c>
      <c r="X31" s="168">
        <f>SUMPRODUCT(('Controle de NFs Tomadas'!$E$4:$E$9993=$A$1)*('Controle de NFs Tomadas'!$C$4:$C$9993=X$2)*('Controle de NFs Tomadas'!$G$4:$G$9993=$A31)*('Controle de NFs Tomadas'!$I$4:$I$9993))</f>
        <v>0</v>
      </c>
      <c r="Y31" s="168">
        <v>969.2</v>
      </c>
      <c r="Z31" s="168">
        <v>1125</v>
      </c>
      <c r="AA31" s="168">
        <v>1171.7</v>
      </c>
      <c r="AB31" s="168">
        <f>SUMPRODUCT(('Controle de NFs Tomadas'!$E$4:$E$9993=$A$1)*('Controle de NFs Tomadas'!$C$4:$C$9993=AB$2)*('Controle de NFs Tomadas'!$G$4:$G$9993=$A31)*('Controle de NFs Tomadas'!$I$4:$I$9993))</f>
        <v>234.8</v>
      </c>
      <c r="AC31" s="168">
        <f>SUMPRODUCT(('Controle de NFs Tomadas'!$E$4:$E$9993=$A$1)*('Controle de NFs Tomadas'!$C$4:$C$9993=AC$2)*('Controle de NFs Tomadas'!$G$4:$G$9993=$A31)*('Controle de NFs Tomadas'!$I$4:$I$9993))</f>
        <v>0</v>
      </c>
      <c r="AD31" s="168">
        <f>SUMPRODUCT(('Controle de NFs Tomadas'!$E$4:$E$9993=$A$1)*('Controle de NFs Tomadas'!$C$4:$C$9993=AD$2)*('Controle de NFs Tomadas'!$G$4:$G$9993=$A31)*('Controle de NFs Tomadas'!$I$4:$I$9993))</f>
        <v>0</v>
      </c>
      <c r="AE31" s="168">
        <f>SUMPRODUCT(('Controle de NFs Tomadas'!$E$4:$E$9993=$A$1)*('Controle de NFs Tomadas'!$C$4:$C$9993=AE$2)*('Controle de NFs Tomadas'!$G$4:$G$9993=$A31)*('Controle de NFs Tomadas'!$I$4:$I$9993))</f>
        <v>0</v>
      </c>
      <c r="AF31" s="168">
        <v>1441.15</v>
      </c>
      <c r="AG31" s="168">
        <f>SUMPRODUCT(('Controle de NFs Tomadas'!$E$4:$E$9993=$A$1)*('Controle de NFs Tomadas'!$C$4:$C$9993=AG$2)*('Controle de NFs Tomadas'!$G$4:$G$9993=$A31)*('Controle de NFs Tomadas'!$I$4:$I$9993))</f>
        <v>0</v>
      </c>
      <c r="AH31" s="169">
        <v>999.13</v>
      </c>
      <c r="AI31" s="167">
        <f>SUMPRODUCT(('Controle de NFs Tomadas'!$E$4:$E$9993=$A$1)*('Controle de NFs Tomadas'!$C$4:$C$9993=AI$2)*('Controle de NFs Tomadas'!$G$4:$G$9993=$A31)*('Controle de NFs Tomadas'!$I$4:$I$9993))</f>
        <v>0</v>
      </c>
      <c r="AJ31" s="168">
        <f>SUMPRODUCT(('Controle de NFs Tomadas'!$E$4:$E$9993=$A$1)*('Controle de NFs Tomadas'!$C$4:$C$9993=AJ$2)*('Controle de NFs Tomadas'!$G$4:$G$9993=$A31)*('Controle de NFs Tomadas'!$I$4:$I$9993))</f>
        <v>0</v>
      </c>
      <c r="AK31" s="168">
        <f>SUMPRODUCT(('Controle de NFs Tomadas'!$E$4:$E$9993=$A$1)*('Controle de NFs Tomadas'!$C$4:$C$9993=AK$2)*('Controle de NFs Tomadas'!$G$4:$G$9993=$A31)*('Controle de NFs Tomadas'!$I$4:$I$9993))</f>
        <v>0</v>
      </c>
      <c r="AL31" s="168">
        <f>SUMPRODUCT(('Controle de NFs Tomadas'!$E$4:$E$9993=$A$1)*('Controle de NFs Tomadas'!$C$4:$C$9993=AL$2)*('Controle de NFs Tomadas'!$G$4:$G$9993=$A31)*('Controle de NFs Tomadas'!$I$4:$I$9993))</f>
        <v>0</v>
      </c>
      <c r="AM31" s="168">
        <v>952.6</v>
      </c>
      <c r="AN31" s="168">
        <v>653.66</v>
      </c>
      <c r="AO31" s="168">
        <f>SUMPRODUCT(('Controle de NFs Tomadas'!$E$4:$E$9993=$A$1)*('Controle de NFs Tomadas'!$C$4:$C$9993=AO$2)*('Controle de NFs Tomadas'!$G$4:$G$9993=$A31)*('Controle de NFs Tomadas'!$I$4:$I$9993))</f>
        <v>245</v>
      </c>
      <c r="AP31" s="168">
        <f>SUMPRODUCT(('Controle de NFs Tomadas'!$E$4:$E$9993=$A$1)*('Controle de NFs Tomadas'!$C$4:$C$9993=AP$2)*('Controle de NFs Tomadas'!$G$4:$G$9993=$A31)*('Controle de NFs Tomadas'!$I$4:$I$9993))</f>
        <v>0</v>
      </c>
      <c r="AQ31" s="168">
        <f>SUMPRODUCT(('Controle de NFs Tomadas'!$E$4:$E$9993=$A$1)*('Controle de NFs Tomadas'!$C$4:$C$9993=AQ$2)*('Controle de NFs Tomadas'!$G$4:$G$9993=$A31)*('Controle de NFs Tomadas'!$I$4:$I$9993))</f>
        <v>0</v>
      </c>
      <c r="AR31" s="168">
        <v>0</v>
      </c>
      <c r="AS31" s="168">
        <f>SUMPRODUCT(('Controle de NFs Tomadas'!$E$4:$E$9993=$A$1)*('Controle de NFs Tomadas'!$C$4:$C$9993=AS$2)*('Controle de NFs Tomadas'!$G$4:$G$9993=$A31)*('Controle de NFs Tomadas'!$I$4:$I$9993))</f>
        <v>0</v>
      </c>
      <c r="AT31" s="168">
        <v>1781.54</v>
      </c>
      <c r="AU31" s="168">
        <f>SUMPRODUCT(('Controle de NFs Tomadas'!$E$4:$E$9993=$A$1)*('Controle de NFs Tomadas'!$C$4:$C$9993=AU$2)*('Controle de NFs Tomadas'!$G$4:$G$9993=$A31)*('Controle de NFs Tomadas'!$I$4:$I$9993))</f>
        <v>230</v>
      </c>
      <c r="AV31" s="168">
        <f>SUMPRODUCT(('Controle de NFs Tomadas'!$E$4:$E$9993=$A$1)*('Controle de NFs Tomadas'!$C$4:$C$9993=AV$2)*('Controle de NFs Tomadas'!$G$4:$G$9993=$A31)*('Controle de NFs Tomadas'!$I$4:$I$9993))</f>
        <v>0</v>
      </c>
      <c r="AW31" s="168">
        <f>SUMPRODUCT(('Controle de NFs Tomadas'!$E$4:$E$9993=$A$1)*('Controle de NFs Tomadas'!$C$4:$C$9993=AW$2)*('Controle de NFs Tomadas'!$G$4:$G$9993=$A31)*('Controle de NFs Tomadas'!$I$4:$I$9993))</f>
        <v>175</v>
      </c>
      <c r="AX31" s="168">
        <f>SUMPRODUCT(('Controle de NFs Tomadas'!$E$4:$E$9993=$A$1)*('Controle de NFs Tomadas'!$C$4:$C$9993=AX$2)*('Controle de NFs Tomadas'!$G$4:$G$9993=$A31)*('Controle de NFs Tomadas'!$I$4:$I$9993))</f>
        <v>0</v>
      </c>
      <c r="AY31" s="168">
        <f>SUMPRODUCT(('Controle de NFs Tomadas'!$E$4:$E$9993=$A$1)*('Controle de NFs Tomadas'!$C$4:$C$9993=AY$2)*('Controle de NFs Tomadas'!$G$4:$G$9993=$A31)*('Controle de NFs Tomadas'!$I$4:$I$9993))</f>
        <v>0</v>
      </c>
      <c r="AZ31" s="168">
        <f>SUMPRODUCT(('Controle de NFs Tomadas'!$E$4:$E$9993=$A$1)*('Controle de NFs Tomadas'!$C$4:$C$9993=AZ$2)*('Controle de NFs Tomadas'!$G$4:$G$9993=$A31)*('Controle de NFs Tomadas'!$I$4:$I$9993))</f>
        <v>0</v>
      </c>
      <c r="BA31" s="168">
        <v>709.96</v>
      </c>
      <c r="BB31" s="168">
        <v>1468.26</v>
      </c>
      <c r="BC31" s="168">
        <f>SUMPRODUCT(('Controle de NFs Tomadas'!$E$4:$E$9993=$A$1)*('Controle de NFs Tomadas'!$C$4:$C$9993=BC$2)*('Controle de NFs Tomadas'!$G$4:$G$9993=$A31)*('Controle de NFs Tomadas'!$I$4:$I$9993))</f>
        <v>0</v>
      </c>
      <c r="BD31" s="168">
        <f>SUMPRODUCT(('Controle de NFs Tomadas'!$E$4:$E$9993=$A$1)*('Controle de NFs Tomadas'!$C$4:$C$9993=BD$2)*('Controle de NFs Tomadas'!$G$4:$G$9993=$A31)*('Controle de NFs Tomadas'!$I$4:$I$9993))</f>
        <v>0</v>
      </c>
      <c r="BE31" s="168">
        <f>SUMPRODUCT(('Controle de NFs Tomadas'!$E$4:$E$9993=$A$1)*('Controle de NFs Tomadas'!$C$4:$C$9993=BE$2)*('Controle de NFs Tomadas'!$G$4:$G$9993=$A31)*('Controle de NFs Tomadas'!$I$4:$I$9993))</f>
        <v>0</v>
      </c>
      <c r="BF31" s="168">
        <f>SUMPRODUCT(('Controle de NFs Tomadas'!$E$4:$E$9993=$A$1)*('Controle de NFs Tomadas'!$C$4:$C$9993=BF$2)*('Controle de NFs Tomadas'!$G$4:$G$9993=$A31)*('Controle de NFs Tomadas'!$I$4:$I$9993))</f>
        <v>244.5</v>
      </c>
      <c r="BG31" s="168">
        <f>SUMPRODUCT(('Controle de NFs Tomadas'!$E$4:$E$9993=$A$1)*('Controle de NFs Tomadas'!$C$4:$C$9993=BG$2)*('Controle de NFs Tomadas'!$G$4:$G$9993=$A31)*('Controle de NFs Tomadas'!$I$4:$I$9993))</f>
        <v>0</v>
      </c>
      <c r="BH31" s="168">
        <f>SUMPRODUCT(('Controle de NFs Tomadas'!$E$4:$E$9993=$A$1)*('Controle de NFs Tomadas'!$C$4:$C$9993=BH$2)*('Controle de NFs Tomadas'!$G$4:$G$9993=$A31)*('Controle de NFs Tomadas'!$I$4:$I$9993))</f>
        <v>234.8</v>
      </c>
      <c r="BI31" s="168">
        <f>SUMPRODUCT(('Controle de NFs Tomadas'!$E$4:$E$9993=$A$1)*('Controle de NFs Tomadas'!$C$4:$C$9993=BI$2)*('Controle de NFs Tomadas'!$G$4:$G$9993=$A31)*('Controle de NFs Tomadas'!$I$4:$I$9993))</f>
        <v>142.5</v>
      </c>
      <c r="BJ31" s="168">
        <f>SUMPRODUCT(('Controle de NFs Tomadas'!$E$4:$E$9993=$A$1)*('Controle de NFs Tomadas'!$C$4:$C$9993=BJ$2)*('Controle de NFs Tomadas'!$G$4:$G$9993=$A31)*('Controle de NFs Tomadas'!$I$4:$I$9993))</f>
        <v>1224.95</v>
      </c>
      <c r="BK31" s="168">
        <f>SUMPRODUCT(('Controle de NFs Tomadas'!$E$4:$E$9993=$A$1)*('Controle de NFs Tomadas'!$C$4:$C$9993=BK$2)*('Controle de NFs Tomadas'!$G$4:$G$9993=$A31)*('Controle de NFs Tomadas'!$I$4:$I$9993))</f>
        <v>1444.1100000000001</v>
      </c>
      <c r="BL31" s="168">
        <f>SUMPRODUCT(('Controle de NFs Tomadas'!$E$4:$E$9993=$A$1)*('Controle de NFs Tomadas'!$C$4:$C$9993=BL$2)*('Controle de NFs Tomadas'!$G$4:$G$9993=$A31)*('Controle de NFs Tomadas'!$I$4:$I$9993))</f>
        <v>0</v>
      </c>
      <c r="BM31" s="169">
        <f>SUMPRODUCT(('Controle de NFs Tomadas'!$E$4:$E$9993=$A$1)*('Controle de NFs Tomadas'!$C$4:$C$9993=BM$2)*('Controle de NFs Tomadas'!$G$4:$G$9993=$A31)*('Controle de NFs Tomadas'!$I$4:$I$9993))</f>
        <v>0</v>
      </c>
      <c r="BN31" s="170">
        <f>SUMPRODUCT(('Controle de NFs Tomadas'!$E$4:$E$9993=$A$1)*('Controle de NFs Tomadas'!$C$4:$C$9993=BN$2)*('Controle de NFs Tomadas'!$G$4:$G$9993=$A31)*('Controle de NFs Tomadas'!$I$4:$I$9993))</f>
        <v>0</v>
      </c>
      <c r="BO31" s="168">
        <v>1064.6600000000001</v>
      </c>
      <c r="BP31" s="168">
        <f>SUMPRODUCT(('Controle de NFs Tomadas'!$E$4:$E$9993=$A$1)*('Controle de NFs Tomadas'!$C$4:$C$9993=BP$2)*('Controle de NFs Tomadas'!$G$4:$G$9993=$A31)*('Controle de NFs Tomadas'!$I$4:$I$9993))</f>
        <v>419.19</v>
      </c>
      <c r="BQ31" s="168">
        <v>1560</v>
      </c>
      <c r="BR31" s="168">
        <f>SUMPRODUCT(('Controle de NFs Tomadas'!$E$4:$E$9993=$A$1)*('Controle de NFs Tomadas'!$C$4:$C$9993=BR$2)*('Controle de NFs Tomadas'!$G$4:$G$9993=$A31)*('Controle de NFs Tomadas'!$I$4:$I$9993))</f>
        <v>486.52</v>
      </c>
      <c r="BS31" s="168">
        <f>SUMPRODUCT(('Controle de NFs Tomadas'!$E$4:$E$9993=$A$1)*('Controle de NFs Tomadas'!$C$4:$C$9993=BS$2)*('Controle de NFs Tomadas'!$G$4:$G$9993=$A31)*('Controle de NFs Tomadas'!$I$4:$I$9993))</f>
        <v>3900</v>
      </c>
      <c r="BT31" s="168">
        <f>SUMPRODUCT(('Controle de NFs Tomadas'!$E$4:$E$9993=$A$1)*('Controle de NFs Tomadas'!$C$4:$C$9993=BT$2)*('Controle de NFs Tomadas'!$G$4:$G$9993=$A31)*('Controle de NFs Tomadas'!$I$4:$I$9993))</f>
        <v>280</v>
      </c>
      <c r="BU31" s="168">
        <f>SUMPRODUCT(('Controle de NFs Tomadas'!$E$4:$E$9993=$A$1)*('Controle de NFs Tomadas'!$C$4:$C$9993=BU$2)*('Controle de NFs Tomadas'!$G$4:$G$9993=$A31)*('Controle de NFs Tomadas'!$I$4:$I$9993))</f>
        <v>0</v>
      </c>
      <c r="BV31" s="168">
        <f>SUMPRODUCT(('Controle de NFs Tomadas'!$E$4:$E$9993=$A$1)*('Controle de NFs Tomadas'!$C$4:$C$9993=BV$2)*('Controle de NFs Tomadas'!$G$4:$G$9993=$A31)*('Controle de NFs Tomadas'!$I$4:$I$9993))</f>
        <v>1086.19</v>
      </c>
      <c r="BW31" s="168">
        <v>460</v>
      </c>
      <c r="BX31" s="168">
        <f>SUMPRODUCT(('Controle de NFs Tomadas'!$E$4:$E$9993=$A$1)*('Controle de NFs Tomadas'!$C$4:$C$9993=BX$2)*('Controle de NFs Tomadas'!$G$4:$G$9993=$A31)*('Controle de NFs Tomadas'!$I$4:$I$9993))</f>
        <v>390.18</v>
      </c>
      <c r="BY31" s="168">
        <v>95</v>
      </c>
      <c r="BZ31" s="168">
        <f>SUMPRODUCT(('Controle de NFs Tomadas'!$E$4:$E$9993=$A$1)*('Controle de NFs Tomadas'!$C$4:$C$9993=BZ$2)*('Controle de NFs Tomadas'!$G$4:$G$9993=$A31)*('Controle de NFs Tomadas'!$I$4:$I$9993))</f>
        <v>0</v>
      </c>
      <c r="CA31" s="168">
        <f>SUMPRODUCT(('Controle de NFs Tomadas'!$E$4:$E$9993=$A$1)*('Controle de NFs Tomadas'!$C$4:$C$9993=CA$2)*('Controle de NFs Tomadas'!$G$4:$G$9993=$A31)*('Controle de NFs Tomadas'!$I$4:$I$9993))</f>
        <v>0</v>
      </c>
      <c r="CB31" s="168">
        <f>SUMPRODUCT(('Controle de NFs Tomadas'!$E$4:$E$9993=$A$1)*('Controle de NFs Tomadas'!$C$4:$C$9993=CB$2)*('Controle de NFs Tomadas'!$G$4:$G$9993=$A31)*('Controle de NFs Tomadas'!$I$4:$I$9993))</f>
        <v>0</v>
      </c>
      <c r="CC31" s="168">
        <f>SUMPRODUCT(('Controle de NFs Tomadas'!$E$4:$E$9993=$A$1)*('Controle de NFs Tomadas'!$C$4:$C$9993=CC$2)*('Controle de NFs Tomadas'!$G$4:$G$9993=$A31)*('Controle de NFs Tomadas'!$I$4:$I$9993))</f>
        <v>1128.8800000000001</v>
      </c>
      <c r="CD31" s="168">
        <f>SUMPRODUCT(('Controle de NFs Tomadas'!$E$4:$E$9993=$A$1)*('Controle de NFs Tomadas'!$C$4:$C$9993=CD$2)*('Controle de NFs Tomadas'!$G$4:$G$9993=$A31)*('Controle de NFs Tomadas'!$I$4:$I$9993))</f>
        <v>308.25</v>
      </c>
      <c r="CE31" s="168">
        <f>SUMPRODUCT(('Controle de NFs Tomadas'!$E$4:$E$9993=$A$1)*('Controle de NFs Tomadas'!$C$4:$C$9993=CE$2)*('Controle de NFs Tomadas'!$G$4:$G$9993=$A31)*('Controle de NFs Tomadas'!$I$4:$I$9993))</f>
        <v>710.94</v>
      </c>
      <c r="CF31" s="168">
        <f>SUMPRODUCT(('Controle de NFs Tomadas'!$E$4:$E$9993=$A$1)*('Controle de NFs Tomadas'!$C$4:$C$9993=CF$2)*('Controle de NFs Tomadas'!$G$4:$G$9993=$A31)*('Controle de NFs Tomadas'!$I$4:$I$9993))</f>
        <v>220.05</v>
      </c>
      <c r="CG31" s="168">
        <f>SUMPRODUCT(('Controle de NFs Tomadas'!$E$4:$E$9993=$A$1)*('Controle de NFs Tomadas'!$C$4:$C$9993=CG$2)*('Controle de NFs Tomadas'!$G$4:$G$9993=$A31)*('Controle de NFs Tomadas'!$I$4:$I$9993))</f>
        <v>245</v>
      </c>
      <c r="CH31" s="168">
        <f>SUMPRODUCT(('Controle de NFs Tomadas'!$E$4:$E$9993=$A$1)*('Controle de NFs Tomadas'!$C$4:$C$9993=CH$2)*('Controle de NFs Tomadas'!$G$4:$G$9993=$A31)*('Controle de NFs Tomadas'!$I$4:$I$9993))</f>
        <v>0</v>
      </c>
      <c r="CI31" s="168">
        <f>SUMPRODUCT(('Controle de NFs Tomadas'!$E$4:$E$9993=$A$1)*('Controle de NFs Tomadas'!$C$4:$C$9993=CI$2)*('Controle de NFs Tomadas'!$G$4:$G$9993=$A31)*('Controle de NFs Tomadas'!$I$4:$I$9993))</f>
        <v>0</v>
      </c>
      <c r="CJ31" s="168">
        <f>SUMPRODUCT(('Controle de NFs Tomadas'!$E$4:$E$9993=$A$1)*('Controle de NFs Tomadas'!$C$4:$C$9993=CJ$2)*('Controle de NFs Tomadas'!$G$4:$G$9993=$A31)*('Controle de NFs Tomadas'!$I$4:$I$9993))</f>
        <v>604.97</v>
      </c>
      <c r="CK31" s="168">
        <f>SUMPRODUCT(('Controle de NFs Tomadas'!$E$4:$E$9993=$A$1)*('Controle de NFs Tomadas'!$C$4:$C$9993=CK$2)*('Controle de NFs Tomadas'!$G$4:$G$9993=$A31)*('Controle de NFs Tomadas'!$I$4:$I$9993))</f>
        <v>142.5</v>
      </c>
      <c r="CL31" s="168">
        <f>SUMPRODUCT(('Controle de NFs Tomadas'!$E$4:$E$9993=$A$1)*('Controle de NFs Tomadas'!$C$4:$C$9993=CL$2)*('Controle de NFs Tomadas'!$G$4:$G$9993=$A31)*('Controle de NFs Tomadas'!$I$4:$I$9993))</f>
        <v>0</v>
      </c>
      <c r="CM31" s="168">
        <f>SUMPRODUCT(('Controle de NFs Tomadas'!$E$4:$E$9993=$A$1)*('Controle de NFs Tomadas'!$C$4:$C$9993=CM$2)*('Controle de NFs Tomadas'!$G$4:$G$9993=$A31)*('Controle de NFs Tomadas'!$I$4:$I$9993))</f>
        <v>784.31</v>
      </c>
      <c r="CN31" s="168">
        <v>230</v>
      </c>
      <c r="CO31" s="168">
        <f>SUMPRODUCT(('Controle de NFs Tomadas'!$E$4:$E$9993=$A$1)*('Controle de NFs Tomadas'!$C$4:$C$9993=CO$2)*('Controle de NFs Tomadas'!$G$4:$G$9993=$A31)*('Controle de NFs Tomadas'!$I$4:$I$9993))</f>
        <v>0</v>
      </c>
      <c r="CP31" s="168">
        <f>SUMPRODUCT(('Controle de NFs Tomadas'!$E$4:$E$9993=$A$1)*('Controle de NFs Tomadas'!$C$4:$C$9993=CP$2)*('Controle de NFs Tomadas'!$G$4:$G$9993=$A31)*('Controle de NFs Tomadas'!$I$4:$I$9993))</f>
        <v>0</v>
      </c>
      <c r="CQ31" s="168">
        <f>SUMPRODUCT(('Controle de NFs Tomadas'!$E$4:$E$9993=$A$1)*('Controle de NFs Tomadas'!$C$4:$C$9993=CQ$2)*('Controle de NFs Tomadas'!$G$4:$G$9993=$A31)*('Controle de NFs Tomadas'!$I$4:$I$9993))</f>
        <v>932.70999999999992</v>
      </c>
      <c r="CR31" s="168">
        <f>SUMPRODUCT(('Controle de NFs Tomadas'!$E$4:$E$9993=$A$1)*('Controle de NFs Tomadas'!$C$4:$C$9993=CR$2)*('Controle de NFs Tomadas'!$G$4:$G$9993=$A31)*('Controle de NFs Tomadas'!$I$4:$I$9993))</f>
        <v>95</v>
      </c>
      <c r="CS31" s="168">
        <f>SUMPRODUCT(('Controle de NFs Tomadas'!$E$4:$E$9993=$A$1)*('Controle de NFs Tomadas'!$C$4:$C$9993=CS$2)*('Controle de NFs Tomadas'!$G$4:$G$9993=$A31)*('Controle de NFs Tomadas'!$I$4:$I$9993))</f>
        <v>1214.26</v>
      </c>
      <c r="CT31" s="168">
        <f>SUMPRODUCT(('Controle de NFs Tomadas'!$E$4:$E$9993=$A$1)*('Controle de NFs Tomadas'!$C$4:$C$9993=CT$2)*('Controle de NFs Tomadas'!$G$4:$G$9993=$A31)*('Controle de NFs Tomadas'!$I$4:$I$9993))</f>
        <v>0</v>
      </c>
      <c r="CU31" s="168">
        <f>SUMPRODUCT(('Controle de NFs Tomadas'!$E$4:$E$9993=$A$1)*('Controle de NFs Tomadas'!$C$4:$C$9993=CU$2)*('Controle de NFs Tomadas'!$G$4:$G$9993=$A31)*('Controle de NFs Tomadas'!$I$4:$I$9993))</f>
        <v>0</v>
      </c>
      <c r="CV31" s="168">
        <f>SUMPRODUCT(('Controle de NFs Tomadas'!$E$4:$E$9993=$A$1)*('Controle de NFs Tomadas'!$C$4:$C$9993=CV$2)*('Controle de NFs Tomadas'!$G$4:$G$9993=$A31)*('Controle de NFs Tomadas'!$I$4:$I$9993))</f>
        <v>0</v>
      </c>
      <c r="CW31" s="168">
        <f>SUMPRODUCT(('Controle de NFs Tomadas'!$E$4:$E$9993=$A$1)*('Controle de NFs Tomadas'!$C$4:$C$9993=CW$2)*('Controle de NFs Tomadas'!$G$4:$G$9993=$A31)*('Controle de NFs Tomadas'!$I$4:$I$9993))</f>
        <v>0</v>
      </c>
      <c r="CX31" s="168">
        <f>SUMPRODUCT(('Controle de NFs Tomadas'!$E$4:$E$9993=$A$1)*('Controle de NFs Tomadas'!$C$4:$C$9993=CX$2)*('Controle de NFs Tomadas'!$G$4:$G$9993=$A31)*('Controle de NFs Tomadas'!$I$4:$I$9993))</f>
        <v>1085.92</v>
      </c>
      <c r="CY31" s="168">
        <f>SUMPRODUCT(('Controle de NFs Tomadas'!$E$4:$E$9993=$A$1)*('Controle de NFs Tomadas'!$C$4:$C$9993=CY$2)*('Controle de NFs Tomadas'!$G$4:$G$9993=$A31)*('Controle de NFs Tomadas'!$I$4:$I$9993))</f>
        <v>0</v>
      </c>
      <c r="CZ31" s="168">
        <f>SUMPRODUCT(('Controle de NFs Tomadas'!$E$4:$E$9993=$A$1)*('Controle de NFs Tomadas'!$C$4:$C$9993=CZ$2)*('Controle de NFs Tomadas'!$G$4:$G$9993=$A31)*('Controle de NFs Tomadas'!$I$4:$I$9993))</f>
        <v>451.65</v>
      </c>
      <c r="DA31" s="168">
        <f>SUMPRODUCT(('Controle de NFs Tomadas'!$E$4:$E$9993=$A$1)*('Controle de NFs Tomadas'!$C$4:$C$9993=DA$2)*('Controle de NFs Tomadas'!$G$4:$G$9993=$A31)*('Controle de NFs Tomadas'!$I$4:$I$9993))</f>
        <v>0</v>
      </c>
      <c r="DB31" s="168">
        <f>SUMPRODUCT(('Controle de NFs Tomadas'!$E$4:$E$9993=$A$1)*('Controle de NFs Tomadas'!$C$4:$C$9993=DB$2)*('Controle de NFs Tomadas'!$G$4:$G$9993=$A31)*('Controle de NFs Tomadas'!$I$4:$I$9993))</f>
        <v>0</v>
      </c>
      <c r="DC31" s="168">
        <f>SUMPRODUCT(('Controle de NFs Tomadas'!$E$4:$E$9993=$A$1)*('Controle de NFs Tomadas'!$C$4:$C$9993=DC$2)*('Controle de NFs Tomadas'!$G$4:$G$9993=$A31)*('Controle de NFs Tomadas'!$I$4:$I$9993))</f>
        <v>0</v>
      </c>
      <c r="DD31" s="168">
        <f>SUMPRODUCT(('Controle de NFs Tomadas'!$E$4:$E$9993=$A$1)*('Controle de NFs Tomadas'!$C$4:$C$9993=DD$2)*('Controle de NFs Tomadas'!$G$4:$G$9993=$A31)*('Controle de NFs Tomadas'!$I$4:$I$9993))</f>
        <v>0</v>
      </c>
      <c r="DE31" s="168">
        <f>SUMPRODUCT(('Controle de NFs Tomadas'!$E$4:$E$9993=$A$1)*('Controle de NFs Tomadas'!$C$4:$C$9993=DE$2)*('Controle de NFs Tomadas'!$G$4:$G$9993=$A31)*('Controle de NFs Tomadas'!$I$4:$I$9993))</f>
        <v>1056.53</v>
      </c>
      <c r="DF31" s="168">
        <f>SUMPRODUCT(('Controle de NFs Tomadas'!$E$4:$E$9993=$A$1)*('Controle de NFs Tomadas'!$C$4:$C$9993=DF$2)*('Controle de NFs Tomadas'!$G$4:$G$9993=$A31)*('Controle de NFs Tomadas'!$I$4:$I$9993))</f>
        <v>957.59</v>
      </c>
      <c r="DG31" s="168">
        <f>SUMPRODUCT(('Controle de NFs Tomadas'!$E$4:$E$9993=$A$1)*('Controle de NFs Tomadas'!$C$4:$C$9993=DG$2)*('Controle de NFs Tomadas'!$G$4:$G$9993=$A31)*('Controle de NFs Tomadas'!$I$4:$I$9993))</f>
        <v>0</v>
      </c>
      <c r="DH31" s="168">
        <f>SUMPRODUCT(('Controle de NFs Tomadas'!$E$4:$E$9993=$A$1)*('Controle de NFs Tomadas'!$C$4:$C$9993=DH$2)*('Controle de NFs Tomadas'!$G$4:$G$9993=$A31)*('Controle de NFs Tomadas'!$I$4:$I$9993))</f>
        <v>0</v>
      </c>
      <c r="DI31" s="168">
        <f>SUMPRODUCT(('Controle de NFs Tomadas'!$E$4:$E$9993=$A$1)*('Controle de NFs Tomadas'!$C$4:$C$9993=DI$2)*('Controle de NFs Tomadas'!$G$4:$G$9993=$A31)*('Controle de NFs Tomadas'!$I$4:$I$9993))</f>
        <v>0</v>
      </c>
      <c r="DJ31" s="168">
        <f>SUMPRODUCT(('Controle de NFs Tomadas'!$E$4:$E$9993=$A$1)*('Controle de NFs Tomadas'!$C$4:$C$9993=DJ$2)*('Controle de NFs Tomadas'!$G$4:$G$9993=$A31)*('Controle de NFs Tomadas'!$I$4:$I$9993))</f>
        <v>0</v>
      </c>
      <c r="DK31" s="168">
        <f>SUMPRODUCT(('Controle de NFs Tomadas'!$E$4:$E$9993=$A$1)*('Controle de NFs Tomadas'!$C$4:$C$9993=DK$2)*('Controle de NFs Tomadas'!$G$4:$G$9993=$A31)*('Controle de NFs Tomadas'!$I$4:$I$9993))</f>
        <v>0</v>
      </c>
      <c r="DL31" s="168">
        <f>SUMPRODUCT(('Controle de NFs Tomadas'!$E$4:$E$9993=$A$1)*('Controle de NFs Tomadas'!$C$4:$C$9993=DL$2)*('Controle de NFs Tomadas'!$G$4:$G$9993=$A31)*('Controle de NFs Tomadas'!$I$4:$I$9993))</f>
        <v>0</v>
      </c>
      <c r="DM31" s="168">
        <f>SUMPRODUCT(('Controle de NFs Tomadas'!$E$4:$E$9993=$A$1)*('Controle de NFs Tomadas'!$C$4:$C$9993=DM$2)*('Controle de NFs Tomadas'!$G$4:$G$9993=$A31)*('Controle de NFs Tomadas'!$I$4:$I$9993))</f>
        <v>0</v>
      </c>
      <c r="DN31" s="168">
        <f>SUMPRODUCT(('Controle de NFs Tomadas'!$E$4:$E$9993=$A$1)*('Controle de NFs Tomadas'!$C$4:$C$9993=DN$2)*('Controle de NFs Tomadas'!$G$4:$G$9993=$A31)*('Controle de NFs Tomadas'!$I$4:$I$9993))</f>
        <v>0</v>
      </c>
      <c r="DO31" s="168">
        <f>SUMPRODUCT(('Controle de NFs Tomadas'!$E$4:$E$9993=$A$1)*('Controle de NFs Tomadas'!$C$4:$C$9993=DO$2)*('Controle de NFs Tomadas'!$G$4:$G$9993=$A31)*('Controle de NFs Tomadas'!$I$4:$I$9993))</f>
        <v>0</v>
      </c>
      <c r="DP31" s="168">
        <f>SUMPRODUCT(('Controle de NFs Tomadas'!$E$4:$E$9993=$A$1)*('Controle de NFs Tomadas'!$C$4:$C$9993=DP$2)*('Controle de NFs Tomadas'!$G$4:$G$9993=$A31)*('Controle de NFs Tomadas'!$I$4:$I$9993))</f>
        <v>0</v>
      </c>
      <c r="DQ31" s="168">
        <f>SUMPRODUCT(('Controle de NFs Tomadas'!$E$4:$E$9993=$A$1)*('Controle de NFs Tomadas'!$C$4:$C$9993=DQ$2)*('Controle de NFs Tomadas'!$G$4:$G$9993=$A31)*('Controle de NFs Tomadas'!$I$4:$I$9993))</f>
        <v>0</v>
      </c>
      <c r="DR31" s="168">
        <f>SUMPRODUCT(('Controle de NFs Tomadas'!$E$4:$E$9993=$A$1)*('Controle de NFs Tomadas'!$C$4:$C$9993=DR$2)*('Controle de NFs Tomadas'!$G$4:$G$9993=$A31)*('Controle de NFs Tomadas'!$I$4:$I$9993))</f>
        <v>0</v>
      </c>
      <c r="DS31" s="168">
        <f>SUMPRODUCT(('Controle de NFs Tomadas'!$E$4:$E$9993=$A$1)*('Controle de NFs Tomadas'!$C$4:$C$9993=DS$2)*('Controle de NFs Tomadas'!$G$4:$G$9993=$A31)*('Controle de NFs Tomadas'!$I$4:$I$9993))</f>
        <v>0</v>
      </c>
      <c r="DT31" s="168">
        <f>SUMPRODUCT(('Controle de NFs Tomadas'!$E$4:$E$9993=$A$1)*('Controle de NFs Tomadas'!$C$4:$C$9993=DT$2)*('Controle de NFs Tomadas'!$G$4:$G$9993=$A31)*('Controle de NFs Tomadas'!$I$4:$I$9993))</f>
        <v>0</v>
      </c>
      <c r="DU31" s="168">
        <f>SUMPRODUCT(('Controle de NFs Tomadas'!$E$4:$E$9993=$A$1)*('Controle de NFs Tomadas'!$C$4:$C$9993=DU$2)*('Controle de NFs Tomadas'!$G$4:$G$9993=$A31)*('Controle de NFs Tomadas'!$I$4:$I$9993))</f>
        <v>0</v>
      </c>
      <c r="DV31" s="168">
        <f>SUMPRODUCT(('Controle de NFs Tomadas'!$E$4:$E$9993=$A$1)*('Controle de NFs Tomadas'!$C$4:$C$9993=DV$2)*('Controle de NFs Tomadas'!$G$4:$G$9993=$A31)*('Controle de NFs Tomadas'!$I$4:$I$9993))</f>
        <v>0</v>
      </c>
      <c r="DW31" s="168">
        <f>SUMPRODUCT(('Controle de NFs Tomadas'!$E$4:$E$9993=$A$1)*('Controle de NFs Tomadas'!$C$4:$C$9993=DW$2)*('Controle de NFs Tomadas'!$G$4:$G$9993=$A31)*('Controle de NFs Tomadas'!$I$4:$I$9993))</f>
        <v>0</v>
      </c>
      <c r="DX31" s="168">
        <f>SUMPRODUCT(('Controle de NFs Tomadas'!$E$4:$E$9993=$A$1)*('Controle de NFs Tomadas'!$C$4:$C$9993=DX$2)*('Controle de NFs Tomadas'!$G$4:$G$9993=$A31)*('Controle de NFs Tomadas'!$I$4:$I$9993))</f>
        <v>0</v>
      </c>
      <c r="DY31" s="168">
        <f>SUMPRODUCT(('Controle de NFs Tomadas'!$E$4:$E$9993=$A$1)*('Controle de NFs Tomadas'!$C$4:$C$9993=DY$2)*('Controle de NFs Tomadas'!$G$4:$G$9993=$A31)*('Controle de NFs Tomadas'!$I$4:$I$9993))</f>
        <v>0</v>
      </c>
      <c r="DZ31" s="168">
        <f>SUMPRODUCT(('Controle de NFs Tomadas'!$E$4:$E$9993=$A$1)*('Controle de NFs Tomadas'!$C$4:$C$9993=DZ$2)*('Controle de NFs Tomadas'!$G$4:$G$9993=$A31)*('Controle de NFs Tomadas'!$I$4:$I$9993))</f>
        <v>0</v>
      </c>
      <c r="EA31" s="168">
        <f>SUMPRODUCT(('Controle de NFs Tomadas'!$E$4:$E$9993=$A$1)*('Controle de NFs Tomadas'!$C$4:$C$9993=EA$2)*('Controle de NFs Tomadas'!$G$4:$G$9993=$A31)*('Controle de NFs Tomadas'!$I$4:$I$9993))</f>
        <v>0</v>
      </c>
      <c r="EB31" s="168">
        <f>SUMPRODUCT(('Controle de NFs Tomadas'!$E$4:$E$9993=$A$1)*('Controle de NFs Tomadas'!$C$4:$C$9993=EB$2)*('Controle de NFs Tomadas'!$G$4:$G$9993=$A31)*('Controle de NFs Tomadas'!$I$4:$I$9993))</f>
        <v>0</v>
      </c>
      <c r="EC31" s="168">
        <f>SUMPRODUCT(('Controle de NFs Tomadas'!$E$4:$E$9993=$A$1)*('Controle de NFs Tomadas'!$C$4:$C$9993=EC$2)*('Controle de NFs Tomadas'!$G$4:$G$9993=$A31)*('Controle de NFs Tomadas'!$I$4:$I$9993))</f>
        <v>0</v>
      </c>
      <c r="ED31" s="168">
        <f>SUMPRODUCT(('Controle de NFs Tomadas'!$E$4:$E$9993=$A$1)*('Controle de NFs Tomadas'!$C$4:$C$9993=ED$2)*('Controle de NFs Tomadas'!$G$4:$G$9993=$A31)*('Controle de NFs Tomadas'!$I$4:$I$9993))</f>
        <v>0</v>
      </c>
      <c r="EE31" s="168">
        <f>SUMPRODUCT(('Controle de NFs Tomadas'!$E$4:$E$9993=$A$1)*('Controle de NFs Tomadas'!$C$4:$C$9993=EE$2)*('Controle de NFs Tomadas'!$G$4:$G$9993=$A31)*('Controle de NFs Tomadas'!$I$4:$I$9993))</f>
        <v>0</v>
      </c>
      <c r="EF31" s="168">
        <f>SUMPRODUCT(('Controle de NFs Tomadas'!$E$4:$E$9993=$A$1)*('Controle de NFs Tomadas'!$C$4:$C$9993=EF$2)*('Controle de NFs Tomadas'!$G$4:$G$9993=$A31)*('Controle de NFs Tomadas'!$I$4:$I$9993))</f>
        <v>0</v>
      </c>
      <c r="EG31" s="168">
        <f>SUMPRODUCT(('Controle de NFs Tomadas'!$E$4:$E$9993=$A$1)*('Controle de NFs Tomadas'!$C$4:$C$9993=EG$2)*('Controle de NFs Tomadas'!$G$4:$G$9993=$A31)*('Controle de NFs Tomadas'!$I$4:$I$9993))</f>
        <v>0</v>
      </c>
      <c r="EH31" s="168">
        <f>SUMPRODUCT(('Controle de NFs Tomadas'!$E$4:$E$9993=$A$1)*('Controle de NFs Tomadas'!$C$4:$C$9993=EH$2)*('Controle de NFs Tomadas'!$G$4:$G$9993=$A31)*('Controle de NFs Tomadas'!$I$4:$I$9993))</f>
        <v>0</v>
      </c>
      <c r="EI31" s="168">
        <f>SUMPRODUCT(('Controle de NFs Tomadas'!$E$4:$E$9993=$A$1)*('Controle de NFs Tomadas'!$C$4:$C$9993=EI$2)*('Controle de NFs Tomadas'!$G$4:$G$9993=$A31)*('Controle de NFs Tomadas'!$I$4:$I$9993))</f>
        <v>0</v>
      </c>
      <c r="EJ31" s="168">
        <f>SUMPRODUCT(('Controle de NFs Tomadas'!$E$4:$E$9993=$A$1)*('Controle de NFs Tomadas'!$C$4:$C$9993=EJ$2)*('Controle de NFs Tomadas'!$G$4:$G$9993=$A31)*('Controle de NFs Tomadas'!$I$4:$I$9993))</f>
        <v>0</v>
      </c>
      <c r="EK31" s="168">
        <f>SUMPRODUCT(('Controle de NFs Tomadas'!$E$4:$E$9993=$A$1)*('Controle de NFs Tomadas'!$C$4:$C$9993=EK$2)*('Controle de NFs Tomadas'!$G$4:$G$9993=$A31)*('Controle de NFs Tomadas'!$I$4:$I$9993))</f>
        <v>0</v>
      </c>
      <c r="EL31" s="168">
        <f>SUMPRODUCT(('Controle de NFs Tomadas'!$E$4:$E$9993=$A$1)*('Controle de NFs Tomadas'!$C$4:$C$9993=EL$2)*('Controle de NFs Tomadas'!$G$4:$G$9993=$A31)*('Controle de NFs Tomadas'!$I$4:$I$9993))</f>
        <v>0</v>
      </c>
      <c r="EM31" s="168">
        <f>SUMPRODUCT(('Controle de NFs Tomadas'!$E$4:$E$9993=$A$1)*('Controle de NFs Tomadas'!$C$4:$C$9993=EM$2)*('Controle de NFs Tomadas'!$G$4:$G$9993=$A31)*('Controle de NFs Tomadas'!$I$4:$I$9993))</f>
        <v>0</v>
      </c>
      <c r="EN31" s="168">
        <f>SUMPRODUCT(('Controle de NFs Tomadas'!$E$4:$E$9993=$A$1)*('Controle de NFs Tomadas'!$C$4:$C$9993=EN$2)*('Controle de NFs Tomadas'!$G$4:$G$9993=$A31)*('Controle de NFs Tomadas'!$I$4:$I$9993))</f>
        <v>0</v>
      </c>
      <c r="EO31" s="168">
        <f>SUMPRODUCT(('Controle de NFs Tomadas'!$E$4:$E$9993=$A$1)*('Controle de NFs Tomadas'!$C$4:$C$9993=EO$2)*('Controle de NFs Tomadas'!$G$4:$G$9993=$A31)*('Controle de NFs Tomadas'!$I$4:$I$9993))</f>
        <v>0</v>
      </c>
      <c r="EP31" s="168">
        <f>SUMPRODUCT(('Controle de NFs Tomadas'!$E$4:$E$9993=$A$1)*('Controle de NFs Tomadas'!$C$4:$C$9993=EP$2)*('Controle de NFs Tomadas'!$G$4:$G$9993=$A31)*('Controle de NFs Tomadas'!$I$4:$I$9993))</f>
        <v>0</v>
      </c>
      <c r="EQ31" s="168">
        <f>SUMPRODUCT(('Controle de NFs Tomadas'!$E$4:$E$9993=$A$1)*('Controle de NFs Tomadas'!$C$4:$C$9993=EQ$2)*('Controle de NFs Tomadas'!$G$4:$G$9993=$A31)*('Controle de NFs Tomadas'!$I$4:$I$9993))</f>
        <v>0</v>
      </c>
      <c r="ER31" s="168">
        <f>SUMPRODUCT(('Controle de NFs Tomadas'!$E$4:$E$9993=$A$1)*('Controle de NFs Tomadas'!$C$4:$C$9993=ER$2)*('Controle de NFs Tomadas'!$G$4:$G$9993=$A31)*('Controle de NFs Tomadas'!$I$4:$I$9993))</f>
        <v>0</v>
      </c>
      <c r="ES31" s="168">
        <f>SUMPRODUCT(('Controle de NFs Tomadas'!$E$4:$E$9993=$A$1)*('Controle de NFs Tomadas'!$C$4:$C$9993=ES$2)*('Controle de NFs Tomadas'!$G$4:$G$9993=$A31)*('Controle de NFs Tomadas'!$I$4:$I$9993))</f>
        <v>0</v>
      </c>
      <c r="ET31" s="168">
        <f>SUMPRODUCT(('Controle de NFs Tomadas'!$E$4:$E$9993=$A$1)*('Controle de NFs Tomadas'!$C$4:$C$9993=ET$2)*('Controle de NFs Tomadas'!$G$4:$G$9993=$A31)*('Controle de NFs Tomadas'!$I$4:$I$9993))</f>
        <v>0</v>
      </c>
      <c r="EU31" s="168">
        <f>SUMPRODUCT(('Controle de NFs Tomadas'!$E$4:$E$9993=$A$1)*('Controle de NFs Tomadas'!$C$4:$C$9993=EU$2)*('Controle de NFs Tomadas'!$G$4:$G$9993=$A31)*('Controle de NFs Tomadas'!$I$4:$I$9993))</f>
        <v>0</v>
      </c>
      <c r="EV31" s="168">
        <f>SUMPRODUCT(('Controle de NFs Tomadas'!$E$4:$E$9993=$A$1)*('Controle de NFs Tomadas'!$C$4:$C$9993=EV$2)*('Controle de NFs Tomadas'!$G$4:$G$9993=$A31)*('Controle de NFs Tomadas'!$I$4:$I$9993))</f>
        <v>0</v>
      </c>
      <c r="EW31" s="168">
        <f>SUMPRODUCT(('Controle de NFs Tomadas'!$E$4:$E$9993=$A$1)*('Controle de NFs Tomadas'!$C$4:$C$9993=EW$2)*('Controle de NFs Tomadas'!$G$4:$G$9993=$A31)*('Controle de NFs Tomadas'!$I$4:$I$9993))</f>
        <v>0</v>
      </c>
      <c r="EX31" s="168">
        <f>SUMPRODUCT(('Controle de NFs Tomadas'!$E$4:$E$9993=$A$1)*('Controle de NFs Tomadas'!$C$4:$C$9993=EX$2)*('Controle de NFs Tomadas'!$G$4:$G$9993=$A31)*('Controle de NFs Tomadas'!$I$4:$I$9993))</f>
        <v>0</v>
      </c>
      <c r="EY31" s="168">
        <f>SUMPRODUCT(('Controle de NFs Tomadas'!$E$4:$E$9993=$A$1)*('Controle de NFs Tomadas'!$C$4:$C$9993=EY$2)*('Controle de NFs Tomadas'!$G$4:$G$9993=$A31)*('Controle de NFs Tomadas'!$I$4:$I$9993))</f>
        <v>0</v>
      </c>
      <c r="EZ31" s="168">
        <f>SUMPRODUCT(('Controle de NFs Tomadas'!$E$4:$E$9993=$A$1)*('Controle de NFs Tomadas'!$C$4:$C$9993=EZ$2)*('Controle de NFs Tomadas'!$G$4:$G$9993=$A31)*('Controle de NFs Tomadas'!$I$4:$I$9993))</f>
        <v>0</v>
      </c>
      <c r="FA31" s="168">
        <f>SUMPRODUCT(('Controle de NFs Tomadas'!$E$4:$E$9993=$A$1)*('Controle de NFs Tomadas'!$C$4:$C$9993=FA$2)*('Controle de NFs Tomadas'!$G$4:$G$9993=$A31)*('Controle de NFs Tomadas'!$I$4:$I$9993))</f>
        <v>0</v>
      </c>
      <c r="FB31" s="168">
        <f>SUMPRODUCT(('Controle de NFs Tomadas'!$E$4:$E$9993=$A$1)*('Controle de NFs Tomadas'!$C$4:$C$9993=FB$2)*('Controle de NFs Tomadas'!$G$4:$G$9993=$A31)*('Controle de NFs Tomadas'!$I$4:$I$9993))</f>
        <v>0</v>
      </c>
      <c r="FC31" s="168">
        <f>SUMPRODUCT(('Controle de NFs Tomadas'!$E$4:$E$9993=$A$1)*('Controle de NFs Tomadas'!$C$4:$C$9993=FC$2)*('Controle de NFs Tomadas'!$G$4:$G$9993=$A31)*('Controle de NFs Tomadas'!$I$4:$I$9993))</f>
        <v>0</v>
      </c>
      <c r="FD31" s="168">
        <f>SUMPRODUCT(('Controle de NFs Tomadas'!$E$4:$E$9993=$A$1)*('Controle de NFs Tomadas'!$C$4:$C$9993=FD$2)*('Controle de NFs Tomadas'!$G$4:$G$9993=$A31)*('Controle de NFs Tomadas'!$I$4:$I$9993))</f>
        <v>0</v>
      </c>
      <c r="FE31" s="168">
        <f>SUMPRODUCT(('Controle de NFs Tomadas'!$E$4:$E$9993=$A$1)*('Controle de NFs Tomadas'!$C$4:$C$9993=FE$2)*('Controle de NFs Tomadas'!$G$4:$G$9993=$A31)*('Controle de NFs Tomadas'!$I$4:$I$9993))</f>
        <v>0</v>
      </c>
      <c r="FF31" s="168">
        <f>SUMPRODUCT(('Controle de NFs Tomadas'!$E$4:$E$9993=$A$1)*('Controle de NFs Tomadas'!$C$4:$C$9993=FF$2)*('Controle de NFs Tomadas'!$G$4:$G$9993=$A31)*('Controle de NFs Tomadas'!$I$4:$I$9993))</f>
        <v>0</v>
      </c>
      <c r="FG31" s="168">
        <f>SUMPRODUCT(('Controle de NFs Tomadas'!$E$4:$E$9993=$A$1)*('Controle de NFs Tomadas'!$C$4:$C$9993=FG$2)*('Controle de NFs Tomadas'!$G$4:$G$9993=$A31)*('Controle de NFs Tomadas'!$I$4:$I$9993))</f>
        <v>0</v>
      </c>
      <c r="FH31" s="168">
        <f>SUMPRODUCT(('Controle de NFs Tomadas'!$E$4:$E$9993=$A$1)*('Controle de NFs Tomadas'!$C$4:$C$9993=FH$2)*('Controle de NFs Tomadas'!$G$4:$G$9993=$A31)*('Controle de NFs Tomadas'!$I$4:$I$9993))</f>
        <v>0</v>
      </c>
      <c r="FI31" s="168">
        <f>SUMPRODUCT(('Controle de NFs Tomadas'!$E$4:$E$9993=$A$1)*('Controle de NFs Tomadas'!$C$4:$C$9993=FI$2)*('Controle de NFs Tomadas'!$G$4:$G$9993=$A31)*('Controle de NFs Tomadas'!$I$4:$I$9993))</f>
        <v>0</v>
      </c>
      <c r="FJ31" s="168">
        <f>SUMPRODUCT(('Controle de NFs Tomadas'!$E$4:$E$9993=$A$1)*('Controle de NFs Tomadas'!$C$4:$C$9993=FJ$2)*('Controle de NFs Tomadas'!$G$4:$G$9993=$A31)*('Controle de NFs Tomadas'!$I$4:$I$9993))</f>
        <v>0</v>
      </c>
      <c r="FK31" s="168">
        <f>SUMPRODUCT(('Controle de NFs Tomadas'!$E$4:$E$9993=$A$1)*('Controle de NFs Tomadas'!$C$4:$C$9993=FK$2)*('Controle de NFs Tomadas'!$G$4:$G$9993=$A31)*('Controle de NFs Tomadas'!$I$4:$I$9993))</f>
        <v>0</v>
      </c>
      <c r="FL31" s="168">
        <f>SUMPRODUCT(('Controle de NFs Tomadas'!$E$4:$E$9993=$A$1)*('Controle de NFs Tomadas'!$C$4:$C$9993=FL$2)*('Controle de NFs Tomadas'!$G$4:$G$9993=$A31)*('Controle de NFs Tomadas'!$I$4:$I$9993))</f>
        <v>0</v>
      </c>
      <c r="FM31" s="168">
        <f>SUMPRODUCT(('Controle de NFs Tomadas'!$E$4:$E$9993=$A$1)*('Controle de NFs Tomadas'!$C$4:$C$9993=FM$2)*('Controle de NFs Tomadas'!$G$4:$G$9993=$A31)*('Controle de NFs Tomadas'!$I$4:$I$9993))</f>
        <v>0</v>
      </c>
      <c r="FN31" s="168">
        <f>SUMPRODUCT(('Controle de NFs Tomadas'!$E$4:$E$9993=$A$1)*('Controle de NFs Tomadas'!$C$4:$C$9993=FN$2)*('Controle de NFs Tomadas'!$G$4:$G$9993=$A31)*('Controle de NFs Tomadas'!$I$4:$I$9993))</f>
        <v>0</v>
      </c>
      <c r="FO31" s="168">
        <f>SUMPRODUCT(('Controle de NFs Tomadas'!$E$4:$E$9993=$A$1)*('Controle de NFs Tomadas'!$C$4:$C$9993=FO$2)*('Controle de NFs Tomadas'!$G$4:$G$9993=$A31)*('Controle de NFs Tomadas'!$I$4:$I$9993))</f>
        <v>0</v>
      </c>
      <c r="FP31" s="168">
        <f>SUMPRODUCT(('Controle de NFs Tomadas'!$E$4:$E$9993=$A$1)*('Controle de NFs Tomadas'!$C$4:$C$9993=FP$2)*('Controle de NFs Tomadas'!$G$4:$G$9993=$A31)*('Controle de NFs Tomadas'!$I$4:$I$9993))</f>
        <v>0</v>
      </c>
      <c r="FQ31" s="168">
        <f>SUMPRODUCT(('Controle de NFs Tomadas'!$E$4:$E$9993=$A$1)*('Controle de NFs Tomadas'!$C$4:$C$9993=FQ$2)*('Controle de NFs Tomadas'!$G$4:$G$9993=$A31)*('Controle de NFs Tomadas'!$I$4:$I$9993))</f>
        <v>0</v>
      </c>
      <c r="FR31" s="168">
        <f>SUMPRODUCT(('Controle de NFs Tomadas'!$E$4:$E$9993=$A$1)*('Controle de NFs Tomadas'!$C$4:$C$9993=FR$2)*('Controle de NFs Tomadas'!$G$4:$G$9993=$A31)*('Controle de NFs Tomadas'!$I$4:$I$9993))</f>
        <v>0</v>
      </c>
      <c r="FS31" s="168">
        <f>SUMPRODUCT(('Controle de NFs Tomadas'!$E$4:$E$9993=$A$1)*('Controle de NFs Tomadas'!$C$4:$C$9993=FS$2)*('Controle de NFs Tomadas'!$G$4:$G$9993=$A31)*('Controle de NFs Tomadas'!$I$4:$I$9993))</f>
        <v>0</v>
      </c>
      <c r="FT31" s="168">
        <f>SUMPRODUCT(('Controle de NFs Tomadas'!$E$4:$E$9993=$A$1)*('Controle de NFs Tomadas'!$C$4:$C$9993=FT$2)*('Controle de NFs Tomadas'!$G$4:$G$9993=$A31)*('Controle de NFs Tomadas'!$I$4:$I$9993))</f>
        <v>0</v>
      </c>
      <c r="FU31" s="168">
        <f>SUMPRODUCT(('Controle de NFs Tomadas'!$E$4:$E$9993=$A$1)*('Controle de NFs Tomadas'!$C$4:$C$9993=FU$2)*('Controle de NFs Tomadas'!$G$4:$G$9993=$A31)*('Controle de NFs Tomadas'!$I$4:$I$9993))</f>
        <v>0</v>
      </c>
      <c r="FV31" s="168">
        <f>SUMPRODUCT(('Controle de NFs Tomadas'!$E$4:$E$9993=$A$1)*('Controle de NFs Tomadas'!$C$4:$C$9993=FV$2)*('Controle de NFs Tomadas'!$G$4:$G$9993=$A31)*('Controle de NFs Tomadas'!$I$4:$I$9993))</f>
        <v>0</v>
      </c>
      <c r="FW31" s="168">
        <f>SUMPRODUCT(('Controle de NFs Tomadas'!$E$4:$E$9993=$A$1)*('Controle de NFs Tomadas'!$C$4:$C$9993=FW$2)*('Controle de NFs Tomadas'!$G$4:$G$9993=$A31)*('Controle de NFs Tomadas'!$I$4:$I$9993))</f>
        <v>0</v>
      </c>
      <c r="FX31" s="168">
        <f>SUMPRODUCT(('Controle de NFs Tomadas'!$E$4:$E$9993=$A$1)*('Controle de NFs Tomadas'!$C$4:$C$9993=FX$2)*('Controle de NFs Tomadas'!$G$4:$G$9993=$A31)*('Controle de NFs Tomadas'!$I$4:$I$9993))</f>
        <v>0</v>
      </c>
      <c r="FY31" s="168">
        <f>SUMPRODUCT(('Controle de NFs Tomadas'!$E$4:$E$9993=$A$1)*('Controle de NFs Tomadas'!$C$4:$C$9993=FY$2)*('Controle de NFs Tomadas'!$G$4:$G$9993=$A31)*('Controle de NFs Tomadas'!$I$4:$I$9993))</f>
        <v>0</v>
      </c>
      <c r="FZ31" s="168">
        <f>SUMPRODUCT(('Controle de NFs Tomadas'!$E$4:$E$9993=$A$1)*('Controle de NFs Tomadas'!$C$4:$C$9993=FZ$2)*('Controle de NFs Tomadas'!$G$4:$G$9993=$A31)*('Controle de NFs Tomadas'!$I$4:$I$9993))</f>
        <v>0</v>
      </c>
      <c r="GA31" s="168">
        <f>SUMPRODUCT(('Controle de NFs Tomadas'!$E$4:$E$9993=$A$1)*('Controle de NFs Tomadas'!$C$4:$C$9993=GA$2)*('Controle de NFs Tomadas'!$G$4:$G$9993=$A31)*('Controle de NFs Tomadas'!$I$4:$I$9993))</f>
        <v>0</v>
      </c>
      <c r="GB31" s="168">
        <f>SUMPRODUCT(('Controle de NFs Tomadas'!$E$4:$E$9993=$A$1)*('Controle de NFs Tomadas'!$C$4:$C$9993=GB$2)*('Controle de NFs Tomadas'!$G$4:$G$9993=$A31)*('Controle de NFs Tomadas'!$I$4:$I$9993))</f>
        <v>0</v>
      </c>
      <c r="GC31" s="168">
        <f>SUMPRODUCT(('Controle de NFs Tomadas'!$E$4:$E$9993=$A$1)*('Controle de NFs Tomadas'!$C$4:$C$9993=GC$2)*('Controle de NFs Tomadas'!$G$4:$G$9993=$A31)*('Controle de NFs Tomadas'!$I$4:$I$9993))</f>
        <v>0</v>
      </c>
      <c r="GD31" s="168">
        <f>SUMPRODUCT(('Controle de NFs Tomadas'!$E$4:$E$9993=$A$1)*('Controle de NFs Tomadas'!$C$4:$C$9993=GD$2)*('Controle de NFs Tomadas'!$G$4:$G$9993=$A31)*('Controle de NFs Tomadas'!$I$4:$I$9993))</f>
        <v>0</v>
      </c>
      <c r="GE31" s="168">
        <f>SUMPRODUCT(('Controle de NFs Tomadas'!$E$4:$E$9993=$A$1)*('Controle de NFs Tomadas'!$C$4:$C$9993=GE$2)*('Controle de NFs Tomadas'!$G$4:$G$9993=$A31)*('Controle de NFs Tomadas'!$I$4:$I$9993))</f>
        <v>0</v>
      </c>
      <c r="GF31" s="168">
        <f>SUMPRODUCT(('Controle de NFs Tomadas'!$E$4:$E$9993=$A$1)*('Controle de NFs Tomadas'!$C$4:$C$9993=GF$2)*('Controle de NFs Tomadas'!$G$4:$G$9993=$A31)*('Controle de NFs Tomadas'!$I$4:$I$9993))</f>
        <v>0</v>
      </c>
      <c r="GG31" s="168">
        <f>SUMPRODUCT(('Controle de NFs Tomadas'!$E$4:$E$9993=$A$1)*('Controle de NFs Tomadas'!$C$4:$C$9993=GG$2)*('Controle de NFs Tomadas'!$G$4:$G$9993=$A31)*('Controle de NFs Tomadas'!$I$4:$I$9993))</f>
        <v>0</v>
      </c>
      <c r="GH31" s="168">
        <f>SUMPRODUCT(('Controle de NFs Tomadas'!$E$4:$E$9993=$A$1)*('Controle de NFs Tomadas'!$C$4:$C$9993=GH$2)*('Controle de NFs Tomadas'!$G$4:$G$9993=$A31)*('Controle de NFs Tomadas'!$I$4:$I$9993))</f>
        <v>0</v>
      </c>
      <c r="GI31" s="168">
        <f>SUMPRODUCT(('Controle de NFs Tomadas'!$E$4:$E$9993=$A$1)*('Controle de NFs Tomadas'!$C$4:$C$9993=GI$2)*('Controle de NFs Tomadas'!$G$4:$G$9993=$A31)*('Controle de NFs Tomadas'!$I$4:$I$9993))</f>
        <v>0</v>
      </c>
      <c r="GJ31" s="168">
        <f>SUMPRODUCT(('Controle de NFs Tomadas'!$E$4:$E$9993=$A$1)*('Controle de NFs Tomadas'!$C$4:$C$9993=GJ$2)*('Controle de NFs Tomadas'!$G$4:$G$9993=$A31)*('Controle de NFs Tomadas'!$I$4:$I$9993))</f>
        <v>0</v>
      </c>
      <c r="GK31" s="168">
        <f>SUMPRODUCT(('Controle de NFs Tomadas'!$E$4:$E$9993=$A$1)*('Controle de NFs Tomadas'!$C$4:$C$9993=GK$2)*('Controle de NFs Tomadas'!$G$4:$G$9993=$A31)*('Controle de NFs Tomadas'!$I$4:$I$9993))</f>
        <v>0</v>
      </c>
      <c r="GL31" s="168">
        <f>SUMPRODUCT(('Controle de NFs Tomadas'!$E$4:$E$9993=$A$1)*('Controle de NFs Tomadas'!$C$4:$C$9993=GL$2)*('Controle de NFs Tomadas'!$G$4:$G$9993=$A31)*('Controle de NFs Tomadas'!$I$4:$I$9993))</f>
        <v>0</v>
      </c>
      <c r="GM31" s="168">
        <f>SUMPRODUCT(('Controle de NFs Tomadas'!$E$4:$E$9993=$A$1)*('Controle de NFs Tomadas'!$C$4:$C$9993=GM$2)*('Controle de NFs Tomadas'!$G$4:$G$9993=$A31)*('Controle de NFs Tomadas'!$I$4:$I$9993))</f>
        <v>0</v>
      </c>
      <c r="GN31" s="168">
        <f>SUMPRODUCT(('Controle de NFs Tomadas'!$E$4:$E$9993=$A$1)*('Controle de NFs Tomadas'!$C$4:$C$9993=GN$2)*('Controle de NFs Tomadas'!$G$4:$G$9993=$A31)*('Controle de NFs Tomadas'!$I$4:$I$9993))</f>
        <v>0</v>
      </c>
      <c r="GO31" s="168">
        <f>SUMPRODUCT(('Controle de NFs Tomadas'!$E$4:$E$9993=$A$1)*('Controle de NFs Tomadas'!$C$4:$C$9993=GO$2)*('Controle de NFs Tomadas'!$G$4:$G$9993=$A31)*('Controle de NFs Tomadas'!$I$4:$I$9993))</f>
        <v>0</v>
      </c>
      <c r="GP31" s="168">
        <f>SUMPRODUCT(('Controle de NFs Tomadas'!$E$4:$E$9993=$A$1)*('Controle de NFs Tomadas'!$C$4:$C$9993=GP$2)*('Controle de NFs Tomadas'!$G$4:$G$9993=$A31)*('Controle de NFs Tomadas'!$I$4:$I$9993))</f>
        <v>0</v>
      </c>
      <c r="GQ31" s="168">
        <f>SUMPRODUCT(('Controle de NFs Tomadas'!$E$4:$E$9993=$A$1)*('Controle de NFs Tomadas'!$C$4:$C$9993=GQ$2)*('Controle de NFs Tomadas'!$G$4:$G$9993=$A31)*('Controle de NFs Tomadas'!$I$4:$I$9993))</f>
        <v>0</v>
      </c>
      <c r="GR31" s="168">
        <f>SUMPRODUCT(('Controle de NFs Tomadas'!$E$4:$E$9993=$A$1)*('Controle de NFs Tomadas'!$C$4:$C$9993=GR$2)*('Controle de NFs Tomadas'!$G$4:$G$9993=$A31)*('Controle de NFs Tomadas'!$I$4:$I$9993))</f>
        <v>0</v>
      </c>
      <c r="GS31" s="168">
        <f>SUMPRODUCT(('Controle de NFs Tomadas'!$E$4:$E$9993=$A$1)*('Controle de NFs Tomadas'!$C$4:$C$9993=GS$2)*('Controle de NFs Tomadas'!$G$4:$G$9993=$A31)*('Controle de NFs Tomadas'!$I$4:$I$9993))</f>
        <v>0</v>
      </c>
      <c r="GT31" s="168">
        <f>SUMPRODUCT(('Controle de NFs Tomadas'!$E$4:$E$9993=$A$1)*('Controle de NFs Tomadas'!$C$4:$C$9993=GT$2)*('Controle de NFs Tomadas'!$G$4:$G$9993=$A31)*('Controle de NFs Tomadas'!$I$4:$I$9993))</f>
        <v>0</v>
      </c>
      <c r="GU31" s="168">
        <f>SUMPRODUCT(('Controle de NFs Tomadas'!$E$4:$E$9993=$A$1)*('Controle de NFs Tomadas'!$C$4:$C$9993=GU$2)*('Controle de NFs Tomadas'!$G$4:$G$9993=$A31)*('Controle de NFs Tomadas'!$I$4:$I$9993))</f>
        <v>0</v>
      </c>
      <c r="GV31" s="168">
        <f>SUMPRODUCT(('Controle de NFs Tomadas'!$E$4:$E$9993=$A$1)*('Controle de NFs Tomadas'!$C$4:$C$9993=GV$2)*('Controle de NFs Tomadas'!$G$4:$G$9993=$A31)*('Controle de NFs Tomadas'!$I$4:$I$9993))</f>
        <v>0</v>
      </c>
      <c r="GW31" s="168">
        <f>SUMPRODUCT(('Controle de NFs Tomadas'!$E$4:$E$9993=$A$1)*('Controle de NFs Tomadas'!$C$4:$C$9993=GW$2)*('Controle de NFs Tomadas'!$G$4:$G$9993=$A31)*('Controle de NFs Tomadas'!$I$4:$I$9993))</f>
        <v>0</v>
      </c>
      <c r="GX31" s="168">
        <f>SUMPRODUCT(('Controle de NFs Tomadas'!$E$4:$E$9993=$A$1)*('Controle de NFs Tomadas'!$C$4:$C$9993=GX$2)*('Controle de NFs Tomadas'!$G$4:$G$9993=$A31)*('Controle de NFs Tomadas'!$I$4:$I$9993))</f>
        <v>0</v>
      </c>
      <c r="GY31" s="168">
        <f>SUMPRODUCT(('Controle de NFs Tomadas'!$E$4:$E$9993=$A$1)*('Controle de NFs Tomadas'!$C$4:$C$9993=GY$2)*('Controle de NFs Tomadas'!$G$4:$G$9993=$A31)*('Controle de NFs Tomadas'!$I$4:$I$9993))</f>
        <v>0</v>
      </c>
      <c r="GZ31" s="168">
        <f>SUMPRODUCT(('Controle de NFs Tomadas'!$E$4:$E$9993=$A$1)*('Controle de NFs Tomadas'!$C$4:$C$9993=GZ$2)*('Controle de NFs Tomadas'!$G$4:$G$9993=$A31)*('Controle de NFs Tomadas'!$I$4:$I$9993))</f>
        <v>0</v>
      </c>
      <c r="HA31" s="168">
        <f>SUMPRODUCT(('Controle de NFs Tomadas'!$E$4:$E$9993=$A$1)*('Controle de NFs Tomadas'!$C$4:$C$9993=HA$2)*('Controle de NFs Tomadas'!$G$4:$G$9993=$A31)*('Controle de NFs Tomadas'!$I$4:$I$9993))</f>
        <v>0</v>
      </c>
      <c r="HB31" s="168">
        <f>SUMPRODUCT(('Controle de NFs Tomadas'!$E$4:$E$9993=$A$1)*('Controle de NFs Tomadas'!$C$4:$C$9993=HB$2)*('Controle de NFs Tomadas'!$G$4:$G$9993=$A31)*('Controle de NFs Tomadas'!$I$4:$I$9993))</f>
        <v>0</v>
      </c>
      <c r="HC31" s="168">
        <f>SUMPRODUCT(('Controle de NFs Tomadas'!$E$4:$E$9993=$A$1)*('Controle de NFs Tomadas'!$C$4:$C$9993=HC$2)*('Controle de NFs Tomadas'!$G$4:$G$9993=$A31)*('Controle de NFs Tomadas'!$I$4:$I$9993))</f>
        <v>0</v>
      </c>
      <c r="HD31" s="168">
        <f>SUMPRODUCT(('Controle de NFs Tomadas'!$E$4:$E$9993=$A$1)*('Controle de NFs Tomadas'!$C$4:$C$9993=HD$2)*('Controle de NFs Tomadas'!$G$4:$G$9993=$A31)*('Controle de NFs Tomadas'!$I$4:$I$9993))</f>
        <v>0</v>
      </c>
      <c r="HE31" s="168">
        <f>SUMPRODUCT(('Controle de NFs Tomadas'!$E$4:$E$9993=$A$1)*('Controle de NFs Tomadas'!$C$4:$C$9993=HE$2)*('Controle de NFs Tomadas'!$G$4:$G$9993=$A31)*('Controle de NFs Tomadas'!$I$4:$I$9993))</f>
        <v>0</v>
      </c>
      <c r="HF31" s="168">
        <f>SUMPRODUCT(('Controle de NFs Tomadas'!$E$4:$E$9993=$A$1)*('Controle de NFs Tomadas'!$C$4:$C$9993=HF$2)*('Controle de NFs Tomadas'!$G$4:$G$9993=$A31)*('Controle de NFs Tomadas'!$I$4:$I$9993))</f>
        <v>0</v>
      </c>
      <c r="HG31" s="168">
        <f>SUMPRODUCT(('Controle de NFs Tomadas'!$E$4:$E$9993=$A$1)*('Controle de NFs Tomadas'!$C$4:$C$9993=HG$2)*('Controle de NFs Tomadas'!$G$4:$G$9993=$A31)*('Controle de NFs Tomadas'!$I$4:$I$9993))</f>
        <v>0</v>
      </c>
      <c r="HH31" s="168">
        <f>SUMPRODUCT(('Controle de NFs Tomadas'!$E$4:$E$9993=$A$1)*('Controle de NFs Tomadas'!$C$4:$C$9993=HH$2)*('Controle de NFs Tomadas'!$G$4:$G$9993=$A31)*('Controle de NFs Tomadas'!$I$4:$I$9993))</f>
        <v>0</v>
      </c>
      <c r="HI31" s="168">
        <f>SUMPRODUCT(('Controle de NFs Tomadas'!$E$4:$E$9993=$A$1)*('Controle de NFs Tomadas'!$C$4:$C$9993=HI$2)*('Controle de NFs Tomadas'!$G$4:$G$9993=$A31)*('Controle de NFs Tomadas'!$I$4:$I$9993))</f>
        <v>0</v>
      </c>
      <c r="HJ31" s="168">
        <f>SUMPRODUCT(('Controle de NFs Tomadas'!$E$4:$E$9993=$A$1)*('Controle de NFs Tomadas'!$C$4:$C$9993=HJ$2)*('Controle de NFs Tomadas'!$G$4:$G$9993=$A31)*('Controle de NFs Tomadas'!$I$4:$I$9993))</f>
        <v>0</v>
      </c>
      <c r="HK31" s="168">
        <f>SUMPRODUCT(('Controle de NFs Tomadas'!$E$4:$E$9993=$A$1)*('Controle de NFs Tomadas'!$C$4:$C$9993=HK$2)*('Controle de NFs Tomadas'!$G$4:$G$9993=$A31)*('Controle de NFs Tomadas'!$I$4:$I$9993))</f>
        <v>0</v>
      </c>
      <c r="HL31" s="168">
        <f>SUMPRODUCT(('Controle de NFs Tomadas'!$E$4:$E$9993=$A$1)*('Controle de NFs Tomadas'!$C$4:$C$9993=HL$2)*('Controle de NFs Tomadas'!$G$4:$G$9993=$A31)*('Controle de NFs Tomadas'!$I$4:$I$9993))</f>
        <v>0</v>
      </c>
      <c r="HM31" s="168">
        <f>SUMPRODUCT(('Controle de NFs Tomadas'!$E$4:$E$9993=$A$1)*('Controle de NFs Tomadas'!$C$4:$C$9993=HM$2)*('Controle de NFs Tomadas'!$G$4:$G$9993=$A31)*('Controle de NFs Tomadas'!$I$4:$I$9993))</f>
        <v>0</v>
      </c>
      <c r="HN31" s="168">
        <f>SUMPRODUCT(('Controle de NFs Tomadas'!$E$4:$E$9993=$A$1)*('Controle de NFs Tomadas'!$C$4:$C$9993=HN$2)*('Controle de NFs Tomadas'!$G$4:$G$9993=$A31)*('Controle de NFs Tomadas'!$I$4:$I$9993))</f>
        <v>0</v>
      </c>
      <c r="HO31" s="168">
        <f>SUMPRODUCT(('Controle de NFs Tomadas'!$E$4:$E$9993=$A$1)*('Controle de NFs Tomadas'!$C$4:$C$9993=HO$2)*('Controle de NFs Tomadas'!$G$4:$G$9993=$A31)*('Controle de NFs Tomadas'!$I$4:$I$9993))</f>
        <v>0</v>
      </c>
      <c r="HP31" s="168">
        <f>SUMPRODUCT(('Controle de NFs Tomadas'!$E$4:$E$9993=$A$1)*('Controle de NFs Tomadas'!$C$4:$C$9993=HP$2)*('Controle de NFs Tomadas'!$G$4:$G$9993=$A31)*('Controle de NFs Tomadas'!$I$4:$I$9993))</f>
        <v>0</v>
      </c>
      <c r="HQ31" s="168">
        <f>SUMPRODUCT(('Controle de NFs Tomadas'!$E$4:$E$9993=$A$1)*('Controle de NFs Tomadas'!$C$4:$C$9993=HQ$2)*('Controle de NFs Tomadas'!$G$4:$G$9993=$A31)*('Controle de NFs Tomadas'!$I$4:$I$9993))</f>
        <v>0</v>
      </c>
      <c r="HR31" s="168">
        <f>SUMPRODUCT(('Controle de NFs Tomadas'!$E$4:$E$9993=$A$1)*('Controle de NFs Tomadas'!$C$4:$C$9993=HR$2)*('Controle de NFs Tomadas'!$G$4:$G$9993=$A31)*('Controle de NFs Tomadas'!$I$4:$I$9993))</f>
        <v>0</v>
      </c>
      <c r="HS31" s="168">
        <f>SUMPRODUCT(('Controle de NFs Tomadas'!$E$4:$E$9993=$A$1)*('Controle de NFs Tomadas'!$C$4:$C$9993=HS$2)*('Controle de NFs Tomadas'!$G$4:$G$9993=$A31)*('Controle de NFs Tomadas'!$I$4:$I$9993))</f>
        <v>0</v>
      </c>
      <c r="HT31" s="168">
        <f>SUMPRODUCT(('Controle de NFs Tomadas'!$E$4:$E$9993=$A$1)*('Controle de NFs Tomadas'!$C$4:$C$9993=HT$2)*('Controle de NFs Tomadas'!$G$4:$G$9993=$A31)*('Controle de NFs Tomadas'!$I$4:$I$9993))</f>
        <v>0</v>
      </c>
      <c r="HU31" s="168">
        <f>SUMPRODUCT(('Controle de NFs Tomadas'!$E$4:$E$9993=$A$1)*('Controle de NFs Tomadas'!$C$4:$C$9993=HU$2)*('Controle de NFs Tomadas'!$G$4:$G$9993=$A31)*('Controle de NFs Tomadas'!$I$4:$I$9993))</f>
        <v>0</v>
      </c>
      <c r="HV31" s="168">
        <f>SUMPRODUCT(('Controle de NFs Tomadas'!$E$4:$E$9993=$A$1)*('Controle de NFs Tomadas'!$C$4:$C$9993=HV$2)*('Controle de NFs Tomadas'!$G$4:$G$9993=$A31)*('Controle de NFs Tomadas'!$I$4:$I$9993))</f>
        <v>0</v>
      </c>
      <c r="HW31" s="168">
        <f>SUMPRODUCT(('Controle de NFs Tomadas'!$E$4:$E$9993=$A$1)*('Controle de NFs Tomadas'!$C$4:$C$9993=HW$2)*('Controle de NFs Tomadas'!$G$4:$G$9993=$A31)*('Controle de NFs Tomadas'!$I$4:$I$9993))</f>
        <v>0</v>
      </c>
      <c r="HX31" s="168">
        <f>SUMPRODUCT(('Controle de NFs Tomadas'!$E$4:$E$9993=$A$1)*('Controle de NFs Tomadas'!$C$4:$C$9993=HX$2)*('Controle de NFs Tomadas'!$G$4:$G$9993=$A31)*('Controle de NFs Tomadas'!$I$4:$I$9993))</f>
        <v>0</v>
      </c>
      <c r="HY31" s="168">
        <f>SUMPRODUCT(('Controle de NFs Tomadas'!$E$4:$E$9993=$A$1)*('Controle de NFs Tomadas'!$C$4:$C$9993=HY$2)*('Controle de NFs Tomadas'!$G$4:$G$9993=$A31)*('Controle de NFs Tomadas'!$I$4:$I$9993))</f>
        <v>0</v>
      </c>
      <c r="HZ31" s="168">
        <f>SUMPRODUCT(('Controle de NFs Tomadas'!$E$4:$E$9993=$A$1)*('Controle de NFs Tomadas'!$C$4:$C$9993=HZ$2)*('Controle de NFs Tomadas'!$G$4:$G$9993=$A31)*('Controle de NFs Tomadas'!$I$4:$I$9993))</f>
        <v>0</v>
      </c>
      <c r="IA31" s="168">
        <f>SUMPRODUCT(('Controle de NFs Tomadas'!$E$4:$E$9993=$A$1)*('Controle de NFs Tomadas'!$C$4:$C$9993=IA$2)*('Controle de NFs Tomadas'!$G$4:$G$9993=$A31)*('Controle de NFs Tomadas'!$I$4:$I$9993))</f>
        <v>0</v>
      </c>
      <c r="IB31" s="168">
        <f>SUMPRODUCT(('Controle de NFs Tomadas'!$E$4:$E$9993=$A$1)*('Controle de NFs Tomadas'!$C$4:$C$9993=IB$2)*('Controle de NFs Tomadas'!$G$4:$G$9993=$A31)*('Controle de NFs Tomadas'!$I$4:$I$9993))</f>
        <v>0</v>
      </c>
      <c r="IC31" s="168">
        <f>SUMPRODUCT(('Controle de NFs Tomadas'!$E$4:$E$9993=$A$1)*('Controle de NFs Tomadas'!$C$4:$C$9993=IC$2)*('Controle de NFs Tomadas'!$G$4:$G$9993=$A31)*('Controle de NFs Tomadas'!$I$4:$I$9993))</f>
        <v>0</v>
      </c>
      <c r="ID31" s="168">
        <f>SUMPRODUCT(('Controle de NFs Tomadas'!$E$4:$E$9993=$A$1)*('Controle de NFs Tomadas'!$C$4:$C$9993=ID$2)*('Controle de NFs Tomadas'!$G$4:$G$9993=$A31)*('Controle de NFs Tomadas'!$I$4:$I$9993))</f>
        <v>0</v>
      </c>
      <c r="IE31" s="168">
        <f>SUMPRODUCT(('Controle de NFs Tomadas'!$E$4:$E$9993=$A$1)*('Controle de NFs Tomadas'!$C$4:$C$9993=IE$2)*('Controle de NFs Tomadas'!$G$4:$G$9993=$A31)*('Controle de NFs Tomadas'!$I$4:$I$9993))</f>
        <v>0</v>
      </c>
      <c r="IF31" s="168">
        <f>SUMPRODUCT(('Controle de NFs Tomadas'!$E$4:$E$9993=$A$1)*('Controle de NFs Tomadas'!$C$4:$C$9993=IF$2)*('Controle de NFs Tomadas'!$G$4:$G$9993=$A31)*('Controle de NFs Tomadas'!$I$4:$I$9993))</f>
        <v>0</v>
      </c>
      <c r="IG31" s="168">
        <f>SUMPRODUCT(('Controle de NFs Tomadas'!$E$4:$E$9993=$A$1)*('Controle de NFs Tomadas'!$C$4:$C$9993=IG$2)*('Controle de NFs Tomadas'!$G$4:$G$9993=$A31)*('Controle de NFs Tomadas'!$I$4:$I$9993))</f>
        <v>0</v>
      </c>
      <c r="IH31" s="168">
        <f>SUMPRODUCT(('Controle de NFs Tomadas'!$E$4:$E$9993=$A$1)*('Controle de NFs Tomadas'!$C$4:$C$9993=IH$2)*('Controle de NFs Tomadas'!$G$4:$G$9993=$A31)*('Controle de NFs Tomadas'!$I$4:$I$9993))</f>
        <v>0</v>
      </c>
      <c r="II31" s="168">
        <f>SUMPRODUCT(('Controle de NFs Tomadas'!$E$4:$E$9993=$A$1)*('Controle de NFs Tomadas'!$C$4:$C$9993=II$2)*('Controle de NFs Tomadas'!$G$4:$G$9993=$A31)*('Controle de NFs Tomadas'!$I$4:$I$9993))</f>
        <v>0</v>
      </c>
      <c r="IJ31" s="168">
        <f>SUMPRODUCT(('Controle de NFs Tomadas'!$E$4:$E$9993=$A$1)*('Controle de NFs Tomadas'!$C$4:$C$9993=IJ$2)*('Controle de NFs Tomadas'!$G$4:$G$9993=$A31)*('Controle de NFs Tomadas'!$I$4:$I$9993))</f>
        <v>0</v>
      </c>
      <c r="IK31" s="168">
        <f>SUMPRODUCT(('Controle de NFs Tomadas'!$E$4:$E$9993=$A$1)*('Controle de NFs Tomadas'!$C$4:$C$9993=IK$2)*('Controle de NFs Tomadas'!$G$4:$G$9993=$A31)*('Controle de NFs Tomadas'!$I$4:$I$9993))</f>
        <v>0</v>
      </c>
      <c r="IL31" s="168">
        <f>SUMPRODUCT(('Controle de NFs Tomadas'!$E$4:$E$9993=$A$1)*('Controle de NFs Tomadas'!$C$4:$C$9993=IL$2)*('Controle de NFs Tomadas'!$G$4:$G$9993=$A31)*('Controle de NFs Tomadas'!$I$4:$I$9993))</f>
        <v>0</v>
      </c>
    </row>
    <row r="32" spans="1:246" ht="15.75" customHeight="1" outlineLevel="1" x14ac:dyDescent="0.35">
      <c r="A32" s="3" t="s">
        <v>38</v>
      </c>
      <c r="B32" s="70"/>
      <c r="C32" s="70"/>
      <c r="D32" s="167">
        <f>SUMPRODUCT(('Controle de NFs Tomadas'!$E$4:$E$9993=$A$1)*('Controle de NFs Tomadas'!$C$4:$C$9993=D$2)*('Controle de NFs Tomadas'!$G$4:$G$9993=$A32)*('Controle de NFs Tomadas'!$I$4:$I$9993))</f>
        <v>0</v>
      </c>
      <c r="E32" s="168">
        <f>SUMPRODUCT(('Controle de NFs Tomadas'!$E$4:$E$9993=$A$1)*('Controle de NFs Tomadas'!$C$4:$C$9993=E$2)*('Controle de NFs Tomadas'!$G$4:$G$9993=$A32)*('Controle de NFs Tomadas'!$I$4:$I$9993))</f>
        <v>0</v>
      </c>
      <c r="F32" s="168">
        <f>SUMPRODUCT(('Controle de NFs Tomadas'!$E$4:$E$9993=$A$1)*('Controle de NFs Tomadas'!$C$4:$C$9993=F$2)*('Controle de NFs Tomadas'!$G$4:$G$9993=$A32)*('Controle de NFs Tomadas'!$I$4:$I$9993))</f>
        <v>3224.52</v>
      </c>
      <c r="G32" s="168">
        <f>SUMPRODUCT(('Controle de NFs Tomadas'!$E$4:$E$9993=$A$1)*('Controle de NFs Tomadas'!$C$4:$C$9993=G$2)*('Controle de NFs Tomadas'!$G$4:$G$9993=$A32)*('Controle de NFs Tomadas'!$I$4:$I$9993))</f>
        <v>0</v>
      </c>
      <c r="H32" s="168">
        <f>SUMPRODUCT(('Controle de NFs Tomadas'!$E$4:$E$9993=$A$1)*('Controle de NFs Tomadas'!$C$4:$C$9993=H$2)*('Controle de NFs Tomadas'!$G$4:$G$9993=$A32)*('Controle de NFs Tomadas'!$I$4:$I$9993))</f>
        <v>0</v>
      </c>
      <c r="I32" s="168">
        <f>SUMPRODUCT(('Controle de NFs Tomadas'!$E$4:$E$9993=$A$1)*('Controle de NFs Tomadas'!$C$4:$C$9993=I$2)*('Controle de NFs Tomadas'!$G$4:$G$9993=$A32)*('Controle de NFs Tomadas'!$I$4:$I$9993))</f>
        <v>0</v>
      </c>
      <c r="J32" s="168">
        <f>SUMPRODUCT(('Controle de NFs Tomadas'!$E$4:$E$9993=$A$1)*('Controle de NFs Tomadas'!$C$4:$C$9993=J$2)*('Controle de NFs Tomadas'!$G$4:$G$9993=$A32)*('Controle de NFs Tomadas'!$I$4:$I$9993))</f>
        <v>0</v>
      </c>
      <c r="K32" s="168">
        <f>SUMPRODUCT(('Controle de NFs Tomadas'!$E$4:$E$9993=$A$1)*('Controle de NFs Tomadas'!$C$4:$C$9993=K$2)*('Controle de NFs Tomadas'!$G$4:$G$9993=$A32)*('Controle de NFs Tomadas'!$I$4:$I$9993))</f>
        <v>0</v>
      </c>
      <c r="L32" s="168">
        <f>SUMPRODUCT(('Controle de NFs Tomadas'!$E$4:$E$9993=$A$1)*('Controle de NFs Tomadas'!$C$4:$C$9993=L$2)*('Controle de NFs Tomadas'!$G$4:$G$9993=$A32)*('Controle de NFs Tomadas'!$I$4:$I$9993))</f>
        <v>5097.41</v>
      </c>
      <c r="M32" s="168">
        <f>SUMPRODUCT(('Controle de NFs Tomadas'!$E$4:$E$9993=$A$1)*('Controle de NFs Tomadas'!$C$4:$C$9993=M$2)*('Controle de NFs Tomadas'!$G$4:$G$9993=$A32)*('Controle de NFs Tomadas'!$I$4:$I$9993))</f>
        <v>0</v>
      </c>
      <c r="N32" s="168">
        <f>SUMPRODUCT(('Controle de NFs Tomadas'!$E$4:$E$9993=$A$1)*('Controle de NFs Tomadas'!$C$4:$C$9993=N$2)*('Controle de NFs Tomadas'!$G$4:$G$9993=$A32)*('Controle de NFs Tomadas'!$I$4:$I$9993))</f>
        <v>1116.54</v>
      </c>
      <c r="O32" s="168">
        <f>SUMPRODUCT(('Controle de NFs Tomadas'!$E$4:$E$9993=$A$1)*('Controle de NFs Tomadas'!$C$4:$C$9993=O$2)*('Controle de NFs Tomadas'!$G$4:$G$9993=$A32)*('Controle de NFs Tomadas'!$I$4:$I$9993))</f>
        <v>0</v>
      </c>
      <c r="P32" s="168">
        <f>SUMPRODUCT(('Controle de NFs Tomadas'!$E$4:$E$9993=$A$1)*('Controle de NFs Tomadas'!$C$4:$C$9993=P$2)*('Controle de NFs Tomadas'!$G$4:$G$9993=$A32)*('Controle de NFs Tomadas'!$I$4:$I$9993))</f>
        <v>0</v>
      </c>
      <c r="Q32" s="168">
        <f>SUMPRODUCT(('Controle de NFs Tomadas'!$E$4:$E$9993=$A$1)*('Controle de NFs Tomadas'!$C$4:$C$9993=Q$2)*('Controle de NFs Tomadas'!$G$4:$G$9993=$A32)*('Controle de NFs Tomadas'!$I$4:$I$9993))</f>
        <v>0</v>
      </c>
      <c r="R32" s="168">
        <f>SUMPRODUCT(('Controle de NFs Tomadas'!$E$4:$E$9993=$A$1)*('Controle de NFs Tomadas'!$C$4:$C$9993=R$2)*('Controle de NFs Tomadas'!$G$4:$G$9993=$A32)*('Controle de NFs Tomadas'!$I$4:$I$9993))</f>
        <v>0</v>
      </c>
      <c r="S32" s="168">
        <f>SUMPRODUCT(('Controle de NFs Tomadas'!$E$4:$E$9993=$A$1)*('Controle de NFs Tomadas'!$C$4:$C$9993=S$2)*('Controle de NFs Tomadas'!$G$4:$G$9993=$A32)*('Controle de NFs Tomadas'!$I$4:$I$9993))</f>
        <v>5068.6499999999996</v>
      </c>
      <c r="T32" s="168">
        <f>SUMPRODUCT(('Controle de NFs Tomadas'!$E$4:$E$9993=$A$1)*('Controle de NFs Tomadas'!$C$4:$C$9993=T$2)*('Controle de NFs Tomadas'!$G$4:$G$9993=$A32)*('Controle de NFs Tomadas'!$I$4:$I$9993))</f>
        <v>0</v>
      </c>
      <c r="U32" s="168">
        <f>SUMPRODUCT(('Controle de NFs Tomadas'!$E$4:$E$9993=$A$1)*('Controle de NFs Tomadas'!$C$4:$C$9993=U$2)*('Controle de NFs Tomadas'!$G$4:$G$9993=$A32)*('Controle de NFs Tomadas'!$I$4:$I$9993))</f>
        <v>402.82</v>
      </c>
      <c r="V32" s="168">
        <f>SUMPRODUCT(('Controle de NFs Tomadas'!$E$4:$E$9993=$A$1)*('Controle de NFs Tomadas'!$C$4:$C$9993=V$2)*('Controle de NFs Tomadas'!$G$4:$G$9993=$A32)*('Controle de NFs Tomadas'!$I$4:$I$9993))</f>
        <v>0</v>
      </c>
      <c r="W32" s="168">
        <f>SUMPRODUCT(('Controle de NFs Tomadas'!$E$4:$E$9993=$A$1)*('Controle de NFs Tomadas'!$C$4:$C$9993=W$2)*('Controle de NFs Tomadas'!$G$4:$G$9993=$A32)*('Controle de NFs Tomadas'!$I$4:$I$9993))</f>
        <v>0</v>
      </c>
      <c r="X32" s="168">
        <f>SUMPRODUCT(('Controle de NFs Tomadas'!$E$4:$E$9993=$A$1)*('Controle de NFs Tomadas'!$C$4:$C$9993=X$2)*('Controle de NFs Tomadas'!$G$4:$G$9993=$A32)*('Controle de NFs Tomadas'!$I$4:$I$9993))</f>
        <v>0</v>
      </c>
      <c r="Y32" s="168">
        <v>300</v>
      </c>
      <c r="Z32" s="168">
        <v>4210.79</v>
      </c>
      <c r="AA32" s="168">
        <f>SUMPRODUCT(('Controle de NFs Tomadas'!$E$4:$E$9993=$A$1)*('Controle de NFs Tomadas'!$C$4:$C$9993=AA$2)*('Controle de NFs Tomadas'!$G$4:$G$9993=$A32)*('Controle de NFs Tomadas'!$I$4:$I$9993))</f>
        <v>0</v>
      </c>
      <c r="AB32" s="168">
        <f>SUMPRODUCT(('Controle de NFs Tomadas'!$E$4:$E$9993=$A$1)*('Controle de NFs Tomadas'!$C$4:$C$9993=AB$2)*('Controle de NFs Tomadas'!$G$4:$G$9993=$A32)*('Controle de NFs Tomadas'!$I$4:$I$9993))</f>
        <v>402.82</v>
      </c>
      <c r="AC32" s="168">
        <f>SUMPRODUCT(('Controle de NFs Tomadas'!$E$4:$E$9993=$A$1)*('Controle de NFs Tomadas'!$C$4:$C$9993=AC$2)*('Controle de NFs Tomadas'!$G$4:$G$9993=$A32)*('Controle de NFs Tomadas'!$I$4:$I$9993))</f>
        <v>0</v>
      </c>
      <c r="AD32" s="168">
        <f>SUMPRODUCT(('Controle de NFs Tomadas'!$E$4:$E$9993=$A$1)*('Controle de NFs Tomadas'!$C$4:$C$9993=AD$2)*('Controle de NFs Tomadas'!$G$4:$G$9993=$A32)*('Controle de NFs Tomadas'!$I$4:$I$9993))</f>
        <v>0</v>
      </c>
      <c r="AE32" s="168">
        <f>SUMPRODUCT(('Controle de NFs Tomadas'!$E$4:$E$9993=$A$1)*('Controle de NFs Tomadas'!$C$4:$C$9993=AE$2)*('Controle de NFs Tomadas'!$G$4:$G$9993=$A32)*('Controle de NFs Tomadas'!$I$4:$I$9993))</f>
        <v>0</v>
      </c>
      <c r="AF32" s="168">
        <f>SUMPRODUCT(('Controle de NFs Tomadas'!$E$4:$E$9993=$A$1)*('Controle de NFs Tomadas'!$C$4:$C$9993=AF$2)*('Controle de NFs Tomadas'!$G$4:$G$9993=$A32)*('Controle de NFs Tomadas'!$I$4:$I$9993))</f>
        <v>0</v>
      </c>
      <c r="AG32" s="168">
        <f>SUMPRODUCT(('Controle de NFs Tomadas'!$E$4:$E$9993=$A$1)*('Controle de NFs Tomadas'!$C$4:$C$9993=AG$2)*('Controle de NFs Tomadas'!$G$4:$G$9993=$A32)*('Controle de NFs Tomadas'!$I$4:$I$9993))</f>
        <v>4280.29</v>
      </c>
      <c r="AH32" s="169">
        <f>SUMPRODUCT(('Controle de NFs Tomadas'!$E$4:$E$9993=$A$1)*('Controle de NFs Tomadas'!$C$4:$C$9993=AH$2)*('Controle de NFs Tomadas'!$G$4:$G$9993=$A32)*('Controle de NFs Tomadas'!$I$4:$I$9993))</f>
        <v>0</v>
      </c>
      <c r="AI32" s="167">
        <f>SUMPRODUCT(('Controle de NFs Tomadas'!$E$4:$E$9993=$A$1)*('Controle de NFs Tomadas'!$C$4:$C$9993=AI$2)*('Controle de NFs Tomadas'!$G$4:$G$9993=$A32)*('Controle de NFs Tomadas'!$I$4:$I$9993))</f>
        <v>1302.46</v>
      </c>
      <c r="AJ32" s="168">
        <f>SUMPRODUCT(('Controle de NFs Tomadas'!$E$4:$E$9993=$A$1)*('Controle de NFs Tomadas'!$C$4:$C$9993=AJ$2)*('Controle de NFs Tomadas'!$G$4:$G$9993=$A32)*('Controle de NFs Tomadas'!$I$4:$I$9993))</f>
        <v>0</v>
      </c>
      <c r="AK32" s="168">
        <f>SUMPRODUCT(('Controle de NFs Tomadas'!$E$4:$E$9993=$A$1)*('Controle de NFs Tomadas'!$C$4:$C$9993=AK$2)*('Controle de NFs Tomadas'!$G$4:$G$9993=$A32)*('Controle de NFs Tomadas'!$I$4:$I$9993))</f>
        <v>0</v>
      </c>
      <c r="AL32" s="168">
        <f>SUMPRODUCT(('Controle de NFs Tomadas'!$E$4:$E$9993=$A$1)*('Controle de NFs Tomadas'!$C$4:$C$9993=AL$2)*('Controle de NFs Tomadas'!$G$4:$G$9993=$A32)*('Controle de NFs Tomadas'!$I$4:$I$9993))</f>
        <v>0</v>
      </c>
      <c r="AM32" s="168">
        <f>SUMPRODUCT(('Controle de NFs Tomadas'!$E$4:$E$9993=$A$1)*('Controle de NFs Tomadas'!$C$4:$C$9993=AM$2)*('Controle de NFs Tomadas'!$G$4:$G$9993=$A32)*('Controle de NFs Tomadas'!$I$4:$I$9993))</f>
        <v>0</v>
      </c>
      <c r="AN32" s="168">
        <v>4559.6499999999996</v>
      </c>
      <c r="AO32" s="168">
        <f>SUMPRODUCT(('Controle de NFs Tomadas'!$E$4:$E$9993=$A$1)*('Controle de NFs Tomadas'!$C$4:$C$9993=AO$2)*('Controle de NFs Tomadas'!$G$4:$G$9993=$A32)*('Controle de NFs Tomadas'!$I$4:$I$9993))</f>
        <v>0</v>
      </c>
      <c r="AP32" s="168">
        <v>452.1</v>
      </c>
      <c r="AQ32" s="168">
        <f>SUMPRODUCT(('Controle de NFs Tomadas'!$E$4:$E$9993=$A$1)*('Controle de NFs Tomadas'!$C$4:$C$9993=AQ$2)*('Controle de NFs Tomadas'!$G$4:$G$9993=$A32)*('Controle de NFs Tomadas'!$I$4:$I$9993))</f>
        <v>0</v>
      </c>
      <c r="AR32" s="168">
        <f>SUMPRODUCT(('Controle de NFs Tomadas'!$E$4:$E$9993=$A$1)*('Controle de NFs Tomadas'!$C$4:$C$9993=AR$2)*('Controle de NFs Tomadas'!$G$4:$G$9993=$A32)*('Controle de NFs Tomadas'!$I$4:$I$9993))</f>
        <v>0</v>
      </c>
      <c r="AS32" s="168">
        <f>SUMPRODUCT(('Controle de NFs Tomadas'!$E$4:$E$9993=$A$1)*('Controle de NFs Tomadas'!$C$4:$C$9993=AS$2)*('Controle de NFs Tomadas'!$G$4:$G$9993=$A32)*('Controle de NFs Tomadas'!$I$4:$I$9993))</f>
        <v>0</v>
      </c>
      <c r="AT32" s="168">
        <f>SUMPRODUCT(('Controle de NFs Tomadas'!$E$4:$E$9993=$A$1)*('Controle de NFs Tomadas'!$C$4:$C$9993=AT$2)*('Controle de NFs Tomadas'!$G$4:$G$9993=$A32)*('Controle de NFs Tomadas'!$I$4:$I$9993))</f>
        <v>647.61</v>
      </c>
      <c r="AU32" s="168">
        <v>1933.6</v>
      </c>
      <c r="AV32" s="168">
        <f>SUMPRODUCT(('Controle de NFs Tomadas'!$E$4:$E$9993=$A$1)*('Controle de NFs Tomadas'!$C$4:$C$9993=AV$2)*('Controle de NFs Tomadas'!$G$4:$G$9993=$A32)*('Controle de NFs Tomadas'!$I$4:$I$9993))</f>
        <v>3746.62</v>
      </c>
      <c r="AW32" s="168">
        <f>SUMPRODUCT(('Controle de NFs Tomadas'!$E$4:$E$9993=$A$1)*('Controle de NFs Tomadas'!$C$4:$C$9993=AW$2)*('Controle de NFs Tomadas'!$G$4:$G$9993=$A32)*('Controle de NFs Tomadas'!$I$4:$I$9993))</f>
        <v>0</v>
      </c>
      <c r="AX32" s="168">
        <f>SUMPRODUCT(('Controle de NFs Tomadas'!$E$4:$E$9993=$A$1)*('Controle de NFs Tomadas'!$C$4:$C$9993=AX$2)*('Controle de NFs Tomadas'!$G$4:$G$9993=$A32)*('Controle de NFs Tomadas'!$I$4:$I$9993))</f>
        <v>452.1</v>
      </c>
      <c r="AY32" s="168">
        <f>SUMPRODUCT(('Controle de NFs Tomadas'!$E$4:$E$9993=$A$1)*('Controle de NFs Tomadas'!$C$4:$C$9993=AY$2)*('Controle de NFs Tomadas'!$G$4:$G$9993=$A32)*('Controle de NFs Tomadas'!$I$4:$I$9993))</f>
        <v>0</v>
      </c>
      <c r="AZ32" s="168">
        <f>SUMPRODUCT(('Controle de NFs Tomadas'!$E$4:$E$9993=$A$1)*('Controle de NFs Tomadas'!$C$4:$C$9993=AZ$2)*('Controle de NFs Tomadas'!$G$4:$G$9993=$A32)*('Controle de NFs Tomadas'!$I$4:$I$9993))</f>
        <v>0</v>
      </c>
      <c r="BA32" s="168">
        <f>SUMPRODUCT(('Controle de NFs Tomadas'!$E$4:$E$9993=$A$1)*('Controle de NFs Tomadas'!$C$4:$C$9993=BA$2)*('Controle de NFs Tomadas'!$G$4:$G$9993=$A32)*('Controle de NFs Tomadas'!$I$4:$I$9993))</f>
        <v>0</v>
      </c>
      <c r="BB32" s="168">
        <f>SUMPRODUCT(('Controle de NFs Tomadas'!$E$4:$E$9993=$A$1)*('Controle de NFs Tomadas'!$C$4:$C$9993=BB$2)*('Controle de NFs Tomadas'!$G$4:$G$9993=$A32)*('Controle de NFs Tomadas'!$I$4:$I$9993))</f>
        <v>2251.88</v>
      </c>
      <c r="BC32" s="168">
        <f>SUMPRODUCT(('Controle de NFs Tomadas'!$E$4:$E$9993=$A$1)*('Controle de NFs Tomadas'!$C$4:$C$9993=BC$2)*('Controle de NFs Tomadas'!$G$4:$G$9993=$A32)*('Controle de NFs Tomadas'!$I$4:$I$9993))</f>
        <v>0</v>
      </c>
      <c r="BD32" s="168">
        <f>SUMPRODUCT(('Controle de NFs Tomadas'!$E$4:$E$9993=$A$1)*('Controle de NFs Tomadas'!$C$4:$C$9993=BD$2)*('Controle de NFs Tomadas'!$G$4:$G$9993=$A32)*('Controle de NFs Tomadas'!$I$4:$I$9993))</f>
        <v>452.1</v>
      </c>
      <c r="BE32" s="168">
        <f>SUMPRODUCT(('Controle de NFs Tomadas'!$E$4:$E$9993=$A$1)*('Controle de NFs Tomadas'!$C$4:$C$9993=BE$2)*('Controle de NFs Tomadas'!$G$4:$G$9993=$A32)*('Controle de NFs Tomadas'!$I$4:$I$9993))</f>
        <v>566.64</v>
      </c>
      <c r="BF32" s="168">
        <f>SUMPRODUCT(('Controle de NFs Tomadas'!$E$4:$E$9993=$A$1)*('Controle de NFs Tomadas'!$C$4:$C$9993=BF$2)*('Controle de NFs Tomadas'!$G$4:$G$9993=$A32)*('Controle de NFs Tomadas'!$I$4:$I$9993))</f>
        <v>0</v>
      </c>
      <c r="BG32" s="168">
        <f>SUMPRODUCT(('Controle de NFs Tomadas'!$E$4:$E$9993=$A$1)*('Controle de NFs Tomadas'!$C$4:$C$9993=BG$2)*('Controle de NFs Tomadas'!$G$4:$G$9993=$A32)*('Controle de NFs Tomadas'!$I$4:$I$9993))</f>
        <v>0</v>
      </c>
      <c r="BH32" s="168">
        <f>SUMPRODUCT(('Controle de NFs Tomadas'!$E$4:$E$9993=$A$1)*('Controle de NFs Tomadas'!$C$4:$C$9993=BH$2)*('Controle de NFs Tomadas'!$G$4:$G$9993=$A32)*('Controle de NFs Tomadas'!$I$4:$I$9993))</f>
        <v>0</v>
      </c>
      <c r="BI32" s="168">
        <f>SUMPRODUCT(('Controle de NFs Tomadas'!$E$4:$E$9993=$A$1)*('Controle de NFs Tomadas'!$C$4:$C$9993=BI$2)*('Controle de NFs Tomadas'!$G$4:$G$9993=$A32)*('Controle de NFs Tomadas'!$I$4:$I$9993))</f>
        <v>2121.5700000000002</v>
      </c>
      <c r="BJ32" s="168">
        <v>2200.88</v>
      </c>
      <c r="BK32" s="168">
        <f>SUMPRODUCT(('Controle de NFs Tomadas'!$E$4:$E$9993=$A$1)*('Controle de NFs Tomadas'!$C$4:$C$9993=BK$2)*('Controle de NFs Tomadas'!$G$4:$G$9993=$A32)*('Controle de NFs Tomadas'!$I$4:$I$9993))</f>
        <v>652.46</v>
      </c>
      <c r="BL32" s="168">
        <f>SUMPRODUCT(('Controle de NFs Tomadas'!$E$4:$E$9993=$A$1)*('Controle de NFs Tomadas'!$C$4:$C$9993=BL$2)*('Controle de NFs Tomadas'!$G$4:$G$9993=$A32)*('Controle de NFs Tomadas'!$I$4:$I$9993))</f>
        <v>566.63</v>
      </c>
      <c r="BM32" s="169">
        <f>SUMPRODUCT(('Controle de NFs Tomadas'!$E$4:$E$9993=$A$1)*('Controle de NFs Tomadas'!$C$4:$C$9993=BM$2)*('Controle de NFs Tomadas'!$G$4:$G$9993=$A32)*('Controle de NFs Tomadas'!$I$4:$I$9993))</f>
        <v>0</v>
      </c>
      <c r="BN32" s="170">
        <f>SUMPRODUCT(('Controle de NFs Tomadas'!$E$4:$E$9993=$A$1)*('Controle de NFs Tomadas'!$C$4:$C$9993=BN$2)*('Controle de NFs Tomadas'!$G$4:$G$9993=$A32)*('Controle de NFs Tomadas'!$I$4:$I$9993))</f>
        <v>0</v>
      </c>
      <c r="BO32" s="168">
        <f>SUMPRODUCT(('Controle de NFs Tomadas'!$E$4:$E$9993=$A$1)*('Controle de NFs Tomadas'!$C$4:$C$9993=BO$2)*('Controle de NFs Tomadas'!$G$4:$G$9993=$A32)*('Controle de NFs Tomadas'!$I$4:$I$9993))</f>
        <v>0</v>
      </c>
      <c r="BP32" s="168">
        <f>SUMPRODUCT(('Controle de NFs Tomadas'!$E$4:$E$9993=$A$1)*('Controle de NFs Tomadas'!$C$4:$C$9993=BP$2)*('Controle de NFs Tomadas'!$G$4:$G$9993=$A32)*('Controle de NFs Tomadas'!$I$4:$I$9993))</f>
        <v>7747.56</v>
      </c>
      <c r="BQ32" s="168">
        <f>SUMPRODUCT(('Controle de NFs Tomadas'!$E$4:$E$9993=$A$1)*('Controle de NFs Tomadas'!$C$4:$C$9993=BQ$2)*('Controle de NFs Tomadas'!$G$4:$G$9993=$A32)*('Controle de NFs Tomadas'!$I$4:$I$9993))</f>
        <v>0</v>
      </c>
      <c r="BR32" s="168">
        <f>SUMPRODUCT(('Controle de NFs Tomadas'!$E$4:$E$9993=$A$1)*('Controle de NFs Tomadas'!$C$4:$C$9993=BR$2)*('Controle de NFs Tomadas'!$G$4:$G$9993=$A32)*('Controle de NFs Tomadas'!$I$4:$I$9993))</f>
        <v>0</v>
      </c>
      <c r="BS32" s="168">
        <f>SUMPRODUCT(('Controle de NFs Tomadas'!$E$4:$E$9993=$A$1)*('Controle de NFs Tomadas'!$C$4:$C$9993=BS$2)*('Controle de NFs Tomadas'!$G$4:$G$9993=$A32)*('Controle de NFs Tomadas'!$I$4:$I$9993))</f>
        <v>400</v>
      </c>
      <c r="BT32" s="168">
        <f>SUMPRODUCT(('Controle de NFs Tomadas'!$E$4:$E$9993=$A$1)*('Controle de NFs Tomadas'!$C$4:$C$9993=BT$2)*('Controle de NFs Tomadas'!$G$4:$G$9993=$A32)*('Controle de NFs Tomadas'!$I$4:$I$9993))</f>
        <v>0</v>
      </c>
      <c r="BU32" s="168">
        <f>SUMPRODUCT(('Controle de NFs Tomadas'!$E$4:$E$9993=$A$1)*('Controle de NFs Tomadas'!$C$4:$C$9993=BU$2)*('Controle de NFs Tomadas'!$G$4:$G$9993=$A32)*('Controle de NFs Tomadas'!$I$4:$I$9993))</f>
        <v>652.46</v>
      </c>
      <c r="BV32" s="168">
        <f>SUMPRODUCT(('Controle de NFs Tomadas'!$E$4:$E$9993=$A$1)*('Controle de NFs Tomadas'!$C$4:$C$9993=BV$2)*('Controle de NFs Tomadas'!$G$4:$G$9993=$A32)*('Controle de NFs Tomadas'!$I$4:$I$9993))</f>
        <v>0</v>
      </c>
      <c r="BW32" s="168">
        <f>SUMPRODUCT(('Controle de NFs Tomadas'!$E$4:$E$9993=$A$1)*('Controle de NFs Tomadas'!$C$4:$C$9993=BW$2)*('Controle de NFs Tomadas'!$G$4:$G$9993=$A32)*('Controle de NFs Tomadas'!$I$4:$I$9993))</f>
        <v>2265.94</v>
      </c>
      <c r="BX32" s="168">
        <f>SUMPRODUCT(('Controle de NFs Tomadas'!$E$4:$E$9993=$A$1)*('Controle de NFs Tomadas'!$C$4:$C$9993=BX$2)*('Controle de NFs Tomadas'!$G$4:$G$9993=$A32)*('Controle de NFs Tomadas'!$I$4:$I$9993))</f>
        <v>0</v>
      </c>
      <c r="BY32" s="168">
        <f>SUMPRODUCT(('Controle de NFs Tomadas'!$E$4:$E$9993=$A$1)*('Controle de NFs Tomadas'!$C$4:$C$9993=BY$2)*('Controle de NFs Tomadas'!$G$4:$G$9993=$A32)*('Controle de NFs Tomadas'!$I$4:$I$9993))</f>
        <v>577.99</v>
      </c>
      <c r="BZ32" s="168">
        <f>SUMPRODUCT(('Controle de NFs Tomadas'!$E$4:$E$9993=$A$1)*('Controle de NFs Tomadas'!$C$4:$C$9993=BZ$2)*('Controle de NFs Tomadas'!$G$4:$G$9993=$A32)*('Controle de NFs Tomadas'!$I$4:$I$9993))</f>
        <v>0</v>
      </c>
      <c r="CA32" s="168">
        <f>SUMPRODUCT(('Controle de NFs Tomadas'!$E$4:$E$9993=$A$1)*('Controle de NFs Tomadas'!$C$4:$C$9993=CA$2)*('Controle de NFs Tomadas'!$G$4:$G$9993=$A32)*('Controle de NFs Tomadas'!$I$4:$I$9993))</f>
        <v>0</v>
      </c>
      <c r="CB32" s="168">
        <f>SUMPRODUCT(('Controle de NFs Tomadas'!$E$4:$E$9993=$A$1)*('Controle de NFs Tomadas'!$C$4:$C$9993=CB$2)*('Controle de NFs Tomadas'!$G$4:$G$9993=$A32)*('Controle de NFs Tomadas'!$I$4:$I$9993))</f>
        <v>0</v>
      </c>
      <c r="CC32" s="168">
        <v>903.64</v>
      </c>
      <c r="CD32" s="168">
        <f>SUMPRODUCT(('Controle de NFs Tomadas'!$E$4:$E$9993=$A$1)*('Controle de NFs Tomadas'!$C$4:$C$9993=CD$2)*('Controle de NFs Tomadas'!$G$4:$G$9993=$A32)*('Controle de NFs Tomadas'!$I$4:$I$9993))</f>
        <v>4903.34</v>
      </c>
      <c r="CE32" s="168">
        <f>SUMPRODUCT(('Controle de NFs Tomadas'!$E$4:$E$9993=$A$1)*('Controle de NFs Tomadas'!$C$4:$C$9993=CE$2)*('Controle de NFs Tomadas'!$G$4:$G$9993=$A32)*('Controle de NFs Tomadas'!$I$4:$I$9993))</f>
        <v>0</v>
      </c>
      <c r="CF32" s="168">
        <f>SUMPRODUCT(('Controle de NFs Tomadas'!$E$4:$E$9993=$A$1)*('Controle de NFs Tomadas'!$C$4:$C$9993=CF$2)*('Controle de NFs Tomadas'!$G$4:$G$9993=$A32)*('Controle de NFs Tomadas'!$I$4:$I$9993))</f>
        <v>488.73</v>
      </c>
      <c r="CG32" s="168">
        <f>SUMPRODUCT(('Controle de NFs Tomadas'!$E$4:$E$9993=$A$1)*('Controle de NFs Tomadas'!$C$4:$C$9993=CG$2)*('Controle de NFs Tomadas'!$G$4:$G$9993=$A32)*('Controle de NFs Tomadas'!$I$4:$I$9993))</f>
        <v>400</v>
      </c>
      <c r="CH32" s="168">
        <f>SUMPRODUCT(('Controle de NFs Tomadas'!$E$4:$E$9993=$A$1)*('Controle de NFs Tomadas'!$C$4:$C$9993=CH$2)*('Controle de NFs Tomadas'!$G$4:$G$9993=$A32)*('Controle de NFs Tomadas'!$I$4:$I$9993))</f>
        <v>0</v>
      </c>
      <c r="CI32" s="168">
        <f>SUMPRODUCT(('Controle de NFs Tomadas'!$E$4:$E$9993=$A$1)*('Controle de NFs Tomadas'!$C$4:$C$9993=CI$2)*('Controle de NFs Tomadas'!$G$4:$G$9993=$A32)*('Controle de NFs Tomadas'!$I$4:$I$9993))</f>
        <v>0</v>
      </c>
      <c r="CJ32" s="168">
        <f>SUMPRODUCT(('Controle de NFs Tomadas'!$E$4:$E$9993=$A$1)*('Controle de NFs Tomadas'!$C$4:$C$9993=CJ$2)*('Controle de NFs Tomadas'!$G$4:$G$9993=$A32)*('Controle de NFs Tomadas'!$I$4:$I$9993))</f>
        <v>0</v>
      </c>
      <c r="CK32" s="168">
        <f>SUMPRODUCT(('Controle de NFs Tomadas'!$E$4:$E$9993=$A$1)*('Controle de NFs Tomadas'!$C$4:$C$9993=CK$2)*('Controle de NFs Tomadas'!$G$4:$G$9993=$A32)*('Controle de NFs Tomadas'!$I$4:$I$9993))</f>
        <v>4932.2</v>
      </c>
      <c r="CL32" s="168">
        <f>SUMPRODUCT(('Controle de NFs Tomadas'!$E$4:$E$9993=$A$1)*('Controle de NFs Tomadas'!$C$4:$C$9993=CL$2)*('Controle de NFs Tomadas'!$G$4:$G$9993=$A32)*('Controle de NFs Tomadas'!$I$4:$I$9993))</f>
        <v>0</v>
      </c>
      <c r="CM32" s="168">
        <f>SUMPRODUCT(('Controle de NFs Tomadas'!$E$4:$E$9993=$A$1)*('Controle de NFs Tomadas'!$C$4:$C$9993=CM$2)*('Controle de NFs Tomadas'!$G$4:$G$9993=$A32)*('Controle de NFs Tomadas'!$I$4:$I$9993))</f>
        <v>698.3</v>
      </c>
      <c r="CN32" s="168">
        <f>SUMPRODUCT(('Controle de NFs Tomadas'!$E$4:$E$9993=$A$1)*('Controle de NFs Tomadas'!$C$4:$C$9993=CN$2)*('Controle de NFs Tomadas'!$G$4:$G$9993=$A32)*('Controle de NFs Tomadas'!$I$4:$I$9993))</f>
        <v>1335.44</v>
      </c>
      <c r="CO32" s="168">
        <f>SUMPRODUCT(('Controle de NFs Tomadas'!$E$4:$E$9993=$A$1)*('Controle de NFs Tomadas'!$C$4:$C$9993=CO$2)*('Controle de NFs Tomadas'!$G$4:$G$9993=$A32)*('Controle de NFs Tomadas'!$I$4:$I$9993))</f>
        <v>0</v>
      </c>
      <c r="CP32" s="168">
        <f>SUMPRODUCT(('Controle de NFs Tomadas'!$E$4:$E$9993=$A$1)*('Controle de NFs Tomadas'!$C$4:$C$9993=CP$2)*('Controle de NFs Tomadas'!$G$4:$G$9993=$A32)*('Controle de NFs Tomadas'!$I$4:$I$9993))</f>
        <v>0</v>
      </c>
      <c r="CQ32" s="168">
        <f>SUMPRODUCT(('Controle de NFs Tomadas'!$E$4:$E$9993=$A$1)*('Controle de NFs Tomadas'!$C$4:$C$9993=CQ$2)*('Controle de NFs Tomadas'!$G$4:$G$9993=$A32)*('Controle de NFs Tomadas'!$I$4:$I$9993))</f>
        <v>0</v>
      </c>
      <c r="CR32" s="168">
        <f>SUMPRODUCT(('Controle de NFs Tomadas'!$E$4:$E$9993=$A$1)*('Controle de NFs Tomadas'!$C$4:$C$9993=CR$2)*('Controle de NFs Tomadas'!$G$4:$G$9993=$A32)*('Controle de NFs Tomadas'!$I$4:$I$9993))</f>
        <v>3211.31</v>
      </c>
      <c r="CS32" s="168">
        <f>SUMPRODUCT(('Controle de NFs Tomadas'!$E$4:$E$9993=$A$1)*('Controle de NFs Tomadas'!$C$4:$C$9993=CS$2)*('Controle de NFs Tomadas'!$G$4:$G$9993=$A32)*('Controle de NFs Tomadas'!$I$4:$I$9993))</f>
        <v>0</v>
      </c>
      <c r="CT32" s="168">
        <f>SUMPRODUCT(('Controle de NFs Tomadas'!$E$4:$E$9993=$A$1)*('Controle de NFs Tomadas'!$C$4:$C$9993=CT$2)*('Controle de NFs Tomadas'!$G$4:$G$9993=$A32)*('Controle de NFs Tomadas'!$I$4:$I$9993))</f>
        <v>698.23</v>
      </c>
      <c r="CU32" s="168">
        <f>SUMPRODUCT(('Controle de NFs Tomadas'!$E$4:$E$9993=$A$1)*('Controle de NFs Tomadas'!$C$4:$C$9993=CU$2)*('Controle de NFs Tomadas'!$G$4:$G$9993=$A32)*('Controle de NFs Tomadas'!$I$4:$I$9993))</f>
        <v>0</v>
      </c>
      <c r="CV32" s="168">
        <f>SUMPRODUCT(('Controle de NFs Tomadas'!$E$4:$E$9993=$A$1)*('Controle de NFs Tomadas'!$C$4:$C$9993=CV$2)*('Controle de NFs Tomadas'!$G$4:$G$9993=$A32)*('Controle de NFs Tomadas'!$I$4:$I$9993))</f>
        <v>0</v>
      </c>
      <c r="CW32" s="168">
        <f>SUMPRODUCT(('Controle de NFs Tomadas'!$E$4:$E$9993=$A$1)*('Controle de NFs Tomadas'!$C$4:$C$9993=CW$2)*('Controle de NFs Tomadas'!$G$4:$G$9993=$A32)*('Controle de NFs Tomadas'!$I$4:$I$9993))</f>
        <v>0</v>
      </c>
      <c r="CX32" s="168">
        <f>SUMPRODUCT(('Controle de NFs Tomadas'!$E$4:$E$9993=$A$1)*('Controle de NFs Tomadas'!$C$4:$C$9993=CX$2)*('Controle de NFs Tomadas'!$G$4:$G$9993=$A32)*('Controle de NFs Tomadas'!$I$4:$I$9993))</f>
        <v>0</v>
      </c>
      <c r="CY32" s="168">
        <f>SUMPRODUCT(('Controle de NFs Tomadas'!$E$4:$E$9993=$A$1)*('Controle de NFs Tomadas'!$C$4:$C$9993=CY$2)*('Controle de NFs Tomadas'!$G$4:$G$9993=$A32)*('Controle de NFs Tomadas'!$I$4:$I$9993))</f>
        <v>2161.8000000000002</v>
      </c>
      <c r="CZ32" s="168">
        <f>SUMPRODUCT(('Controle de NFs Tomadas'!$E$4:$E$9993=$A$1)*('Controle de NFs Tomadas'!$C$4:$C$9993=CZ$2)*('Controle de NFs Tomadas'!$G$4:$G$9993=$A32)*('Controle de NFs Tomadas'!$I$4:$I$9993))</f>
        <v>0</v>
      </c>
      <c r="DA32" s="168">
        <f>SUMPRODUCT(('Controle de NFs Tomadas'!$E$4:$E$9993=$A$1)*('Controle de NFs Tomadas'!$C$4:$C$9993=DA$2)*('Controle de NFs Tomadas'!$G$4:$G$9993=$A32)*('Controle de NFs Tomadas'!$I$4:$I$9993))</f>
        <v>0</v>
      </c>
      <c r="DB32" s="168">
        <f>SUMPRODUCT(('Controle de NFs Tomadas'!$E$4:$E$9993=$A$1)*('Controle de NFs Tomadas'!$C$4:$C$9993=DB$2)*('Controle de NFs Tomadas'!$G$4:$G$9993=$A32)*('Controle de NFs Tomadas'!$I$4:$I$9993))</f>
        <v>0</v>
      </c>
      <c r="DC32" s="168">
        <f>SUMPRODUCT(('Controle de NFs Tomadas'!$E$4:$E$9993=$A$1)*('Controle de NFs Tomadas'!$C$4:$C$9993=DC$2)*('Controle de NFs Tomadas'!$G$4:$G$9993=$A32)*('Controle de NFs Tomadas'!$I$4:$I$9993))</f>
        <v>0</v>
      </c>
      <c r="DD32" s="168">
        <f>SUMPRODUCT(('Controle de NFs Tomadas'!$E$4:$E$9993=$A$1)*('Controle de NFs Tomadas'!$C$4:$C$9993=DD$2)*('Controle de NFs Tomadas'!$G$4:$G$9993=$A32)*('Controle de NFs Tomadas'!$I$4:$I$9993))</f>
        <v>0</v>
      </c>
      <c r="DE32" s="168">
        <f>SUMPRODUCT(('Controle de NFs Tomadas'!$E$4:$E$9993=$A$1)*('Controle de NFs Tomadas'!$C$4:$C$9993=DE$2)*('Controle de NFs Tomadas'!$G$4:$G$9993=$A32)*('Controle de NFs Tomadas'!$I$4:$I$9993))</f>
        <v>0</v>
      </c>
      <c r="DF32" s="168">
        <f>SUMPRODUCT(('Controle de NFs Tomadas'!$E$4:$E$9993=$A$1)*('Controle de NFs Tomadas'!$C$4:$C$9993=DF$2)*('Controle de NFs Tomadas'!$G$4:$G$9993=$A32)*('Controle de NFs Tomadas'!$I$4:$I$9993))</f>
        <v>0</v>
      </c>
      <c r="DG32" s="168">
        <f>SUMPRODUCT(('Controle de NFs Tomadas'!$E$4:$E$9993=$A$1)*('Controle de NFs Tomadas'!$C$4:$C$9993=DG$2)*('Controle de NFs Tomadas'!$G$4:$G$9993=$A32)*('Controle de NFs Tomadas'!$I$4:$I$9993))</f>
        <v>0</v>
      </c>
      <c r="DH32" s="168">
        <f>SUMPRODUCT(('Controle de NFs Tomadas'!$E$4:$E$9993=$A$1)*('Controle de NFs Tomadas'!$C$4:$C$9993=DH$2)*('Controle de NFs Tomadas'!$G$4:$G$9993=$A32)*('Controle de NFs Tomadas'!$I$4:$I$9993))</f>
        <v>0</v>
      </c>
      <c r="DI32" s="168">
        <f>SUMPRODUCT(('Controle de NFs Tomadas'!$E$4:$E$9993=$A$1)*('Controle de NFs Tomadas'!$C$4:$C$9993=DI$2)*('Controle de NFs Tomadas'!$G$4:$G$9993=$A32)*('Controle de NFs Tomadas'!$I$4:$I$9993))</f>
        <v>0</v>
      </c>
      <c r="DJ32" s="168">
        <f>SUMPRODUCT(('Controle de NFs Tomadas'!$E$4:$E$9993=$A$1)*('Controle de NFs Tomadas'!$C$4:$C$9993=DJ$2)*('Controle de NFs Tomadas'!$G$4:$G$9993=$A32)*('Controle de NFs Tomadas'!$I$4:$I$9993))</f>
        <v>0</v>
      </c>
      <c r="DK32" s="168">
        <f>SUMPRODUCT(('Controle de NFs Tomadas'!$E$4:$E$9993=$A$1)*('Controle de NFs Tomadas'!$C$4:$C$9993=DK$2)*('Controle de NFs Tomadas'!$G$4:$G$9993=$A32)*('Controle de NFs Tomadas'!$I$4:$I$9993))</f>
        <v>0</v>
      </c>
      <c r="DL32" s="168">
        <f>SUMPRODUCT(('Controle de NFs Tomadas'!$E$4:$E$9993=$A$1)*('Controle de NFs Tomadas'!$C$4:$C$9993=DL$2)*('Controle de NFs Tomadas'!$G$4:$G$9993=$A32)*('Controle de NFs Tomadas'!$I$4:$I$9993))</f>
        <v>0</v>
      </c>
      <c r="DM32" s="168">
        <f>SUMPRODUCT(('Controle de NFs Tomadas'!$E$4:$E$9993=$A$1)*('Controle de NFs Tomadas'!$C$4:$C$9993=DM$2)*('Controle de NFs Tomadas'!$G$4:$G$9993=$A32)*('Controle de NFs Tomadas'!$I$4:$I$9993))</f>
        <v>0</v>
      </c>
      <c r="DN32" s="168">
        <f>SUMPRODUCT(('Controle de NFs Tomadas'!$E$4:$E$9993=$A$1)*('Controle de NFs Tomadas'!$C$4:$C$9993=DN$2)*('Controle de NFs Tomadas'!$G$4:$G$9993=$A32)*('Controle de NFs Tomadas'!$I$4:$I$9993))</f>
        <v>0</v>
      </c>
      <c r="DO32" s="168">
        <f>SUMPRODUCT(('Controle de NFs Tomadas'!$E$4:$E$9993=$A$1)*('Controle de NFs Tomadas'!$C$4:$C$9993=DO$2)*('Controle de NFs Tomadas'!$G$4:$G$9993=$A32)*('Controle de NFs Tomadas'!$I$4:$I$9993))</f>
        <v>0</v>
      </c>
      <c r="DP32" s="168">
        <f>SUMPRODUCT(('Controle de NFs Tomadas'!$E$4:$E$9993=$A$1)*('Controle de NFs Tomadas'!$C$4:$C$9993=DP$2)*('Controle de NFs Tomadas'!$G$4:$G$9993=$A32)*('Controle de NFs Tomadas'!$I$4:$I$9993))</f>
        <v>0</v>
      </c>
      <c r="DQ32" s="168">
        <f>SUMPRODUCT(('Controle de NFs Tomadas'!$E$4:$E$9993=$A$1)*('Controle de NFs Tomadas'!$C$4:$C$9993=DQ$2)*('Controle de NFs Tomadas'!$G$4:$G$9993=$A32)*('Controle de NFs Tomadas'!$I$4:$I$9993))</f>
        <v>0</v>
      </c>
      <c r="DR32" s="168">
        <f>SUMPRODUCT(('Controle de NFs Tomadas'!$E$4:$E$9993=$A$1)*('Controle de NFs Tomadas'!$C$4:$C$9993=DR$2)*('Controle de NFs Tomadas'!$G$4:$G$9993=$A32)*('Controle de NFs Tomadas'!$I$4:$I$9993))</f>
        <v>0</v>
      </c>
      <c r="DS32" s="168">
        <f>SUMPRODUCT(('Controle de NFs Tomadas'!$E$4:$E$9993=$A$1)*('Controle de NFs Tomadas'!$C$4:$C$9993=DS$2)*('Controle de NFs Tomadas'!$G$4:$G$9993=$A32)*('Controle de NFs Tomadas'!$I$4:$I$9993))</f>
        <v>0</v>
      </c>
      <c r="DT32" s="168">
        <f>SUMPRODUCT(('Controle de NFs Tomadas'!$E$4:$E$9993=$A$1)*('Controle de NFs Tomadas'!$C$4:$C$9993=DT$2)*('Controle de NFs Tomadas'!$G$4:$G$9993=$A32)*('Controle de NFs Tomadas'!$I$4:$I$9993))</f>
        <v>0</v>
      </c>
      <c r="DU32" s="168">
        <f>SUMPRODUCT(('Controle de NFs Tomadas'!$E$4:$E$9993=$A$1)*('Controle de NFs Tomadas'!$C$4:$C$9993=DU$2)*('Controle de NFs Tomadas'!$G$4:$G$9993=$A32)*('Controle de NFs Tomadas'!$I$4:$I$9993))</f>
        <v>0</v>
      </c>
      <c r="DV32" s="168">
        <f>SUMPRODUCT(('Controle de NFs Tomadas'!$E$4:$E$9993=$A$1)*('Controle de NFs Tomadas'!$C$4:$C$9993=DV$2)*('Controle de NFs Tomadas'!$G$4:$G$9993=$A32)*('Controle de NFs Tomadas'!$I$4:$I$9993))</f>
        <v>0</v>
      </c>
      <c r="DW32" s="168">
        <f>SUMPRODUCT(('Controle de NFs Tomadas'!$E$4:$E$9993=$A$1)*('Controle de NFs Tomadas'!$C$4:$C$9993=DW$2)*('Controle de NFs Tomadas'!$G$4:$G$9993=$A32)*('Controle de NFs Tomadas'!$I$4:$I$9993))</f>
        <v>0</v>
      </c>
      <c r="DX32" s="168">
        <f>SUMPRODUCT(('Controle de NFs Tomadas'!$E$4:$E$9993=$A$1)*('Controle de NFs Tomadas'!$C$4:$C$9993=DX$2)*('Controle de NFs Tomadas'!$G$4:$G$9993=$A32)*('Controle de NFs Tomadas'!$I$4:$I$9993))</f>
        <v>0</v>
      </c>
      <c r="DY32" s="168">
        <f>SUMPRODUCT(('Controle de NFs Tomadas'!$E$4:$E$9993=$A$1)*('Controle de NFs Tomadas'!$C$4:$C$9993=DY$2)*('Controle de NFs Tomadas'!$G$4:$G$9993=$A32)*('Controle de NFs Tomadas'!$I$4:$I$9993))</f>
        <v>0</v>
      </c>
      <c r="DZ32" s="168">
        <f>SUMPRODUCT(('Controle de NFs Tomadas'!$E$4:$E$9993=$A$1)*('Controle de NFs Tomadas'!$C$4:$C$9993=DZ$2)*('Controle de NFs Tomadas'!$G$4:$G$9993=$A32)*('Controle de NFs Tomadas'!$I$4:$I$9993))</f>
        <v>0</v>
      </c>
      <c r="EA32" s="168">
        <f>SUMPRODUCT(('Controle de NFs Tomadas'!$E$4:$E$9993=$A$1)*('Controle de NFs Tomadas'!$C$4:$C$9993=EA$2)*('Controle de NFs Tomadas'!$G$4:$G$9993=$A32)*('Controle de NFs Tomadas'!$I$4:$I$9993))</f>
        <v>0</v>
      </c>
      <c r="EB32" s="168">
        <f>SUMPRODUCT(('Controle de NFs Tomadas'!$E$4:$E$9993=$A$1)*('Controle de NFs Tomadas'!$C$4:$C$9993=EB$2)*('Controle de NFs Tomadas'!$G$4:$G$9993=$A32)*('Controle de NFs Tomadas'!$I$4:$I$9993))</f>
        <v>0</v>
      </c>
      <c r="EC32" s="168">
        <f>SUMPRODUCT(('Controle de NFs Tomadas'!$E$4:$E$9993=$A$1)*('Controle de NFs Tomadas'!$C$4:$C$9993=EC$2)*('Controle de NFs Tomadas'!$G$4:$G$9993=$A32)*('Controle de NFs Tomadas'!$I$4:$I$9993))</f>
        <v>0</v>
      </c>
      <c r="ED32" s="168">
        <f>SUMPRODUCT(('Controle de NFs Tomadas'!$E$4:$E$9993=$A$1)*('Controle de NFs Tomadas'!$C$4:$C$9993=ED$2)*('Controle de NFs Tomadas'!$G$4:$G$9993=$A32)*('Controle de NFs Tomadas'!$I$4:$I$9993))</f>
        <v>0</v>
      </c>
      <c r="EE32" s="168">
        <f>SUMPRODUCT(('Controle de NFs Tomadas'!$E$4:$E$9993=$A$1)*('Controle de NFs Tomadas'!$C$4:$C$9993=EE$2)*('Controle de NFs Tomadas'!$G$4:$G$9993=$A32)*('Controle de NFs Tomadas'!$I$4:$I$9993))</f>
        <v>0</v>
      </c>
      <c r="EF32" s="168">
        <f>SUMPRODUCT(('Controle de NFs Tomadas'!$E$4:$E$9993=$A$1)*('Controle de NFs Tomadas'!$C$4:$C$9993=EF$2)*('Controle de NFs Tomadas'!$G$4:$G$9993=$A32)*('Controle de NFs Tomadas'!$I$4:$I$9993))</f>
        <v>0</v>
      </c>
      <c r="EG32" s="168">
        <f>SUMPRODUCT(('Controle de NFs Tomadas'!$E$4:$E$9993=$A$1)*('Controle de NFs Tomadas'!$C$4:$C$9993=EG$2)*('Controle de NFs Tomadas'!$G$4:$G$9993=$A32)*('Controle de NFs Tomadas'!$I$4:$I$9993))</f>
        <v>0</v>
      </c>
      <c r="EH32" s="168">
        <f>SUMPRODUCT(('Controle de NFs Tomadas'!$E$4:$E$9993=$A$1)*('Controle de NFs Tomadas'!$C$4:$C$9993=EH$2)*('Controle de NFs Tomadas'!$G$4:$G$9993=$A32)*('Controle de NFs Tomadas'!$I$4:$I$9993))</f>
        <v>0</v>
      </c>
      <c r="EI32" s="168">
        <f>SUMPRODUCT(('Controle de NFs Tomadas'!$E$4:$E$9993=$A$1)*('Controle de NFs Tomadas'!$C$4:$C$9993=EI$2)*('Controle de NFs Tomadas'!$G$4:$G$9993=$A32)*('Controle de NFs Tomadas'!$I$4:$I$9993))</f>
        <v>0</v>
      </c>
      <c r="EJ32" s="168">
        <f>SUMPRODUCT(('Controle de NFs Tomadas'!$E$4:$E$9993=$A$1)*('Controle de NFs Tomadas'!$C$4:$C$9993=EJ$2)*('Controle de NFs Tomadas'!$G$4:$G$9993=$A32)*('Controle de NFs Tomadas'!$I$4:$I$9993))</f>
        <v>0</v>
      </c>
      <c r="EK32" s="168">
        <f>SUMPRODUCT(('Controle de NFs Tomadas'!$E$4:$E$9993=$A$1)*('Controle de NFs Tomadas'!$C$4:$C$9993=EK$2)*('Controle de NFs Tomadas'!$G$4:$G$9993=$A32)*('Controle de NFs Tomadas'!$I$4:$I$9993))</f>
        <v>0</v>
      </c>
      <c r="EL32" s="168">
        <f>SUMPRODUCT(('Controle de NFs Tomadas'!$E$4:$E$9993=$A$1)*('Controle de NFs Tomadas'!$C$4:$C$9993=EL$2)*('Controle de NFs Tomadas'!$G$4:$G$9993=$A32)*('Controle de NFs Tomadas'!$I$4:$I$9993))</f>
        <v>0</v>
      </c>
      <c r="EM32" s="168">
        <f>SUMPRODUCT(('Controle de NFs Tomadas'!$E$4:$E$9993=$A$1)*('Controle de NFs Tomadas'!$C$4:$C$9993=EM$2)*('Controle de NFs Tomadas'!$G$4:$G$9993=$A32)*('Controle de NFs Tomadas'!$I$4:$I$9993))</f>
        <v>0</v>
      </c>
      <c r="EN32" s="168">
        <f>SUMPRODUCT(('Controle de NFs Tomadas'!$E$4:$E$9993=$A$1)*('Controle de NFs Tomadas'!$C$4:$C$9993=EN$2)*('Controle de NFs Tomadas'!$G$4:$G$9993=$A32)*('Controle de NFs Tomadas'!$I$4:$I$9993))</f>
        <v>0</v>
      </c>
      <c r="EO32" s="168">
        <f>SUMPRODUCT(('Controle de NFs Tomadas'!$E$4:$E$9993=$A$1)*('Controle de NFs Tomadas'!$C$4:$C$9993=EO$2)*('Controle de NFs Tomadas'!$G$4:$G$9993=$A32)*('Controle de NFs Tomadas'!$I$4:$I$9993))</f>
        <v>0</v>
      </c>
      <c r="EP32" s="168">
        <f>SUMPRODUCT(('Controle de NFs Tomadas'!$E$4:$E$9993=$A$1)*('Controle de NFs Tomadas'!$C$4:$C$9993=EP$2)*('Controle de NFs Tomadas'!$G$4:$G$9993=$A32)*('Controle de NFs Tomadas'!$I$4:$I$9993))</f>
        <v>0</v>
      </c>
      <c r="EQ32" s="168">
        <f>SUMPRODUCT(('Controle de NFs Tomadas'!$E$4:$E$9993=$A$1)*('Controle de NFs Tomadas'!$C$4:$C$9993=EQ$2)*('Controle de NFs Tomadas'!$G$4:$G$9993=$A32)*('Controle de NFs Tomadas'!$I$4:$I$9993))</f>
        <v>0</v>
      </c>
      <c r="ER32" s="168">
        <f>SUMPRODUCT(('Controle de NFs Tomadas'!$E$4:$E$9993=$A$1)*('Controle de NFs Tomadas'!$C$4:$C$9993=ER$2)*('Controle de NFs Tomadas'!$G$4:$G$9993=$A32)*('Controle de NFs Tomadas'!$I$4:$I$9993))</f>
        <v>0</v>
      </c>
      <c r="ES32" s="168">
        <f>SUMPRODUCT(('Controle de NFs Tomadas'!$E$4:$E$9993=$A$1)*('Controle de NFs Tomadas'!$C$4:$C$9993=ES$2)*('Controle de NFs Tomadas'!$G$4:$G$9993=$A32)*('Controle de NFs Tomadas'!$I$4:$I$9993))</f>
        <v>0</v>
      </c>
      <c r="ET32" s="168">
        <f>SUMPRODUCT(('Controle de NFs Tomadas'!$E$4:$E$9993=$A$1)*('Controle de NFs Tomadas'!$C$4:$C$9993=ET$2)*('Controle de NFs Tomadas'!$G$4:$G$9993=$A32)*('Controle de NFs Tomadas'!$I$4:$I$9993))</f>
        <v>0</v>
      </c>
      <c r="EU32" s="168">
        <f>SUMPRODUCT(('Controle de NFs Tomadas'!$E$4:$E$9993=$A$1)*('Controle de NFs Tomadas'!$C$4:$C$9993=EU$2)*('Controle de NFs Tomadas'!$G$4:$G$9993=$A32)*('Controle de NFs Tomadas'!$I$4:$I$9993))</f>
        <v>0</v>
      </c>
      <c r="EV32" s="168">
        <f>SUMPRODUCT(('Controle de NFs Tomadas'!$E$4:$E$9993=$A$1)*('Controle de NFs Tomadas'!$C$4:$C$9993=EV$2)*('Controle de NFs Tomadas'!$G$4:$G$9993=$A32)*('Controle de NFs Tomadas'!$I$4:$I$9993))</f>
        <v>0</v>
      </c>
      <c r="EW32" s="168">
        <f>SUMPRODUCT(('Controle de NFs Tomadas'!$E$4:$E$9993=$A$1)*('Controle de NFs Tomadas'!$C$4:$C$9993=EW$2)*('Controle de NFs Tomadas'!$G$4:$G$9993=$A32)*('Controle de NFs Tomadas'!$I$4:$I$9993))</f>
        <v>0</v>
      </c>
      <c r="EX32" s="168">
        <f>SUMPRODUCT(('Controle de NFs Tomadas'!$E$4:$E$9993=$A$1)*('Controle de NFs Tomadas'!$C$4:$C$9993=EX$2)*('Controle de NFs Tomadas'!$G$4:$G$9993=$A32)*('Controle de NFs Tomadas'!$I$4:$I$9993))</f>
        <v>0</v>
      </c>
      <c r="EY32" s="168">
        <f>SUMPRODUCT(('Controle de NFs Tomadas'!$E$4:$E$9993=$A$1)*('Controle de NFs Tomadas'!$C$4:$C$9993=EY$2)*('Controle de NFs Tomadas'!$G$4:$G$9993=$A32)*('Controle de NFs Tomadas'!$I$4:$I$9993))</f>
        <v>0</v>
      </c>
      <c r="EZ32" s="168">
        <f>SUMPRODUCT(('Controle de NFs Tomadas'!$E$4:$E$9993=$A$1)*('Controle de NFs Tomadas'!$C$4:$C$9993=EZ$2)*('Controle de NFs Tomadas'!$G$4:$G$9993=$A32)*('Controle de NFs Tomadas'!$I$4:$I$9993))</f>
        <v>0</v>
      </c>
      <c r="FA32" s="168">
        <f>SUMPRODUCT(('Controle de NFs Tomadas'!$E$4:$E$9993=$A$1)*('Controle de NFs Tomadas'!$C$4:$C$9993=FA$2)*('Controle de NFs Tomadas'!$G$4:$G$9993=$A32)*('Controle de NFs Tomadas'!$I$4:$I$9993))</f>
        <v>0</v>
      </c>
      <c r="FB32" s="168">
        <f>SUMPRODUCT(('Controle de NFs Tomadas'!$E$4:$E$9993=$A$1)*('Controle de NFs Tomadas'!$C$4:$C$9993=FB$2)*('Controle de NFs Tomadas'!$G$4:$G$9993=$A32)*('Controle de NFs Tomadas'!$I$4:$I$9993))</f>
        <v>0</v>
      </c>
      <c r="FC32" s="168">
        <f>SUMPRODUCT(('Controle de NFs Tomadas'!$E$4:$E$9993=$A$1)*('Controle de NFs Tomadas'!$C$4:$C$9993=FC$2)*('Controle de NFs Tomadas'!$G$4:$G$9993=$A32)*('Controle de NFs Tomadas'!$I$4:$I$9993))</f>
        <v>0</v>
      </c>
      <c r="FD32" s="168">
        <f>SUMPRODUCT(('Controle de NFs Tomadas'!$E$4:$E$9993=$A$1)*('Controle de NFs Tomadas'!$C$4:$C$9993=FD$2)*('Controle de NFs Tomadas'!$G$4:$G$9993=$A32)*('Controle de NFs Tomadas'!$I$4:$I$9993))</f>
        <v>0</v>
      </c>
      <c r="FE32" s="168">
        <f>SUMPRODUCT(('Controle de NFs Tomadas'!$E$4:$E$9993=$A$1)*('Controle de NFs Tomadas'!$C$4:$C$9993=FE$2)*('Controle de NFs Tomadas'!$G$4:$G$9993=$A32)*('Controle de NFs Tomadas'!$I$4:$I$9993))</f>
        <v>0</v>
      </c>
      <c r="FF32" s="168">
        <f>SUMPRODUCT(('Controle de NFs Tomadas'!$E$4:$E$9993=$A$1)*('Controle de NFs Tomadas'!$C$4:$C$9993=FF$2)*('Controle de NFs Tomadas'!$G$4:$G$9993=$A32)*('Controle de NFs Tomadas'!$I$4:$I$9993))</f>
        <v>0</v>
      </c>
      <c r="FG32" s="168">
        <f>SUMPRODUCT(('Controle de NFs Tomadas'!$E$4:$E$9993=$A$1)*('Controle de NFs Tomadas'!$C$4:$C$9993=FG$2)*('Controle de NFs Tomadas'!$G$4:$G$9993=$A32)*('Controle de NFs Tomadas'!$I$4:$I$9993))</f>
        <v>0</v>
      </c>
      <c r="FH32" s="168">
        <f>SUMPRODUCT(('Controle de NFs Tomadas'!$E$4:$E$9993=$A$1)*('Controle de NFs Tomadas'!$C$4:$C$9993=FH$2)*('Controle de NFs Tomadas'!$G$4:$G$9993=$A32)*('Controle de NFs Tomadas'!$I$4:$I$9993))</f>
        <v>0</v>
      </c>
      <c r="FI32" s="168">
        <f>SUMPRODUCT(('Controle de NFs Tomadas'!$E$4:$E$9993=$A$1)*('Controle de NFs Tomadas'!$C$4:$C$9993=FI$2)*('Controle de NFs Tomadas'!$G$4:$G$9993=$A32)*('Controle de NFs Tomadas'!$I$4:$I$9993))</f>
        <v>0</v>
      </c>
      <c r="FJ32" s="168">
        <f>SUMPRODUCT(('Controle de NFs Tomadas'!$E$4:$E$9993=$A$1)*('Controle de NFs Tomadas'!$C$4:$C$9993=FJ$2)*('Controle de NFs Tomadas'!$G$4:$G$9993=$A32)*('Controle de NFs Tomadas'!$I$4:$I$9993))</f>
        <v>0</v>
      </c>
      <c r="FK32" s="168">
        <f>SUMPRODUCT(('Controle de NFs Tomadas'!$E$4:$E$9993=$A$1)*('Controle de NFs Tomadas'!$C$4:$C$9993=FK$2)*('Controle de NFs Tomadas'!$G$4:$G$9993=$A32)*('Controle de NFs Tomadas'!$I$4:$I$9993))</f>
        <v>0</v>
      </c>
      <c r="FL32" s="168">
        <f>SUMPRODUCT(('Controle de NFs Tomadas'!$E$4:$E$9993=$A$1)*('Controle de NFs Tomadas'!$C$4:$C$9993=FL$2)*('Controle de NFs Tomadas'!$G$4:$G$9993=$A32)*('Controle de NFs Tomadas'!$I$4:$I$9993))</f>
        <v>0</v>
      </c>
      <c r="FM32" s="168">
        <f>SUMPRODUCT(('Controle de NFs Tomadas'!$E$4:$E$9993=$A$1)*('Controle de NFs Tomadas'!$C$4:$C$9993=FM$2)*('Controle de NFs Tomadas'!$G$4:$G$9993=$A32)*('Controle de NFs Tomadas'!$I$4:$I$9993))</f>
        <v>0</v>
      </c>
      <c r="FN32" s="168">
        <f>SUMPRODUCT(('Controle de NFs Tomadas'!$E$4:$E$9993=$A$1)*('Controle de NFs Tomadas'!$C$4:$C$9993=FN$2)*('Controle de NFs Tomadas'!$G$4:$G$9993=$A32)*('Controle de NFs Tomadas'!$I$4:$I$9993))</f>
        <v>0</v>
      </c>
      <c r="FO32" s="168">
        <f>SUMPRODUCT(('Controle de NFs Tomadas'!$E$4:$E$9993=$A$1)*('Controle de NFs Tomadas'!$C$4:$C$9993=FO$2)*('Controle de NFs Tomadas'!$G$4:$G$9993=$A32)*('Controle de NFs Tomadas'!$I$4:$I$9993))</f>
        <v>0</v>
      </c>
      <c r="FP32" s="168">
        <f>SUMPRODUCT(('Controle de NFs Tomadas'!$E$4:$E$9993=$A$1)*('Controle de NFs Tomadas'!$C$4:$C$9993=FP$2)*('Controle de NFs Tomadas'!$G$4:$G$9993=$A32)*('Controle de NFs Tomadas'!$I$4:$I$9993))</f>
        <v>0</v>
      </c>
      <c r="FQ32" s="168">
        <f>SUMPRODUCT(('Controle de NFs Tomadas'!$E$4:$E$9993=$A$1)*('Controle de NFs Tomadas'!$C$4:$C$9993=FQ$2)*('Controle de NFs Tomadas'!$G$4:$G$9993=$A32)*('Controle de NFs Tomadas'!$I$4:$I$9993))</f>
        <v>0</v>
      </c>
      <c r="FR32" s="168">
        <f>SUMPRODUCT(('Controle de NFs Tomadas'!$E$4:$E$9993=$A$1)*('Controle de NFs Tomadas'!$C$4:$C$9993=FR$2)*('Controle de NFs Tomadas'!$G$4:$G$9993=$A32)*('Controle de NFs Tomadas'!$I$4:$I$9993))</f>
        <v>0</v>
      </c>
      <c r="FS32" s="168">
        <f>SUMPRODUCT(('Controle de NFs Tomadas'!$E$4:$E$9993=$A$1)*('Controle de NFs Tomadas'!$C$4:$C$9993=FS$2)*('Controle de NFs Tomadas'!$G$4:$G$9993=$A32)*('Controle de NFs Tomadas'!$I$4:$I$9993))</f>
        <v>0</v>
      </c>
      <c r="FT32" s="168">
        <f>SUMPRODUCT(('Controle de NFs Tomadas'!$E$4:$E$9993=$A$1)*('Controle de NFs Tomadas'!$C$4:$C$9993=FT$2)*('Controle de NFs Tomadas'!$G$4:$G$9993=$A32)*('Controle de NFs Tomadas'!$I$4:$I$9993))</f>
        <v>0</v>
      </c>
      <c r="FU32" s="168">
        <f>SUMPRODUCT(('Controle de NFs Tomadas'!$E$4:$E$9993=$A$1)*('Controle de NFs Tomadas'!$C$4:$C$9993=FU$2)*('Controle de NFs Tomadas'!$G$4:$G$9993=$A32)*('Controle de NFs Tomadas'!$I$4:$I$9993))</f>
        <v>0</v>
      </c>
      <c r="FV32" s="168">
        <f>SUMPRODUCT(('Controle de NFs Tomadas'!$E$4:$E$9993=$A$1)*('Controle de NFs Tomadas'!$C$4:$C$9993=FV$2)*('Controle de NFs Tomadas'!$G$4:$G$9993=$A32)*('Controle de NFs Tomadas'!$I$4:$I$9993))</f>
        <v>0</v>
      </c>
      <c r="FW32" s="168">
        <f>SUMPRODUCT(('Controle de NFs Tomadas'!$E$4:$E$9993=$A$1)*('Controle de NFs Tomadas'!$C$4:$C$9993=FW$2)*('Controle de NFs Tomadas'!$G$4:$G$9993=$A32)*('Controle de NFs Tomadas'!$I$4:$I$9993))</f>
        <v>0</v>
      </c>
      <c r="FX32" s="168">
        <f>SUMPRODUCT(('Controle de NFs Tomadas'!$E$4:$E$9993=$A$1)*('Controle de NFs Tomadas'!$C$4:$C$9993=FX$2)*('Controle de NFs Tomadas'!$G$4:$G$9993=$A32)*('Controle de NFs Tomadas'!$I$4:$I$9993))</f>
        <v>0</v>
      </c>
      <c r="FY32" s="168">
        <f>SUMPRODUCT(('Controle de NFs Tomadas'!$E$4:$E$9993=$A$1)*('Controle de NFs Tomadas'!$C$4:$C$9993=FY$2)*('Controle de NFs Tomadas'!$G$4:$G$9993=$A32)*('Controle de NFs Tomadas'!$I$4:$I$9993))</f>
        <v>0</v>
      </c>
      <c r="FZ32" s="168">
        <f>SUMPRODUCT(('Controle de NFs Tomadas'!$E$4:$E$9993=$A$1)*('Controle de NFs Tomadas'!$C$4:$C$9993=FZ$2)*('Controle de NFs Tomadas'!$G$4:$G$9993=$A32)*('Controle de NFs Tomadas'!$I$4:$I$9993))</f>
        <v>0</v>
      </c>
      <c r="GA32" s="168">
        <f>SUMPRODUCT(('Controle de NFs Tomadas'!$E$4:$E$9993=$A$1)*('Controle de NFs Tomadas'!$C$4:$C$9993=GA$2)*('Controle de NFs Tomadas'!$G$4:$G$9993=$A32)*('Controle de NFs Tomadas'!$I$4:$I$9993))</f>
        <v>0</v>
      </c>
      <c r="GB32" s="168">
        <f>SUMPRODUCT(('Controle de NFs Tomadas'!$E$4:$E$9993=$A$1)*('Controle de NFs Tomadas'!$C$4:$C$9993=GB$2)*('Controle de NFs Tomadas'!$G$4:$G$9993=$A32)*('Controle de NFs Tomadas'!$I$4:$I$9993))</f>
        <v>0</v>
      </c>
      <c r="GC32" s="168">
        <f>SUMPRODUCT(('Controle de NFs Tomadas'!$E$4:$E$9993=$A$1)*('Controle de NFs Tomadas'!$C$4:$C$9993=GC$2)*('Controle de NFs Tomadas'!$G$4:$G$9993=$A32)*('Controle de NFs Tomadas'!$I$4:$I$9993))</f>
        <v>0</v>
      </c>
      <c r="GD32" s="168">
        <f>SUMPRODUCT(('Controle de NFs Tomadas'!$E$4:$E$9993=$A$1)*('Controle de NFs Tomadas'!$C$4:$C$9993=GD$2)*('Controle de NFs Tomadas'!$G$4:$G$9993=$A32)*('Controle de NFs Tomadas'!$I$4:$I$9993))</f>
        <v>0</v>
      </c>
      <c r="GE32" s="168">
        <f>SUMPRODUCT(('Controle de NFs Tomadas'!$E$4:$E$9993=$A$1)*('Controle de NFs Tomadas'!$C$4:$C$9993=GE$2)*('Controle de NFs Tomadas'!$G$4:$G$9993=$A32)*('Controle de NFs Tomadas'!$I$4:$I$9993))</f>
        <v>0</v>
      </c>
      <c r="GF32" s="168">
        <f>SUMPRODUCT(('Controle de NFs Tomadas'!$E$4:$E$9993=$A$1)*('Controle de NFs Tomadas'!$C$4:$C$9993=GF$2)*('Controle de NFs Tomadas'!$G$4:$G$9993=$A32)*('Controle de NFs Tomadas'!$I$4:$I$9993))</f>
        <v>0</v>
      </c>
      <c r="GG32" s="168">
        <f>SUMPRODUCT(('Controle de NFs Tomadas'!$E$4:$E$9993=$A$1)*('Controle de NFs Tomadas'!$C$4:$C$9993=GG$2)*('Controle de NFs Tomadas'!$G$4:$G$9993=$A32)*('Controle de NFs Tomadas'!$I$4:$I$9993))</f>
        <v>0</v>
      </c>
      <c r="GH32" s="168">
        <f>SUMPRODUCT(('Controle de NFs Tomadas'!$E$4:$E$9993=$A$1)*('Controle de NFs Tomadas'!$C$4:$C$9993=GH$2)*('Controle de NFs Tomadas'!$G$4:$G$9993=$A32)*('Controle de NFs Tomadas'!$I$4:$I$9993))</f>
        <v>0</v>
      </c>
      <c r="GI32" s="168">
        <f>SUMPRODUCT(('Controle de NFs Tomadas'!$E$4:$E$9993=$A$1)*('Controle de NFs Tomadas'!$C$4:$C$9993=GI$2)*('Controle de NFs Tomadas'!$G$4:$G$9993=$A32)*('Controle de NFs Tomadas'!$I$4:$I$9993))</f>
        <v>0</v>
      </c>
      <c r="GJ32" s="168">
        <f>SUMPRODUCT(('Controle de NFs Tomadas'!$E$4:$E$9993=$A$1)*('Controle de NFs Tomadas'!$C$4:$C$9993=GJ$2)*('Controle de NFs Tomadas'!$G$4:$G$9993=$A32)*('Controle de NFs Tomadas'!$I$4:$I$9993))</f>
        <v>0</v>
      </c>
      <c r="GK32" s="168">
        <f>SUMPRODUCT(('Controle de NFs Tomadas'!$E$4:$E$9993=$A$1)*('Controle de NFs Tomadas'!$C$4:$C$9993=GK$2)*('Controle de NFs Tomadas'!$G$4:$G$9993=$A32)*('Controle de NFs Tomadas'!$I$4:$I$9993))</f>
        <v>0</v>
      </c>
      <c r="GL32" s="168">
        <f>SUMPRODUCT(('Controle de NFs Tomadas'!$E$4:$E$9993=$A$1)*('Controle de NFs Tomadas'!$C$4:$C$9993=GL$2)*('Controle de NFs Tomadas'!$G$4:$G$9993=$A32)*('Controle de NFs Tomadas'!$I$4:$I$9993))</f>
        <v>0</v>
      </c>
      <c r="GM32" s="168">
        <f>SUMPRODUCT(('Controle de NFs Tomadas'!$E$4:$E$9993=$A$1)*('Controle de NFs Tomadas'!$C$4:$C$9993=GM$2)*('Controle de NFs Tomadas'!$G$4:$G$9993=$A32)*('Controle de NFs Tomadas'!$I$4:$I$9993))</f>
        <v>0</v>
      </c>
      <c r="GN32" s="168">
        <f>SUMPRODUCT(('Controle de NFs Tomadas'!$E$4:$E$9993=$A$1)*('Controle de NFs Tomadas'!$C$4:$C$9993=GN$2)*('Controle de NFs Tomadas'!$G$4:$G$9993=$A32)*('Controle de NFs Tomadas'!$I$4:$I$9993))</f>
        <v>0</v>
      </c>
      <c r="GO32" s="168">
        <f>SUMPRODUCT(('Controle de NFs Tomadas'!$E$4:$E$9993=$A$1)*('Controle de NFs Tomadas'!$C$4:$C$9993=GO$2)*('Controle de NFs Tomadas'!$G$4:$G$9993=$A32)*('Controle de NFs Tomadas'!$I$4:$I$9993))</f>
        <v>0</v>
      </c>
      <c r="GP32" s="168">
        <f>SUMPRODUCT(('Controle de NFs Tomadas'!$E$4:$E$9993=$A$1)*('Controle de NFs Tomadas'!$C$4:$C$9993=GP$2)*('Controle de NFs Tomadas'!$G$4:$G$9993=$A32)*('Controle de NFs Tomadas'!$I$4:$I$9993))</f>
        <v>0</v>
      </c>
      <c r="GQ32" s="168">
        <f>SUMPRODUCT(('Controle de NFs Tomadas'!$E$4:$E$9993=$A$1)*('Controle de NFs Tomadas'!$C$4:$C$9993=GQ$2)*('Controle de NFs Tomadas'!$G$4:$G$9993=$A32)*('Controle de NFs Tomadas'!$I$4:$I$9993))</f>
        <v>0</v>
      </c>
      <c r="GR32" s="168">
        <f>SUMPRODUCT(('Controle de NFs Tomadas'!$E$4:$E$9993=$A$1)*('Controle de NFs Tomadas'!$C$4:$C$9993=GR$2)*('Controle de NFs Tomadas'!$G$4:$G$9993=$A32)*('Controle de NFs Tomadas'!$I$4:$I$9993))</f>
        <v>0</v>
      </c>
      <c r="GS32" s="168">
        <f>SUMPRODUCT(('Controle de NFs Tomadas'!$E$4:$E$9993=$A$1)*('Controle de NFs Tomadas'!$C$4:$C$9993=GS$2)*('Controle de NFs Tomadas'!$G$4:$G$9993=$A32)*('Controle de NFs Tomadas'!$I$4:$I$9993))</f>
        <v>0</v>
      </c>
      <c r="GT32" s="168">
        <f>SUMPRODUCT(('Controle de NFs Tomadas'!$E$4:$E$9993=$A$1)*('Controle de NFs Tomadas'!$C$4:$C$9993=GT$2)*('Controle de NFs Tomadas'!$G$4:$G$9993=$A32)*('Controle de NFs Tomadas'!$I$4:$I$9993))</f>
        <v>0</v>
      </c>
      <c r="GU32" s="168">
        <f>SUMPRODUCT(('Controle de NFs Tomadas'!$E$4:$E$9993=$A$1)*('Controle de NFs Tomadas'!$C$4:$C$9993=GU$2)*('Controle de NFs Tomadas'!$G$4:$G$9993=$A32)*('Controle de NFs Tomadas'!$I$4:$I$9993))</f>
        <v>0</v>
      </c>
      <c r="GV32" s="168">
        <f>SUMPRODUCT(('Controle de NFs Tomadas'!$E$4:$E$9993=$A$1)*('Controle de NFs Tomadas'!$C$4:$C$9993=GV$2)*('Controle de NFs Tomadas'!$G$4:$G$9993=$A32)*('Controle de NFs Tomadas'!$I$4:$I$9993))</f>
        <v>0</v>
      </c>
      <c r="GW32" s="168">
        <f>SUMPRODUCT(('Controle de NFs Tomadas'!$E$4:$E$9993=$A$1)*('Controle de NFs Tomadas'!$C$4:$C$9993=GW$2)*('Controle de NFs Tomadas'!$G$4:$G$9993=$A32)*('Controle de NFs Tomadas'!$I$4:$I$9993))</f>
        <v>0</v>
      </c>
      <c r="GX32" s="168">
        <f>SUMPRODUCT(('Controle de NFs Tomadas'!$E$4:$E$9993=$A$1)*('Controle de NFs Tomadas'!$C$4:$C$9993=GX$2)*('Controle de NFs Tomadas'!$G$4:$G$9993=$A32)*('Controle de NFs Tomadas'!$I$4:$I$9993))</f>
        <v>0</v>
      </c>
      <c r="GY32" s="168">
        <f>SUMPRODUCT(('Controle de NFs Tomadas'!$E$4:$E$9993=$A$1)*('Controle de NFs Tomadas'!$C$4:$C$9993=GY$2)*('Controle de NFs Tomadas'!$G$4:$G$9993=$A32)*('Controle de NFs Tomadas'!$I$4:$I$9993))</f>
        <v>0</v>
      </c>
      <c r="GZ32" s="168">
        <f>SUMPRODUCT(('Controle de NFs Tomadas'!$E$4:$E$9993=$A$1)*('Controle de NFs Tomadas'!$C$4:$C$9993=GZ$2)*('Controle de NFs Tomadas'!$G$4:$G$9993=$A32)*('Controle de NFs Tomadas'!$I$4:$I$9993))</f>
        <v>0</v>
      </c>
      <c r="HA32" s="168">
        <f>SUMPRODUCT(('Controle de NFs Tomadas'!$E$4:$E$9993=$A$1)*('Controle de NFs Tomadas'!$C$4:$C$9993=HA$2)*('Controle de NFs Tomadas'!$G$4:$G$9993=$A32)*('Controle de NFs Tomadas'!$I$4:$I$9993))</f>
        <v>0</v>
      </c>
      <c r="HB32" s="168">
        <f>SUMPRODUCT(('Controle de NFs Tomadas'!$E$4:$E$9993=$A$1)*('Controle de NFs Tomadas'!$C$4:$C$9993=HB$2)*('Controle de NFs Tomadas'!$G$4:$G$9993=$A32)*('Controle de NFs Tomadas'!$I$4:$I$9993))</f>
        <v>0</v>
      </c>
      <c r="HC32" s="168">
        <f>SUMPRODUCT(('Controle de NFs Tomadas'!$E$4:$E$9993=$A$1)*('Controle de NFs Tomadas'!$C$4:$C$9993=HC$2)*('Controle de NFs Tomadas'!$G$4:$G$9993=$A32)*('Controle de NFs Tomadas'!$I$4:$I$9993))</f>
        <v>0</v>
      </c>
      <c r="HD32" s="168">
        <f>SUMPRODUCT(('Controle de NFs Tomadas'!$E$4:$E$9993=$A$1)*('Controle de NFs Tomadas'!$C$4:$C$9993=HD$2)*('Controle de NFs Tomadas'!$G$4:$G$9993=$A32)*('Controle de NFs Tomadas'!$I$4:$I$9993))</f>
        <v>0</v>
      </c>
      <c r="HE32" s="168">
        <f>SUMPRODUCT(('Controle de NFs Tomadas'!$E$4:$E$9993=$A$1)*('Controle de NFs Tomadas'!$C$4:$C$9993=HE$2)*('Controle de NFs Tomadas'!$G$4:$G$9993=$A32)*('Controle de NFs Tomadas'!$I$4:$I$9993))</f>
        <v>0</v>
      </c>
      <c r="HF32" s="168">
        <f>SUMPRODUCT(('Controle de NFs Tomadas'!$E$4:$E$9993=$A$1)*('Controle de NFs Tomadas'!$C$4:$C$9993=HF$2)*('Controle de NFs Tomadas'!$G$4:$G$9993=$A32)*('Controle de NFs Tomadas'!$I$4:$I$9993))</f>
        <v>0</v>
      </c>
      <c r="HG32" s="168">
        <f>SUMPRODUCT(('Controle de NFs Tomadas'!$E$4:$E$9993=$A$1)*('Controle de NFs Tomadas'!$C$4:$C$9993=HG$2)*('Controle de NFs Tomadas'!$G$4:$G$9993=$A32)*('Controle de NFs Tomadas'!$I$4:$I$9993))</f>
        <v>0</v>
      </c>
      <c r="HH32" s="168">
        <f>SUMPRODUCT(('Controle de NFs Tomadas'!$E$4:$E$9993=$A$1)*('Controle de NFs Tomadas'!$C$4:$C$9993=HH$2)*('Controle de NFs Tomadas'!$G$4:$G$9993=$A32)*('Controle de NFs Tomadas'!$I$4:$I$9993))</f>
        <v>0</v>
      </c>
      <c r="HI32" s="168">
        <f>SUMPRODUCT(('Controle de NFs Tomadas'!$E$4:$E$9993=$A$1)*('Controle de NFs Tomadas'!$C$4:$C$9993=HI$2)*('Controle de NFs Tomadas'!$G$4:$G$9993=$A32)*('Controle de NFs Tomadas'!$I$4:$I$9993))</f>
        <v>0</v>
      </c>
      <c r="HJ32" s="168">
        <f>SUMPRODUCT(('Controle de NFs Tomadas'!$E$4:$E$9993=$A$1)*('Controle de NFs Tomadas'!$C$4:$C$9993=HJ$2)*('Controle de NFs Tomadas'!$G$4:$G$9993=$A32)*('Controle de NFs Tomadas'!$I$4:$I$9993))</f>
        <v>0</v>
      </c>
      <c r="HK32" s="168">
        <f>SUMPRODUCT(('Controle de NFs Tomadas'!$E$4:$E$9993=$A$1)*('Controle de NFs Tomadas'!$C$4:$C$9993=HK$2)*('Controle de NFs Tomadas'!$G$4:$G$9993=$A32)*('Controle de NFs Tomadas'!$I$4:$I$9993))</f>
        <v>0</v>
      </c>
      <c r="HL32" s="168">
        <f>SUMPRODUCT(('Controle de NFs Tomadas'!$E$4:$E$9993=$A$1)*('Controle de NFs Tomadas'!$C$4:$C$9993=HL$2)*('Controle de NFs Tomadas'!$G$4:$G$9993=$A32)*('Controle de NFs Tomadas'!$I$4:$I$9993))</f>
        <v>0</v>
      </c>
      <c r="HM32" s="168">
        <f>SUMPRODUCT(('Controle de NFs Tomadas'!$E$4:$E$9993=$A$1)*('Controle de NFs Tomadas'!$C$4:$C$9993=HM$2)*('Controle de NFs Tomadas'!$G$4:$G$9993=$A32)*('Controle de NFs Tomadas'!$I$4:$I$9993))</f>
        <v>0</v>
      </c>
      <c r="HN32" s="168">
        <f>SUMPRODUCT(('Controle de NFs Tomadas'!$E$4:$E$9993=$A$1)*('Controle de NFs Tomadas'!$C$4:$C$9993=HN$2)*('Controle de NFs Tomadas'!$G$4:$G$9993=$A32)*('Controle de NFs Tomadas'!$I$4:$I$9993))</f>
        <v>0</v>
      </c>
      <c r="HO32" s="168">
        <f>SUMPRODUCT(('Controle de NFs Tomadas'!$E$4:$E$9993=$A$1)*('Controle de NFs Tomadas'!$C$4:$C$9993=HO$2)*('Controle de NFs Tomadas'!$G$4:$G$9993=$A32)*('Controle de NFs Tomadas'!$I$4:$I$9993))</f>
        <v>0</v>
      </c>
      <c r="HP32" s="168">
        <f>SUMPRODUCT(('Controle de NFs Tomadas'!$E$4:$E$9993=$A$1)*('Controle de NFs Tomadas'!$C$4:$C$9993=HP$2)*('Controle de NFs Tomadas'!$G$4:$G$9993=$A32)*('Controle de NFs Tomadas'!$I$4:$I$9993))</f>
        <v>0</v>
      </c>
      <c r="HQ32" s="168">
        <f>SUMPRODUCT(('Controle de NFs Tomadas'!$E$4:$E$9993=$A$1)*('Controle de NFs Tomadas'!$C$4:$C$9993=HQ$2)*('Controle de NFs Tomadas'!$G$4:$G$9993=$A32)*('Controle de NFs Tomadas'!$I$4:$I$9993))</f>
        <v>0</v>
      </c>
      <c r="HR32" s="168">
        <f>SUMPRODUCT(('Controle de NFs Tomadas'!$E$4:$E$9993=$A$1)*('Controle de NFs Tomadas'!$C$4:$C$9993=HR$2)*('Controle de NFs Tomadas'!$G$4:$G$9993=$A32)*('Controle de NFs Tomadas'!$I$4:$I$9993))</f>
        <v>0</v>
      </c>
      <c r="HS32" s="168">
        <f>SUMPRODUCT(('Controle de NFs Tomadas'!$E$4:$E$9993=$A$1)*('Controle de NFs Tomadas'!$C$4:$C$9993=HS$2)*('Controle de NFs Tomadas'!$G$4:$G$9993=$A32)*('Controle de NFs Tomadas'!$I$4:$I$9993))</f>
        <v>0</v>
      </c>
      <c r="HT32" s="168">
        <f>SUMPRODUCT(('Controle de NFs Tomadas'!$E$4:$E$9993=$A$1)*('Controle de NFs Tomadas'!$C$4:$C$9993=HT$2)*('Controle de NFs Tomadas'!$G$4:$G$9993=$A32)*('Controle de NFs Tomadas'!$I$4:$I$9993))</f>
        <v>0</v>
      </c>
      <c r="HU32" s="168">
        <f>SUMPRODUCT(('Controle de NFs Tomadas'!$E$4:$E$9993=$A$1)*('Controle de NFs Tomadas'!$C$4:$C$9993=HU$2)*('Controle de NFs Tomadas'!$G$4:$G$9993=$A32)*('Controle de NFs Tomadas'!$I$4:$I$9993))</f>
        <v>0</v>
      </c>
      <c r="HV32" s="168">
        <f>SUMPRODUCT(('Controle de NFs Tomadas'!$E$4:$E$9993=$A$1)*('Controle de NFs Tomadas'!$C$4:$C$9993=HV$2)*('Controle de NFs Tomadas'!$G$4:$G$9993=$A32)*('Controle de NFs Tomadas'!$I$4:$I$9993))</f>
        <v>0</v>
      </c>
      <c r="HW32" s="168">
        <f>SUMPRODUCT(('Controle de NFs Tomadas'!$E$4:$E$9993=$A$1)*('Controle de NFs Tomadas'!$C$4:$C$9993=HW$2)*('Controle de NFs Tomadas'!$G$4:$G$9993=$A32)*('Controle de NFs Tomadas'!$I$4:$I$9993))</f>
        <v>0</v>
      </c>
      <c r="HX32" s="168">
        <f>SUMPRODUCT(('Controle de NFs Tomadas'!$E$4:$E$9993=$A$1)*('Controle de NFs Tomadas'!$C$4:$C$9993=HX$2)*('Controle de NFs Tomadas'!$G$4:$G$9993=$A32)*('Controle de NFs Tomadas'!$I$4:$I$9993))</f>
        <v>0</v>
      </c>
      <c r="HY32" s="168">
        <f>SUMPRODUCT(('Controle de NFs Tomadas'!$E$4:$E$9993=$A$1)*('Controle de NFs Tomadas'!$C$4:$C$9993=HY$2)*('Controle de NFs Tomadas'!$G$4:$G$9993=$A32)*('Controle de NFs Tomadas'!$I$4:$I$9993))</f>
        <v>0</v>
      </c>
      <c r="HZ32" s="168">
        <f>SUMPRODUCT(('Controle de NFs Tomadas'!$E$4:$E$9993=$A$1)*('Controle de NFs Tomadas'!$C$4:$C$9993=HZ$2)*('Controle de NFs Tomadas'!$G$4:$G$9993=$A32)*('Controle de NFs Tomadas'!$I$4:$I$9993))</f>
        <v>0</v>
      </c>
      <c r="IA32" s="168">
        <f>SUMPRODUCT(('Controle de NFs Tomadas'!$E$4:$E$9993=$A$1)*('Controle de NFs Tomadas'!$C$4:$C$9993=IA$2)*('Controle de NFs Tomadas'!$G$4:$G$9993=$A32)*('Controle de NFs Tomadas'!$I$4:$I$9993))</f>
        <v>0</v>
      </c>
      <c r="IB32" s="168">
        <f>SUMPRODUCT(('Controle de NFs Tomadas'!$E$4:$E$9993=$A$1)*('Controle de NFs Tomadas'!$C$4:$C$9993=IB$2)*('Controle de NFs Tomadas'!$G$4:$G$9993=$A32)*('Controle de NFs Tomadas'!$I$4:$I$9993))</f>
        <v>0</v>
      </c>
      <c r="IC32" s="168">
        <f>SUMPRODUCT(('Controle de NFs Tomadas'!$E$4:$E$9993=$A$1)*('Controle de NFs Tomadas'!$C$4:$C$9993=IC$2)*('Controle de NFs Tomadas'!$G$4:$G$9993=$A32)*('Controle de NFs Tomadas'!$I$4:$I$9993))</f>
        <v>0</v>
      </c>
      <c r="ID32" s="168">
        <f>SUMPRODUCT(('Controle de NFs Tomadas'!$E$4:$E$9993=$A$1)*('Controle de NFs Tomadas'!$C$4:$C$9993=ID$2)*('Controle de NFs Tomadas'!$G$4:$G$9993=$A32)*('Controle de NFs Tomadas'!$I$4:$I$9993))</f>
        <v>0</v>
      </c>
      <c r="IE32" s="168">
        <f>SUMPRODUCT(('Controle de NFs Tomadas'!$E$4:$E$9993=$A$1)*('Controle de NFs Tomadas'!$C$4:$C$9993=IE$2)*('Controle de NFs Tomadas'!$G$4:$G$9993=$A32)*('Controle de NFs Tomadas'!$I$4:$I$9993))</f>
        <v>0</v>
      </c>
      <c r="IF32" s="168">
        <f>SUMPRODUCT(('Controle de NFs Tomadas'!$E$4:$E$9993=$A$1)*('Controle de NFs Tomadas'!$C$4:$C$9993=IF$2)*('Controle de NFs Tomadas'!$G$4:$G$9993=$A32)*('Controle de NFs Tomadas'!$I$4:$I$9993))</f>
        <v>0</v>
      </c>
      <c r="IG32" s="168">
        <f>SUMPRODUCT(('Controle de NFs Tomadas'!$E$4:$E$9993=$A$1)*('Controle de NFs Tomadas'!$C$4:$C$9993=IG$2)*('Controle de NFs Tomadas'!$G$4:$G$9993=$A32)*('Controle de NFs Tomadas'!$I$4:$I$9993))</f>
        <v>0</v>
      </c>
      <c r="IH32" s="168">
        <f>SUMPRODUCT(('Controle de NFs Tomadas'!$E$4:$E$9993=$A$1)*('Controle de NFs Tomadas'!$C$4:$C$9993=IH$2)*('Controle de NFs Tomadas'!$G$4:$G$9993=$A32)*('Controle de NFs Tomadas'!$I$4:$I$9993))</f>
        <v>0</v>
      </c>
      <c r="II32" s="168">
        <f>SUMPRODUCT(('Controle de NFs Tomadas'!$E$4:$E$9993=$A$1)*('Controle de NFs Tomadas'!$C$4:$C$9993=II$2)*('Controle de NFs Tomadas'!$G$4:$G$9993=$A32)*('Controle de NFs Tomadas'!$I$4:$I$9993))</f>
        <v>0</v>
      </c>
      <c r="IJ32" s="168">
        <f>SUMPRODUCT(('Controle de NFs Tomadas'!$E$4:$E$9993=$A$1)*('Controle de NFs Tomadas'!$C$4:$C$9993=IJ$2)*('Controle de NFs Tomadas'!$G$4:$G$9993=$A32)*('Controle de NFs Tomadas'!$I$4:$I$9993))</f>
        <v>0</v>
      </c>
      <c r="IK32" s="168">
        <f>SUMPRODUCT(('Controle de NFs Tomadas'!$E$4:$E$9993=$A$1)*('Controle de NFs Tomadas'!$C$4:$C$9993=IK$2)*('Controle de NFs Tomadas'!$G$4:$G$9993=$A32)*('Controle de NFs Tomadas'!$I$4:$I$9993))</f>
        <v>0</v>
      </c>
      <c r="IL32" s="168">
        <f>SUMPRODUCT(('Controle de NFs Tomadas'!$E$4:$E$9993=$A$1)*('Controle de NFs Tomadas'!$C$4:$C$9993=IL$2)*('Controle de NFs Tomadas'!$G$4:$G$9993=$A32)*('Controle de NFs Tomadas'!$I$4:$I$9993))</f>
        <v>0</v>
      </c>
    </row>
    <row r="33" spans="1:246" ht="15.75" customHeight="1" outlineLevel="1" x14ac:dyDescent="0.35">
      <c r="A33" s="3" t="s">
        <v>51</v>
      </c>
      <c r="B33" s="70"/>
      <c r="C33" s="70"/>
      <c r="D33" s="167">
        <f>SUMPRODUCT(('Controle de NFs Tomadas'!$E$4:$E$9993=$A$1)*('Controle de NFs Tomadas'!$C$4:$C$9993=D$2)*('Controle de NFs Tomadas'!$G$4:$G$9993=$A33)*('Controle de NFs Tomadas'!$I$4:$I$9993))</f>
        <v>0</v>
      </c>
      <c r="E33" s="168">
        <f>SUMPRODUCT(('Controle de NFs Tomadas'!$E$4:$E$9993=$A$1)*('Controle de NFs Tomadas'!$C$4:$C$9993=E$2)*('Controle de NFs Tomadas'!$G$4:$G$9993=$A33)*('Controle de NFs Tomadas'!$I$4:$I$9993))</f>
        <v>0</v>
      </c>
      <c r="F33" s="168">
        <f>SUMPRODUCT(('Controle de NFs Tomadas'!$E$4:$E$9993=$A$1)*('Controle de NFs Tomadas'!$C$4:$C$9993=F$2)*('Controle de NFs Tomadas'!$G$4:$G$9993=$A33)*('Controle de NFs Tomadas'!$I$4:$I$9993))</f>
        <v>0</v>
      </c>
      <c r="G33" s="168">
        <f>SUMPRODUCT(('Controle de NFs Tomadas'!$E$4:$E$9993=$A$1)*('Controle de NFs Tomadas'!$C$4:$C$9993=G$2)*('Controle de NFs Tomadas'!$G$4:$G$9993=$A33)*('Controle de NFs Tomadas'!$I$4:$I$9993))</f>
        <v>0</v>
      </c>
      <c r="H33" s="168">
        <f>SUMPRODUCT(('Controle de NFs Tomadas'!$E$4:$E$9993=$A$1)*('Controle de NFs Tomadas'!$C$4:$C$9993=H$2)*('Controle de NFs Tomadas'!$G$4:$G$9993=$A33)*('Controle de NFs Tomadas'!$I$4:$I$9993))</f>
        <v>0</v>
      </c>
      <c r="I33" s="168">
        <f>SUMPRODUCT(('Controle de NFs Tomadas'!$E$4:$E$9993=$A$1)*('Controle de NFs Tomadas'!$C$4:$C$9993=I$2)*('Controle de NFs Tomadas'!$G$4:$G$9993=$A33)*('Controle de NFs Tomadas'!$I$4:$I$9993))</f>
        <v>0</v>
      </c>
      <c r="J33" s="168">
        <f>SUMPRODUCT(('Controle de NFs Tomadas'!$E$4:$E$9993=$A$1)*('Controle de NFs Tomadas'!$C$4:$C$9993=J$2)*('Controle de NFs Tomadas'!$G$4:$G$9993=$A33)*('Controle de NFs Tomadas'!$I$4:$I$9993))</f>
        <v>0</v>
      </c>
      <c r="K33" s="168">
        <f>SUMPRODUCT(('Controle de NFs Tomadas'!$E$4:$E$9993=$A$1)*('Controle de NFs Tomadas'!$C$4:$C$9993=K$2)*('Controle de NFs Tomadas'!$G$4:$G$9993=$A33)*('Controle de NFs Tomadas'!$I$4:$I$9993))</f>
        <v>0</v>
      </c>
      <c r="L33" s="168">
        <f>SUMPRODUCT(('Controle de NFs Tomadas'!$E$4:$E$9993=$A$1)*('Controle de NFs Tomadas'!$C$4:$C$9993=L$2)*('Controle de NFs Tomadas'!$G$4:$G$9993=$A33)*('Controle de NFs Tomadas'!$I$4:$I$9993))</f>
        <v>0</v>
      </c>
      <c r="M33" s="168">
        <f>SUMPRODUCT(('Controle de NFs Tomadas'!$E$4:$E$9993=$A$1)*('Controle de NFs Tomadas'!$C$4:$C$9993=M$2)*('Controle de NFs Tomadas'!$G$4:$G$9993=$A33)*('Controle de NFs Tomadas'!$I$4:$I$9993))</f>
        <v>0</v>
      </c>
      <c r="N33" s="168">
        <f>SUMPRODUCT(('Controle de NFs Tomadas'!$E$4:$E$9993=$A$1)*('Controle de NFs Tomadas'!$C$4:$C$9993=N$2)*('Controle de NFs Tomadas'!$G$4:$G$9993=$A33)*('Controle de NFs Tomadas'!$I$4:$I$9993))</f>
        <v>0</v>
      </c>
      <c r="O33" s="168">
        <f>SUMPRODUCT(('Controle de NFs Tomadas'!$E$4:$E$9993=$A$1)*('Controle de NFs Tomadas'!$C$4:$C$9993=O$2)*('Controle de NFs Tomadas'!$G$4:$G$9993=$A33)*('Controle de NFs Tomadas'!$I$4:$I$9993))</f>
        <v>0</v>
      </c>
      <c r="P33" s="168">
        <f>SUMPRODUCT(('Controle de NFs Tomadas'!$E$4:$E$9993=$A$1)*('Controle de NFs Tomadas'!$C$4:$C$9993=P$2)*('Controle de NFs Tomadas'!$G$4:$G$9993=$A33)*('Controle de NFs Tomadas'!$I$4:$I$9993))</f>
        <v>0</v>
      </c>
      <c r="Q33" s="168">
        <f>SUMPRODUCT(('Controle de NFs Tomadas'!$E$4:$E$9993=$A$1)*('Controle de NFs Tomadas'!$C$4:$C$9993=Q$2)*('Controle de NFs Tomadas'!$G$4:$G$9993=$A33)*('Controle de NFs Tomadas'!$I$4:$I$9993))</f>
        <v>0</v>
      </c>
      <c r="R33" s="168">
        <f>SUMPRODUCT(('Controle de NFs Tomadas'!$E$4:$E$9993=$A$1)*('Controle de NFs Tomadas'!$C$4:$C$9993=R$2)*('Controle de NFs Tomadas'!$G$4:$G$9993=$A33)*('Controle de NFs Tomadas'!$I$4:$I$9993))</f>
        <v>0</v>
      </c>
      <c r="S33" s="168">
        <f>SUMPRODUCT(('Controle de NFs Tomadas'!$E$4:$E$9993=$A$1)*('Controle de NFs Tomadas'!$C$4:$C$9993=S$2)*('Controle de NFs Tomadas'!$G$4:$G$9993=$A33)*('Controle de NFs Tomadas'!$I$4:$I$9993))</f>
        <v>0</v>
      </c>
      <c r="T33" s="168">
        <f>SUMPRODUCT(('Controle de NFs Tomadas'!$E$4:$E$9993=$A$1)*('Controle de NFs Tomadas'!$C$4:$C$9993=T$2)*('Controle de NFs Tomadas'!$G$4:$G$9993=$A33)*('Controle de NFs Tomadas'!$I$4:$I$9993))</f>
        <v>0</v>
      </c>
      <c r="U33" s="168">
        <f>SUMPRODUCT(('Controle de NFs Tomadas'!$E$4:$E$9993=$A$1)*('Controle de NFs Tomadas'!$C$4:$C$9993=U$2)*('Controle de NFs Tomadas'!$G$4:$G$9993=$A33)*('Controle de NFs Tomadas'!$I$4:$I$9993))</f>
        <v>0</v>
      </c>
      <c r="V33" s="168">
        <f>SUMPRODUCT(('Controle de NFs Tomadas'!$E$4:$E$9993=$A$1)*('Controle de NFs Tomadas'!$C$4:$C$9993=V$2)*('Controle de NFs Tomadas'!$G$4:$G$9993=$A33)*('Controle de NFs Tomadas'!$I$4:$I$9993))</f>
        <v>0</v>
      </c>
      <c r="W33" s="168">
        <f>SUMPRODUCT(('Controle de NFs Tomadas'!$E$4:$E$9993=$A$1)*('Controle de NFs Tomadas'!$C$4:$C$9993=W$2)*('Controle de NFs Tomadas'!$G$4:$G$9993=$A33)*('Controle de NFs Tomadas'!$I$4:$I$9993))</f>
        <v>0</v>
      </c>
      <c r="X33" s="168">
        <f>SUMPRODUCT(('Controle de NFs Tomadas'!$E$4:$E$9993=$A$1)*('Controle de NFs Tomadas'!$C$4:$C$9993=X$2)*('Controle de NFs Tomadas'!$G$4:$G$9993=$A33)*('Controle de NFs Tomadas'!$I$4:$I$9993))</f>
        <v>0</v>
      </c>
      <c r="Y33" s="168">
        <f>SUMPRODUCT(('Controle de NFs Tomadas'!$E$4:$E$9993=$A$1)*('Controle de NFs Tomadas'!$C$4:$C$9993=Y$2)*('Controle de NFs Tomadas'!$G$4:$G$9993=$A33)*('Controle de NFs Tomadas'!$I$4:$I$9993))</f>
        <v>0</v>
      </c>
      <c r="Z33" s="168">
        <f>SUMPRODUCT(('Controle de NFs Tomadas'!$E$4:$E$9993=$A$1)*('Controle de NFs Tomadas'!$C$4:$C$9993=Z$2)*('Controle de NFs Tomadas'!$G$4:$G$9993=$A33)*('Controle de NFs Tomadas'!$I$4:$I$9993))</f>
        <v>0</v>
      </c>
      <c r="AA33" s="168">
        <f>SUMPRODUCT(('Controle de NFs Tomadas'!$E$4:$E$9993=$A$1)*('Controle de NFs Tomadas'!$C$4:$C$9993=AA$2)*('Controle de NFs Tomadas'!$G$4:$G$9993=$A33)*('Controle de NFs Tomadas'!$I$4:$I$9993))</f>
        <v>0</v>
      </c>
      <c r="AB33" s="168">
        <f>SUMPRODUCT(('Controle de NFs Tomadas'!$E$4:$E$9993=$A$1)*('Controle de NFs Tomadas'!$C$4:$C$9993=AB$2)*('Controle de NFs Tomadas'!$G$4:$G$9993=$A33)*('Controle de NFs Tomadas'!$I$4:$I$9993))</f>
        <v>0</v>
      </c>
      <c r="AC33" s="168">
        <f>SUMPRODUCT(('Controle de NFs Tomadas'!$E$4:$E$9993=$A$1)*('Controle de NFs Tomadas'!$C$4:$C$9993=AC$2)*('Controle de NFs Tomadas'!$G$4:$G$9993=$A33)*('Controle de NFs Tomadas'!$I$4:$I$9993))</f>
        <v>0</v>
      </c>
      <c r="AD33" s="168">
        <f>SUMPRODUCT(('Controle de NFs Tomadas'!$E$4:$E$9993=$A$1)*('Controle de NFs Tomadas'!$C$4:$C$9993=AD$2)*('Controle de NFs Tomadas'!$G$4:$G$9993=$A33)*('Controle de NFs Tomadas'!$I$4:$I$9993))</f>
        <v>0</v>
      </c>
      <c r="AE33" s="168">
        <f>SUMPRODUCT(('Controle de NFs Tomadas'!$E$4:$E$9993=$A$1)*('Controle de NFs Tomadas'!$C$4:$C$9993=AE$2)*('Controle de NFs Tomadas'!$G$4:$G$9993=$A33)*('Controle de NFs Tomadas'!$I$4:$I$9993))</f>
        <v>0</v>
      </c>
      <c r="AF33" s="168">
        <f>SUMPRODUCT(('Controle de NFs Tomadas'!$E$4:$E$9993=$A$1)*('Controle de NFs Tomadas'!$C$4:$C$9993=AF$2)*('Controle de NFs Tomadas'!$G$4:$G$9993=$A33)*('Controle de NFs Tomadas'!$I$4:$I$9993))</f>
        <v>0</v>
      </c>
      <c r="AG33" s="168">
        <f>SUMPRODUCT(('Controle de NFs Tomadas'!$E$4:$E$9993=$A$1)*('Controle de NFs Tomadas'!$C$4:$C$9993=AG$2)*('Controle de NFs Tomadas'!$G$4:$G$9993=$A33)*('Controle de NFs Tomadas'!$I$4:$I$9993))</f>
        <v>0</v>
      </c>
      <c r="AH33" s="169">
        <f>SUMPRODUCT(('Controle de NFs Tomadas'!$E$4:$E$9993=$A$1)*('Controle de NFs Tomadas'!$C$4:$C$9993=AH$2)*('Controle de NFs Tomadas'!$G$4:$G$9993=$A33)*('Controle de NFs Tomadas'!$I$4:$I$9993))</f>
        <v>0</v>
      </c>
      <c r="AI33" s="167">
        <f>SUMPRODUCT(('Controle de NFs Tomadas'!$E$4:$E$9993=$A$1)*('Controle de NFs Tomadas'!$C$4:$C$9993=AI$2)*('Controle de NFs Tomadas'!$G$4:$G$9993=$A33)*('Controle de NFs Tomadas'!$I$4:$I$9993))</f>
        <v>0</v>
      </c>
      <c r="AJ33" s="168">
        <f>SUMPRODUCT(('Controle de NFs Tomadas'!$E$4:$E$9993=$A$1)*('Controle de NFs Tomadas'!$C$4:$C$9993=AJ$2)*('Controle de NFs Tomadas'!$G$4:$G$9993=$A33)*('Controle de NFs Tomadas'!$I$4:$I$9993))</f>
        <v>0</v>
      </c>
      <c r="AK33" s="168">
        <f>SUMPRODUCT(('Controle de NFs Tomadas'!$E$4:$E$9993=$A$1)*('Controle de NFs Tomadas'!$C$4:$C$9993=AK$2)*('Controle de NFs Tomadas'!$G$4:$G$9993=$A33)*('Controle de NFs Tomadas'!$I$4:$I$9993))</f>
        <v>0</v>
      </c>
      <c r="AL33" s="168">
        <f>SUMPRODUCT(('Controle de NFs Tomadas'!$E$4:$E$9993=$A$1)*('Controle de NFs Tomadas'!$C$4:$C$9993=AL$2)*('Controle de NFs Tomadas'!$G$4:$G$9993=$A33)*('Controle de NFs Tomadas'!$I$4:$I$9993))</f>
        <v>0</v>
      </c>
      <c r="AM33" s="168">
        <f>SUMPRODUCT(('Controle de NFs Tomadas'!$E$4:$E$9993=$A$1)*('Controle de NFs Tomadas'!$C$4:$C$9993=AM$2)*('Controle de NFs Tomadas'!$G$4:$G$9993=$A33)*('Controle de NFs Tomadas'!$I$4:$I$9993))</f>
        <v>0</v>
      </c>
      <c r="AN33" s="168">
        <f>SUMPRODUCT(('Controle de NFs Tomadas'!$E$4:$E$9993=$A$1)*('Controle de NFs Tomadas'!$C$4:$C$9993=AN$2)*('Controle de NFs Tomadas'!$G$4:$G$9993=$A33)*('Controle de NFs Tomadas'!$I$4:$I$9993))</f>
        <v>0</v>
      </c>
      <c r="AO33" s="168">
        <f>SUMPRODUCT(('Controle de NFs Tomadas'!$E$4:$E$9993=$A$1)*('Controle de NFs Tomadas'!$C$4:$C$9993=AO$2)*('Controle de NFs Tomadas'!$G$4:$G$9993=$A33)*('Controle de NFs Tomadas'!$I$4:$I$9993))</f>
        <v>0</v>
      </c>
      <c r="AP33" s="168">
        <f>SUMPRODUCT(('Controle de NFs Tomadas'!$E$4:$E$9993=$A$1)*('Controle de NFs Tomadas'!$C$4:$C$9993=AP$2)*('Controle de NFs Tomadas'!$G$4:$G$9993=$A33)*('Controle de NFs Tomadas'!$I$4:$I$9993))</f>
        <v>0</v>
      </c>
      <c r="AQ33" s="168">
        <f>SUMPRODUCT(('Controle de NFs Tomadas'!$E$4:$E$9993=$A$1)*('Controle de NFs Tomadas'!$C$4:$C$9993=AQ$2)*('Controle de NFs Tomadas'!$G$4:$G$9993=$A33)*('Controle de NFs Tomadas'!$I$4:$I$9993))</f>
        <v>0</v>
      </c>
      <c r="AR33" s="168">
        <f>SUMPRODUCT(('Controle de NFs Tomadas'!$E$4:$E$9993=$A$1)*('Controle de NFs Tomadas'!$C$4:$C$9993=AR$2)*('Controle de NFs Tomadas'!$G$4:$G$9993=$A33)*('Controle de NFs Tomadas'!$I$4:$I$9993))</f>
        <v>0</v>
      </c>
      <c r="AS33" s="168">
        <f>SUMPRODUCT(('Controle de NFs Tomadas'!$E$4:$E$9993=$A$1)*('Controle de NFs Tomadas'!$C$4:$C$9993=AS$2)*('Controle de NFs Tomadas'!$G$4:$G$9993=$A33)*('Controle de NFs Tomadas'!$I$4:$I$9993))</f>
        <v>0</v>
      </c>
      <c r="AT33" s="168">
        <f>SUMPRODUCT(('Controle de NFs Tomadas'!$E$4:$E$9993=$A$1)*('Controle de NFs Tomadas'!$C$4:$C$9993=AT$2)*('Controle de NFs Tomadas'!$G$4:$G$9993=$A33)*('Controle de NFs Tomadas'!$I$4:$I$9993))</f>
        <v>0</v>
      </c>
      <c r="AU33" s="168">
        <f>SUMPRODUCT(('Controle de NFs Tomadas'!$E$4:$E$9993=$A$1)*('Controle de NFs Tomadas'!$C$4:$C$9993=AU$2)*('Controle de NFs Tomadas'!$G$4:$G$9993=$A33)*('Controle de NFs Tomadas'!$I$4:$I$9993))</f>
        <v>0</v>
      </c>
      <c r="AV33" s="168">
        <f>SUMPRODUCT(('Controle de NFs Tomadas'!$E$4:$E$9993=$A$1)*('Controle de NFs Tomadas'!$C$4:$C$9993=AV$2)*('Controle de NFs Tomadas'!$G$4:$G$9993=$A33)*('Controle de NFs Tomadas'!$I$4:$I$9993))</f>
        <v>0</v>
      </c>
      <c r="AW33" s="168">
        <f>SUMPRODUCT(('Controle de NFs Tomadas'!$E$4:$E$9993=$A$1)*('Controle de NFs Tomadas'!$C$4:$C$9993=AW$2)*('Controle de NFs Tomadas'!$G$4:$G$9993=$A33)*('Controle de NFs Tomadas'!$I$4:$I$9993))</f>
        <v>0</v>
      </c>
      <c r="AX33" s="168">
        <f>SUMPRODUCT(('Controle de NFs Tomadas'!$E$4:$E$9993=$A$1)*('Controle de NFs Tomadas'!$C$4:$C$9993=AX$2)*('Controle de NFs Tomadas'!$G$4:$G$9993=$A33)*('Controle de NFs Tomadas'!$I$4:$I$9993))</f>
        <v>0</v>
      </c>
      <c r="AY33" s="168">
        <f>SUMPRODUCT(('Controle de NFs Tomadas'!$E$4:$E$9993=$A$1)*('Controle de NFs Tomadas'!$C$4:$C$9993=AY$2)*('Controle de NFs Tomadas'!$G$4:$G$9993=$A33)*('Controle de NFs Tomadas'!$I$4:$I$9993))</f>
        <v>0</v>
      </c>
      <c r="AZ33" s="168">
        <f>SUMPRODUCT(('Controle de NFs Tomadas'!$E$4:$E$9993=$A$1)*('Controle de NFs Tomadas'!$C$4:$C$9993=AZ$2)*('Controle de NFs Tomadas'!$G$4:$G$9993=$A33)*('Controle de NFs Tomadas'!$I$4:$I$9993))</f>
        <v>0</v>
      </c>
      <c r="BA33" s="168">
        <f>SUMPRODUCT(('Controle de NFs Tomadas'!$E$4:$E$9993=$A$1)*('Controle de NFs Tomadas'!$C$4:$C$9993=BA$2)*('Controle de NFs Tomadas'!$G$4:$G$9993=$A33)*('Controle de NFs Tomadas'!$I$4:$I$9993))</f>
        <v>0</v>
      </c>
      <c r="BB33" s="172">
        <v>994.75</v>
      </c>
      <c r="BC33" s="172">
        <v>357.21</v>
      </c>
      <c r="BD33" s="172">
        <v>1818.26</v>
      </c>
      <c r="BE33" s="172">
        <v>4157.22</v>
      </c>
      <c r="BF33" s="168">
        <f>SUMPRODUCT(('Controle de NFs Tomadas'!$E$4:$E$9993=$A$1)*('Controle de NFs Tomadas'!$C$4:$C$9993=BF$2)*('Controle de NFs Tomadas'!$G$4:$G$9993=$A33)*('Controle de NFs Tomadas'!$I$4:$I$9993))</f>
        <v>0</v>
      </c>
      <c r="BG33" s="168">
        <f>SUMPRODUCT(('Controle de NFs Tomadas'!$E$4:$E$9993=$A$1)*('Controle de NFs Tomadas'!$C$4:$C$9993=BG$2)*('Controle de NFs Tomadas'!$G$4:$G$9993=$A33)*('Controle de NFs Tomadas'!$I$4:$I$9993))</f>
        <v>0</v>
      </c>
      <c r="BH33" s="168">
        <f>SUMPRODUCT(('Controle de NFs Tomadas'!$E$4:$E$9993=$A$1)*('Controle de NFs Tomadas'!$C$4:$C$9993=BH$2)*('Controle de NFs Tomadas'!$G$4:$G$9993=$A33)*('Controle de NFs Tomadas'!$I$4:$I$9993))</f>
        <v>0</v>
      </c>
      <c r="BI33" s="168">
        <f>SUMPRODUCT(('Controle de NFs Tomadas'!$E$4:$E$9993=$A$1)*('Controle de NFs Tomadas'!$C$4:$C$9993=BI$2)*('Controle de NFs Tomadas'!$G$4:$G$9993=$A33)*('Controle de NFs Tomadas'!$I$4:$I$9993))</f>
        <v>0</v>
      </c>
      <c r="BJ33" s="168">
        <f>SUMPRODUCT(('Controle de NFs Tomadas'!$E$4:$E$9993=$A$1)*('Controle de NFs Tomadas'!$C$4:$C$9993=BJ$2)*('Controle de NFs Tomadas'!$G$4:$G$9993=$A33)*('Controle de NFs Tomadas'!$I$4:$I$9993))</f>
        <v>0</v>
      </c>
      <c r="BK33" s="168">
        <f>SUMPRODUCT(('Controle de NFs Tomadas'!$E$4:$E$9993=$A$1)*('Controle de NFs Tomadas'!$C$4:$C$9993=BK$2)*('Controle de NFs Tomadas'!$G$4:$G$9993=$A33)*('Controle de NFs Tomadas'!$I$4:$I$9993))</f>
        <v>0</v>
      </c>
      <c r="BL33" s="168">
        <f>SUMPRODUCT(('Controle de NFs Tomadas'!$E$4:$E$9993=$A$1)*('Controle de NFs Tomadas'!$C$4:$C$9993=BL$2)*('Controle de NFs Tomadas'!$G$4:$G$9993=$A33)*('Controle de NFs Tomadas'!$I$4:$I$9993))</f>
        <v>0</v>
      </c>
      <c r="BM33" s="169">
        <f>SUMPRODUCT(('Controle de NFs Tomadas'!$E$4:$E$9993=$A$1)*('Controle de NFs Tomadas'!$C$4:$C$9993=BM$2)*('Controle de NFs Tomadas'!$G$4:$G$9993=$A33)*('Controle de NFs Tomadas'!$I$4:$I$9993))</f>
        <v>0</v>
      </c>
      <c r="BN33" s="170">
        <f>SUMPRODUCT(('Controle de NFs Tomadas'!$E$4:$E$9993=$A$1)*('Controle de NFs Tomadas'!$C$4:$C$9993=BN$2)*('Controle de NFs Tomadas'!$G$4:$G$9993=$A33)*('Controle de NFs Tomadas'!$I$4:$I$9993))</f>
        <v>0</v>
      </c>
      <c r="BO33" s="168">
        <f>SUMPRODUCT(('Controle de NFs Tomadas'!$E$4:$E$9993=$A$1)*('Controle de NFs Tomadas'!$C$4:$C$9993=BO$2)*('Controle de NFs Tomadas'!$G$4:$G$9993=$A33)*('Controle de NFs Tomadas'!$I$4:$I$9993))</f>
        <v>0</v>
      </c>
      <c r="BP33" s="168">
        <f>SUMPRODUCT(('Controle de NFs Tomadas'!$E$4:$E$9993=$A$1)*('Controle de NFs Tomadas'!$C$4:$C$9993=BP$2)*('Controle de NFs Tomadas'!$G$4:$G$9993=$A33)*('Controle de NFs Tomadas'!$I$4:$I$9993))</f>
        <v>0</v>
      </c>
      <c r="BQ33" s="168">
        <f>SUMPRODUCT(('Controle de NFs Tomadas'!$E$4:$E$9993=$A$1)*('Controle de NFs Tomadas'!$C$4:$C$9993=BQ$2)*('Controle de NFs Tomadas'!$G$4:$G$9993=$A33)*('Controle de NFs Tomadas'!$I$4:$I$9993))</f>
        <v>0</v>
      </c>
      <c r="BR33" s="168">
        <f>SUMPRODUCT(('Controle de NFs Tomadas'!$E$4:$E$9993=$A$1)*('Controle de NFs Tomadas'!$C$4:$C$9993=BR$2)*('Controle de NFs Tomadas'!$G$4:$G$9993=$A33)*('Controle de NFs Tomadas'!$I$4:$I$9993))</f>
        <v>0</v>
      </c>
      <c r="BS33" s="168">
        <f>SUMPRODUCT(('Controle de NFs Tomadas'!$E$4:$E$9993=$A$1)*('Controle de NFs Tomadas'!$C$4:$C$9993=BS$2)*('Controle de NFs Tomadas'!$G$4:$G$9993=$A33)*('Controle de NFs Tomadas'!$I$4:$I$9993))</f>
        <v>0</v>
      </c>
      <c r="BT33" s="168">
        <f>SUMPRODUCT(('Controle de NFs Tomadas'!$E$4:$E$9993=$A$1)*('Controle de NFs Tomadas'!$C$4:$C$9993=BT$2)*('Controle de NFs Tomadas'!$G$4:$G$9993=$A33)*('Controle de NFs Tomadas'!$I$4:$I$9993))</f>
        <v>0</v>
      </c>
      <c r="BU33" s="168">
        <f>SUMPRODUCT(('Controle de NFs Tomadas'!$E$4:$E$9993=$A$1)*('Controle de NFs Tomadas'!$C$4:$C$9993=BU$2)*('Controle de NFs Tomadas'!$G$4:$G$9993=$A33)*('Controle de NFs Tomadas'!$I$4:$I$9993))</f>
        <v>0</v>
      </c>
      <c r="BV33" s="168">
        <f>SUMPRODUCT(('Controle de NFs Tomadas'!$E$4:$E$9993=$A$1)*('Controle de NFs Tomadas'!$C$4:$C$9993=BV$2)*('Controle de NFs Tomadas'!$G$4:$G$9993=$A33)*('Controle de NFs Tomadas'!$I$4:$I$9993))</f>
        <v>0</v>
      </c>
      <c r="BW33" s="168">
        <f>SUMPRODUCT(('Controle de NFs Tomadas'!$E$4:$E$9993=$A$1)*('Controle de NFs Tomadas'!$C$4:$C$9993=BW$2)*('Controle de NFs Tomadas'!$G$4:$G$9993=$A33)*('Controle de NFs Tomadas'!$I$4:$I$9993))</f>
        <v>0</v>
      </c>
      <c r="BX33" s="168">
        <f>SUMPRODUCT(('Controle de NFs Tomadas'!$E$4:$E$9993=$A$1)*('Controle de NFs Tomadas'!$C$4:$C$9993=BX$2)*('Controle de NFs Tomadas'!$G$4:$G$9993=$A33)*('Controle de NFs Tomadas'!$I$4:$I$9993))</f>
        <v>0</v>
      </c>
      <c r="BY33" s="168">
        <f>SUMPRODUCT(('Controle de NFs Tomadas'!$E$4:$E$9993=$A$1)*('Controle de NFs Tomadas'!$C$4:$C$9993=BY$2)*('Controle de NFs Tomadas'!$G$4:$G$9993=$A33)*('Controle de NFs Tomadas'!$I$4:$I$9993))</f>
        <v>0</v>
      </c>
      <c r="BZ33" s="168">
        <f>SUMPRODUCT(('Controle de NFs Tomadas'!$E$4:$E$9993=$A$1)*('Controle de NFs Tomadas'!$C$4:$C$9993=BZ$2)*('Controle de NFs Tomadas'!$G$4:$G$9993=$A33)*('Controle de NFs Tomadas'!$I$4:$I$9993))</f>
        <v>0</v>
      </c>
      <c r="CA33" s="168">
        <f>SUMPRODUCT(('Controle de NFs Tomadas'!$E$4:$E$9993=$A$1)*('Controle de NFs Tomadas'!$C$4:$C$9993=CA$2)*('Controle de NFs Tomadas'!$G$4:$G$9993=$A33)*('Controle de NFs Tomadas'!$I$4:$I$9993))</f>
        <v>0</v>
      </c>
      <c r="CB33" s="168">
        <f>SUMPRODUCT(('Controle de NFs Tomadas'!$E$4:$E$9993=$A$1)*('Controle de NFs Tomadas'!$C$4:$C$9993=CB$2)*('Controle de NFs Tomadas'!$G$4:$G$9993=$A33)*('Controle de NFs Tomadas'!$I$4:$I$9993))</f>
        <v>0</v>
      </c>
      <c r="CC33" s="168">
        <f>SUMPRODUCT(('Controle de NFs Tomadas'!$E$4:$E$9993=$A$1)*('Controle de NFs Tomadas'!$C$4:$C$9993=CC$2)*('Controle de NFs Tomadas'!$G$4:$G$9993=$A33)*('Controle de NFs Tomadas'!$I$4:$I$9993))</f>
        <v>0</v>
      </c>
      <c r="CD33" s="168">
        <f>SUMPRODUCT(('Controle de NFs Tomadas'!$E$4:$E$9993=$A$1)*('Controle de NFs Tomadas'!$C$4:$C$9993=CD$2)*('Controle de NFs Tomadas'!$G$4:$G$9993=$A33)*('Controle de NFs Tomadas'!$I$4:$I$9993))</f>
        <v>0</v>
      </c>
      <c r="CE33" s="168">
        <f>SUMPRODUCT(('Controle de NFs Tomadas'!$E$4:$E$9993=$A$1)*('Controle de NFs Tomadas'!$C$4:$C$9993=CE$2)*('Controle de NFs Tomadas'!$G$4:$G$9993=$A33)*('Controle de NFs Tomadas'!$I$4:$I$9993))</f>
        <v>0</v>
      </c>
      <c r="CF33" s="168">
        <f>SUMPRODUCT(('Controle de NFs Tomadas'!$E$4:$E$9993=$A$1)*('Controle de NFs Tomadas'!$C$4:$C$9993=CF$2)*('Controle de NFs Tomadas'!$G$4:$G$9993=$A33)*('Controle de NFs Tomadas'!$I$4:$I$9993))</f>
        <v>0</v>
      </c>
      <c r="CG33" s="168">
        <f>SUMPRODUCT(('Controle de NFs Tomadas'!$E$4:$E$9993=$A$1)*('Controle de NFs Tomadas'!$C$4:$C$9993=CG$2)*('Controle de NFs Tomadas'!$G$4:$G$9993=$A33)*('Controle de NFs Tomadas'!$I$4:$I$9993))</f>
        <v>0</v>
      </c>
      <c r="CH33" s="168">
        <f>SUMPRODUCT(('Controle de NFs Tomadas'!$E$4:$E$9993=$A$1)*('Controle de NFs Tomadas'!$C$4:$C$9993=CH$2)*('Controle de NFs Tomadas'!$G$4:$G$9993=$A33)*('Controle de NFs Tomadas'!$I$4:$I$9993))</f>
        <v>0</v>
      </c>
      <c r="CI33" s="168">
        <f>SUMPRODUCT(('Controle de NFs Tomadas'!$E$4:$E$9993=$A$1)*('Controle de NFs Tomadas'!$C$4:$C$9993=CI$2)*('Controle de NFs Tomadas'!$G$4:$G$9993=$A33)*('Controle de NFs Tomadas'!$I$4:$I$9993))</f>
        <v>0</v>
      </c>
      <c r="CJ33" s="168">
        <f>SUMPRODUCT(('Controle de NFs Tomadas'!$E$4:$E$9993=$A$1)*('Controle de NFs Tomadas'!$C$4:$C$9993=CJ$2)*('Controle de NFs Tomadas'!$G$4:$G$9993=$A33)*('Controle de NFs Tomadas'!$I$4:$I$9993))</f>
        <v>0</v>
      </c>
      <c r="CK33" s="168">
        <f>SUMPRODUCT(('Controle de NFs Tomadas'!$E$4:$E$9993=$A$1)*('Controle de NFs Tomadas'!$C$4:$C$9993=CK$2)*('Controle de NFs Tomadas'!$G$4:$G$9993=$A33)*('Controle de NFs Tomadas'!$I$4:$I$9993))</f>
        <v>0</v>
      </c>
      <c r="CL33" s="168">
        <v>100</v>
      </c>
      <c r="CM33" s="168">
        <f>SUMPRODUCT(('Controle de NFs Tomadas'!$E$4:$E$9993=$A$1)*('Controle de NFs Tomadas'!$C$4:$C$9993=CM$2)*('Controle de NFs Tomadas'!$G$4:$G$9993=$A33)*('Controle de NFs Tomadas'!$I$4:$I$9993))</f>
        <v>0</v>
      </c>
      <c r="CN33" s="168">
        <f>SUMPRODUCT(('Controle de NFs Tomadas'!$E$4:$E$9993=$A$1)*('Controle de NFs Tomadas'!$C$4:$C$9993=CN$2)*('Controle de NFs Tomadas'!$G$4:$G$9993=$A33)*('Controle de NFs Tomadas'!$I$4:$I$9993))</f>
        <v>0</v>
      </c>
      <c r="CO33" s="168">
        <f>SUMPRODUCT(('Controle de NFs Tomadas'!$E$4:$E$9993=$A$1)*('Controle de NFs Tomadas'!$C$4:$C$9993=CO$2)*('Controle de NFs Tomadas'!$G$4:$G$9993=$A33)*('Controle de NFs Tomadas'!$I$4:$I$9993))</f>
        <v>0</v>
      </c>
      <c r="CP33" s="168">
        <f>SUMPRODUCT(('Controle de NFs Tomadas'!$E$4:$E$9993=$A$1)*('Controle de NFs Tomadas'!$C$4:$C$9993=CP$2)*('Controle de NFs Tomadas'!$G$4:$G$9993=$A33)*('Controle de NFs Tomadas'!$I$4:$I$9993))</f>
        <v>0</v>
      </c>
      <c r="CQ33" s="168">
        <f>SUMPRODUCT(('Controle de NFs Tomadas'!$E$4:$E$9993=$A$1)*('Controle de NFs Tomadas'!$C$4:$C$9993=CQ$2)*('Controle de NFs Tomadas'!$G$4:$G$9993=$A33)*('Controle de NFs Tomadas'!$I$4:$I$9993))</f>
        <v>0</v>
      </c>
      <c r="CR33" s="168">
        <f>SUMPRODUCT(('Controle de NFs Tomadas'!$E$4:$E$9993=$A$1)*('Controle de NFs Tomadas'!$C$4:$C$9993=CR$2)*('Controle de NFs Tomadas'!$G$4:$G$9993=$A33)*('Controle de NFs Tomadas'!$I$4:$I$9993))</f>
        <v>0</v>
      </c>
      <c r="CS33" s="168">
        <f>SUMPRODUCT(('Controle de NFs Tomadas'!$E$4:$E$9993=$A$1)*('Controle de NFs Tomadas'!$C$4:$C$9993=CS$2)*('Controle de NFs Tomadas'!$G$4:$G$9993=$A33)*('Controle de NFs Tomadas'!$I$4:$I$9993))</f>
        <v>0</v>
      </c>
      <c r="CT33" s="168">
        <f>SUMPRODUCT(('Controle de NFs Tomadas'!$E$4:$E$9993=$A$1)*('Controle de NFs Tomadas'!$C$4:$C$9993=CT$2)*('Controle de NFs Tomadas'!$G$4:$G$9993=$A33)*('Controle de NFs Tomadas'!$I$4:$I$9993))</f>
        <v>0</v>
      </c>
      <c r="CU33" s="168">
        <f>SUMPRODUCT(('Controle de NFs Tomadas'!$E$4:$E$9993=$A$1)*('Controle de NFs Tomadas'!$C$4:$C$9993=CU$2)*('Controle de NFs Tomadas'!$G$4:$G$9993=$A33)*('Controle de NFs Tomadas'!$I$4:$I$9993))</f>
        <v>0</v>
      </c>
      <c r="CV33" s="168">
        <f>SUMPRODUCT(('Controle de NFs Tomadas'!$E$4:$E$9993=$A$1)*('Controle de NFs Tomadas'!$C$4:$C$9993=CV$2)*('Controle de NFs Tomadas'!$G$4:$G$9993=$A33)*('Controle de NFs Tomadas'!$I$4:$I$9993))</f>
        <v>0</v>
      </c>
      <c r="CW33" s="168">
        <f>SUMPRODUCT(('Controle de NFs Tomadas'!$E$4:$E$9993=$A$1)*('Controle de NFs Tomadas'!$C$4:$C$9993=CW$2)*('Controle de NFs Tomadas'!$G$4:$G$9993=$A33)*('Controle de NFs Tomadas'!$I$4:$I$9993))</f>
        <v>0</v>
      </c>
      <c r="CX33" s="168">
        <f>SUMPRODUCT(('Controle de NFs Tomadas'!$E$4:$E$9993=$A$1)*('Controle de NFs Tomadas'!$C$4:$C$9993=CX$2)*('Controle de NFs Tomadas'!$G$4:$G$9993=$A33)*('Controle de NFs Tomadas'!$I$4:$I$9993))</f>
        <v>0</v>
      </c>
      <c r="CY33" s="168">
        <f>SUMPRODUCT(('Controle de NFs Tomadas'!$E$4:$E$9993=$A$1)*('Controle de NFs Tomadas'!$C$4:$C$9993=CY$2)*('Controle de NFs Tomadas'!$G$4:$G$9993=$A33)*('Controle de NFs Tomadas'!$I$4:$I$9993))</f>
        <v>0</v>
      </c>
      <c r="CZ33" s="168">
        <f>SUMPRODUCT(('Controle de NFs Tomadas'!$E$4:$E$9993=$A$1)*('Controle de NFs Tomadas'!$C$4:$C$9993=CZ$2)*('Controle de NFs Tomadas'!$G$4:$G$9993=$A33)*('Controle de NFs Tomadas'!$I$4:$I$9993))</f>
        <v>0</v>
      </c>
      <c r="DA33" s="168">
        <f>SUMPRODUCT(('Controle de NFs Tomadas'!$E$4:$E$9993=$A$1)*('Controle de NFs Tomadas'!$C$4:$C$9993=DA$2)*('Controle de NFs Tomadas'!$G$4:$G$9993=$A33)*('Controle de NFs Tomadas'!$I$4:$I$9993))</f>
        <v>0</v>
      </c>
      <c r="DB33" s="168">
        <f>SUMPRODUCT(('Controle de NFs Tomadas'!$E$4:$E$9993=$A$1)*('Controle de NFs Tomadas'!$C$4:$C$9993=DB$2)*('Controle de NFs Tomadas'!$G$4:$G$9993=$A33)*('Controle de NFs Tomadas'!$I$4:$I$9993))</f>
        <v>0</v>
      </c>
      <c r="DC33" s="168">
        <f>SUMPRODUCT(('Controle de NFs Tomadas'!$E$4:$E$9993=$A$1)*('Controle de NFs Tomadas'!$C$4:$C$9993=DC$2)*('Controle de NFs Tomadas'!$G$4:$G$9993=$A33)*('Controle de NFs Tomadas'!$I$4:$I$9993))</f>
        <v>0</v>
      </c>
      <c r="DD33" s="168">
        <f>SUMPRODUCT(('Controle de NFs Tomadas'!$E$4:$E$9993=$A$1)*('Controle de NFs Tomadas'!$C$4:$C$9993=DD$2)*('Controle de NFs Tomadas'!$G$4:$G$9993=$A33)*('Controle de NFs Tomadas'!$I$4:$I$9993))</f>
        <v>0</v>
      </c>
      <c r="DE33" s="168">
        <f>SUMPRODUCT(('Controle de NFs Tomadas'!$E$4:$E$9993=$A$1)*('Controle de NFs Tomadas'!$C$4:$C$9993=DE$2)*('Controle de NFs Tomadas'!$G$4:$G$9993=$A33)*('Controle de NFs Tomadas'!$I$4:$I$9993))</f>
        <v>0</v>
      </c>
      <c r="DF33" s="168">
        <f>SUMPRODUCT(('Controle de NFs Tomadas'!$E$4:$E$9993=$A$1)*('Controle de NFs Tomadas'!$C$4:$C$9993=DF$2)*('Controle de NFs Tomadas'!$G$4:$G$9993=$A33)*('Controle de NFs Tomadas'!$I$4:$I$9993))</f>
        <v>0</v>
      </c>
      <c r="DG33" s="168">
        <f>SUMPRODUCT(('Controle de NFs Tomadas'!$E$4:$E$9993=$A$1)*('Controle de NFs Tomadas'!$C$4:$C$9993=DG$2)*('Controle de NFs Tomadas'!$G$4:$G$9993=$A33)*('Controle de NFs Tomadas'!$I$4:$I$9993))</f>
        <v>0</v>
      </c>
      <c r="DH33" s="168">
        <f>SUMPRODUCT(('Controle de NFs Tomadas'!$E$4:$E$9993=$A$1)*('Controle de NFs Tomadas'!$C$4:$C$9993=DH$2)*('Controle de NFs Tomadas'!$G$4:$G$9993=$A33)*('Controle de NFs Tomadas'!$I$4:$I$9993))</f>
        <v>0</v>
      </c>
      <c r="DI33" s="168">
        <f>SUMPRODUCT(('Controle de NFs Tomadas'!$E$4:$E$9993=$A$1)*('Controle de NFs Tomadas'!$C$4:$C$9993=DI$2)*('Controle de NFs Tomadas'!$G$4:$G$9993=$A33)*('Controle de NFs Tomadas'!$I$4:$I$9993))</f>
        <v>0</v>
      </c>
      <c r="DJ33" s="168">
        <f>SUMPRODUCT(('Controle de NFs Tomadas'!$E$4:$E$9993=$A$1)*('Controle de NFs Tomadas'!$C$4:$C$9993=DJ$2)*('Controle de NFs Tomadas'!$G$4:$G$9993=$A33)*('Controle de NFs Tomadas'!$I$4:$I$9993))</f>
        <v>0</v>
      </c>
      <c r="DK33" s="168">
        <f>SUMPRODUCT(('Controle de NFs Tomadas'!$E$4:$E$9993=$A$1)*('Controle de NFs Tomadas'!$C$4:$C$9993=DK$2)*('Controle de NFs Tomadas'!$G$4:$G$9993=$A33)*('Controle de NFs Tomadas'!$I$4:$I$9993))</f>
        <v>0</v>
      </c>
      <c r="DL33" s="168">
        <f>SUMPRODUCT(('Controle de NFs Tomadas'!$E$4:$E$9993=$A$1)*('Controle de NFs Tomadas'!$C$4:$C$9993=DL$2)*('Controle de NFs Tomadas'!$G$4:$G$9993=$A33)*('Controle de NFs Tomadas'!$I$4:$I$9993))</f>
        <v>0</v>
      </c>
      <c r="DM33" s="168">
        <f>SUMPRODUCT(('Controle de NFs Tomadas'!$E$4:$E$9993=$A$1)*('Controle de NFs Tomadas'!$C$4:$C$9993=DM$2)*('Controle de NFs Tomadas'!$G$4:$G$9993=$A33)*('Controle de NFs Tomadas'!$I$4:$I$9993))</f>
        <v>0</v>
      </c>
      <c r="DN33" s="168">
        <f>SUMPRODUCT(('Controle de NFs Tomadas'!$E$4:$E$9993=$A$1)*('Controle de NFs Tomadas'!$C$4:$C$9993=DN$2)*('Controle de NFs Tomadas'!$G$4:$G$9993=$A33)*('Controle de NFs Tomadas'!$I$4:$I$9993))</f>
        <v>0</v>
      </c>
      <c r="DO33" s="168">
        <f>SUMPRODUCT(('Controle de NFs Tomadas'!$E$4:$E$9993=$A$1)*('Controle de NFs Tomadas'!$C$4:$C$9993=DO$2)*('Controle de NFs Tomadas'!$G$4:$G$9993=$A33)*('Controle de NFs Tomadas'!$I$4:$I$9993))</f>
        <v>0</v>
      </c>
      <c r="DP33" s="168">
        <f>SUMPRODUCT(('Controle de NFs Tomadas'!$E$4:$E$9993=$A$1)*('Controle de NFs Tomadas'!$C$4:$C$9993=DP$2)*('Controle de NFs Tomadas'!$G$4:$G$9993=$A33)*('Controle de NFs Tomadas'!$I$4:$I$9993))</f>
        <v>0</v>
      </c>
      <c r="DQ33" s="168">
        <f>SUMPRODUCT(('Controle de NFs Tomadas'!$E$4:$E$9993=$A$1)*('Controle de NFs Tomadas'!$C$4:$C$9993=DQ$2)*('Controle de NFs Tomadas'!$G$4:$G$9993=$A33)*('Controle de NFs Tomadas'!$I$4:$I$9993))</f>
        <v>0</v>
      </c>
      <c r="DR33" s="168">
        <f>SUMPRODUCT(('Controle de NFs Tomadas'!$E$4:$E$9993=$A$1)*('Controle de NFs Tomadas'!$C$4:$C$9993=DR$2)*('Controle de NFs Tomadas'!$G$4:$G$9993=$A33)*('Controle de NFs Tomadas'!$I$4:$I$9993))</f>
        <v>0</v>
      </c>
      <c r="DS33" s="168">
        <f>SUMPRODUCT(('Controle de NFs Tomadas'!$E$4:$E$9993=$A$1)*('Controle de NFs Tomadas'!$C$4:$C$9993=DS$2)*('Controle de NFs Tomadas'!$G$4:$G$9993=$A33)*('Controle de NFs Tomadas'!$I$4:$I$9993))</f>
        <v>0</v>
      </c>
      <c r="DT33" s="168">
        <f>SUMPRODUCT(('Controle de NFs Tomadas'!$E$4:$E$9993=$A$1)*('Controle de NFs Tomadas'!$C$4:$C$9993=DT$2)*('Controle de NFs Tomadas'!$G$4:$G$9993=$A33)*('Controle de NFs Tomadas'!$I$4:$I$9993))</f>
        <v>0</v>
      </c>
      <c r="DU33" s="168">
        <f>SUMPRODUCT(('Controle de NFs Tomadas'!$E$4:$E$9993=$A$1)*('Controle de NFs Tomadas'!$C$4:$C$9993=DU$2)*('Controle de NFs Tomadas'!$G$4:$G$9993=$A33)*('Controle de NFs Tomadas'!$I$4:$I$9993))</f>
        <v>0</v>
      </c>
      <c r="DV33" s="168">
        <f>SUMPRODUCT(('Controle de NFs Tomadas'!$E$4:$E$9993=$A$1)*('Controle de NFs Tomadas'!$C$4:$C$9993=DV$2)*('Controle de NFs Tomadas'!$G$4:$G$9993=$A33)*('Controle de NFs Tomadas'!$I$4:$I$9993))</f>
        <v>0</v>
      </c>
      <c r="DW33" s="168">
        <f>SUMPRODUCT(('Controle de NFs Tomadas'!$E$4:$E$9993=$A$1)*('Controle de NFs Tomadas'!$C$4:$C$9993=DW$2)*('Controle de NFs Tomadas'!$G$4:$G$9993=$A33)*('Controle de NFs Tomadas'!$I$4:$I$9993))</f>
        <v>0</v>
      </c>
      <c r="DX33" s="168">
        <f>SUMPRODUCT(('Controle de NFs Tomadas'!$E$4:$E$9993=$A$1)*('Controle de NFs Tomadas'!$C$4:$C$9993=DX$2)*('Controle de NFs Tomadas'!$G$4:$G$9993=$A33)*('Controle de NFs Tomadas'!$I$4:$I$9993))</f>
        <v>0</v>
      </c>
      <c r="DY33" s="168">
        <f>SUMPRODUCT(('Controle de NFs Tomadas'!$E$4:$E$9993=$A$1)*('Controle de NFs Tomadas'!$C$4:$C$9993=DY$2)*('Controle de NFs Tomadas'!$G$4:$G$9993=$A33)*('Controle de NFs Tomadas'!$I$4:$I$9993))</f>
        <v>0</v>
      </c>
      <c r="DZ33" s="168">
        <f>SUMPRODUCT(('Controle de NFs Tomadas'!$E$4:$E$9993=$A$1)*('Controle de NFs Tomadas'!$C$4:$C$9993=DZ$2)*('Controle de NFs Tomadas'!$G$4:$G$9993=$A33)*('Controle de NFs Tomadas'!$I$4:$I$9993))</f>
        <v>0</v>
      </c>
      <c r="EA33" s="168">
        <f>SUMPRODUCT(('Controle de NFs Tomadas'!$E$4:$E$9993=$A$1)*('Controle de NFs Tomadas'!$C$4:$C$9993=EA$2)*('Controle de NFs Tomadas'!$G$4:$G$9993=$A33)*('Controle de NFs Tomadas'!$I$4:$I$9993))</f>
        <v>0</v>
      </c>
      <c r="EB33" s="168">
        <f>SUMPRODUCT(('Controle de NFs Tomadas'!$E$4:$E$9993=$A$1)*('Controle de NFs Tomadas'!$C$4:$C$9993=EB$2)*('Controle de NFs Tomadas'!$G$4:$G$9993=$A33)*('Controle de NFs Tomadas'!$I$4:$I$9993))</f>
        <v>0</v>
      </c>
      <c r="EC33" s="168">
        <f>SUMPRODUCT(('Controle de NFs Tomadas'!$E$4:$E$9993=$A$1)*('Controle de NFs Tomadas'!$C$4:$C$9993=EC$2)*('Controle de NFs Tomadas'!$G$4:$G$9993=$A33)*('Controle de NFs Tomadas'!$I$4:$I$9993))</f>
        <v>0</v>
      </c>
      <c r="ED33" s="168">
        <f>SUMPRODUCT(('Controle de NFs Tomadas'!$E$4:$E$9993=$A$1)*('Controle de NFs Tomadas'!$C$4:$C$9993=ED$2)*('Controle de NFs Tomadas'!$G$4:$G$9993=$A33)*('Controle de NFs Tomadas'!$I$4:$I$9993))</f>
        <v>0</v>
      </c>
      <c r="EE33" s="168">
        <f>SUMPRODUCT(('Controle de NFs Tomadas'!$E$4:$E$9993=$A$1)*('Controle de NFs Tomadas'!$C$4:$C$9993=EE$2)*('Controle de NFs Tomadas'!$G$4:$G$9993=$A33)*('Controle de NFs Tomadas'!$I$4:$I$9993))</f>
        <v>0</v>
      </c>
      <c r="EF33" s="168">
        <f>SUMPRODUCT(('Controle de NFs Tomadas'!$E$4:$E$9993=$A$1)*('Controle de NFs Tomadas'!$C$4:$C$9993=EF$2)*('Controle de NFs Tomadas'!$G$4:$G$9993=$A33)*('Controle de NFs Tomadas'!$I$4:$I$9993))</f>
        <v>0</v>
      </c>
      <c r="EG33" s="168">
        <f>SUMPRODUCT(('Controle de NFs Tomadas'!$E$4:$E$9993=$A$1)*('Controle de NFs Tomadas'!$C$4:$C$9993=EG$2)*('Controle de NFs Tomadas'!$G$4:$G$9993=$A33)*('Controle de NFs Tomadas'!$I$4:$I$9993))</f>
        <v>0</v>
      </c>
      <c r="EH33" s="168">
        <f>SUMPRODUCT(('Controle de NFs Tomadas'!$E$4:$E$9993=$A$1)*('Controle de NFs Tomadas'!$C$4:$C$9993=EH$2)*('Controle de NFs Tomadas'!$G$4:$G$9993=$A33)*('Controle de NFs Tomadas'!$I$4:$I$9993))</f>
        <v>0</v>
      </c>
      <c r="EI33" s="168">
        <f>SUMPRODUCT(('Controle de NFs Tomadas'!$E$4:$E$9993=$A$1)*('Controle de NFs Tomadas'!$C$4:$C$9993=EI$2)*('Controle de NFs Tomadas'!$G$4:$G$9993=$A33)*('Controle de NFs Tomadas'!$I$4:$I$9993))</f>
        <v>0</v>
      </c>
      <c r="EJ33" s="168">
        <f>SUMPRODUCT(('Controle de NFs Tomadas'!$E$4:$E$9993=$A$1)*('Controle de NFs Tomadas'!$C$4:$C$9993=EJ$2)*('Controle de NFs Tomadas'!$G$4:$G$9993=$A33)*('Controle de NFs Tomadas'!$I$4:$I$9993))</f>
        <v>0</v>
      </c>
      <c r="EK33" s="168">
        <f>SUMPRODUCT(('Controle de NFs Tomadas'!$E$4:$E$9993=$A$1)*('Controle de NFs Tomadas'!$C$4:$C$9993=EK$2)*('Controle de NFs Tomadas'!$G$4:$G$9993=$A33)*('Controle de NFs Tomadas'!$I$4:$I$9993))</f>
        <v>0</v>
      </c>
      <c r="EL33" s="168">
        <f>SUMPRODUCT(('Controle de NFs Tomadas'!$E$4:$E$9993=$A$1)*('Controle de NFs Tomadas'!$C$4:$C$9993=EL$2)*('Controle de NFs Tomadas'!$G$4:$G$9993=$A33)*('Controle de NFs Tomadas'!$I$4:$I$9993))</f>
        <v>0</v>
      </c>
      <c r="EM33" s="168">
        <f>SUMPRODUCT(('Controle de NFs Tomadas'!$E$4:$E$9993=$A$1)*('Controle de NFs Tomadas'!$C$4:$C$9993=EM$2)*('Controle de NFs Tomadas'!$G$4:$G$9993=$A33)*('Controle de NFs Tomadas'!$I$4:$I$9993))</f>
        <v>0</v>
      </c>
      <c r="EN33" s="168">
        <f>SUMPRODUCT(('Controle de NFs Tomadas'!$E$4:$E$9993=$A$1)*('Controle de NFs Tomadas'!$C$4:$C$9993=EN$2)*('Controle de NFs Tomadas'!$G$4:$G$9993=$A33)*('Controle de NFs Tomadas'!$I$4:$I$9993))</f>
        <v>0</v>
      </c>
      <c r="EO33" s="168">
        <f>SUMPRODUCT(('Controle de NFs Tomadas'!$E$4:$E$9993=$A$1)*('Controle de NFs Tomadas'!$C$4:$C$9993=EO$2)*('Controle de NFs Tomadas'!$G$4:$G$9993=$A33)*('Controle de NFs Tomadas'!$I$4:$I$9993))</f>
        <v>0</v>
      </c>
      <c r="EP33" s="168">
        <f>SUMPRODUCT(('Controle de NFs Tomadas'!$E$4:$E$9993=$A$1)*('Controle de NFs Tomadas'!$C$4:$C$9993=EP$2)*('Controle de NFs Tomadas'!$G$4:$G$9993=$A33)*('Controle de NFs Tomadas'!$I$4:$I$9993))</f>
        <v>0</v>
      </c>
      <c r="EQ33" s="168">
        <f>SUMPRODUCT(('Controle de NFs Tomadas'!$E$4:$E$9993=$A$1)*('Controle de NFs Tomadas'!$C$4:$C$9993=EQ$2)*('Controle de NFs Tomadas'!$G$4:$G$9993=$A33)*('Controle de NFs Tomadas'!$I$4:$I$9993))</f>
        <v>0</v>
      </c>
      <c r="ER33" s="168">
        <f>SUMPRODUCT(('Controle de NFs Tomadas'!$E$4:$E$9993=$A$1)*('Controle de NFs Tomadas'!$C$4:$C$9993=ER$2)*('Controle de NFs Tomadas'!$G$4:$G$9993=$A33)*('Controle de NFs Tomadas'!$I$4:$I$9993))</f>
        <v>0</v>
      </c>
      <c r="ES33" s="168">
        <f>SUMPRODUCT(('Controle de NFs Tomadas'!$E$4:$E$9993=$A$1)*('Controle de NFs Tomadas'!$C$4:$C$9993=ES$2)*('Controle de NFs Tomadas'!$G$4:$G$9993=$A33)*('Controle de NFs Tomadas'!$I$4:$I$9993))</f>
        <v>0</v>
      </c>
      <c r="ET33" s="168">
        <f>SUMPRODUCT(('Controle de NFs Tomadas'!$E$4:$E$9993=$A$1)*('Controle de NFs Tomadas'!$C$4:$C$9993=ET$2)*('Controle de NFs Tomadas'!$G$4:$G$9993=$A33)*('Controle de NFs Tomadas'!$I$4:$I$9993))</f>
        <v>0</v>
      </c>
      <c r="EU33" s="168">
        <f>SUMPRODUCT(('Controle de NFs Tomadas'!$E$4:$E$9993=$A$1)*('Controle de NFs Tomadas'!$C$4:$C$9993=EU$2)*('Controle de NFs Tomadas'!$G$4:$G$9993=$A33)*('Controle de NFs Tomadas'!$I$4:$I$9993))</f>
        <v>0</v>
      </c>
      <c r="EV33" s="168">
        <f>SUMPRODUCT(('Controle de NFs Tomadas'!$E$4:$E$9993=$A$1)*('Controle de NFs Tomadas'!$C$4:$C$9993=EV$2)*('Controle de NFs Tomadas'!$G$4:$G$9993=$A33)*('Controle de NFs Tomadas'!$I$4:$I$9993))</f>
        <v>0</v>
      </c>
      <c r="EW33" s="168">
        <f>SUMPRODUCT(('Controle de NFs Tomadas'!$E$4:$E$9993=$A$1)*('Controle de NFs Tomadas'!$C$4:$C$9993=EW$2)*('Controle de NFs Tomadas'!$G$4:$G$9993=$A33)*('Controle de NFs Tomadas'!$I$4:$I$9993))</f>
        <v>0</v>
      </c>
      <c r="EX33" s="168">
        <f>SUMPRODUCT(('Controle de NFs Tomadas'!$E$4:$E$9993=$A$1)*('Controle de NFs Tomadas'!$C$4:$C$9993=EX$2)*('Controle de NFs Tomadas'!$G$4:$G$9993=$A33)*('Controle de NFs Tomadas'!$I$4:$I$9993))</f>
        <v>0</v>
      </c>
      <c r="EY33" s="168">
        <f>SUMPRODUCT(('Controle de NFs Tomadas'!$E$4:$E$9993=$A$1)*('Controle de NFs Tomadas'!$C$4:$C$9993=EY$2)*('Controle de NFs Tomadas'!$G$4:$G$9993=$A33)*('Controle de NFs Tomadas'!$I$4:$I$9993))</f>
        <v>0</v>
      </c>
      <c r="EZ33" s="168">
        <f>SUMPRODUCT(('Controle de NFs Tomadas'!$E$4:$E$9993=$A$1)*('Controle de NFs Tomadas'!$C$4:$C$9993=EZ$2)*('Controle de NFs Tomadas'!$G$4:$G$9993=$A33)*('Controle de NFs Tomadas'!$I$4:$I$9993))</f>
        <v>0</v>
      </c>
      <c r="FA33" s="168">
        <f>SUMPRODUCT(('Controle de NFs Tomadas'!$E$4:$E$9993=$A$1)*('Controle de NFs Tomadas'!$C$4:$C$9993=FA$2)*('Controle de NFs Tomadas'!$G$4:$G$9993=$A33)*('Controle de NFs Tomadas'!$I$4:$I$9993))</f>
        <v>0</v>
      </c>
      <c r="FB33" s="168">
        <f>SUMPRODUCT(('Controle de NFs Tomadas'!$E$4:$E$9993=$A$1)*('Controle de NFs Tomadas'!$C$4:$C$9993=FB$2)*('Controle de NFs Tomadas'!$G$4:$G$9993=$A33)*('Controle de NFs Tomadas'!$I$4:$I$9993))</f>
        <v>0</v>
      </c>
      <c r="FC33" s="168">
        <f>SUMPRODUCT(('Controle de NFs Tomadas'!$E$4:$E$9993=$A$1)*('Controle de NFs Tomadas'!$C$4:$C$9993=FC$2)*('Controle de NFs Tomadas'!$G$4:$G$9993=$A33)*('Controle de NFs Tomadas'!$I$4:$I$9993))</f>
        <v>0</v>
      </c>
      <c r="FD33" s="168">
        <f>SUMPRODUCT(('Controle de NFs Tomadas'!$E$4:$E$9993=$A$1)*('Controle de NFs Tomadas'!$C$4:$C$9993=FD$2)*('Controle de NFs Tomadas'!$G$4:$G$9993=$A33)*('Controle de NFs Tomadas'!$I$4:$I$9993))</f>
        <v>0</v>
      </c>
      <c r="FE33" s="168">
        <f>SUMPRODUCT(('Controle de NFs Tomadas'!$E$4:$E$9993=$A$1)*('Controle de NFs Tomadas'!$C$4:$C$9993=FE$2)*('Controle de NFs Tomadas'!$G$4:$G$9993=$A33)*('Controle de NFs Tomadas'!$I$4:$I$9993))</f>
        <v>0</v>
      </c>
      <c r="FF33" s="168">
        <f>SUMPRODUCT(('Controle de NFs Tomadas'!$E$4:$E$9993=$A$1)*('Controle de NFs Tomadas'!$C$4:$C$9993=FF$2)*('Controle de NFs Tomadas'!$G$4:$G$9993=$A33)*('Controle de NFs Tomadas'!$I$4:$I$9993))</f>
        <v>0</v>
      </c>
      <c r="FG33" s="168">
        <f>SUMPRODUCT(('Controle de NFs Tomadas'!$E$4:$E$9993=$A$1)*('Controle de NFs Tomadas'!$C$4:$C$9993=FG$2)*('Controle de NFs Tomadas'!$G$4:$G$9993=$A33)*('Controle de NFs Tomadas'!$I$4:$I$9993))</f>
        <v>0</v>
      </c>
      <c r="FH33" s="168">
        <f>SUMPRODUCT(('Controle de NFs Tomadas'!$E$4:$E$9993=$A$1)*('Controle de NFs Tomadas'!$C$4:$C$9993=FH$2)*('Controle de NFs Tomadas'!$G$4:$G$9993=$A33)*('Controle de NFs Tomadas'!$I$4:$I$9993))</f>
        <v>0</v>
      </c>
      <c r="FI33" s="168">
        <f>SUMPRODUCT(('Controle de NFs Tomadas'!$E$4:$E$9993=$A$1)*('Controle de NFs Tomadas'!$C$4:$C$9993=FI$2)*('Controle de NFs Tomadas'!$G$4:$G$9993=$A33)*('Controle de NFs Tomadas'!$I$4:$I$9993))</f>
        <v>0</v>
      </c>
      <c r="FJ33" s="168">
        <f>SUMPRODUCT(('Controle de NFs Tomadas'!$E$4:$E$9993=$A$1)*('Controle de NFs Tomadas'!$C$4:$C$9993=FJ$2)*('Controle de NFs Tomadas'!$G$4:$G$9993=$A33)*('Controle de NFs Tomadas'!$I$4:$I$9993))</f>
        <v>0</v>
      </c>
      <c r="FK33" s="168">
        <f>SUMPRODUCT(('Controle de NFs Tomadas'!$E$4:$E$9993=$A$1)*('Controle de NFs Tomadas'!$C$4:$C$9993=FK$2)*('Controle de NFs Tomadas'!$G$4:$G$9993=$A33)*('Controle de NFs Tomadas'!$I$4:$I$9993))</f>
        <v>0</v>
      </c>
      <c r="FL33" s="168">
        <f>SUMPRODUCT(('Controle de NFs Tomadas'!$E$4:$E$9993=$A$1)*('Controle de NFs Tomadas'!$C$4:$C$9993=FL$2)*('Controle de NFs Tomadas'!$G$4:$G$9993=$A33)*('Controle de NFs Tomadas'!$I$4:$I$9993))</f>
        <v>0</v>
      </c>
      <c r="FM33" s="168">
        <f>SUMPRODUCT(('Controle de NFs Tomadas'!$E$4:$E$9993=$A$1)*('Controle de NFs Tomadas'!$C$4:$C$9993=FM$2)*('Controle de NFs Tomadas'!$G$4:$G$9993=$A33)*('Controle de NFs Tomadas'!$I$4:$I$9993))</f>
        <v>0</v>
      </c>
      <c r="FN33" s="168">
        <f>SUMPRODUCT(('Controle de NFs Tomadas'!$E$4:$E$9993=$A$1)*('Controle de NFs Tomadas'!$C$4:$C$9993=FN$2)*('Controle de NFs Tomadas'!$G$4:$G$9993=$A33)*('Controle de NFs Tomadas'!$I$4:$I$9993))</f>
        <v>0</v>
      </c>
      <c r="FO33" s="168">
        <f>SUMPRODUCT(('Controle de NFs Tomadas'!$E$4:$E$9993=$A$1)*('Controle de NFs Tomadas'!$C$4:$C$9993=FO$2)*('Controle de NFs Tomadas'!$G$4:$G$9993=$A33)*('Controle de NFs Tomadas'!$I$4:$I$9993))</f>
        <v>0</v>
      </c>
      <c r="FP33" s="168">
        <f>SUMPRODUCT(('Controle de NFs Tomadas'!$E$4:$E$9993=$A$1)*('Controle de NFs Tomadas'!$C$4:$C$9993=FP$2)*('Controle de NFs Tomadas'!$G$4:$G$9993=$A33)*('Controle de NFs Tomadas'!$I$4:$I$9993))</f>
        <v>0</v>
      </c>
      <c r="FQ33" s="168">
        <f>SUMPRODUCT(('Controle de NFs Tomadas'!$E$4:$E$9993=$A$1)*('Controle de NFs Tomadas'!$C$4:$C$9993=FQ$2)*('Controle de NFs Tomadas'!$G$4:$G$9993=$A33)*('Controle de NFs Tomadas'!$I$4:$I$9993))</f>
        <v>0</v>
      </c>
      <c r="FR33" s="168">
        <f>SUMPRODUCT(('Controle de NFs Tomadas'!$E$4:$E$9993=$A$1)*('Controle de NFs Tomadas'!$C$4:$C$9993=FR$2)*('Controle de NFs Tomadas'!$G$4:$G$9993=$A33)*('Controle de NFs Tomadas'!$I$4:$I$9993))</f>
        <v>0</v>
      </c>
      <c r="FS33" s="168">
        <f>SUMPRODUCT(('Controle de NFs Tomadas'!$E$4:$E$9993=$A$1)*('Controle de NFs Tomadas'!$C$4:$C$9993=FS$2)*('Controle de NFs Tomadas'!$G$4:$G$9993=$A33)*('Controle de NFs Tomadas'!$I$4:$I$9993))</f>
        <v>0</v>
      </c>
      <c r="FT33" s="168">
        <f>SUMPRODUCT(('Controle de NFs Tomadas'!$E$4:$E$9993=$A$1)*('Controle de NFs Tomadas'!$C$4:$C$9993=FT$2)*('Controle de NFs Tomadas'!$G$4:$G$9993=$A33)*('Controle de NFs Tomadas'!$I$4:$I$9993))</f>
        <v>0</v>
      </c>
      <c r="FU33" s="168">
        <f>SUMPRODUCT(('Controle de NFs Tomadas'!$E$4:$E$9993=$A$1)*('Controle de NFs Tomadas'!$C$4:$C$9993=FU$2)*('Controle de NFs Tomadas'!$G$4:$G$9993=$A33)*('Controle de NFs Tomadas'!$I$4:$I$9993))</f>
        <v>0</v>
      </c>
      <c r="FV33" s="168">
        <f>SUMPRODUCT(('Controle de NFs Tomadas'!$E$4:$E$9993=$A$1)*('Controle de NFs Tomadas'!$C$4:$C$9993=FV$2)*('Controle de NFs Tomadas'!$G$4:$G$9993=$A33)*('Controle de NFs Tomadas'!$I$4:$I$9993))</f>
        <v>0</v>
      </c>
      <c r="FW33" s="168">
        <f>SUMPRODUCT(('Controle de NFs Tomadas'!$E$4:$E$9993=$A$1)*('Controle de NFs Tomadas'!$C$4:$C$9993=FW$2)*('Controle de NFs Tomadas'!$G$4:$G$9993=$A33)*('Controle de NFs Tomadas'!$I$4:$I$9993))</f>
        <v>0</v>
      </c>
      <c r="FX33" s="168">
        <f>SUMPRODUCT(('Controle de NFs Tomadas'!$E$4:$E$9993=$A$1)*('Controle de NFs Tomadas'!$C$4:$C$9993=FX$2)*('Controle de NFs Tomadas'!$G$4:$G$9993=$A33)*('Controle de NFs Tomadas'!$I$4:$I$9993))</f>
        <v>0</v>
      </c>
      <c r="FY33" s="168">
        <f>SUMPRODUCT(('Controle de NFs Tomadas'!$E$4:$E$9993=$A$1)*('Controle de NFs Tomadas'!$C$4:$C$9993=FY$2)*('Controle de NFs Tomadas'!$G$4:$G$9993=$A33)*('Controle de NFs Tomadas'!$I$4:$I$9993))</f>
        <v>0</v>
      </c>
      <c r="FZ33" s="168">
        <f>SUMPRODUCT(('Controle de NFs Tomadas'!$E$4:$E$9993=$A$1)*('Controle de NFs Tomadas'!$C$4:$C$9993=FZ$2)*('Controle de NFs Tomadas'!$G$4:$G$9993=$A33)*('Controle de NFs Tomadas'!$I$4:$I$9993))</f>
        <v>0</v>
      </c>
      <c r="GA33" s="168">
        <f>SUMPRODUCT(('Controle de NFs Tomadas'!$E$4:$E$9993=$A$1)*('Controle de NFs Tomadas'!$C$4:$C$9993=GA$2)*('Controle de NFs Tomadas'!$G$4:$G$9993=$A33)*('Controle de NFs Tomadas'!$I$4:$I$9993))</f>
        <v>0</v>
      </c>
      <c r="GB33" s="168">
        <f>SUMPRODUCT(('Controle de NFs Tomadas'!$E$4:$E$9993=$A$1)*('Controle de NFs Tomadas'!$C$4:$C$9993=GB$2)*('Controle de NFs Tomadas'!$G$4:$G$9993=$A33)*('Controle de NFs Tomadas'!$I$4:$I$9993))</f>
        <v>0</v>
      </c>
      <c r="GC33" s="168">
        <f>SUMPRODUCT(('Controle de NFs Tomadas'!$E$4:$E$9993=$A$1)*('Controle de NFs Tomadas'!$C$4:$C$9993=GC$2)*('Controle de NFs Tomadas'!$G$4:$G$9993=$A33)*('Controle de NFs Tomadas'!$I$4:$I$9993))</f>
        <v>0</v>
      </c>
      <c r="GD33" s="168">
        <f>SUMPRODUCT(('Controle de NFs Tomadas'!$E$4:$E$9993=$A$1)*('Controle de NFs Tomadas'!$C$4:$C$9993=GD$2)*('Controle de NFs Tomadas'!$G$4:$G$9993=$A33)*('Controle de NFs Tomadas'!$I$4:$I$9993))</f>
        <v>0</v>
      </c>
      <c r="GE33" s="168">
        <f>SUMPRODUCT(('Controle de NFs Tomadas'!$E$4:$E$9993=$A$1)*('Controle de NFs Tomadas'!$C$4:$C$9993=GE$2)*('Controle de NFs Tomadas'!$G$4:$G$9993=$A33)*('Controle de NFs Tomadas'!$I$4:$I$9993))</f>
        <v>0</v>
      </c>
      <c r="GF33" s="168">
        <f>SUMPRODUCT(('Controle de NFs Tomadas'!$E$4:$E$9993=$A$1)*('Controle de NFs Tomadas'!$C$4:$C$9993=GF$2)*('Controle de NFs Tomadas'!$G$4:$G$9993=$A33)*('Controle de NFs Tomadas'!$I$4:$I$9993))</f>
        <v>0</v>
      </c>
      <c r="GG33" s="168">
        <f>SUMPRODUCT(('Controle de NFs Tomadas'!$E$4:$E$9993=$A$1)*('Controle de NFs Tomadas'!$C$4:$C$9993=GG$2)*('Controle de NFs Tomadas'!$G$4:$G$9993=$A33)*('Controle de NFs Tomadas'!$I$4:$I$9993))</f>
        <v>0</v>
      </c>
      <c r="GH33" s="168">
        <f>SUMPRODUCT(('Controle de NFs Tomadas'!$E$4:$E$9993=$A$1)*('Controle de NFs Tomadas'!$C$4:$C$9993=GH$2)*('Controle de NFs Tomadas'!$G$4:$G$9993=$A33)*('Controle de NFs Tomadas'!$I$4:$I$9993))</f>
        <v>0</v>
      </c>
      <c r="GI33" s="168">
        <f>SUMPRODUCT(('Controle de NFs Tomadas'!$E$4:$E$9993=$A$1)*('Controle de NFs Tomadas'!$C$4:$C$9993=GI$2)*('Controle de NFs Tomadas'!$G$4:$G$9993=$A33)*('Controle de NFs Tomadas'!$I$4:$I$9993))</f>
        <v>0</v>
      </c>
      <c r="GJ33" s="168">
        <f>SUMPRODUCT(('Controle de NFs Tomadas'!$E$4:$E$9993=$A$1)*('Controle de NFs Tomadas'!$C$4:$C$9993=GJ$2)*('Controle de NFs Tomadas'!$G$4:$G$9993=$A33)*('Controle de NFs Tomadas'!$I$4:$I$9993))</f>
        <v>0</v>
      </c>
      <c r="GK33" s="168">
        <f>SUMPRODUCT(('Controle de NFs Tomadas'!$E$4:$E$9993=$A$1)*('Controle de NFs Tomadas'!$C$4:$C$9993=GK$2)*('Controle de NFs Tomadas'!$G$4:$G$9993=$A33)*('Controle de NFs Tomadas'!$I$4:$I$9993))</f>
        <v>0</v>
      </c>
      <c r="GL33" s="168">
        <f>SUMPRODUCT(('Controle de NFs Tomadas'!$E$4:$E$9993=$A$1)*('Controle de NFs Tomadas'!$C$4:$C$9993=GL$2)*('Controle de NFs Tomadas'!$G$4:$G$9993=$A33)*('Controle de NFs Tomadas'!$I$4:$I$9993))</f>
        <v>0</v>
      </c>
      <c r="GM33" s="168">
        <f>SUMPRODUCT(('Controle de NFs Tomadas'!$E$4:$E$9993=$A$1)*('Controle de NFs Tomadas'!$C$4:$C$9993=GM$2)*('Controle de NFs Tomadas'!$G$4:$G$9993=$A33)*('Controle de NFs Tomadas'!$I$4:$I$9993))</f>
        <v>0</v>
      </c>
      <c r="GN33" s="168">
        <f>SUMPRODUCT(('Controle de NFs Tomadas'!$E$4:$E$9993=$A$1)*('Controle de NFs Tomadas'!$C$4:$C$9993=GN$2)*('Controle de NFs Tomadas'!$G$4:$G$9993=$A33)*('Controle de NFs Tomadas'!$I$4:$I$9993))</f>
        <v>0</v>
      </c>
      <c r="GO33" s="168">
        <f>SUMPRODUCT(('Controle de NFs Tomadas'!$E$4:$E$9993=$A$1)*('Controle de NFs Tomadas'!$C$4:$C$9993=GO$2)*('Controle de NFs Tomadas'!$G$4:$G$9993=$A33)*('Controle de NFs Tomadas'!$I$4:$I$9993))</f>
        <v>0</v>
      </c>
      <c r="GP33" s="168">
        <f>SUMPRODUCT(('Controle de NFs Tomadas'!$E$4:$E$9993=$A$1)*('Controle de NFs Tomadas'!$C$4:$C$9993=GP$2)*('Controle de NFs Tomadas'!$G$4:$G$9993=$A33)*('Controle de NFs Tomadas'!$I$4:$I$9993))</f>
        <v>0</v>
      </c>
      <c r="GQ33" s="168">
        <f>SUMPRODUCT(('Controle de NFs Tomadas'!$E$4:$E$9993=$A$1)*('Controle de NFs Tomadas'!$C$4:$C$9993=GQ$2)*('Controle de NFs Tomadas'!$G$4:$G$9993=$A33)*('Controle de NFs Tomadas'!$I$4:$I$9993))</f>
        <v>0</v>
      </c>
      <c r="GR33" s="168">
        <f>SUMPRODUCT(('Controle de NFs Tomadas'!$E$4:$E$9993=$A$1)*('Controle de NFs Tomadas'!$C$4:$C$9993=GR$2)*('Controle de NFs Tomadas'!$G$4:$G$9993=$A33)*('Controle de NFs Tomadas'!$I$4:$I$9993))</f>
        <v>0</v>
      </c>
      <c r="GS33" s="168">
        <f>SUMPRODUCT(('Controle de NFs Tomadas'!$E$4:$E$9993=$A$1)*('Controle de NFs Tomadas'!$C$4:$C$9993=GS$2)*('Controle de NFs Tomadas'!$G$4:$G$9993=$A33)*('Controle de NFs Tomadas'!$I$4:$I$9993))</f>
        <v>0</v>
      </c>
      <c r="GT33" s="168">
        <f>SUMPRODUCT(('Controle de NFs Tomadas'!$E$4:$E$9993=$A$1)*('Controle de NFs Tomadas'!$C$4:$C$9993=GT$2)*('Controle de NFs Tomadas'!$G$4:$G$9993=$A33)*('Controle de NFs Tomadas'!$I$4:$I$9993))</f>
        <v>0</v>
      </c>
      <c r="GU33" s="168">
        <f>SUMPRODUCT(('Controle de NFs Tomadas'!$E$4:$E$9993=$A$1)*('Controle de NFs Tomadas'!$C$4:$C$9993=GU$2)*('Controle de NFs Tomadas'!$G$4:$G$9993=$A33)*('Controle de NFs Tomadas'!$I$4:$I$9993))</f>
        <v>0</v>
      </c>
      <c r="GV33" s="168">
        <f>SUMPRODUCT(('Controle de NFs Tomadas'!$E$4:$E$9993=$A$1)*('Controle de NFs Tomadas'!$C$4:$C$9993=GV$2)*('Controle de NFs Tomadas'!$G$4:$G$9993=$A33)*('Controle de NFs Tomadas'!$I$4:$I$9993))</f>
        <v>0</v>
      </c>
      <c r="GW33" s="168">
        <f>SUMPRODUCT(('Controle de NFs Tomadas'!$E$4:$E$9993=$A$1)*('Controle de NFs Tomadas'!$C$4:$C$9993=GW$2)*('Controle de NFs Tomadas'!$G$4:$G$9993=$A33)*('Controle de NFs Tomadas'!$I$4:$I$9993))</f>
        <v>0</v>
      </c>
      <c r="GX33" s="168">
        <f>SUMPRODUCT(('Controle de NFs Tomadas'!$E$4:$E$9993=$A$1)*('Controle de NFs Tomadas'!$C$4:$C$9993=GX$2)*('Controle de NFs Tomadas'!$G$4:$G$9993=$A33)*('Controle de NFs Tomadas'!$I$4:$I$9993))</f>
        <v>0</v>
      </c>
      <c r="GY33" s="168">
        <f>SUMPRODUCT(('Controle de NFs Tomadas'!$E$4:$E$9993=$A$1)*('Controle de NFs Tomadas'!$C$4:$C$9993=GY$2)*('Controle de NFs Tomadas'!$G$4:$G$9993=$A33)*('Controle de NFs Tomadas'!$I$4:$I$9993))</f>
        <v>0</v>
      </c>
      <c r="GZ33" s="168">
        <f>SUMPRODUCT(('Controle de NFs Tomadas'!$E$4:$E$9993=$A$1)*('Controle de NFs Tomadas'!$C$4:$C$9993=GZ$2)*('Controle de NFs Tomadas'!$G$4:$G$9993=$A33)*('Controle de NFs Tomadas'!$I$4:$I$9993))</f>
        <v>0</v>
      </c>
      <c r="HA33" s="168">
        <f>SUMPRODUCT(('Controle de NFs Tomadas'!$E$4:$E$9993=$A$1)*('Controle de NFs Tomadas'!$C$4:$C$9993=HA$2)*('Controle de NFs Tomadas'!$G$4:$G$9993=$A33)*('Controle de NFs Tomadas'!$I$4:$I$9993))</f>
        <v>0</v>
      </c>
      <c r="HB33" s="168">
        <f>SUMPRODUCT(('Controle de NFs Tomadas'!$E$4:$E$9993=$A$1)*('Controle de NFs Tomadas'!$C$4:$C$9993=HB$2)*('Controle de NFs Tomadas'!$G$4:$G$9993=$A33)*('Controle de NFs Tomadas'!$I$4:$I$9993))</f>
        <v>0</v>
      </c>
      <c r="HC33" s="168">
        <f>SUMPRODUCT(('Controle de NFs Tomadas'!$E$4:$E$9993=$A$1)*('Controle de NFs Tomadas'!$C$4:$C$9993=HC$2)*('Controle de NFs Tomadas'!$G$4:$G$9993=$A33)*('Controle de NFs Tomadas'!$I$4:$I$9993))</f>
        <v>0</v>
      </c>
      <c r="HD33" s="168">
        <f>SUMPRODUCT(('Controle de NFs Tomadas'!$E$4:$E$9993=$A$1)*('Controle de NFs Tomadas'!$C$4:$C$9993=HD$2)*('Controle de NFs Tomadas'!$G$4:$G$9993=$A33)*('Controle de NFs Tomadas'!$I$4:$I$9993))</f>
        <v>0</v>
      </c>
      <c r="HE33" s="168">
        <f>SUMPRODUCT(('Controle de NFs Tomadas'!$E$4:$E$9993=$A$1)*('Controle de NFs Tomadas'!$C$4:$C$9993=HE$2)*('Controle de NFs Tomadas'!$G$4:$G$9993=$A33)*('Controle de NFs Tomadas'!$I$4:$I$9993))</f>
        <v>0</v>
      </c>
      <c r="HF33" s="168">
        <f>SUMPRODUCT(('Controle de NFs Tomadas'!$E$4:$E$9993=$A$1)*('Controle de NFs Tomadas'!$C$4:$C$9993=HF$2)*('Controle de NFs Tomadas'!$G$4:$G$9993=$A33)*('Controle de NFs Tomadas'!$I$4:$I$9993))</f>
        <v>0</v>
      </c>
      <c r="HG33" s="168">
        <f>SUMPRODUCT(('Controle de NFs Tomadas'!$E$4:$E$9993=$A$1)*('Controle de NFs Tomadas'!$C$4:$C$9993=HG$2)*('Controle de NFs Tomadas'!$G$4:$G$9993=$A33)*('Controle de NFs Tomadas'!$I$4:$I$9993))</f>
        <v>0</v>
      </c>
      <c r="HH33" s="168">
        <f>SUMPRODUCT(('Controle de NFs Tomadas'!$E$4:$E$9993=$A$1)*('Controle de NFs Tomadas'!$C$4:$C$9993=HH$2)*('Controle de NFs Tomadas'!$G$4:$G$9993=$A33)*('Controle de NFs Tomadas'!$I$4:$I$9993))</f>
        <v>0</v>
      </c>
      <c r="HI33" s="168">
        <f>SUMPRODUCT(('Controle de NFs Tomadas'!$E$4:$E$9993=$A$1)*('Controle de NFs Tomadas'!$C$4:$C$9993=HI$2)*('Controle de NFs Tomadas'!$G$4:$G$9993=$A33)*('Controle de NFs Tomadas'!$I$4:$I$9993))</f>
        <v>0</v>
      </c>
      <c r="HJ33" s="168">
        <f>SUMPRODUCT(('Controle de NFs Tomadas'!$E$4:$E$9993=$A$1)*('Controle de NFs Tomadas'!$C$4:$C$9993=HJ$2)*('Controle de NFs Tomadas'!$G$4:$G$9993=$A33)*('Controle de NFs Tomadas'!$I$4:$I$9993))</f>
        <v>0</v>
      </c>
      <c r="HK33" s="168">
        <f>SUMPRODUCT(('Controle de NFs Tomadas'!$E$4:$E$9993=$A$1)*('Controle de NFs Tomadas'!$C$4:$C$9993=HK$2)*('Controle de NFs Tomadas'!$G$4:$G$9993=$A33)*('Controle de NFs Tomadas'!$I$4:$I$9993))</f>
        <v>0</v>
      </c>
      <c r="HL33" s="168">
        <f>SUMPRODUCT(('Controle de NFs Tomadas'!$E$4:$E$9993=$A$1)*('Controle de NFs Tomadas'!$C$4:$C$9993=HL$2)*('Controle de NFs Tomadas'!$G$4:$G$9993=$A33)*('Controle de NFs Tomadas'!$I$4:$I$9993))</f>
        <v>0</v>
      </c>
      <c r="HM33" s="168">
        <f>SUMPRODUCT(('Controle de NFs Tomadas'!$E$4:$E$9993=$A$1)*('Controle de NFs Tomadas'!$C$4:$C$9993=HM$2)*('Controle de NFs Tomadas'!$G$4:$G$9993=$A33)*('Controle de NFs Tomadas'!$I$4:$I$9993))</f>
        <v>0</v>
      </c>
      <c r="HN33" s="168">
        <f>SUMPRODUCT(('Controle de NFs Tomadas'!$E$4:$E$9993=$A$1)*('Controle de NFs Tomadas'!$C$4:$C$9993=HN$2)*('Controle de NFs Tomadas'!$G$4:$G$9993=$A33)*('Controle de NFs Tomadas'!$I$4:$I$9993))</f>
        <v>0</v>
      </c>
      <c r="HO33" s="168">
        <f>SUMPRODUCT(('Controle de NFs Tomadas'!$E$4:$E$9993=$A$1)*('Controle de NFs Tomadas'!$C$4:$C$9993=HO$2)*('Controle de NFs Tomadas'!$G$4:$G$9993=$A33)*('Controle de NFs Tomadas'!$I$4:$I$9993))</f>
        <v>0</v>
      </c>
      <c r="HP33" s="168">
        <f>SUMPRODUCT(('Controle de NFs Tomadas'!$E$4:$E$9993=$A$1)*('Controle de NFs Tomadas'!$C$4:$C$9993=HP$2)*('Controle de NFs Tomadas'!$G$4:$G$9993=$A33)*('Controle de NFs Tomadas'!$I$4:$I$9993))</f>
        <v>0</v>
      </c>
      <c r="HQ33" s="168">
        <f>SUMPRODUCT(('Controle de NFs Tomadas'!$E$4:$E$9993=$A$1)*('Controle de NFs Tomadas'!$C$4:$C$9993=HQ$2)*('Controle de NFs Tomadas'!$G$4:$G$9993=$A33)*('Controle de NFs Tomadas'!$I$4:$I$9993))</f>
        <v>0</v>
      </c>
      <c r="HR33" s="168">
        <f>SUMPRODUCT(('Controle de NFs Tomadas'!$E$4:$E$9993=$A$1)*('Controle de NFs Tomadas'!$C$4:$C$9993=HR$2)*('Controle de NFs Tomadas'!$G$4:$G$9993=$A33)*('Controle de NFs Tomadas'!$I$4:$I$9993))</f>
        <v>0</v>
      </c>
      <c r="HS33" s="168">
        <f>SUMPRODUCT(('Controle de NFs Tomadas'!$E$4:$E$9993=$A$1)*('Controle de NFs Tomadas'!$C$4:$C$9993=HS$2)*('Controle de NFs Tomadas'!$G$4:$G$9993=$A33)*('Controle de NFs Tomadas'!$I$4:$I$9993))</f>
        <v>0</v>
      </c>
      <c r="HT33" s="168">
        <f>SUMPRODUCT(('Controle de NFs Tomadas'!$E$4:$E$9993=$A$1)*('Controle de NFs Tomadas'!$C$4:$C$9993=HT$2)*('Controle de NFs Tomadas'!$G$4:$G$9993=$A33)*('Controle de NFs Tomadas'!$I$4:$I$9993))</f>
        <v>0</v>
      </c>
      <c r="HU33" s="168">
        <f>SUMPRODUCT(('Controle de NFs Tomadas'!$E$4:$E$9993=$A$1)*('Controle de NFs Tomadas'!$C$4:$C$9993=HU$2)*('Controle de NFs Tomadas'!$G$4:$G$9993=$A33)*('Controle de NFs Tomadas'!$I$4:$I$9993))</f>
        <v>0</v>
      </c>
      <c r="HV33" s="168">
        <f>SUMPRODUCT(('Controle de NFs Tomadas'!$E$4:$E$9993=$A$1)*('Controle de NFs Tomadas'!$C$4:$C$9993=HV$2)*('Controle de NFs Tomadas'!$G$4:$G$9993=$A33)*('Controle de NFs Tomadas'!$I$4:$I$9993))</f>
        <v>0</v>
      </c>
      <c r="HW33" s="168">
        <f>SUMPRODUCT(('Controle de NFs Tomadas'!$E$4:$E$9993=$A$1)*('Controle de NFs Tomadas'!$C$4:$C$9993=HW$2)*('Controle de NFs Tomadas'!$G$4:$G$9993=$A33)*('Controle de NFs Tomadas'!$I$4:$I$9993))</f>
        <v>0</v>
      </c>
      <c r="HX33" s="168">
        <f>SUMPRODUCT(('Controle de NFs Tomadas'!$E$4:$E$9993=$A$1)*('Controle de NFs Tomadas'!$C$4:$C$9993=HX$2)*('Controle de NFs Tomadas'!$G$4:$G$9993=$A33)*('Controle de NFs Tomadas'!$I$4:$I$9993))</f>
        <v>0</v>
      </c>
      <c r="HY33" s="168">
        <f>SUMPRODUCT(('Controle de NFs Tomadas'!$E$4:$E$9993=$A$1)*('Controle de NFs Tomadas'!$C$4:$C$9993=HY$2)*('Controle de NFs Tomadas'!$G$4:$G$9993=$A33)*('Controle de NFs Tomadas'!$I$4:$I$9993))</f>
        <v>0</v>
      </c>
      <c r="HZ33" s="168">
        <f>SUMPRODUCT(('Controle de NFs Tomadas'!$E$4:$E$9993=$A$1)*('Controle de NFs Tomadas'!$C$4:$C$9993=HZ$2)*('Controle de NFs Tomadas'!$G$4:$G$9993=$A33)*('Controle de NFs Tomadas'!$I$4:$I$9993))</f>
        <v>0</v>
      </c>
      <c r="IA33" s="168">
        <f>SUMPRODUCT(('Controle de NFs Tomadas'!$E$4:$E$9993=$A$1)*('Controle de NFs Tomadas'!$C$4:$C$9993=IA$2)*('Controle de NFs Tomadas'!$G$4:$G$9993=$A33)*('Controle de NFs Tomadas'!$I$4:$I$9993))</f>
        <v>0</v>
      </c>
      <c r="IB33" s="168">
        <f>SUMPRODUCT(('Controle de NFs Tomadas'!$E$4:$E$9993=$A$1)*('Controle de NFs Tomadas'!$C$4:$C$9993=IB$2)*('Controle de NFs Tomadas'!$G$4:$G$9993=$A33)*('Controle de NFs Tomadas'!$I$4:$I$9993))</f>
        <v>0</v>
      </c>
      <c r="IC33" s="168">
        <f>SUMPRODUCT(('Controle de NFs Tomadas'!$E$4:$E$9993=$A$1)*('Controle de NFs Tomadas'!$C$4:$C$9993=IC$2)*('Controle de NFs Tomadas'!$G$4:$G$9993=$A33)*('Controle de NFs Tomadas'!$I$4:$I$9993))</f>
        <v>0</v>
      </c>
      <c r="ID33" s="168">
        <f>SUMPRODUCT(('Controle de NFs Tomadas'!$E$4:$E$9993=$A$1)*('Controle de NFs Tomadas'!$C$4:$C$9993=ID$2)*('Controle de NFs Tomadas'!$G$4:$G$9993=$A33)*('Controle de NFs Tomadas'!$I$4:$I$9993))</f>
        <v>0</v>
      </c>
      <c r="IE33" s="168">
        <f>SUMPRODUCT(('Controle de NFs Tomadas'!$E$4:$E$9993=$A$1)*('Controle de NFs Tomadas'!$C$4:$C$9993=IE$2)*('Controle de NFs Tomadas'!$G$4:$G$9993=$A33)*('Controle de NFs Tomadas'!$I$4:$I$9993))</f>
        <v>0</v>
      </c>
      <c r="IF33" s="168">
        <f>SUMPRODUCT(('Controle de NFs Tomadas'!$E$4:$E$9993=$A$1)*('Controle de NFs Tomadas'!$C$4:$C$9993=IF$2)*('Controle de NFs Tomadas'!$G$4:$G$9993=$A33)*('Controle de NFs Tomadas'!$I$4:$I$9993))</f>
        <v>0</v>
      </c>
      <c r="IG33" s="168">
        <f>SUMPRODUCT(('Controle de NFs Tomadas'!$E$4:$E$9993=$A$1)*('Controle de NFs Tomadas'!$C$4:$C$9993=IG$2)*('Controle de NFs Tomadas'!$G$4:$G$9993=$A33)*('Controle de NFs Tomadas'!$I$4:$I$9993))</f>
        <v>0</v>
      </c>
      <c r="IH33" s="168">
        <f>SUMPRODUCT(('Controle de NFs Tomadas'!$E$4:$E$9993=$A$1)*('Controle de NFs Tomadas'!$C$4:$C$9993=IH$2)*('Controle de NFs Tomadas'!$G$4:$G$9993=$A33)*('Controle de NFs Tomadas'!$I$4:$I$9993))</f>
        <v>0</v>
      </c>
      <c r="II33" s="168">
        <f>SUMPRODUCT(('Controle de NFs Tomadas'!$E$4:$E$9993=$A$1)*('Controle de NFs Tomadas'!$C$4:$C$9993=II$2)*('Controle de NFs Tomadas'!$G$4:$G$9993=$A33)*('Controle de NFs Tomadas'!$I$4:$I$9993))</f>
        <v>0</v>
      </c>
      <c r="IJ33" s="168">
        <f>SUMPRODUCT(('Controle de NFs Tomadas'!$E$4:$E$9993=$A$1)*('Controle de NFs Tomadas'!$C$4:$C$9993=IJ$2)*('Controle de NFs Tomadas'!$G$4:$G$9993=$A33)*('Controle de NFs Tomadas'!$I$4:$I$9993))</f>
        <v>0</v>
      </c>
      <c r="IK33" s="168">
        <f>SUMPRODUCT(('Controle de NFs Tomadas'!$E$4:$E$9993=$A$1)*('Controle de NFs Tomadas'!$C$4:$C$9993=IK$2)*('Controle de NFs Tomadas'!$G$4:$G$9993=$A33)*('Controle de NFs Tomadas'!$I$4:$I$9993))</f>
        <v>0</v>
      </c>
      <c r="IL33" s="168">
        <f>SUMPRODUCT(('Controle de NFs Tomadas'!$E$4:$E$9993=$A$1)*('Controle de NFs Tomadas'!$C$4:$C$9993=IL$2)*('Controle de NFs Tomadas'!$G$4:$G$9993=$A33)*('Controle de NFs Tomadas'!$I$4:$I$9993))</f>
        <v>0</v>
      </c>
    </row>
    <row r="34" spans="1:246" ht="15.75" customHeight="1" outlineLevel="1" x14ac:dyDescent="0.35">
      <c r="A34" s="3" t="s">
        <v>56</v>
      </c>
      <c r="B34" s="70"/>
      <c r="C34" s="70"/>
      <c r="D34" s="167">
        <f>SUMPRODUCT(('Controle de NFs Tomadas'!$E$4:$E$9993=$A$1)*('Controle de NFs Tomadas'!$C$4:$C$9993=D$2)*('Controle de NFs Tomadas'!$G$4:$G$9993=$A34)*('Controle de NFs Tomadas'!$I$4:$I$9993))</f>
        <v>0</v>
      </c>
      <c r="E34" s="168">
        <f>SUMPRODUCT(('Controle de NFs Tomadas'!$E$4:$E$9993=$A$1)*('Controle de NFs Tomadas'!$C$4:$C$9993=E$2)*('Controle de NFs Tomadas'!$G$4:$G$9993=$A34)*('Controle de NFs Tomadas'!$I$4:$I$9993))</f>
        <v>0</v>
      </c>
      <c r="F34" s="168">
        <f>SUMPRODUCT(('Controle de NFs Tomadas'!$E$4:$E$9993=$A$1)*('Controle de NFs Tomadas'!$C$4:$C$9993=F$2)*('Controle de NFs Tomadas'!$G$4:$G$9993=$A34)*('Controle de NFs Tomadas'!$I$4:$I$9993))</f>
        <v>0</v>
      </c>
      <c r="G34" s="168">
        <f>SUMPRODUCT(('Controle de NFs Tomadas'!$E$4:$E$9993=$A$1)*('Controle de NFs Tomadas'!$C$4:$C$9993=G$2)*('Controle de NFs Tomadas'!$G$4:$G$9993=$A34)*('Controle de NFs Tomadas'!$I$4:$I$9993))</f>
        <v>0</v>
      </c>
      <c r="H34" s="168">
        <f>SUMPRODUCT(('Controle de NFs Tomadas'!$E$4:$E$9993=$A$1)*('Controle de NFs Tomadas'!$C$4:$C$9993=H$2)*('Controle de NFs Tomadas'!$G$4:$G$9993=$A34)*('Controle de NFs Tomadas'!$I$4:$I$9993))</f>
        <v>0</v>
      </c>
      <c r="I34" s="168">
        <f>SUMPRODUCT(('Controle de NFs Tomadas'!$E$4:$E$9993=$A$1)*('Controle de NFs Tomadas'!$C$4:$C$9993=I$2)*('Controle de NFs Tomadas'!$G$4:$G$9993=$A34)*('Controle de NFs Tomadas'!$I$4:$I$9993))</f>
        <v>0</v>
      </c>
      <c r="J34" s="168">
        <f>SUMPRODUCT(('Controle de NFs Tomadas'!$E$4:$E$9993=$A$1)*('Controle de NFs Tomadas'!$C$4:$C$9993=J$2)*('Controle de NFs Tomadas'!$G$4:$G$9993=$A34)*('Controle de NFs Tomadas'!$I$4:$I$9993))</f>
        <v>0</v>
      </c>
      <c r="K34" s="168">
        <f>SUMPRODUCT(('Controle de NFs Tomadas'!$E$4:$E$9993=$A$1)*('Controle de NFs Tomadas'!$C$4:$C$9993=K$2)*('Controle de NFs Tomadas'!$G$4:$G$9993=$A34)*('Controle de NFs Tomadas'!$I$4:$I$9993))</f>
        <v>0</v>
      </c>
      <c r="L34" s="168">
        <f>SUMPRODUCT(('Controle de NFs Tomadas'!$E$4:$E$9993=$A$1)*('Controle de NFs Tomadas'!$C$4:$C$9993=L$2)*('Controle de NFs Tomadas'!$G$4:$G$9993=$A34)*('Controle de NFs Tomadas'!$I$4:$I$9993))</f>
        <v>0</v>
      </c>
      <c r="M34" s="168">
        <f>SUMPRODUCT(('Controle de NFs Tomadas'!$E$4:$E$9993=$A$1)*('Controle de NFs Tomadas'!$C$4:$C$9993=M$2)*('Controle de NFs Tomadas'!$G$4:$G$9993=$A34)*('Controle de NFs Tomadas'!$I$4:$I$9993))</f>
        <v>0</v>
      </c>
      <c r="N34" s="168">
        <f>SUMPRODUCT(('Controle de NFs Tomadas'!$E$4:$E$9993=$A$1)*('Controle de NFs Tomadas'!$C$4:$C$9993=N$2)*('Controle de NFs Tomadas'!$G$4:$G$9993=$A34)*('Controle de NFs Tomadas'!$I$4:$I$9993))</f>
        <v>0</v>
      </c>
      <c r="O34" s="168">
        <f>SUMPRODUCT(('Controle de NFs Tomadas'!$E$4:$E$9993=$A$1)*('Controle de NFs Tomadas'!$C$4:$C$9993=O$2)*('Controle de NFs Tomadas'!$G$4:$G$9993=$A34)*('Controle de NFs Tomadas'!$I$4:$I$9993))</f>
        <v>0</v>
      </c>
      <c r="P34" s="168">
        <f>SUMPRODUCT(('Controle de NFs Tomadas'!$E$4:$E$9993=$A$1)*('Controle de NFs Tomadas'!$C$4:$C$9993=P$2)*('Controle de NFs Tomadas'!$G$4:$G$9993=$A34)*('Controle de NFs Tomadas'!$I$4:$I$9993))</f>
        <v>0</v>
      </c>
      <c r="Q34" s="168">
        <f>SUMPRODUCT(('Controle de NFs Tomadas'!$E$4:$E$9993=$A$1)*('Controle de NFs Tomadas'!$C$4:$C$9993=Q$2)*('Controle de NFs Tomadas'!$G$4:$G$9993=$A34)*('Controle de NFs Tomadas'!$I$4:$I$9993))</f>
        <v>0</v>
      </c>
      <c r="R34" s="168">
        <f>SUMPRODUCT(('Controle de NFs Tomadas'!$E$4:$E$9993=$A$1)*('Controle de NFs Tomadas'!$C$4:$C$9993=R$2)*('Controle de NFs Tomadas'!$G$4:$G$9993=$A34)*('Controle de NFs Tomadas'!$I$4:$I$9993))</f>
        <v>0</v>
      </c>
      <c r="S34" s="168">
        <f>SUMPRODUCT(('Controle de NFs Tomadas'!$E$4:$E$9993=$A$1)*('Controle de NFs Tomadas'!$C$4:$C$9993=S$2)*('Controle de NFs Tomadas'!$G$4:$G$9993=$A34)*('Controle de NFs Tomadas'!$I$4:$I$9993))</f>
        <v>0</v>
      </c>
      <c r="T34" s="168">
        <f>SUMPRODUCT(('Controle de NFs Tomadas'!$E$4:$E$9993=$A$1)*('Controle de NFs Tomadas'!$C$4:$C$9993=T$2)*('Controle de NFs Tomadas'!$G$4:$G$9993=$A34)*('Controle de NFs Tomadas'!$I$4:$I$9993))</f>
        <v>0</v>
      </c>
      <c r="U34" s="168">
        <f>SUMPRODUCT(('Controle de NFs Tomadas'!$E$4:$E$9993=$A$1)*('Controle de NFs Tomadas'!$C$4:$C$9993=U$2)*('Controle de NFs Tomadas'!$G$4:$G$9993=$A34)*('Controle de NFs Tomadas'!$I$4:$I$9993))</f>
        <v>0</v>
      </c>
      <c r="V34" s="168">
        <f>SUMPRODUCT(('Controle de NFs Tomadas'!$E$4:$E$9993=$A$1)*('Controle de NFs Tomadas'!$C$4:$C$9993=V$2)*('Controle de NFs Tomadas'!$G$4:$G$9993=$A34)*('Controle de NFs Tomadas'!$I$4:$I$9993))</f>
        <v>0</v>
      </c>
      <c r="W34" s="168">
        <f>SUMPRODUCT(('Controle de NFs Tomadas'!$E$4:$E$9993=$A$1)*('Controle de NFs Tomadas'!$C$4:$C$9993=W$2)*('Controle de NFs Tomadas'!$G$4:$G$9993=$A34)*('Controle de NFs Tomadas'!$I$4:$I$9993))</f>
        <v>0</v>
      </c>
      <c r="X34" s="168">
        <f>SUMPRODUCT(('Controle de NFs Tomadas'!$E$4:$E$9993=$A$1)*('Controle de NFs Tomadas'!$C$4:$C$9993=X$2)*('Controle de NFs Tomadas'!$G$4:$G$9993=$A34)*('Controle de NFs Tomadas'!$I$4:$I$9993))</f>
        <v>0</v>
      </c>
      <c r="Y34" s="168">
        <f>SUMPRODUCT(('Controle de NFs Tomadas'!$E$4:$E$9993=$A$1)*('Controle de NFs Tomadas'!$C$4:$C$9993=Y$2)*('Controle de NFs Tomadas'!$G$4:$G$9993=$A34)*('Controle de NFs Tomadas'!$I$4:$I$9993))</f>
        <v>0</v>
      </c>
      <c r="Z34" s="168">
        <f>SUMPRODUCT(('Controle de NFs Tomadas'!$E$4:$E$9993=$A$1)*('Controle de NFs Tomadas'!$C$4:$C$9993=Z$2)*('Controle de NFs Tomadas'!$G$4:$G$9993=$A34)*('Controle de NFs Tomadas'!$I$4:$I$9993))</f>
        <v>0</v>
      </c>
      <c r="AA34" s="168">
        <f>SUMPRODUCT(('Controle de NFs Tomadas'!$E$4:$E$9993=$A$1)*('Controle de NFs Tomadas'!$C$4:$C$9993=AA$2)*('Controle de NFs Tomadas'!$G$4:$G$9993=$A34)*('Controle de NFs Tomadas'!$I$4:$I$9993))</f>
        <v>0</v>
      </c>
      <c r="AB34" s="168">
        <f>SUMPRODUCT(('Controle de NFs Tomadas'!$E$4:$E$9993=$A$1)*('Controle de NFs Tomadas'!$C$4:$C$9993=AB$2)*('Controle de NFs Tomadas'!$G$4:$G$9993=$A34)*('Controle de NFs Tomadas'!$I$4:$I$9993))</f>
        <v>0</v>
      </c>
      <c r="AC34" s="168">
        <f>SUMPRODUCT(('Controle de NFs Tomadas'!$E$4:$E$9993=$A$1)*('Controle de NFs Tomadas'!$C$4:$C$9993=AC$2)*('Controle de NFs Tomadas'!$G$4:$G$9993=$A34)*('Controle de NFs Tomadas'!$I$4:$I$9993))</f>
        <v>0</v>
      </c>
      <c r="AD34" s="168">
        <f>SUMPRODUCT(('Controle de NFs Tomadas'!$E$4:$E$9993=$A$1)*('Controle de NFs Tomadas'!$C$4:$C$9993=AD$2)*('Controle de NFs Tomadas'!$G$4:$G$9993=$A34)*('Controle de NFs Tomadas'!$I$4:$I$9993))</f>
        <v>0</v>
      </c>
      <c r="AE34" s="168">
        <f>SUMPRODUCT(('Controle de NFs Tomadas'!$E$4:$E$9993=$A$1)*('Controle de NFs Tomadas'!$C$4:$C$9993=AE$2)*('Controle de NFs Tomadas'!$G$4:$G$9993=$A34)*('Controle de NFs Tomadas'!$I$4:$I$9993))</f>
        <v>0</v>
      </c>
      <c r="AF34" s="168">
        <f>SUMPRODUCT(('Controle de NFs Tomadas'!$E$4:$E$9993=$A$1)*('Controle de NFs Tomadas'!$C$4:$C$9993=AF$2)*('Controle de NFs Tomadas'!$G$4:$G$9993=$A34)*('Controle de NFs Tomadas'!$I$4:$I$9993))</f>
        <v>0</v>
      </c>
      <c r="AG34" s="168">
        <f>SUMPRODUCT(('Controle de NFs Tomadas'!$E$4:$E$9993=$A$1)*('Controle de NFs Tomadas'!$C$4:$C$9993=AG$2)*('Controle de NFs Tomadas'!$G$4:$G$9993=$A34)*('Controle de NFs Tomadas'!$I$4:$I$9993))</f>
        <v>0</v>
      </c>
      <c r="AH34" s="169">
        <f>SUMPRODUCT(('Controle de NFs Tomadas'!$E$4:$E$9993=$A$1)*('Controle de NFs Tomadas'!$C$4:$C$9993=AH$2)*('Controle de NFs Tomadas'!$G$4:$G$9993=$A34)*('Controle de NFs Tomadas'!$I$4:$I$9993))</f>
        <v>0</v>
      </c>
      <c r="AI34" s="167">
        <f>SUMPRODUCT(('Controle de NFs Tomadas'!$E$4:$E$9993=$A$1)*('Controle de NFs Tomadas'!$C$4:$C$9993=AI$2)*('Controle de NFs Tomadas'!$G$4:$G$9993=$A34)*('Controle de NFs Tomadas'!$I$4:$I$9993))</f>
        <v>0</v>
      </c>
      <c r="AJ34" s="168">
        <f>SUMPRODUCT(('Controle de NFs Tomadas'!$E$4:$E$9993=$A$1)*('Controle de NFs Tomadas'!$C$4:$C$9993=AJ$2)*('Controle de NFs Tomadas'!$G$4:$G$9993=$A34)*('Controle de NFs Tomadas'!$I$4:$I$9993))</f>
        <v>0</v>
      </c>
      <c r="AK34" s="168">
        <f>SUMPRODUCT(('Controle de NFs Tomadas'!$E$4:$E$9993=$A$1)*('Controle de NFs Tomadas'!$C$4:$C$9993=AK$2)*('Controle de NFs Tomadas'!$G$4:$G$9993=$A34)*('Controle de NFs Tomadas'!$I$4:$I$9993))</f>
        <v>0</v>
      </c>
      <c r="AL34" s="168">
        <f>SUMPRODUCT(('Controle de NFs Tomadas'!$E$4:$E$9993=$A$1)*('Controle de NFs Tomadas'!$C$4:$C$9993=AL$2)*('Controle de NFs Tomadas'!$G$4:$G$9993=$A34)*('Controle de NFs Tomadas'!$I$4:$I$9993))</f>
        <v>0</v>
      </c>
      <c r="AM34" s="168">
        <f>SUMPRODUCT(('Controle de NFs Tomadas'!$E$4:$E$9993=$A$1)*('Controle de NFs Tomadas'!$C$4:$C$9993=AM$2)*('Controle de NFs Tomadas'!$G$4:$G$9993=$A34)*('Controle de NFs Tomadas'!$I$4:$I$9993))</f>
        <v>0</v>
      </c>
      <c r="AN34" s="168">
        <f>SUMPRODUCT(('Controle de NFs Tomadas'!$E$4:$E$9993=$A$1)*('Controle de NFs Tomadas'!$C$4:$C$9993=AN$2)*('Controle de NFs Tomadas'!$G$4:$G$9993=$A34)*('Controle de NFs Tomadas'!$I$4:$I$9993))</f>
        <v>0</v>
      </c>
      <c r="AO34" s="168">
        <f>SUMPRODUCT(('Controle de NFs Tomadas'!$E$4:$E$9993=$A$1)*('Controle de NFs Tomadas'!$C$4:$C$9993=AO$2)*('Controle de NFs Tomadas'!$G$4:$G$9993=$A34)*('Controle de NFs Tomadas'!$I$4:$I$9993))</f>
        <v>0</v>
      </c>
      <c r="AP34" s="168">
        <f>SUMPRODUCT(('Controle de NFs Tomadas'!$E$4:$E$9993=$A$1)*('Controle de NFs Tomadas'!$C$4:$C$9993=AP$2)*('Controle de NFs Tomadas'!$G$4:$G$9993=$A34)*('Controle de NFs Tomadas'!$I$4:$I$9993))</f>
        <v>0</v>
      </c>
      <c r="AQ34" s="168">
        <f>SUMPRODUCT(('Controle de NFs Tomadas'!$E$4:$E$9993=$A$1)*('Controle de NFs Tomadas'!$C$4:$C$9993=AQ$2)*('Controle de NFs Tomadas'!$G$4:$G$9993=$A34)*('Controle de NFs Tomadas'!$I$4:$I$9993))</f>
        <v>0</v>
      </c>
      <c r="AR34" s="168">
        <f>SUMPRODUCT(('Controle de NFs Tomadas'!$E$4:$E$9993=$A$1)*('Controle de NFs Tomadas'!$C$4:$C$9993=AR$2)*('Controle de NFs Tomadas'!$G$4:$G$9993=$A34)*('Controle de NFs Tomadas'!$I$4:$I$9993))</f>
        <v>0</v>
      </c>
      <c r="AS34" s="168">
        <f>SUMPRODUCT(('Controle de NFs Tomadas'!$E$4:$E$9993=$A$1)*('Controle de NFs Tomadas'!$C$4:$C$9993=AS$2)*('Controle de NFs Tomadas'!$G$4:$G$9993=$A34)*('Controle de NFs Tomadas'!$I$4:$I$9993))</f>
        <v>0</v>
      </c>
      <c r="AT34" s="168">
        <f>SUMPRODUCT(('Controle de NFs Tomadas'!$E$4:$E$9993=$A$1)*('Controle de NFs Tomadas'!$C$4:$C$9993=AT$2)*('Controle de NFs Tomadas'!$G$4:$G$9993=$A34)*('Controle de NFs Tomadas'!$I$4:$I$9993))</f>
        <v>0</v>
      </c>
      <c r="AU34" s="168">
        <f>SUMPRODUCT(('Controle de NFs Tomadas'!$E$4:$E$9993=$A$1)*('Controle de NFs Tomadas'!$C$4:$C$9993=AU$2)*('Controle de NFs Tomadas'!$G$4:$G$9993=$A34)*('Controle de NFs Tomadas'!$I$4:$I$9993))</f>
        <v>0</v>
      </c>
      <c r="AV34" s="168">
        <f>SUMPRODUCT(('Controle de NFs Tomadas'!$E$4:$E$9993=$A$1)*('Controle de NFs Tomadas'!$C$4:$C$9993=AV$2)*('Controle de NFs Tomadas'!$G$4:$G$9993=$A34)*('Controle de NFs Tomadas'!$I$4:$I$9993))</f>
        <v>0</v>
      </c>
      <c r="AW34" s="168">
        <f>SUMPRODUCT(('Controle de NFs Tomadas'!$E$4:$E$9993=$A$1)*('Controle de NFs Tomadas'!$C$4:$C$9993=AW$2)*('Controle de NFs Tomadas'!$G$4:$G$9993=$A34)*('Controle de NFs Tomadas'!$I$4:$I$9993))</f>
        <v>0</v>
      </c>
      <c r="AX34" s="168">
        <f>SUMPRODUCT(('Controle de NFs Tomadas'!$E$4:$E$9993=$A$1)*('Controle de NFs Tomadas'!$C$4:$C$9993=AX$2)*('Controle de NFs Tomadas'!$G$4:$G$9993=$A34)*('Controle de NFs Tomadas'!$I$4:$I$9993))</f>
        <v>0</v>
      </c>
      <c r="AY34" s="168">
        <f>SUMPRODUCT(('Controle de NFs Tomadas'!$E$4:$E$9993=$A$1)*('Controle de NFs Tomadas'!$C$4:$C$9993=AY$2)*('Controle de NFs Tomadas'!$G$4:$G$9993=$A34)*('Controle de NFs Tomadas'!$I$4:$I$9993))</f>
        <v>0</v>
      </c>
      <c r="AZ34" s="168">
        <f>SUMPRODUCT(('Controle de NFs Tomadas'!$E$4:$E$9993=$A$1)*('Controle de NFs Tomadas'!$C$4:$C$9993=AZ$2)*('Controle de NFs Tomadas'!$G$4:$G$9993=$A34)*('Controle de NFs Tomadas'!$I$4:$I$9993))</f>
        <v>0</v>
      </c>
      <c r="BA34" s="168">
        <f>SUMPRODUCT(('Controle de NFs Tomadas'!$E$4:$E$9993=$A$1)*('Controle de NFs Tomadas'!$C$4:$C$9993=BA$2)*('Controle de NFs Tomadas'!$G$4:$G$9993=$A34)*('Controle de NFs Tomadas'!$I$4:$I$9993))</f>
        <v>0</v>
      </c>
      <c r="BB34" s="168">
        <f>SUMPRODUCT(('Controle de NFs Tomadas'!$E$4:$E$9993=$A$1)*('Controle de NFs Tomadas'!$C$4:$C$9993=BB$2)*('Controle de NFs Tomadas'!$G$4:$G$9993=$A34)*('Controle de NFs Tomadas'!$I$4:$I$9993))</f>
        <v>0</v>
      </c>
      <c r="BC34" s="168">
        <f>SUMPRODUCT(('Controle de NFs Tomadas'!$E$4:$E$9993=$A$1)*('Controle de NFs Tomadas'!$C$4:$C$9993=BC$2)*('Controle de NFs Tomadas'!$G$4:$G$9993=$A34)*('Controle de NFs Tomadas'!$I$4:$I$9993))</f>
        <v>0</v>
      </c>
      <c r="BD34" s="168">
        <f>SUMPRODUCT(('Controle de NFs Tomadas'!$E$4:$E$9993=$A$1)*('Controle de NFs Tomadas'!$C$4:$C$9993=BD$2)*('Controle de NFs Tomadas'!$G$4:$G$9993=$A34)*('Controle de NFs Tomadas'!$I$4:$I$9993))</f>
        <v>0</v>
      </c>
      <c r="BE34" s="168">
        <f>SUMPRODUCT(('Controle de NFs Tomadas'!$E$4:$E$9993=$A$1)*('Controle de NFs Tomadas'!$C$4:$C$9993=BE$2)*('Controle de NFs Tomadas'!$G$4:$G$9993=$A34)*('Controle de NFs Tomadas'!$I$4:$I$9993))</f>
        <v>0</v>
      </c>
      <c r="BF34" s="168">
        <f>SUMPRODUCT(('Controle de NFs Tomadas'!$E$4:$E$9993=$A$1)*('Controle de NFs Tomadas'!$C$4:$C$9993=BF$2)*('Controle de NFs Tomadas'!$G$4:$G$9993=$A34)*('Controle de NFs Tomadas'!$I$4:$I$9993))</f>
        <v>0</v>
      </c>
      <c r="BG34" s="168">
        <f>SUMPRODUCT(('Controle de NFs Tomadas'!$E$4:$E$9993=$A$1)*('Controle de NFs Tomadas'!$C$4:$C$9993=BG$2)*('Controle de NFs Tomadas'!$G$4:$G$9993=$A34)*('Controle de NFs Tomadas'!$I$4:$I$9993))</f>
        <v>0</v>
      </c>
      <c r="BH34" s="168">
        <f>SUMPRODUCT(('Controle de NFs Tomadas'!$E$4:$E$9993=$A$1)*('Controle de NFs Tomadas'!$C$4:$C$9993=BH$2)*('Controle de NFs Tomadas'!$G$4:$G$9993=$A34)*('Controle de NFs Tomadas'!$I$4:$I$9993))</f>
        <v>0</v>
      </c>
      <c r="BI34" s="168">
        <f>SUMPRODUCT(('Controle de NFs Tomadas'!$E$4:$E$9993=$A$1)*('Controle de NFs Tomadas'!$C$4:$C$9993=BI$2)*('Controle de NFs Tomadas'!$G$4:$G$9993=$A34)*('Controle de NFs Tomadas'!$I$4:$I$9993))</f>
        <v>0</v>
      </c>
      <c r="BJ34" s="168">
        <f>SUMPRODUCT(('Controle de NFs Tomadas'!$E$4:$E$9993=$A$1)*('Controle de NFs Tomadas'!$C$4:$C$9993=BJ$2)*('Controle de NFs Tomadas'!$G$4:$G$9993=$A34)*('Controle de NFs Tomadas'!$I$4:$I$9993))</f>
        <v>0</v>
      </c>
      <c r="BK34" s="168">
        <f>SUMPRODUCT(('Controle de NFs Tomadas'!$E$4:$E$9993=$A$1)*('Controle de NFs Tomadas'!$C$4:$C$9993=BK$2)*('Controle de NFs Tomadas'!$G$4:$G$9993=$A34)*('Controle de NFs Tomadas'!$I$4:$I$9993))</f>
        <v>0</v>
      </c>
      <c r="BL34" s="168">
        <f>SUMPRODUCT(('Controle de NFs Tomadas'!$E$4:$E$9993=$A$1)*('Controle de NFs Tomadas'!$C$4:$C$9993=BL$2)*('Controle de NFs Tomadas'!$G$4:$G$9993=$A34)*('Controle de NFs Tomadas'!$I$4:$I$9993))</f>
        <v>0</v>
      </c>
      <c r="BM34" s="169">
        <f>SUMPRODUCT(('Controle de NFs Tomadas'!$E$4:$E$9993=$A$1)*('Controle de NFs Tomadas'!$C$4:$C$9993=BM$2)*('Controle de NFs Tomadas'!$G$4:$G$9993=$A34)*('Controle de NFs Tomadas'!$I$4:$I$9993))</f>
        <v>0</v>
      </c>
      <c r="BN34" s="170">
        <f>SUMPRODUCT(('Controle de NFs Tomadas'!$E$4:$E$9993=$A$1)*('Controle de NFs Tomadas'!$C$4:$C$9993=BN$2)*('Controle de NFs Tomadas'!$G$4:$G$9993=$A34)*('Controle de NFs Tomadas'!$I$4:$I$9993))</f>
        <v>0</v>
      </c>
      <c r="BO34" s="168">
        <f>SUMPRODUCT(('Controle de NFs Tomadas'!$E$4:$E$9993=$A$1)*('Controle de NFs Tomadas'!$C$4:$C$9993=BO$2)*('Controle de NFs Tomadas'!$G$4:$G$9993=$A34)*('Controle de NFs Tomadas'!$I$4:$I$9993))</f>
        <v>0</v>
      </c>
      <c r="BP34" s="168">
        <f>SUMPRODUCT(('Controle de NFs Tomadas'!$E$4:$E$9993=$A$1)*('Controle de NFs Tomadas'!$C$4:$C$9993=BP$2)*('Controle de NFs Tomadas'!$G$4:$G$9993=$A34)*('Controle de NFs Tomadas'!$I$4:$I$9993))</f>
        <v>0</v>
      </c>
      <c r="BQ34" s="168">
        <f>SUMPRODUCT(('Controle de NFs Tomadas'!$E$4:$E$9993=$A$1)*('Controle de NFs Tomadas'!$C$4:$C$9993=BQ$2)*('Controle de NFs Tomadas'!$G$4:$G$9993=$A34)*('Controle de NFs Tomadas'!$I$4:$I$9993))</f>
        <v>0</v>
      </c>
      <c r="BR34" s="168">
        <f>SUMPRODUCT(('Controle de NFs Tomadas'!$E$4:$E$9993=$A$1)*('Controle de NFs Tomadas'!$C$4:$C$9993=BR$2)*('Controle de NFs Tomadas'!$G$4:$G$9993=$A34)*('Controle de NFs Tomadas'!$I$4:$I$9993))</f>
        <v>0</v>
      </c>
      <c r="BS34" s="168">
        <f>SUMPRODUCT(('Controle de NFs Tomadas'!$E$4:$E$9993=$A$1)*('Controle de NFs Tomadas'!$C$4:$C$9993=BS$2)*('Controle de NFs Tomadas'!$G$4:$G$9993=$A34)*('Controle de NFs Tomadas'!$I$4:$I$9993))</f>
        <v>0</v>
      </c>
      <c r="BT34" s="168">
        <f>SUMPRODUCT(('Controle de NFs Tomadas'!$E$4:$E$9993=$A$1)*('Controle de NFs Tomadas'!$C$4:$C$9993=BT$2)*('Controle de NFs Tomadas'!$G$4:$G$9993=$A34)*('Controle de NFs Tomadas'!$I$4:$I$9993))</f>
        <v>0</v>
      </c>
      <c r="BU34" s="168">
        <f>SUMPRODUCT(('Controle de NFs Tomadas'!$E$4:$E$9993=$A$1)*('Controle de NFs Tomadas'!$C$4:$C$9993=BU$2)*('Controle de NFs Tomadas'!$G$4:$G$9993=$A34)*('Controle de NFs Tomadas'!$I$4:$I$9993))</f>
        <v>0</v>
      </c>
      <c r="BV34" s="168">
        <f>SUMPRODUCT(('Controle de NFs Tomadas'!$E$4:$E$9993=$A$1)*('Controle de NFs Tomadas'!$C$4:$C$9993=BV$2)*('Controle de NFs Tomadas'!$G$4:$G$9993=$A34)*('Controle de NFs Tomadas'!$I$4:$I$9993))</f>
        <v>0</v>
      </c>
      <c r="BW34" s="168">
        <f>SUMPRODUCT(('Controle de NFs Tomadas'!$E$4:$E$9993=$A$1)*('Controle de NFs Tomadas'!$C$4:$C$9993=BW$2)*('Controle de NFs Tomadas'!$G$4:$G$9993=$A34)*('Controle de NFs Tomadas'!$I$4:$I$9993))</f>
        <v>0</v>
      </c>
      <c r="BX34" s="168">
        <f>SUMPRODUCT(('Controle de NFs Tomadas'!$E$4:$E$9993=$A$1)*('Controle de NFs Tomadas'!$C$4:$C$9993=BX$2)*('Controle de NFs Tomadas'!$G$4:$G$9993=$A34)*('Controle de NFs Tomadas'!$I$4:$I$9993))</f>
        <v>0</v>
      </c>
      <c r="BY34" s="168">
        <f>SUMPRODUCT(('Controle de NFs Tomadas'!$E$4:$E$9993=$A$1)*('Controle de NFs Tomadas'!$C$4:$C$9993=BY$2)*('Controle de NFs Tomadas'!$G$4:$G$9993=$A34)*('Controle de NFs Tomadas'!$I$4:$I$9993))</f>
        <v>0</v>
      </c>
      <c r="BZ34" s="168">
        <f>SUMPRODUCT(('Controle de NFs Tomadas'!$E$4:$E$9993=$A$1)*('Controle de NFs Tomadas'!$C$4:$C$9993=BZ$2)*('Controle de NFs Tomadas'!$G$4:$G$9993=$A34)*('Controle de NFs Tomadas'!$I$4:$I$9993))</f>
        <v>0</v>
      </c>
      <c r="CA34" s="168">
        <f>SUMPRODUCT(('Controle de NFs Tomadas'!$E$4:$E$9993=$A$1)*('Controle de NFs Tomadas'!$C$4:$C$9993=CA$2)*('Controle de NFs Tomadas'!$G$4:$G$9993=$A34)*('Controle de NFs Tomadas'!$I$4:$I$9993))</f>
        <v>0</v>
      </c>
      <c r="CB34" s="168">
        <f>SUMPRODUCT(('Controle de NFs Tomadas'!$E$4:$E$9993=$A$1)*('Controle de NFs Tomadas'!$C$4:$C$9993=CB$2)*('Controle de NFs Tomadas'!$G$4:$G$9993=$A34)*('Controle de NFs Tomadas'!$I$4:$I$9993))</f>
        <v>0</v>
      </c>
      <c r="CC34" s="168">
        <f>SUMPRODUCT(('Controle de NFs Tomadas'!$E$4:$E$9993=$A$1)*('Controle de NFs Tomadas'!$C$4:$C$9993=CC$2)*('Controle de NFs Tomadas'!$G$4:$G$9993=$A34)*('Controle de NFs Tomadas'!$I$4:$I$9993))</f>
        <v>0</v>
      </c>
      <c r="CD34" s="168">
        <f>SUMPRODUCT(('Controle de NFs Tomadas'!$E$4:$E$9993=$A$1)*('Controle de NFs Tomadas'!$C$4:$C$9993=CD$2)*('Controle de NFs Tomadas'!$G$4:$G$9993=$A34)*('Controle de NFs Tomadas'!$I$4:$I$9993))</f>
        <v>0</v>
      </c>
      <c r="CE34" s="168">
        <f>SUMPRODUCT(('Controle de NFs Tomadas'!$E$4:$E$9993=$A$1)*('Controle de NFs Tomadas'!$C$4:$C$9993=CE$2)*('Controle de NFs Tomadas'!$G$4:$G$9993=$A34)*('Controle de NFs Tomadas'!$I$4:$I$9993))</f>
        <v>0</v>
      </c>
      <c r="CF34" s="168">
        <f>SUMPRODUCT(('Controle de NFs Tomadas'!$E$4:$E$9993=$A$1)*('Controle de NFs Tomadas'!$C$4:$C$9993=CF$2)*('Controle de NFs Tomadas'!$G$4:$G$9993=$A34)*('Controle de NFs Tomadas'!$I$4:$I$9993))</f>
        <v>0</v>
      </c>
      <c r="CG34" s="168">
        <f>SUMPRODUCT(('Controle de NFs Tomadas'!$E$4:$E$9993=$A$1)*('Controle de NFs Tomadas'!$C$4:$C$9993=CG$2)*('Controle de NFs Tomadas'!$G$4:$G$9993=$A34)*('Controle de NFs Tomadas'!$I$4:$I$9993))</f>
        <v>0</v>
      </c>
      <c r="CH34" s="168">
        <f>SUMPRODUCT(('Controle de NFs Tomadas'!$E$4:$E$9993=$A$1)*('Controle de NFs Tomadas'!$C$4:$C$9993=CH$2)*('Controle de NFs Tomadas'!$G$4:$G$9993=$A34)*('Controle de NFs Tomadas'!$I$4:$I$9993))</f>
        <v>0</v>
      </c>
      <c r="CI34" s="168">
        <f>SUMPRODUCT(('Controle de NFs Tomadas'!$E$4:$E$9993=$A$1)*('Controle de NFs Tomadas'!$C$4:$C$9993=CI$2)*('Controle de NFs Tomadas'!$G$4:$G$9993=$A34)*('Controle de NFs Tomadas'!$I$4:$I$9993))</f>
        <v>0</v>
      </c>
      <c r="CJ34" s="168">
        <f>SUMPRODUCT(('Controle de NFs Tomadas'!$E$4:$E$9993=$A$1)*('Controle de NFs Tomadas'!$C$4:$C$9993=CJ$2)*('Controle de NFs Tomadas'!$G$4:$G$9993=$A34)*('Controle de NFs Tomadas'!$I$4:$I$9993))</f>
        <v>0</v>
      </c>
      <c r="CK34" s="168">
        <f>SUMPRODUCT(('Controle de NFs Tomadas'!$E$4:$E$9993=$A$1)*('Controle de NFs Tomadas'!$C$4:$C$9993=CK$2)*('Controle de NFs Tomadas'!$G$4:$G$9993=$A34)*('Controle de NFs Tomadas'!$I$4:$I$9993))</f>
        <v>0</v>
      </c>
      <c r="CL34" s="168">
        <f>SUMPRODUCT(('Controle de NFs Tomadas'!$E$4:$E$9993=$A$1)*('Controle de NFs Tomadas'!$C$4:$C$9993=CL$2)*('Controle de NFs Tomadas'!$G$4:$G$9993=$A34)*('Controle de NFs Tomadas'!$I$4:$I$9993))</f>
        <v>0</v>
      </c>
      <c r="CM34" s="168">
        <f>SUMPRODUCT(('Controle de NFs Tomadas'!$E$4:$E$9993=$A$1)*('Controle de NFs Tomadas'!$C$4:$C$9993=CM$2)*('Controle de NFs Tomadas'!$G$4:$G$9993=$A34)*('Controle de NFs Tomadas'!$I$4:$I$9993))</f>
        <v>0</v>
      </c>
      <c r="CN34" s="168">
        <f>SUMPRODUCT(('Controle de NFs Tomadas'!$E$4:$E$9993=$A$1)*('Controle de NFs Tomadas'!$C$4:$C$9993=CN$2)*('Controle de NFs Tomadas'!$G$4:$G$9993=$A34)*('Controle de NFs Tomadas'!$I$4:$I$9993))</f>
        <v>0</v>
      </c>
      <c r="CO34" s="168">
        <f>SUMPRODUCT(('Controle de NFs Tomadas'!$E$4:$E$9993=$A$1)*('Controle de NFs Tomadas'!$C$4:$C$9993=CO$2)*('Controle de NFs Tomadas'!$G$4:$G$9993=$A34)*('Controle de NFs Tomadas'!$I$4:$I$9993))</f>
        <v>0</v>
      </c>
      <c r="CP34" s="168">
        <f>SUMPRODUCT(('Controle de NFs Tomadas'!$E$4:$E$9993=$A$1)*('Controle de NFs Tomadas'!$C$4:$C$9993=CP$2)*('Controle de NFs Tomadas'!$G$4:$G$9993=$A34)*('Controle de NFs Tomadas'!$I$4:$I$9993))</f>
        <v>0</v>
      </c>
      <c r="CQ34" s="168">
        <f>SUMPRODUCT(('Controle de NFs Tomadas'!$E$4:$E$9993=$A$1)*('Controle de NFs Tomadas'!$C$4:$C$9993=CQ$2)*('Controle de NFs Tomadas'!$G$4:$G$9993=$A34)*('Controle de NFs Tomadas'!$I$4:$I$9993))</f>
        <v>0</v>
      </c>
      <c r="CR34" s="168">
        <f>SUMPRODUCT(('Controle de NFs Tomadas'!$E$4:$E$9993=$A$1)*('Controle de NFs Tomadas'!$C$4:$C$9993=CR$2)*('Controle de NFs Tomadas'!$G$4:$G$9993=$A34)*('Controle de NFs Tomadas'!$I$4:$I$9993))</f>
        <v>0</v>
      </c>
      <c r="CS34" s="168">
        <f>SUMPRODUCT(('Controle de NFs Tomadas'!$E$4:$E$9993=$A$1)*('Controle de NFs Tomadas'!$C$4:$C$9993=CS$2)*('Controle de NFs Tomadas'!$G$4:$G$9993=$A34)*('Controle de NFs Tomadas'!$I$4:$I$9993))</f>
        <v>0</v>
      </c>
      <c r="CT34" s="168">
        <f>SUMPRODUCT(('Controle de NFs Tomadas'!$E$4:$E$9993=$A$1)*('Controle de NFs Tomadas'!$C$4:$C$9993=CT$2)*('Controle de NFs Tomadas'!$G$4:$G$9993=$A34)*('Controle de NFs Tomadas'!$I$4:$I$9993))</f>
        <v>0</v>
      </c>
      <c r="CU34" s="168">
        <f>SUMPRODUCT(('Controle de NFs Tomadas'!$E$4:$E$9993=$A$1)*('Controle de NFs Tomadas'!$C$4:$C$9993=CU$2)*('Controle de NFs Tomadas'!$G$4:$G$9993=$A34)*('Controle de NFs Tomadas'!$I$4:$I$9993))</f>
        <v>0</v>
      </c>
      <c r="CV34" s="168">
        <f>SUMPRODUCT(('Controle de NFs Tomadas'!$E$4:$E$9993=$A$1)*('Controle de NFs Tomadas'!$C$4:$C$9993=CV$2)*('Controle de NFs Tomadas'!$G$4:$G$9993=$A34)*('Controle de NFs Tomadas'!$I$4:$I$9993))</f>
        <v>0</v>
      </c>
      <c r="CW34" s="168">
        <f>SUMPRODUCT(('Controle de NFs Tomadas'!$E$4:$E$9993=$A$1)*('Controle de NFs Tomadas'!$C$4:$C$9993=CW$2)*('Controle de NFs Tomadas'!$G$4:$G$9993=$A34)*('Controle de NFs Tomadas'!$I$4:$I$9993))</f>
        <v>0</v>
      </c>
      <c r="CX34" s="168">
        <f>SUMPRODUCT(('Controle de NFs Tomadas'!$E$4:$E$9993=$A$1)*('Controle de NFs Tomadas'!$C$4:$C$9993=CX$2)*('Controle de NFs Tomadas'!$G$4:$G$9993=$A34)*('Controle de NFs Tomadas'!$I$4:$I$9993))</f>
        <v>0</v>
      </c>
      <c r="CY34" s="168">
        <f>SUMPRODUCT(('Controle de NFs Tomadas'!$E$4:$E$9993=$A$1)*('Controle de NFs Tomadas'!$C$4:$C$9993=CY$2)*('Controle de NFs Tomadas'!$G$4:$G$9993=$A34)*('Controle de NFs Tomadas'!$I$4:$I$9993))</f>
        <v>0</v>
      </c>
      <c r="CZ34" s="168">
        <f>SUMPRODUCT(('Controle de NFs Tomadas'!$E$4:$E$9993=$A$1)*('Controle de NFs Tomadas'!$C$4:$C$9993=CZ$2)*('Controle de NFs Tomadas'!$G$4:$G$9993=$A34)*('Controle de NFs Tomadas'!$I$4:$I$9993))</f>
        <v>0</v>
      </c>
      <c r="DA34" s="168">
        <f>SUMPRODUCT(('Controle de NFs Tomadas'!$E$4:$E$9993=$A$1)*('Controle de NFs Tomadas'!$C$4:$C$9993=DA$2)*('Controle de NFs Tomadas'!$G$4:$G$9993=$A34)*('Controle de NFs Tomadas'!$I$4:$I$9993))</f>
        <v>0</v>
      </c>
      <c r="DB34" s="168">
        <f>SUMPRODUCT(('Controle de NFs Tomadas'!$E$4:$E$9993=$A$1)*('Controle de NFs Tomadas'!$C$4:$C$9993=DB$2)*('Controle de NFs Tomadas'!$G$4:$G$9993=$A34)*('Controle de NFs Tomadas'!$I$4:$I$9993))</f>
        <v>0</v>
      </c>
      <c r="DC34" s="168">
        <f>SUMPRODUCT(('Controle de NFs Tomadas'!$E$4:$E$9993=$A$1)*('Controle de NFs Tomadas'!$C$4:$C$9993=DC$2)*('Controle de NFs Tomadas'!$G$4:$G$9993=$A34)*('Controle de NFs Tomadas'!$I$4:$I$9993))</f>
        <v>0</v>
      </c>
      <c r="DD34" s="168">
        <f>SUMPRODUCT(('Controle de NFs Tomadas'!$E$4:$E$9993=$A$1)*('Controle de NFs Tomadas'!$C$4:$C$9993=DD$2)*('Controle de NFs Tomadas'!$G$4:$G$9993=$A34)*('Controle de NFs Tomadas'!$I$4:$I$9993))</f>
        <v>0</v>
      </c>
      <c r="DE34" s="168">
        <f>SUMPRODUCT(('Controle de NFs Tomadas'!$E$4:$E$9993=$A$1)*('Controle de NFs Tomadas'!$C$4:$C$9993=DE$2)*('Controle de NFs Tomadas'!$G$4:$G$9993=$A34)*('Controle de NFs Tomadas'!$I$4:$I$9993))</f>
        <v>0</v>
      </c>
      <c r="DF34" s="168">
        <f>SUMPRODUCT(('Controle de NFs Tomadas'!$E$4:$E$9993=$A$1)*('Controle de NFs Tomadas'!$C$4:$C$9993=DF$2)*('Controle de NFs Tomadas'!$G$4:$G$9993=$A34)*('Controle de NFs Tomadas'!$I$4:$I$9993))</f>
        <v>0</v>
      </c>
      <c r="DG34" s="168">
        <f>SUMPRODUCT(('Controle de NFs Tomadas'!$E$4:$E$9993=$A$1)*('Controle de NFs Tomadas'!$C$4:$C$9993=DG$2)*('Controle de NFs Tomadas'!$G$4:$G$9993=$A34)*('Controle de NFs Tomadas'!$I$4:$I$9993))</f>
        <v>0</v>
      </c>
      <c r="DH34" s="168">
        <f>SUMPRODUCT(('Controle de NFs Tomadas'!$E$4:$E$9993=$A$1)*('Controle de NFs Tomadas'!$C$4:$C$9993=DH$2)*('Controle de NFs Tomadas'!$G$4:$G$9993=$A34)*('Controle de NFs Tomadas'!$I$4:$I$9993))</f>
        <v>0</v>
      </c>
      <c r="DI34" s="168">
        <f>SUMPRODUCT(('Controle de NFs Tomadas'!$E$4:$E$9993=$A$1)*('Controle de NFs Tomadas'!$C$4:$C$9993=DI$2)*('Controle de NFs Tomadas'!$G$4:$G$9993=$A34)*('Controle de NFs Tomadas'!$I$4:$I$9993))</f>
        <v>0</v>
      </c>
      <c r="DJ34" s="168">
        <f>SUMPRODUCT(('Controle de NFs Tomadas'!$E$4:$E$9993=$A$1)*('Controle de NFs Tomadas'!$C$4:$C$9993=DJ$2)*('Controle de NFs Tomadas'!$G$4:$G$9993=$A34)*('Controle de NFs Tomadas'!$I$4:$I$9993))</f>
        <v>0</v>
      </c>
      <c r="DK34" s="168">
        <f>SUMPRODUCT(('Controle de NFs Tomadas'!$E$4:$E$9993=$A$1)*('Controle de NFs Tomadas'!$C$4:$C$9993=DK$2)*('Controle de NFs Tomadas'!$G$4:$G$9993=$A34)*('Controle de NFs Tomadas'!$I$4:$I$9993))</f>
        <v>0</v>
      </c>
      <c r="DL34" s="168">
        <f>SUMPRODUCT(('Controle de NFs Tomadas'!$E$4:$E$9993=$A$1)*('Controle de NFs Tomadas'!$C$4:$C$9993=DL$2)*('Controle de NFs Tomadas'!$G$4:$G$9993=$A34)*('Controle de NFs Tomadas'!$I$4:$I$9993))</f>
        <v>0</v>
      </c>
      <c r="DM34" s="168">
        <f>SUMPRODUCT(('Controle de NFs Tomadas'!$E$4:$E$9993=$A$1)*('Controle de NFs Tomadas'!$C$4:$C$9993=DM$2)*('Controle de NFs Tomadas'!$G$4:$G$9993=$A34)*('Controle de NFs Tomadas'!$I$4:$I$9993))</f>
        <v>0</v>
      </c>
      <c r="DN34" s="168">
        <f>SUMPRODUCT(('Controle de NFs Tomadas'!$E$4:$E$9993=$A$1)*('Controle de NFs Tomadas'!$C$4:$C$9993=DN$2)*('Controle de NFs Tomadas'!$G$4:$G$9993=$A34)*('Controle de NFs Tomadas'!$I$4:$I$9993))</f>
        <v>0</v>
      </c>
      <c r="DO34" s="168">
        <f>SUMPRODUCT(('Controle de NFs Tomadas'!$E$4:$E$9993=$A$1)*('Controle de NFs Tomadas'!$C$4:$C$9993=DO$2)*('Controle de NFs Tomadas'!$G$4:$G$9993=$A34)*('Controle de NFs Tomadas'!$I$4:$I$9993))</f>
        <v>0</v>
      </c>
      <c r="DP34" s="168">
        <f>SUMPRODUCT(('Controle de NFs Tomadas'!$E$4:$E$9993=$A$1)*('Controle de NFs Tomadas'!$C$4:$C$9993=DP$2)*('Controle de NFs Tomadas'!$G$4:$G$9993=$A34)*('Controle de NFs Tomadas'!$I$4:$I$9993))</f>
        <v>0</v>
      </c>
      <c r="DQ34" s="168">
        <f>SUMPRODUCT(('Controle de NFs Tomadas'!$E$4:$E$9993=$A$1)*('Controle de NFs Tomadas'!$C$4:$C$9993=DQ$2)*('Controle de NFs Tomadas'!$G$4:$G$9993=$A34)*('Controle de NFs Tomadas'!$I$4:$I$9993))</f>
        <v>0</v>
      </c>
      <c r="DR34" s="168">
        <f>SUMPRODUCT(('Controle de NFs Tomadas'!$E$4:$E$9993=$A$1)*('Controle de NFs Tomadas'!$C$4:$C$9993=DR$2)*('Controle de NFs Tomadas'!$G$4:$G$9993=$A34)*('Controle de NFs Tomadas'!$I$4:$I$9993))</f>
        <v>0</v>
      </c>
      <c r="DS34" s="168">
        <f>SUMPRODUCT(('Controle de NFs Tomadas'!$E$4:$E$9993=$A$1)*('Controle de NFs Tomadas'!$C$4:$C$9993=DS$2)*('Controle de NFs Tomadas'!$G$4:$G$9993=$A34)*('Controle de NFs Tomadas'!$I$4:$I$9993))</f>
        <v>0</v>
      </c>
      <c r="DT34" s="168">
        <f>SUMPRODUCT(('Controle de NFs Tomadas'!$E$4:$E$9993=$A$1)*('Controle de NFs Tomadas'!$C$4:$C$9993=DT$2)*('Controle de NFs Tomadas'!$G$4:$G$9993=$A34)*('Controle de NFs Tomadas'!$I$4:$I$9993))</f>
        <v>0</v>
      </c>
      <c r="DU34" s="168">
        <f>SUMPRODUCT(('Controle de NFs Tomadas'!$E$4:$E$9993=$A$1)*('Controle de NFs Tomadas'!$C$4:$C$9993=DU$2)*('Controle de NFs Tomadas'!$G$4:$G$9993=$A34)*('Controle de NFs Tomadas'!$I$4:$I$9993))</f>
        <v>0</v>
      </c>
      <c r="DV34" s="168">
        <f>SUMPRODUCT(('Controle de NFs Tomadas'!$E$4:$E$9993=$A$1)*('Controle de NFs Tomadas'!$C$4:$C$9993=DV$2)*('Controle de NFs Tomadas'!$G$4:$G$9993=$A34)*('Controle de NFs Tomadas'!$I$4:$I$9993))</f>
        <v>0</v>
      </c>
      <c r="DW34" s="168">
        <f>SUMPRODUCT(('Controle de NFs Tomadas'!$E$4:$E$9993=$A$1)*('Controle de NFs Tomadas'!$C$4:$C$9993=DW$2)*('Controle de NFs Tomadas'!$G$4:$G$9993=$A34)*('Controle de NFs Tomadas'!$I$4:$I$9993))</f>
        <v>0</v>
      </c>
      <c r="DX34" s="168">
        <f>SUMPRODUCT(('Controle de NFs Tomadas'!$E$4:$E$9993=$A$1)*('Controle de NFs Tomadas'!$C$4:$C$9993=DX$2)*('Controle de NFs Tomadas'!$G$4:$G$9993=$A34)*('Controle de NFs Tomadas'!$I$4:$I$9993))</f>
        <v>0</v>
      </c>
      <c r="DY34" s="168">
        <f>SUMPRODUCT(('Controle de NFs Tomadas'!$E$4:$E$9993=$A$1)*('Controle de NFs Tomadas'!$C$4:$C$9993=DY$2)*('Controle de NFs Tomadas'!$G$4:$G$9993=$A34)*('Controle de NFs Tomadas'!$I$4:$I$9993))</f>
        <v>0</v>
      </c>
      <c r="DZ34" s="168">
        <f>SUMPRODUCT(('Controle de NFs Tomadas'!$E$4:$E$9993=$A$1)*('Controle de NFs Tomadas'!$C$4:$C$9993=DZ$2)*('Controle de NFs Tomadas'!$G$4:$G$9993=$A34)*('Controle de NFs Tomadas'!$I$4:$I$9993))</f>
        <v>0</v>
      </c>
      <c r="EA34" s="168">
        <f>SUMPRODUCT(('Controle de NFs Tomadas'!$E$4:$E$9993=$A$1)*('Controle de NFs Tomadas'!$C$4:$C$9993=EA$2)*('Controle de NFs Tomadas'!$G$4:$G$9993=$A34)*('Controle de NFs Tomadas'!$I$4:$I$9993))</f>
        <v>0</v>
      </c>
      <c r="EB34" s="168">
        <f>SUMPRODUCT(('Controle de NFs Tomadas'!$E$4:$E$9993=$A$1)*('Controle de NFs Tomadas'!$C$4:$C$9993=EB$2)*('Controle de NFs Tomadas'!$G$4:$G$9993=$A34)*('Controle de NFs Tomadas'!$I$4:$I$9993))</f>
        <v>0</v>
      </c>
      <c r="EC34" s="168">
        <f>SUMPRODUCT(('Controle de NFs Tomadas'!$E$4:$E$9993=$A$1)*('Controle de NFs Tomadas'!$C$4:$C$9993=EC$2)*('Controle de NFs Tomadas'!$G$4:$G$9993=$A34)*('Controle de NFs Tomadas'!$I$4:$I$9993))</f>
        <v>0</v>
      </c>
      <c r="ED34" s="168">
        <f>SUMPRODUCT(('Controle de NFs Tomadas'!$E$4:$E$9993=$A$1)*('Controle de NFs Tomadas'!$C$4:$C$9993=ED$2)*('Controle de NFs Tomadas'!$G$4:$G$9993=$A34)*('Controle de NFs Tomadas'!$I$4:$I$9993))</f>
        <v>0</v>
      </c>
      <c r="EE34" s="168">
        <f>SUMPRODUCT(('Controle de NFs Tomadas'!$E$4:$E$9993=$A$1)*('Controle de NFs Tomadas'!$C$4:$C$9993=EE$2)*('Controle de NFs Tomadas'!$G$4:$G$9993=$A34)*('Controle de NFs Tomadas'!$I$4:$I$9993))</f>
        <v>0</v>
      </c>
      <c r="EF34" s="168">
        <f>SUMPRODUCT(('Controle de NFs Tomadas'!$E$4:$E$9993=$A$1)*('Controle de NFs Tomadas'!$C$4:$C$9993=EF$2)*('Controle de NFs Tomadas'!$G$4:$G$9993=$A34)*('Controle de NFs Tomadas'!$I$4:$I$9993))</f>
        <v>0</v>
      </c>
      <c r="EG34" s="168">
        <f>SUMPRODUCT(('Controle de NFs Tomadas'!$E$4:$E$9993=$A$1)*('Controle de NFs Tomadas'!$C$4:$C$9993=EG$2)*('Controle de NFs Tomadas'!$G$4:$G$9993=$A34)*('Controle de NFs Tomadas'!$I$4:$I$9993))</f>
        <v>0</v>
      </c>
      <c r="EH34" s="168">
        <f>SUMPRODUCT(('Controle de NFs Tomadas'!$E$4:$E$9993=$A$1)*('Controle de NFs Tomadas'!$C$4:$C$9993=EH$2)*('Controle de NFs Tomadas'!$G$4:$G$9993=$A34)*('Controle de NFs Tomadas'!$I$4:$I$9993))</f>
        <v>0</v>
      </c>
      <c r="EI34" s="168">
        <f>SUMPRODUCT(('Controle de NFs Tomadas'!$E$4:$E$9993=$A$1)*('Controle de NFs Tomadas'!$C$4:$C$9993=EI$2)*('Controle de NFs Tomadas'!$G$4:$G$9993=$A34)*('Controle de NFs Tomadas'!$I$4:$I$9993))</f>
        <v>0</v>
      </c>
      <c r="EJ34" s="168">
        <f>SUMPRODUCT(('Controle de NFs Tomadas'!$E$4:$E$9993=$A$1)*('Controle de NFs Tomadas'!$C$4:$C$9993=EJ$2)*('Controle de NFs Tomadas'!$G$4:$G$9993=$A34)*('Controle de NFs Tomadas'!$I$4:$I$9993))</f>
        <v>0</v>
      </c>
      <c r="EK34" s="168">
        <f>SUMPRODUCT(('Controle de NFs Tomadas'!$E$4:$E$9993=$A$1)*('Controle de NFs Tomadas'!$C$4:$C$9993=EK$2)*('Controle de NFs Tomadas'!$G$4:$G$9993=$A34)*('Controle de NFs Tomadas'!$I$4:$I$9993))</f>
        <v>0</v>
      </c>
      <c r="EL34" s="168">
        <f>SUMPRODUCT(('Controle de NFs Tomadas'!$E$4:$E$9993=$A$1)*('Controle de NFs Tomadas'!$C$4:$C$9993=EL$2)*('Controle de NFs Tomadas'!$G$4:$G$9993=$A34)*('Controle de NFs Tomadas'!$I$4:$I$9993))</f>
        <v>0</v>
      </c>
      <c r="EM34" s="168">
        <f>SUMPRODUCT(('Controle de NFs Tomadas'!$E$4:$E$9993=$A$1)*('Controle de NFs Tomadas'!$C$4:$C$9993=EM$2)*('Controle de NFs Tomadas'!$G$4:$G$9993=$A34)*('Controle de NFs Tomadas'!$I$4:$I$9993))</f>
        <v>0</v>
      </c>
      <c r="EN34" s="168">
        <f>SUMPRODUCT(('Controle de NFs Tomadas'!$E$4:$E$9993=$A$1)*('Controle de NFs Tomadas'!$C$4:$C$9993=EN$2)*('Controle de NFs Tomadas'!$G$4:$G$9993=$A34)*('Controle de NFs Tomadas'!$I$4:$I$9993))</f>
        <v>0</v>
      </c>
      <c r="EO34" s="168">
        <f>SUMPRODUCT(('Controle de NFs Tomadas'!$E$4:$E$9993=$A$1)*('Controle de NFs Tomadas'!$C$4:$C$9993=EO$2)*('Controle de NFs Tomadas'!$G$4:$G$9993=$A34)*('Controle de NFs Tomadas'!$I$4:$I$9993))</f>
        <v>0</v>
      </c>
      <c r="EP34" s="168">
        <f>SUMPRODUCT(('Controle de NFs Tomadas'!$E$4:$E$9993=$A$1)*('Controle de NFs Tomadas'!$C$4:$C$9993=EP$2)*('Controle de NFs Tomadas'!$G$4:$G$9993=$A34)*('Controle de NFs Tomadas'!$I$4:$I$9993))</f>
        <v>0</v>
      </c>
      <c r="EQ34" s="168">
        <f>SUMPRODUCT(('Controle de NFs Tomadas'!$E$4:$E$9993=$A$1)*('Controle de NFs Tomadas'!$C$4:$C$9993=EQ$2)*('Controle de NFs Tomadas'!$G$4:$G$9993=$A34)*('Controle de NFs Tomadas'!$I$4:$I$9993))</f>
        <v>0</v>
      </c>
      <c r="ER34" s="168">
        <f>SUMPRODUCT(('Controle de NFs Tomadas'!$E$4:$E$9993=$A$1)*('Controle de NFs Tomadas'!$C$4:$C$9993=ER$2)*('Controle de NFs Tomadas'!$G$4:$G$9993=$A34)*('Controle de NFs Tomadas'!$I$4:$I$9993))</f>
        <v>0</v>
      </c>
      <c r="ES34" s="168">
        <f>SUMPRODUCT(('Controle de NFs Tomadas'!$E$4:$E$9993=$A$1)*('Controle de NFs Tomadas'!$C$4:$C$9993=ES$2)*('Controle de NFs Tomadas'!$G$4:$G$9993=$A34)*('Controle de NFs Tomadas'!$I$4:$I$9993))</f>
        <v>0</v>
      </c>
      <c r="ET34" s="168">
        <f>SUMPRODUCT(('Controle de NFs Tomadas'!$E$4:$E$9993=$A$1)*('Controle de NFs Tomadas'!$C$4:$C$9993=ET$2)*('Controle de NFs Tomadas'!$G$4:$G$9993=$A34)*('Controle de NFs Tomadas'!$I$4:$I$9993))</f>
        <v>0</v>
      </c>
      <c r="EU34" s="168">
        <f>SUMPRODUCT(('Controle de NFs Tomadas'!$E$4:$E$9993=$A$1)*('Controle de NFs Tomadas'!$C$4:$C$9993=EU$2)*('Controle de NFs Tomadas'!$G$4:$G$9993=$A34)*('Controle de NFs Tomadas'!$I$4:$I$9993))</f>
        <v>0</v>
      </c>
      <c r="EV34" s="168">
        <f>SUMPRODUCT(('Controle de NFs Tomadas'!$E$4:$E$9993=$A$1)*('Controle de NFs Tomadas'!$C$4:$C$9993=EV$2)*('Controle de NFs Tomadas'!$G$4:$G$9993=$A34)*('Controle de NFs Tomadas'!$I$4:$I$9993))</f>
        <v>0</v>
      </c>
      <c r="EW34" s="168">
        <f>SUMPRODUCT(('Controle de NFs Tomadas'!$E$4:$E$9993=$A$1)*('Controle de NFs Tomadas'!$C$4:$C$9993=EW$2)*('Controle de NFs Tomadas'!$G$4:$G$9993=$A34)*('Controle de NFs Tomadas'!$I$4:$I$9993))</f>
        <v>0</v>
      </c>
      <c r="EX34" s="168">
        <f>SUMPRODUCT(('Controle de NFs Tomadas'!$E$4:$E$9993=$A$1)*('Controle de NFs Tomadas'!$C$4:$C$9993=EX$2)*('Controle de NFs Tomadas'!$G$4:$G$9993=$A34)*('Controle de NFs Tomadas'!$I$4:$I$9993))</f>
        <v>0</v>
      </c>
      <c r="EY34" s="168">
        <f>SUMPRODUCT(('Controle de NFs Tomadas'!$E$4:$E$9993=$A$1)*('Controle de NFs Tomadas'!$C$4:$C$9993=EY$2)*('Controle de NFs Tomadas'!$G$4:$G$9993=$A34)*('Controle de NFs Tomadas'!$I$4:$I$9993))</f>
        <v>0</v>
      </c>
      <c r="EZ34" s="168">
        <f>SUMPRODUCT(('Controle de NFs Tomadas'!$E$4:$E$9993=$A$1)*('Controle de NFs Tomadas'!$C$4:$C$9993=EZ$2)*('Controle de NFs Tomadas'!$G$4:$G$9993=$A34)*('Controle de NFs Tomadas'!$I$4:$I$9993))</f>
        <v>0</v>
      </c>
      <c r="FA34" s="168">
        <f>SUMPRODUCT(('Controle de NFs Tomadas'!$E$4:$E$9993=$A$1)*('Controle de NFs Tomadas'!$C$4:$C$9993=FA$2)*('Controle de NFs Tomadas'!$G$4:$G$9993=$A34)*('Controle de NFs Tomadas'!$I$4:$I$9993))</f>
        <v>0</v>
      </c>
      <c r="FB34" s="168">
        <f>SUMPRODUCT(('Controle de NFs Tomadas'!$E$4:$E$9993=$A$1)*('Controle de NFs Tomadas'!$C$4:$C$9993=FB$2)*('Controle de NFs Tomadas'!$G$4:$G$9993=$A34)*('Controle de NFs Tomadas'!$I$4:$I$9993))</f>
        <v>0</v>
      </c>
      <c r="FC34" s="168">
        <f>SUMPRODUCT(('Controle de NFs Tomadas'!$E$4:$E$9993=$A$1)*('Controle de NFs Tomadas'!$C$4:$C$9993=FC$2)*('Controle de NFs Tomadas'!$G$4:$G$9993=$A34)*('Controle de NFs Tomadas'!$I$4:$I$9993))</f>
        <v>0</v>
      </c>
      <c r="FD34" s="168">
        <f>SUMPRODUCT(('Controle de NFs Tomadas'!$E$4:$E$9993=$A$1)*('Controle de NFs Tomadas'!$C$4:$C$9993=FD$2)*('Controle de NFs Tomadas'!$G$4:$G$9993=$A34)*('Controle de NFs Tomadas'!$I$4:$I$9993))</f>
        <v>0</v>
      </c>
      <c r="FE34" s="168">
        <f>SUMPRODUCT(('Controle de NFs Tomadas'!$E$4:$E$9993=$A$1)*('Controle de NFs Tomadas'!$C$4:$C$9993=FE$2)*('Controle de NFs Tomadas'!$G$4:$G$9993=$A34)*('Controle de NFs Tomadas'!$I$4:$I$9993))</f>
        <v>0</v>
      </c>
      <c r="FF34" s="168">
        <f>SUMPRODUCT(('Controle de NFs Tomadas'!$E$4:$E$9993=$A$1)*('Controle de NFs Tomadas'!$C$4:$C$9993=FF$2)*('Controle de NFs Tomadas'!$G$4:$G$9993=$A34)*('Controle de NFs Tomadas'!$I$4:$I$9993))</f>
        <v>0</v>
      </c>
      <c r="FG34" s="168">
        <f>SUMPRODUCT(('Controle de NFs Tomadas'!$E$4:$E$9993=$A$1)*('Controle de NFs Tomadas'!$C$4:$C$9993=FG$2)*('Controle de NFs Tomadas'!$G$4:$G$9993=$A34)*('Controle de NFs Tomadas'!$I$4:$I$9993))</f>
        <v>0</v>
      </c>
      <c r="FH34" s="168">
        <f>SUMPRODUCT(('Controle de NFs Tomadas'!$E$4:$E$9993=$A$1)*('Controle de NFs Tomadas'!$C$4:$C$9993=FH$2)*('Controle de NFs Tomadas'!$G$4:$G$9993=$A34)*('Controle de NFs Tomadas'!$I$4:$I$9993))</f>
        <v>0</v>
      </c>
      <c r="FI34" s="168">
        <f>SUMPRODUCT(('Controle de NFs Tomadas'!$E$4:$E$9993=$A$1)*('Controle de NFs Tomadas'!$C$4:$C$9993=FI$2)*('Controle de NFs Tomadas'!$G$4:$G$9993=$A34)*('Controle de NFs Tomadas'!$I$4:$I$9993))</f>
        <v>0</v>
      </c>
      <c r="FJ34" s="168">
        <f>SUMPRODUCT(('Controle de NFs Tomadas'!$E$4:$E$9993=$A$1)*('Controle de NFs Tomadas'!$C$4:$C$9993=FJ$2)*('Controle de NFs Tomadas'!$G$4:$G$9993=$A34)*('Controle de NFs Tomadas'!$I$4:$I$9993))</f>
        <v>0</v>
      </c>
      <c r="FK34" s="168">
        <f>SUMPRODUCT(('Controle de NFs Tomadas'!$E$4:$E$9993=$A$1)*('Controle de NFs Tomadas'!$C$4:$C$9993=FK$2)*('Controle de NFs Tomadas'!$G$4:$G$9993=$A34)*('Controle de NFs Tomadas'!$I$4:$I$9993))</f>
        <v>0</v>
      </c>
      <c r="FL34" s="168">
        <f>SUMPRODUCT(('Controle de NFs Tomadas'!$E$4:$E$9993=$A$1)*('Controle de NFs Tomadas'!$C$4:$C$9993=FL$2)*('Controle de NFs Tomadas'!$G$4:$G$9993=$A34)*('Controle de NFs Tomadas'!$I$4:$I$9993))</f>
        <v>0</v>
      </c>
      <c r="FM34" s="168">
        <f>SUMPRODUCT(('Controle de NFs Tomadas'!$E$4:$E$9993=$A$1)*('Controle de NFs Tomadas'!$C$4:$C$9993=FM$2)*('Controle de NFs Tomadas'!$G$4:$G$9993=$A34)*('Controle de NFs Tomadas'!$I$4:$I$9993))</f>
        <v>0</v>
      </c>
      <c r="FN34" s="168">
        <f>SUMPRODUCT(('Controle de NFs Tomadas'!$E$4:$E$9993=$A$1)*('Controle de NFs Tomadas'!$C$4:$C$9993=FN$2)*('Controle de NFs Tomadas'!$G$4:$G$9993=$A34)*('Controle de NFs Tomadas'!$I$4:$I$9993))</f>
        <v>0</v>
      </c>
      <c r="FO34" s="168">
        <f>SUMPRODUCT(('Controle de NFs Tomadas'!$E$4:$E$9993=$A$1)*('Controle de NFs Tomadas'!$C$4:$C$9993=FO$2)*('Controle de NFs Tomadas'!$G$4:$G$9993=$A34)*('Controle de NFs Tomadas'!$I$4:$I$9993))</f>
        <v>0</v>
      </c>
      <c r="FP34" s="168">
        <f>SUMPRODUCT(('Controle de NFs Tomadas'!$E$4:$E$9993=$A$1)*('Controle de NFs Tomadas'!$C$4:$C$9993=FP$2)*('Controle de NFs Tomadas'!$G$4:$G$9993=$A34)*('Controle de NFs Tomadas'!$I$4:$I$9993))</f>
        <v>0</v>
      </c>
      <c r="FQ34" s="168">
        <f>SUMPRODUCT(('Controle de NFs Tomadas'!$E$4:$E$9993=$A$1)*('Controle de NFs Tomadas'!$C$4:$C$9993=FQ$2)*('Controle de NFs Tomadas'!$G$4:$G$9993=$A34)*('Controle de NFs Tomadas'!$I$4:$I$9993))</f>
        <v>0</v>
      </c>
      <c r="FR34" s="168">
        <f>SUMPRODUCT(('Controle de NFs Tomadas'!$E$4:$E$9993=$A$1)*('Controle de NFs Tomadas'!$C$4:$C$9993=FR$2)*('Controle de NFs Tomadas'!$G$4:$G$9993=$A34)*('Controle de NFs Tomadas'!$I$4:$I$9993))</f>
        <v>0</v>
      </c>
      <c r="FS34" s="168">
        <f>SUMPRODUCT(('Controle de NFs Tomadas'!$E$4:$E$9993=$A$1)*('Controle de NFs Tomadas'!$C$4:$C$9993=FS$2)*('Controle de NFs Tomadas'!$G$4:$G$9993=$A34)*('Controle de NFs Tomadas'!$I$4:$I$9993))</f>
        <v>0</v>
      </c>
      <c r="FT34" s="168">
        <f>SUMPRODUCT(('Controle de NFs Tomadas'!$E$4:$E$9993=$A$1)*('Controle de NFs Tomadas'!$C$4:$C$9993=FT$2)*('Controle de NFs Tomadas'!$G$4:$G$9993=$A34)*('Controle de NFs Tomadas'!$I$4:$I$9993))</f>
        <v>0</v>
      </c>
      <c r="FU34" s="168">
        <f>SUMPRODUCT(('Controle de NFs Tomadas'!$E$4:$E$9993=$A$1)*('Controle de NFs Tomadas'!$C$4:$C$9993=FU$2)*('Controle de NFs Tomadas'!$G$4:$G$9993=$A34)*('Controle de NFs Tomadas'!$I$4:$I$9993))</f>
        <v>0</v>
      </c>
      <c r="FV34" s="168">
        <f>SUMPRODUCT(('Controle de NFs Tomadas'!$E$4:$E$9993=$A$1)*('Controle de NFs Tomadas'!$C$4:$C$9993=FV$2)*('Controle de NFs Tomadas'!$G$4:$G$9993=$A34)*('Controle de NFs Tomadas'!$I$4:$I$9993))</f>
        <v>0</v>
      </c>
      <c r="FW34" s="168">
        <f>SUMPRODUCT(('Controle de NFs Tomadas'!$E$4:$E$9993=$A$1)*('Controle de NFs Tomadas'!$C$4:$C$9993=FW$2)*('Controle de NFs Tomadas'!$G$4:$G$9993=$A34)*('Controle de NFs Tomadas'!$I$4:$I$9993))</f>
        <v>0</v>
      </c>
      <c r="FX34" s="168">
        <f>SUMPRODUCT(('Controle de NFs Tomadas'!$E$4:$E$9993=$A$1)*('Controle de NFs Tomadas'!$C$4:$C$9993=FX$2)*('Controle de NFs Tomadas'!$G$4:$G$9993=$A34)*('Controle de NFs Tomadas'!$I$4:$I$9993))</f>
        <v>0</v>
      </c>
      <c r="FY34" s="168">
        <f>SUMPRODUCT(('Controle de NFs Tomadas'!$E$4:$E$9993=$A$1)*('Controle de NFs Tomadas'!$C$4:$C$9993=FY$2)*('Controle de NFs Tomadas'!$G$4:$G$9993=$A34)*('Controle de NFs Tomadas'!$I$4:$I$9993))</f>
        <v>0</v>
      </c>
      <c r="FZ34" s="168">
        <f>SUMPRODUCT(('Controle de NFs Tomadas'!$E$4:$E$9993=$A$1)*('Controle de NFs Tomadas'!$C$4:$C$9993=FZ$2)*('Controle de NFs Tomadas'!$G$4:$G$9993=$A34)*('Controle de NFs Tomadas'!$I$4:$I$9993))</f>
        <v>0</v>
      </c>
      <c r="GA34" s="168">
        <f>SUMPRODUCT(('Controle de NFs Tomadas'!$E$4:$E$9993=$A$1)*('Controle de NFs Tomadas'!$C$4:$C$9993=GA$2)*('Controle de NFs Tomadas'!$G$4:$G$9993=$A34)*('Controle de NFs Tomadas'!$I$4:$I$9993))</f>
        <v>0</v>
      </c>
      <c r="GB34" s="168">
        <f>SUMPRODUCT(('Controle de NFs Tomadas'!$E$4:$E$9993=$A$1)*('Controle de NFs Tomadas'!$C$4:$C$9993=GB$2)*('Controle de NFs Tomadas'!$G$4:$G$9993=$A34)*('Controle de NFs Tomadas'!$I$4:$I$9993))</f>
        <v>0</v>
      </c>
      <c r="GC34" s="168">
        <f>SUMPRODUCT(('Controle de NFs Tomadas'!$E$4:$E$9993=$A$1)*('Controle de NFs Tomadas'!$C$4:$C$9993=GC$2)*('Controle de NFs Tomadas'!$G$4:$G$9993=$A34)*('Controle de NFs Tomadas'!$I$4:$I$9993))</f>
        <v>0</v>
      </c>
      <c r="GD34" s="168">
        <f>SUMPRODUCT(('Controle de NFs Tomadas'!$E$4:$E$9993=$A$1)*('Controle de NFs Tomadas'!$C$4:$C$9993=GD$2)*('Controle de NFs Tomadas'!$G$4:$G$9993=$A34)*('Controle de NFs Tomadas'!$I$4:$I$9993))</f>
        <v>0</v>
      </c>
      <c r="GE34" s="168">
        <f>SUMPRODUCT(('Controle de NFs Tomadas'!$E$4:$E$9993=$A$1)*('Controle de NFs Tomadas'!$C$4:$C$9993=GE$2)*('Controle de NFs Tomadas'!$G$4:$G$9993=$A34)*('Controle de NFs Tomadas'!$I$4:$I$9993))</f>
        <v>0</v>
      </c>
      <c r="GF34" s="168">
        <f>SUMPRODUCT(('Controle de NFs Tomadas'!$E$4:$E$9993=$A$1)*('Controle de NFs Tomadas'!$C$4:$C$9993=GF$2)*('Controle de NFs Tomadas'!$G$4:$G$9993=$A34)*('Controle de NFs Tomadas'!$I$4:$I$9993))</f>
        <v>0</v>
      </c>
      <c r="GG34" s="168">
        <f>SUMPRODUCT(('Controle de NFs Tomadas'!$E$4:$E$9993=$A$1)*('Controle de NFs Tomadas'!$C$4:$C$9993=GG$2)*('Controle de NFs Tomadas'!$G$4:$G$9993=$A34)*('Controle de NFs Tomadas'!$I$4:$I$9993))</f>
        <v>0</v>
      </c>
      <c r="GH34" s="168">
        <f>SUMPRODUCT(('Controle de NFs Tomadas'!$E$4:$E$9993=$A$1)*('Controle de NFs Tomadas'!$C$4:$C$9993=GH$2)*('Controle de NFs Tomadas'!$G$4:$G$9993=$A34)*('Controle de NFs Tomadas'!$I$4:$I$9993))</f>
        <v>0</v>
      </c>
      <c r="GI34" s="168">
        <f>SUMPRODUCT(('Controle de NFs Tomadas'!$E$4:$E$9993=$A$1)*('Controle de NFs Tomadas'!$C$4:$C$9993=GI$2)*('Controle de NFs Tomadas'!$G$4:$G$9993=$A34)*('Controle de NFs Tomadas'!$I$4:$I$9993))</f>
        <v>0</v>
      </c>
      <c r="GJ34" s="168">
        <f>SUMPRODUCT(('Controle de NFs Tomadas'!$E$4:$E$9993=$A$1)*('Controle de NFs Tomadas'!$C$4:$C$9993=GJ$2)*('Controle de NFs Tomadas'!$G$4:$G$9993=$A34)*('Controle de NFs Tomadas'!$I$4:$I$9993))</f>
        <v>0</v>
      </c>
      <c r="GK34" s="168">
        <f>SUMPRODUCT(('Controle de NFs Tomadas'!$E$4:$E$9993=$A$1)*('Controle de NFs Tomadas'!$C$4:$C$9993=GK$2)*('Controle de NFs Tomadas'!$G$4:$G$9993=$A34)*('Controle de NFs Tomadas'!$I$4:$I$9993))</f>
        <v>0</v>
      </c>
      <c r="GL34" s="168">
        <f>SUMPRODUCT(('Controle de NFs Tomadas'!$E$4:$E$9993=$A$1)*('Controle de NFs Tomadas'!$C$4:$C$9993=GL$2)*('Controle de NFs Tomadas'!$G$4:$G$9993=$A34)*('Controle de NFs Tomadas'!$I$4:$I$9993))</f>
        <v>0</v>
      </c>
      <c r="GM34" s="168">
        <f>SUMPRODUCT(('Controle de NFs Tomadas'!$E$4:$E$9993=$A$1)*('Controle de NFs Tomadas'!$C$4:$C$9993=GM$2)*('Controle de NFs Tomadas'!$G$4:$G$9993=$A34)*('Controle de NFs Tomadas'!$I$4:$I$9993))</f>
        <v>0</v>
      </c>
      <c r="GN34" s="168">
        <f>SUMPRODUCT(('Controle de NFs Tomadas'!$E$4:$E$9993=$A$1)*('Controle de NFs Tomadas'!$C$4:$C$9993=GN$2)*('Controle de NFs Tomadas'!$G$4:$G$9993=$A34)*('Controle de NFs Tomadas'!$I$4:$I$9993))</f>
        <v>0</v>
      </c>
      <c r="GO34" s="168">
        <f>SUMPRODUCT(('Controle de NFs Tomadas'!$E$4:$E$9993=$A$1)*('Controle de NFs Tomadas'!$C$4:$C$9993=GO$2)*('Controle de NFs Tomadas'!$G$4:$G$9993=$A34)*('Controle de NFs Tomadas'!$I$4:$I$9993))</f>
        <v>0</v>
      </c>
      <c r="GP34" s="168">
        <f>SUMPRODUCT(('Controle de NFs Tomadas'!$E$4:$E$9993=$A$1)*('Controle de NFs Tomadas'!$C$4:$C$9993=GP$2)*('Controle de NFs Tomadas'!$G$4:$G$9993=$A34)*('Controle de NFs Tomadas'!$I$4:$I$9993))</f>
        <v>0</v>
      </c>
      <c r="GQ34" s="168">
        <f>SUMPRODUCT(('Controle de NFs Tomadas'!$E$4:$E$9993=$A$1)*('Controle de NFs Tomadas'!$C$4:$C$9993=GQ$2)*('Controle de NFs Tomadas'!$G$4:$G$9993=$A34)*('Controle de NFs Tomadas'!$I$4:$I$9993))</f>
        <v>0</v>
      </c>
      <c r="GR34" s="168">
        <f>SUMPRODUCT(('Controle de NFs Tomadas'!$E$4:$E$9993=$A$1)*('Controle de NFs Tomadas'!$C$4:$C$9993=GR$2)*('Controle de NFs Tomadas'!$G$4:$G$9993=$A34)*('Controle de NFs Tomadas'!$I$4:$I$9993))</f>
        <v>0</v>
      </c>
      <c r="GS34" s="168">
        <f>SUMPRODUCT(('Controle de NFs Tomadas'!$E$4:$E$9993=$A$1)*('Controle de NFs Tomadas'!$C$4:$C$9993=GS$2)*('Controle de NFs Tomadas'!$G$4:$G$9993=$A34)*('Controle de NFs Tomadas'!$I$4:$I$9993))</f>
        <v>0</v>
      </c>
      <c r="GT34" s="168">
        <f>SUMPRODUCT(('Controle de NFs Tomadas'!$E$4:$E$9993=$A$1)*('Controle de NFs Tomadas'!$C$4:$C$9993=GT$2)*('Controle de NFs Tomadas'!$G$4:$G$9993=$A34)*('Controle de NFs Tomadas'!$I$4:$I$9993))</f>
        <v>0</v>
      </c>
      <c r="GU34" s="168">
        <f>SUMPRODUCT(('Controle de NFs Tomadas'!$E$4:$E$9993=$A$1)*('Controle de NFs Tomadas'!$C$4:$C$9993=GU$2)*('Controle de NFs Tomadas'!$G$4:$G$9993=$A34)*('Controle de NFs Tomadas'!$I$4:$I$9993))</f>
        <v>0</v>
      </c>
      <c r="GV34" s="168">
        <f>SUMPRODUCT(('Controle de NFs Tomadas'!$E$4:$E$9993=$A$1)*('Controle de NFs Tomadas'!$C$4:$C$9993=GV$2)*('Controle de NFs Tomadas'!$G$4:$G$9993=$A34)*('Controle de NFs Tomadas'!$I$4:$I$9993))</f>
        <v>0</v>
      </c>
      <c r="GW34" s="168">
        <f>SUMPRODUCT(('Controle de NFs Tomadas'!$E$4:$E$9993=$A$1)*('Controle de NFs Tomadas'!$C$4:$C$9993=GW$2)*('Controle de NFs Tomadas'!$G$4:$G$9993=$A34)*('Controle de NFs Tomadas'!$I$4:$I$9993))</f>
        <v>0</v>
      </c>
      <c r="GX34" s="168">
        <f>SUMPRODUCT(('Controle de NFs Tomadas'!$E$4:$E$9993=$A$1)*('Controle de NFs Tomadas'!$C$4:$C$9993=GX$2)*('Controle de NFs Tomadas'!$G$4:$G$9993=$A34)*('Controle de NFs Tomadas'!$I$4:$I$9993))</f>
        <v>0</v>
      </c>
      <c r="GY34" s="168">
        <f>SUMPRODUCT(('Controle de NFs Tomadas'!$E$4:$E$9993=$A$1)*('Controle de NFs Tomadas'!$C$4:$C$9993=GY$2)*('Controle de NFs Tomadas'!$G$4:$G$9993=$A34)*('Controle de NFs Tomadas'!$I$4:$I$9993))</f>
        <v>0</v>
      </c>
      <c r="GZ34" s="168">
        <f>SUMPRODUCT(('Controle de NFs Tomadas'!$E$4:$E$9993=$A$1)*('Controle de NFs Tomadas'!$C$4:$C$9993=GZ$2)*('Controle de NFs Tomadas'!$G$4:$G$9993=$A34)*('Controle de NFs Tomadas'!$I$4:$I$9993))</f>
        <v>0</v>
      </c>
      <c r="HA34" s="168">
        <f>SUMPRODUCT(('Controle de NFs Tomadas'!$E$4:$E$9993=$A$1)*('Controle de NFs Tomadas'!$C$4:$C$9993=HA$2)*('Controle de NFs Tomadas'!$G$4:$G$9993=$A34)*('Controle de NFs Tomadas'!$I$4:$I$9993))</f>
        <v>0</v>
      </c>
      <c r="HB34" s="168">
        <f>SUMPRODUCT(('Controle de NFs Tomadas'!$E$4:$E$9993=$A$1)*('Controle de NFs Tomadas'!$C$4:$C$9993=HB$2)*('Controle de NFs Tomadas'!$G$4:$G$9993=$A34)*('Controle de NFs Tomadas'!$I$4:$I$9993))</f>
        <v>0</v>
      </c>
      <c r="HC34" s="168">
        <f>SUMPRODUCT(('Controle de NFs Tomadas'!$E$4:$E$9993=$A$1)*('Controle de NFs Tomadas'!$C$4:$C$9993=HC$2)*('Controle de NFs Tomadas'!$G$4:$G$9993=$A34)*('Controle de NFs Tomadas'!$I$4:$I$9993))</f>
        <v>0</v>
      </c>
      <c r="HD34" s="168">
        <f>SUMPRODUCT(('Controle de NFs Tomadas'!$E$4:$E$9993=$A$1)*('Controle de NFs Tomadas'!$C$4:$C$9993=HD$2)*('Controle de NFs Tomadas'!$G$4:$G$9993=$A34)*('Controle de NFs Tomadas'!$I$4:$I$9993))</f>
        <v>0</v>
      </c>
      <c r="HE34" s="168">
        <f>SUMPRODUCT(('Controle de NFs Tomadas'!$E$4:$E$9993=$A$1)*('Controle de NFs Tomadas'!$C$4:$C$9993=HE$2)*('Controle de NFs Tomadas'!$G$4:$G$9993=$A34)*('Controle de NFs Tomadas'!$I$4:$I$9993))</f>
        <v>0</v>
      </c>
      <c r="HF34" s="168">
        <f>SUMPRODUCT(('Controle de NFs Tomadas'!$E$4:$E$9993=$A$1)*('Controle de NFs Tomadas'!$C$4:$C$9993=HF$2)*('Controle de NFs Tomadas'!$G$4:$G$9993=$A34)*('Controle de NFs Tomadas'!$I$4:$I$9993))</f>
        <v>0</v>
      </c>
      <c r="HG34" s="168">
        <f>SUMPRODUCT(('Controle de NFs Tomadas'!$E$4:$E$9993=$A$1)*('Controle de NFs Tomadas'!$C$4:$C$9993=HG$2)*('Controle de NFs Tomadas'!$G$4:$G$9993=$A34)*('Controle de NFs Tomadas'!$I$4:$I$9993))</f>
        <v>0</v>
      </c>
      <c r="HH34" s="168">
        <f>SUMPRODUCT(('Controle de NFs Tomadas'!$E$4:$E$9993=$A$1)*('Controle de NFs Tomadas'!$C$4:$C$9993=HH$2)*('Controle de NFs Tomadas'!$G$4:$G$9993=$A34)*('Controle de NFs Tomadas'!$I$4:$I$9993))</f>
        <v>0</v>
      </c>
      <c r="HI34" s="168">
        <f>SUMPRODUCT(('Controle de NFs Tomadas'!$E$4:$E$9993=$A$1)*('Controle de NFs Tomadas'!$C$4:$C$9993=HI$2)*('Controle de NFs Tomadas'!$G$4:$G$9993=$A34)*('Controle de NFs Tomadas'!$I$4:$I$9993))</f>
        <v>0</v>
      </c>
      <c r="HJ34" s="168">
        <f>SUMPRODUCT(('Controle de NFs Tomadas'!$E$4:$E$9993=$A$1)*('Controle de NFs Tomadas'!$C$4:$C$9993=HJ$2)*('Controle de NFs Tomadas'!$G$4:$G$9993=$A34)*('Controle de NFs Tomadas'!$I$4:$I$9993))</f>
        <v>0</v>
      </c>
      <c r="HK34" s="168">
        <f>SUMPRODUCT(('Controle de NFs Tomadas'!$E$4:$E$9993=$A$1)*('Controle de NFs Tomadas'!$C$4:$C$9993=HK$2)*('Controle de NFs Tomadas'!$G$4:$G$9993=$A34)*('Controle de NFs Tomadas'!$I$4:$I$9993))</f>
        <v>0</v>
      </c>
      <c r="HL34" s="168">
        <f>SUMPRODUCT(('Controle de NFs Tomadas'!$E$4:$E$9993=$A$1)*('Controle de NFs Tomadas'!$C$4:$C$9993=HL$2)*('Controle de NFs Tomadas'!$G$4:$G$9993=$A34)*('Controle de NFs Tomadas'!$I$4:$I$9993))</f>
        <v>0</v>
      </c>
      <c r="HM34" s="168">
        <f>SUMPRODUCT(('Controle de NFs Tomadas'!$E$4:$E$9993=$A$1)*('Controle de NFs Tomadas'!$C$4:$C$9993=HM$2)*('Controle de NFs Tomadas'!$G$4:$G$9993=$A34)*('Controle de NFs Tomadas'!$I$4:$I$9993))</f>
        <v>0</v>
      </c>
      <c r="HN34" s="168">
        <f>SUMPRODUCT(('Controle de NFs Tomadas'!$E$4:$E$9993=$A$1)*('Controle de NFs Tomadas'!$C$4:$C$9993=HN$2)*('Controle de NFs Tomadas'!$G$4:$G$9993=$A34)*('Controle de NFs Tomadas'!$I$4:$I$9993))</f>
        <v>0</v>
      </c>
      <c r="HO34" s="168">
        <f>SUMPRODUCT(('Controle de NFs Tomadas'!$E$4:$E$9993=$A$1)*('Controle de NFs Tomadas'!$C$4:$C$9993=HO$2)*('Controle de NFs Tomadas'!$G$4:$G$9993=$A34)*('Controle de NFs Tomadas'!$I$4:$I$9993))</f>
        <v>0</v>
      </c>
      <c r="HP34" s="168">
        <f>SUMPRODUCT(('Controle de NFs Tomadas'!$E$4:$E$9993=$A$1)*('Controle de NFs Tomadas'!$C$4:$C$9993=HP$2)*('Controle de NFs Tomadas'!$G$4:$G$9993=$A34)*('Controle de NFs Tomadas'!$I$4:$I$9993))</f>
        <v>0</v>
      </c>
      <c r="HQ34" s="168">
        <f>SUMPRODUCT(('Controle de NFs Tomadas'!$E$4:$E$9993=$A$1)*('Controle de NFs Tomadas'!$C$4:$C$9993=HQ$2)*('Controle de NFs Tomadas'!$G$4:$G$9993=$A34)*('Controle de NFs Tomadas'!$I$4:$I$9993))</f>
        <v>0</v>
      </c>
      <c r="HR34" s="168">
        <f>SUMPRODUCT(('Controle de NFs Tomadas'!$E$4:$E$9993=$A$1)*('Controle de NFs Tomadas'!$C$4:$C$9993=HR$2)*('Controle de NFs Tomadas'!$G$4:$G$9993=$A34)*('Controle de NFs Tomadas'!$I$4:$I$9993))</f>
        <v>0</v>
      </c>
      <c r="HS34" s="168">
        <f>SUMPRODUCT(('Controle de NFs Tomadas'!$E$4:$E$9993=$A$1)*('Controle de NFs Tomadas'!$C$4:$C$9993=HS$2)*('Controle de NFs Tomadas'!$G$4:$G$9993=$A34)*('Controle de NFs Tomadas'!$I$4:$I$9993))</f>
        <v>0</v>
      </c>
      <c r="HT34" s="168">
        <f>SUMPRODUCT(('Controle de NFs Tomadas'!$E$4:$E$9993=$A$1)*('Controle de NFs Tomadas'!$C$4:$C$9993=HT$2)*('Controle de NFs Tomadas'!$G$4:$G$9993=$A34)*('Controle de NFs Tomadas'!$I$4:$I$9993))</f>
        <v>0</v>
      </c>
      <c r="HU34" s="168">
        <f>SUMPRODUCT(('Controle de NFs Tomadas'!$E$4:$E$9993=$A$1)*('Controle de NFs Tomadas'!$C$4:$C$9993=HU$2)*('Controle de NFs Tomadas'!$G$4:$G$9993=$A34)*('Controle de NFs Tomadas'!$I$4:$I$9993))</f>
        <v>0</v>
      </c>
      <c r="HV34" s="168">
        <f>SUMPRODUCT(('Controle de NFs Tomadas'!$E$4:$E$9993=$A$1)*('Controle de NFs Tomadas'!$C$4:$C$9993=HV$2)*('Controle de NFs Tomadas'!$G$4:$G$9993=$A34)*('Controle de NFs Tomadas'!$I$4:$I$9993))</f>
        <v>0</v>
      </c>
      <c r="HW34" s="168">
        <f>SUMPRODUCT(('Controle de NFs Tomadas'!$E$4:$E$9993=$A$1)*('Controle de NFs Tomadas'!$C$4:$C$9993=HW$2)*('Controle de NFs Tomadas'!$G$4:$G$9993=$A34)*('Controle de NFs Tomadas'!$I$4:$I$9993))</f>
        <v>0</v>
      </c>
      <c r="HX34" s="168">
        <f>SUMPRODUCT(('Controle de NFs Tomadas'!$E$4:$E$9993=$A$1)*('Controle de NFs Tomadas'!$C$4:$C$9993=HX$2)*('Controle de NFs Tomadas'!$G$4:$G$9993=$A34)*('Controle de NFs Tomadas'!$I$4:$I$9993))</f>
        <v>0</v>
      </c>
      <c r="HY34" s="168">
        <f>SUMPRODUCT(('Controle de NFs Tomadas'!$E$4:$E$9993=$A$1)*('Controle de NFs Tomadas'!$C$4:$C$9993=HY$2)*('Controle de NFs Tomadas'!$G$4:$G$9993=$A34)*('Controle de NFs Tomadas'!$I$4:$I$9993))</f>
        <v>0</v>
      </c>
      <c r="HZ34" s="168">
        <f>SUMPRODUCT(('Controle de NFs Tomadas'!$E$4:$E$9993=$A$1)*('Controle de NFs Tomadas'!$C$4:$C$9993=HZ$2)*('Controle de NFs Tomadas'!$G$4:$G$9993=$A34)*('Controle de NFs Tomadas'!$I$4:$I$9993))</f>
        <v>0</v>
      </c>
      <c r="IA34" s="168">
        <f>SUMPRODUCT(('Controle de NFs Tomadas'!$E$4:$E$9993=$A$1)*('Controle de NFs Tomadas'!$C$4:$C$9993=IA$2)*('Controle de NFs Tomadas'!$G$4:$G$9993=$A34)*('Controle de NFs Tomadas'!$I$4:$I$9993))</f>
        <v>0</v>
      </c>
      <c r="IB34" s="168">
        <f>SUMPRODUCT(('Controle de NFs Tomadas'!$E$4:$E$9993=$A$1)*('Controle de NFs Tomadas'!$C$4:$C$9993=IB$2)*('Controle de NFs Tomadas'!$G$4:$G$9993=$A34)*('Controle de NFs Tomadas'!$I$4:$I$9993))</f>
        <v>0</v>
      </c>
      <c r="IC34" s="168">
        <f>SUMPRODUCT(('Controle de NFs Tomadas'!$E$4:$E$9993=$A$1)*('Controle de NFs Tomadas'!$C$4:$C$9993=IC$2)*('Controle de NFs Tomadas'!$G$4:$G$9993=$A34)*('Controle de NFs Tomadas'!$I$4:$I$9993))</f>
        <v>0</v>
      </c>
      <c r="ID34" s="168">
        <f>SUMPRODUCT(('Controle de NFs Tomadas'!$E$4:$E$9993=$A$1)*('Controle de NFs Tomadas'!$C$4:$C$9993=ID$2)*('Controle de NFs Tomadas'!$G$4:$G$9993=$A34)*('Controle de NFs Tomadas'!$I$4:$I$9993))</f>
        <v>0</v>
      </c>
      <c r="IE34" s="168">
        <f>SUMPRODUCT(('Controle de NFs Tomadas'!$E$4:$E$9993=$A$1)*('Controle de NFs Tomadas'!$C$4:$C$9993=IE$2)*('Controle de NFs Tomadas'!$G$4:$G$9993=$A34)*('Controle de NFs Tomadas'!$I$4:$I$9993))</f>
        <v>0</v>
      </c>
      <c r="IF34" s="168">
        <f>SUMPRODUCT(('Controle de NFs Tomadas'!$E$4:$E$9993=$A$1)*('Controle de NFs Tomadas'!$C$4:$C$9993=IF$2)*('Controle de NFs Tomadas'!$G$4:$G$9993=$A34)*('Controle de NFs Tomadas'!$I$4:$I$9993))</f>
        <v>0</v>
      </c>
      <c r="IG34" s="168">
        <f>SUMPRODUCT(('Controle de NFs Tomadas'!$E$4:$E$9993=$A$1)*('Controle de NFs Tomadas'!$C$4:$C$9993=IG$2)*('Controle de NFs Tomadas'!$G$4:$G$9993=$A34)*('Controle de NFs Tomadas'!$I$4:$I$9993))</f>
        <v>0</v>
      </c>
      <c r="IH34" s="168">
        <f>SUMPRODUCT(('Controle de NFs Tomadas'!$E$4:$E$9993=$A$1)*('Controle de NFs Tomadas'!$C$4:$C$9993=IH$2)*('Controle de NFs Tomadas'!$G$4:$G$9993=$A34)*('Controle de NFs Tomadas'!$I$4:$I$9993))</f>
        <v>0</v>
      </c>
      <c r="II34" s="168">
        <f>SUMPRODUCT(('Controle de NFs Tomadas'!$E$4:$E$9993=$A$1)*('Controle de NFs Tomadas'!$C$4:$C$9993=II$2)*('Controle de NFs Tomadas'!$G$4:$G$9993=$A34)*('Controle de NFs Tomadas'!$I$4:$I$9993))</f>
        <v>0</v>
      </c>
      <c r="IJ34" s="168">
        <f>SUMPRODUCT(('Controle de NFs Tomadas'!$E$4:$E$9993=$A$1)*('Controle de NFs Tomadas'!$C$4:$C$9993=IJ$2)*('Controle de NFs Tomadas'!$G$4:$G$9993=$A34)*('Controle de NFs Tomadas'!$I$4:$I$9993))</f>
        <v>0</v>
      </c>
      <c r="IK34" s="168">
        <f>SUMPRODUCT(('Controle de NFs Tomadas'!$E$4:$E$9993=$A$1)*('Controle de NFs Tomadas'!$C$4:$C$9993=IK$2)*('Controle de NFs Tomadas'!$G$4:$G$9993=$A34)*('Controle de NFs Tomadas'!$I$4:$I$9993))</f>
        <v>0</v>
      </c>
      <c r="IL34" s="168">
        <f>SUMPRODUCT(('Controle de NFs Tomadas'!$E$4:$E$9993=$A$1)*('Controle de NFs Tomadas'!$C$4:$C$9993=IL$2)*('Controle de NFs Tomadas'!$G$4:$G$9993=$A34)*('Controle de NFs Tomadas'!$I$4:$I$9993))</f>
        <v>0</v>
      </c>
    </row>
    <row r="35" spans="1:246" ht="15.75" customHeight="1" outlineLevel="1" x14ac:dyDescent="0.35">
      <c r="A35" s="3" t="s">
        <v>60</v>
      </c>
      <c r="B35" s="70"/>
      <c r="C35" s="70"/>
      <c r="D35" s="167">
        <f>SUMPRODUCT(('Controle de NFs Tomadas'!$E$4:$E$9993=$A$1)*('Controle de NFs Tomadas'!$C$4:$C$9993=D$2)*('Controle de NFs Tomadas'!$G$4:$G$9993=$A35)*('Controle de NFs Tomadas'!$I$4:$I$9993))</f>
        <v>0</v>
      </c>
      <c r="E35" s="168">
        <f>SUMPRODUCT(('Controle de NFs Tomadas'!$E$4:$E$9993=$A$1)*('Controle de NFs Tomadas'!$C$4:$C$9993=E$2)*('Controle de NFs Tomadas'!$G$4:$G$9993=$A35)*('Controle de NFs Tomadas'!$I$4:$I$9993))</f>
        <v>0</v>
      </c>
      <c r="F35" s="168">
        <f>SUMPRODUCT(('Controle de NFs Tomadas'!$E$4:$E$9993=$A$1)*('Controle de NFs Tomadas'!$C$4:$C$9993=F$2)*('Controle de NFs Tomadas'!$G$4:$G$9993=$A35)*('Controle de NFs Tomadas'!$I$4:$I$9993))</f>
        <v>293.95</v>
      </c>
      <c r="G35" s="168">
        <f>SUMPRODUCT(('Controle de NFs Tomadas'!$E$4:$E$9993=$A$1)*('Controle de NFs Tomadas'!$C$4:$C$9993=G$2)*('Controle de NFs Tomadas'!$G$4:$G$9993=$A35)*('Controle de NFs Tomadas'!$I$4:$I$9993))</f>
        <v>0</v>
      </c>
      <c r="H35" s="168">
        <f>SUMPRODUCT(('Controle de NFs Tomadas'!$E$4:$E$9993=$A$1)*('Controle de NFs Tomadas'!$C$4:$C$9993=H$2)*('Controle de NFs Tomadas'!$G$4:$G$9993=$A35)*('Controle de NFs Tomadas'!$I$4:$I$9993))</f>
        <v>0</v>
      </c>
      <c r="I35" s="168">
        <f>SUMPRODUCT(('Controle de NFs Tomadas'!$E$4:$E$9993=$A$1)*('Controle de NFs Tomadas'!$C$4:$C$9993=I$2)*('Controle de NFs Tomadas'!$G$4:$G$9993=$A35)*('Controle de NFs Tomadas'!$I$4:$I$9993))</f>
        <v>0</v>
      </c>
      <c r="J35" s="168">
        <f>SUMPRODUCT(('Controle de NFs Tomadas'!$E$4:$E$9993=$A$1)*('Controle de NFs Tomadas'!$C$4:$C$9993=J$2)*('Controle de NFs Tomadas'!$G$4:$G$9993=$A35)*('Controle de NFs Tomadas'!$I$4:$I$9993))</f>
        <v>0</v>
      </c>
      <c r="K35" s="168">
        <f>SUMPRODUCT(('Controle de NFs Tomadas'!$E$4:$E$9993=$A$1)*('Controle de NFs Tomadas'!$C$4:$C$9993=K$2)*('Controle de NFs Tomadas'!$G$4:$G$9993=$A35)*('Controle de NFs Tomadas'!$I$4:$I$9993))</f>
        <v>0</v>
      </c>
      <c r="L35" s="168">
        <f>SUMPRODUCT(('Controle de NFs Tomadas'!$E$4:$E$9993=$A$1)*('Controle de NFs Tomadas'!$C$4:$C$9993=L$2)*('Controle de NFs Tomadas'!$G$4:$G$9993=$A35)*('Controle de NFs Tomadas'!$I$4:$I$9993))</f>
        <v>0</v>
      </c>
      <c r="M35" s="168">
        <f>SUMPRODUCT(('Controle de NFs Tomadas'!$E$4:$E$9993=$A$1)*('Controle de NFs Tomadas'!$C$4:$C$9993=M$2)*('Controle de NFs Tomadas'!$G$4:$G$9993=$A35)*('Controle de NFs Tomadas'!$I$4:$I$9993))</f>
        <v>0</v>
      </c>
      <c r="N35" s="168">
        <f>SUMPRODUCT(('Controle de NFs Tomadas'!$E$4:$E$9993=$A$1)*('Controle de NFs Tomadas'!$C$4:$C$9993=N$2)*('Controle de NFs Tomadas'!$G$4:$G$9993=$A35)*('Controle de NFs Tomadas'!$I$4:$I$9993))</f>
        <v>0</v>
      </c>
      <c r="O35" s="168">
        <f>SUMPRODUCT(('Controle de NFs Tomadas'!$E$4:$E$9993=$A$1)*('Controle de NFs Tomadas'!$C$4:$C$9993=O$2)*('Controle de NFs Tomadas'!$G$4:$G$9993=$A35)*('Controle de NFs Tomadas'!$I$4:$I$9993))</f>
        <v>0</v>
      </c>
      <c r="P35" s="168">
        <f>SUMPRODUCT(('Controle de NFs Tomadas'!$E$4:$E$9993=$A$1)*('Controle de NFs Tomadas'!$C$4:$C$9993=P$2)*('Controle de NFs Tomadas'!$G$4:$G$9993=$A35)*('Controle de NFs Tomadas'!$I$4:$I$9993))</f>
        <v>0</v>
      </c>
      <c r="Q35" s="168">
        <f>SUMPRODUCT(('Controle de NFs Tomadas'!$E$4:$E$9993=$A$1)*('Controle de NFs Tomadas'!$C$4:$C$9993=Q$2)*('Controle de NFs Tomadas'!$G$4:$G$9993=$A35)*('Controle de NFs Tomadas'!$I$4:$I$9993))</f>
        <v>0</v>
      </c>
      <c r="R35" s="168">
        <f>SUMPRODUCT(('Controle de NFs Tomadas'!$E$4:$E$9993=$A$1)*('Controle de NFs Tomadas'!$C$4:$C$9993=R$2)*('Controle de NFs Tomadas'!$G$4:$G$9993=$A35)*('Controle de NFs Tomadas'!$I$4:$I$9993))</f>
        <v>0</v>
      </c>
      <c r="S35" s="168">
        <f>SUMPRODUCT(('Controle de NFs Tomadas'!$E$4:$E$9993=$A$1)*('Controle de NFs Tomadas'!$C$4:$C$9993=S$2)*('Controle de NFs Tomadas'!$G$4:$G$9993=$A35)*('Controle de NFs Tomadas'!$I$4:$I$9993))</f>
        <v>0</v>
      </c>
      <c r="T35" s="168">
        <f>SUMPRODUCT(('Controle de NFs Tomadas'!$E$4:$E$9993=$A$1)*('Controle de NFs Tomadas'!$C$4:$C$9993=T$2)*('Controle de NFs Tomadas'!$G$4:$G$9993=$A35)*('Controle de NFs Tomadas'!$I$4:$I$9993))</f>
        <v>0</v>
      </c>
      <c r="U35" s="168">
        <f>SUMPRODUCT(('Controle de NFs Tomadas'!$E$4:$E$9993=$A$1)*('Controle de NFs Tomadas'!$C$4:$C$9993=U$2)*('Controle de NFs Tomadas'!$G$4:$G$9993=$A35)*('Controle de NFs Tomadas'!$I$4:$I$9993))</f>
        <v>0</v>
      </c>
      <c r="V35" s="168">
        <f>SUMPRODUCT(('Controle de NFs Tomadas'!$E$4:$E$9993=$A$1)*('Controle de NFs Tomadas'!$C$4:$C$9993=V$2)*('Controle de NFs Tomadas'!$G$4:$G$9993=$A35)*('Controle de NFs Tomadas'!$I$4:$I$9993))</f>
        <v>0</v>
      </c>
      <c r="W35" s="168">
        <f>SUMPRODUCT(('Controle de NFs Tomadas'!$E$4:$E$9993=$A$1)*('Controle de NFs Tomadas'!$C$4:$C$9993=W$2)*('Controle de NFs Tomadas'!$G$4:$G$9993=$A35)*('Controle de NFs Tomadas'!$I$4:$I$9993))</f>
        <v>0</v>
      </c>
      <c r="X35" s="168">
        <f>SUMPRODUCT(('Controle de NFs Tomadas'!$E$4:$E$9993=$A$1)*('Controle de NFs Tomadas'!$C$4:$C$9993=X$2)*('Controle de NFs Tomadas'!$G$4:$G$9993=$A35)*('Controle de NFs Tomadas'!$I$4:$I$9993))</f>
        <v>0</v>
      </c>
      <c r="Y35" s="168">
        <f>SUMPRODUCT(('Controle de NFs Tomadas'!$E$4:$E$9993=$A$1)*('Controle de NFs Tomadas'!$C$4:$C$9993=Y$2)*('Controle de NFs Tomadas'!$G$4:$G$9993=$A35)*('Controle de NFs Tomadas'!$I$4:$I$9993))</f>
        <v>0</v>
      </c>
      <c r="Z35" s="168">
        <f>SUMPRODUCT(('Controle de NFs Tomadas'!$E$4:$E$9993=$A$1)*('Controle de NFs Tomadas'!$C$4:$C$9993=Z$2)*('Controle de NFs Tomadas'!$G$4:$G$9993=$A35)*('Controle de NFs Tomadas'!$I$4:$I$9993))</f>
        <v>0</v>
      </c>
      <c r="AA35" s="168">
        <f>SUMPRODUCT(('Controle de NFs Tomadas'!$E$4:$E$9993=$A$1)*('Controle de NFs Tomadas'!$C$4:$C$9993=AA$2)*('Controle de NFs Tomadas'!$G$4:$G$9993=$A35)*('Controle de NFs Tomadas'!$I$4:$I$9993))</f>
        <v>0</v>
      </c>
      <c r="AB35" s="168">
        <f>SUMPRODUCT(('Controle de NFs Tomadas'!$E$4:$E$9993=$A$1)*('Controle de NFs Tomadas'!$C$4:$C$9993=AB$2)*('Controle de NFs Tomadas'!$G$4:$G$9993=$A35)*('Controle de NFs Tomadas'!$I$4:$I$9993))</f>
        <v>0</v>
      </c>
      <c r="AC35" s="168">
        <f>SUMPRODUCT(('Controle de NFs Tomadas'!$E$4:$E$9993=$A$1)*('Controle de NFs Tomadas'!$C$4:$C$9993=AC$2)*('Controle de NFs Tomadas'!$G$4:$G$9993=$A35)*('Controle de NFs Tomadas'!$I$4:$I$9993))</f>
        <v>0</v>
      </c>
      <c r="AD35" s="168">
        <f>SUMPRODUCT(('Controle de NFs Tomadas'!$E$4:$E$9993=$A$1)*('Controle de NFs Tomadas'!$C$4:$C$9993=AD$2)*('Controle de NFs Tomadas'!$G$4:$G$9993=$A35)*('Controle de NFs Tomadas'!$I$4:$I$9993))</f>
        <v>0</v>
      </c>
      <c r="AE35" s="168">
        <f>SUMPRODUCT(('Controle de NFs Tomadas'!$E$4:$E$9993=$A$1)*('Controle de NFs Tomadas'!$C$4:$C$9993=AE$2)*('Controle de NFs Tomadas'!$G$4:$G$9993=$A35)*('Controle de NFs Tomadas'!$I$4:$I$9993))</f>
        <v>0</v>
      </c>
      <c r="AF35" s="168">
        <f>SUMPRODUCT(('Controle de NFs Tomadas'!$E$4:$E$9993=$A$1)*('Controle de NFs Tomadas'!$C$4:$C$9993=AF$2)*('Controle de NFs Tomadas'!$G$4:$G$9993=$A35)*('Controle de NFs Tomadas'!$I$4:$I$9993))</f>
        <v>0</v>
      </c>
      <c r="AG35" s="168">
        <f>SUMPRODUCT(('Controle de NFs Tomadas'!$E$4:$E$9993=$A$1)*('Controle de NFs Tomadas'!$C$4:$C$9993=AG$2)*('Controle de NFs Tomadas'!$G$4:$G$9993=$A35)*('Controle de NFs Tomadas'!$I$4:$I$9993))</f>
        <v>0</v>
      </c>
      <c r="AH35" s="169">
        <f>SUMPRODUCT(('Controle de NFs Tomadas'!$E$4:$E$9993=$A$1)*('Controle de NFs Tomadas'!$C$4:$C$9993=AH$2)*('Controle de NFs Tomadas'!$G$4:$G$9993=$A35)*('Controle de NFs Tomadas'!$I$4:$I$9993))</f>
        <v>0</v>
      </c>
      <c r="AI35" s="167">
        <f>SUMPRODUCT(('Controle de NFs Tomadas'!$E$4:$E$9993=$A$1)*('Controle de NFs Tomadas'!$C$4:$C$9993=AI$2)*('Controle de NFs Tomadas'!$G$4:$G$9993=$A35)*('Controle de NFs Tomadas'!$I$4:$I$9993))</f>
        <v>0</v>
      </c>
      <c r="AJ35" s="168">
        <f>SUMPRODUCT(('Controle de NFs Tomadas'!$E$4:$E$9993=$A$1)*('Controle de NFs Tomadas'!$C$4:$C$9993=AJ$2)*('Controle de NFs Tomadas'!$G$4:$G$9993=$A35)*('Controle de NFs Tomadas'!$I$4:$I$9993))</f>
        <v>0</v>
      </c>
      <c r="AK35" s="168">
        <f>SUMPRODUCT(('Controle de NFs Tomadas'!$E$4:$E$9993=$A$1)*('Controle de NFs Tomadas'!$C$4:$C$9993=AK$2)*('Controle de NFs Tomadas'!$G$4:$G$9993=$A35)*('Controle de NFs Tomadas'!$I$4:$I$9993))</f>
        <v>0</v>
      </c>
      <c r="AL35" s="168">
        <f>SUMPRODUCT(('Controle de NFs Tomadas'!$E$4:$E$9993=$A$1)*('Controle de NFs Tomadas'!$C$4:$C$9993=AL$2)*('Controle de NFs Tomadas'!$G$4:$G$9993=$A35)*('Controle de NFs Tomadas'!$I$4:$I$9993))</f>
        <v>0</v>
      </c>
      <c r="AM35" s="168">
        <f>SUMPRODUCT(('Controle de NFs Tomadas'!$E$4:$E$9993=$A$1)*('Controle de NFs Tomadas'!$C$4:$C$9993=AM$2)*('Controle de NFs Tomadas'!$G$4:$G$9993=$A35)*('Controle de NFs Tomadas'!$I$4:$I$9993))</f>
        <v>0</v>
      </c>
      <c r="AN35" s="168">
        <f>SUMPRODUCT(('Controle de NFs Tomadas'!$E$4:$E$9993=$A$1)*('Controle de NFs Tomadas'!$C$4:$C$9993=AN$2)*('Controle de NFs Tomadas'!$G$4:$G$9993=$A35)*('Controle de NFs Tomadas'!$I$4:$I$9993))</f>
        <v>0</v>
      </c>
      <c r="AO35" s="168">
        <f>SUMPRODUCT(('Controle de NFs Tomadas'!$E$4:$E$9993=$A$1)*('Controle de NFs Tomadas'!$C$4:$C$9993=AO$2)*('Controle de NFs Tomadas'!$G$4:$G$9993=$A35)*('Controle de NFs Tomadas'!$I$4:$I$9993))</f>
        <v>0</v>
      </c>
      <c r="AP35" s="168">
        <f>SUMPRODUCT(('Controle de NFs Tomadas'!$E$4:$E$9993=$A$1)*('Controle de NFs Tomadas'!$C$4:$C$9993=AP$2)*('Controle de NFs Tomadas'!$G$4:$G$9993=$A35)*('Controle de NFs Tomadas'!$I$4:$I$9993))</f>
        <v>0</v>
      </c>
      <c r="AQ35" s="168">
        <f>SUMPRODUCT(('Controle de NFs Tomadas'!$E$4:$E$9993=$A$1)*('Controle de NFs Tomadas'!$C$4:$C$9993=AQ$2)*('Controle de NFs Tomadas'!$G$4:$G$9993=$A35)*('Controle de NFs Tomadas'!$I$4:$I$9993))</f>
        <v>0</v>
      </c>
      <c r="AR35" s="168">
        <f>SUMPRODUCT(('Controle de NFs Tomadas'!$E$4:$E$9993=$A$1)*('Controle de NFs Tomadas'!$C$4:$C$9993=AR$2)*('Controle de NFs Tomadas'!$G$4:$G$9993=$A35)*('Controle de NFs Tomadas'!$I$4:$I$9993))</f>
        <v>0</v>
      </c>
      <c r="AS35" s="168">
        <f>SUMPRODUCT(('Controle de NFs Tomadas'!$E$4:$E$9993=$A$1)*('Controle de NFs Tomadas'!$C$4:$C$9993=AS$2)*('Controle de NFs Tomadas'!$G$4:$G$9993=$A35)*('Controle de NFs Tomadas'!$I$4:$I$9993))</f>
        <v>0</v>
      </c>
      <c r="AT35" s="168">
        <f>SUMPRODUCT(('Controle de NFs Tomadas'!$E$4:$E$9993=$A$1)*('Controle de NFs Tomadas'!$C$4:$C$9993=AT$2)*('Controle de NFs Tomadas'!$G$4:$G$9993=$A35)*('Controle de NFs Tomadas'!$I$4:$I$9993))</f>
        <v>0</v>
      </c>
      <c r="AU35" s="168">
        <f>SUMPRODUCT(('Controle de NFs Tomadas'!$E$4:$E$9993=$A$1)*('Controle de NFs Tomadas'!$C$4:$C$9993=AU$2)*('Controle de NFs Tomadas'!$G$4:$G$9993=$A35)*('Controle de NFs Tomadas'!$I$4:$I$9993))</f>
        <v>0</v>
      </c>
      <c r="AV35" s="168">
        <f>SUMPRODUCT(('Controle de NFs Tomadas'!$E$4:$E$9993=$A$1)*('Controle de NFs Tomadas'!$C$4:$C$9993=AV$2)*('Controle de NFs Tomadas'!$G$4:$G$9993=$A35)*('Controle de NFs Tomadas'!$I$4:$I$9993))</f>
        <v>0</v>
      </c>
      <c r="AW35" s="168">
        <f>SUMPRODUCT(('Controle de NFs Tomadas'!$E$4:$E$9993=$A$1)*('Controle de NFs Tomadas'!$C$4:$C$9993=AW$2)*('Controle de NFs Tomadas'!$G$4:$G$9993=$A35)*('Controle de NFs Tomadas'!$I$4:$I$9993))</f>
        <v>0</v>
      </c>
      <c r="AX35" s="168">
        <f>SUMPRODUCT(('Controle de NFs Tomadas'!$E$4:$E$9993=$A$1)*('Controle de NFs Tomadas'!$C$4:$C$9993=AX$2)*('Controle de NFs Tomadas'!$G$4:$G$9993=$A35)*('Controle de NFs Tomadas'!$I$4:$I$9993))</f>
        <v>0</v>
      </c>
      <c r="AY35" s="168">
        <f>SUMPRODUCT(('Controle de NFs Tomadas'!$E$4:$E$9993=$A$1)*('Controle de NFs Tomadas'!$C$4:$C$9993=AY$2)*('Controle de NFs Tomadas'!$G$4:$G$9993=$A35)*('Controle de NFs Tomadas'!$I$4:$I$9993))</f>
        <v>0</v>
      </c>
      <c r="AZ35" s="168">
        <f>SUMPRODUCT(('Controle de NFs Tomadas'!$E$4:$E$9993=$A$1)*('Controle de NFs Tomadas'!$C$4:$C$9993=AZ$2)*('Controle de NFs Tomadas'!$G$4:$G$9993=$A35)*('Controle de NFs Tomadas'!$I$4:$I$9993))</f>
        <v>0</v>
      </c>
      <c r="BA35" s="168">
        <f>SUMPRODUCT(('Controle de NFs Tomadas'!$E$4:$E$9993=$A$1)*('Controle de NFs Tomadas'!$C$4:$C$9993=BA$2)*('Controle de NFs Tomadas'!$G$4:$G$9993=$A35)*('Controle de NFs Tomadas'!$I$4:$I$9993))</f>
        <v>0</v>
      </c>
      <c r="BB35" s="168">
        <f>SUMPRODUCT(('Controle de NFs Tomadas'!$E$4:$E$9993=$A$1)*('Controle de NFs Tomadas'!$C$4:$C$9993=BB$2)*('Controle de NFs Tomadas'!$G$4:$G$9993=$A35)*('Controle de NFs Tomadas'!$I$4:$I$9993))</f>
        <v>0</v>
      </c>
      <c r="BC35" s="168">
        <f>SUMPRODUCT(('Controle de NFs Tomadas'!$E$4:$E$9993=$A$1)*('Controle de NFs Tomadas'!$C$4:$C$9993=BC$2)*('Controle de NFs Tomadas'!$G$4:$G$9993=$A35)*('Controle de NFs Tomadas'!$I$4:$I$9993))</f>
        <v>0</v>
      </c>
      <c r="BD35" s="168">
        <f>SUMPRODUCT(('Controle de NFs Tomadas'!$E$4:$E$9993=$A$1)*('Controle de NFs Tomadas'!$C$4:$C$9993=BD$2)*('Controle de NFs Tomadas'!$G$4:$G$9993=$A35)*('Controle de NFs Tomadas'!$I$4:$I$9993))</f>
        <v>0</v>
      </c>
      <c r="BE35" s="168">
        <f>SUMPRODUCT(('Controle de NFs Tomadas'!$E$4:$E$9993=$A$1)*('Controle de NFs Tomadas'!$C$4:$C$9993=BE$2)*('Controle de NFs Tomadas'!$G$4:$G$9993=$A35)*('Controle de NFs Tomadas'!$I$4:$I$9993))</f>
        <v>0</v>
      </c>
      <c r="BF35" s="168">
        <f>SUMPRODUCT(('Controle de NFs Tomadas'!$E$4:$E$9993=$A$1)*('Controle de NFs Tomadas'!$C$4:$C$9993=BF$2)*('Controle de NFs Tomadas'!$G$4:$G$9993=$A35)*('Controle de NFs Tomadas'!$I$4:$I$9993))</f>
        <v>0</v>
      </c>
      <c r="BG35" s="168">
        <f>SUMPRODUCT(('Controle de NFs Tomadas'!$E$4:$E$9993=$A$1)*('Controle de NFs Tomadas'!$C$4:$C$9993=BG$2)*('Controle de NFs Tomadas'!$G$4:$G$9993=$A35)*('Controle de NFs Tomadas'!$I$4:$I$9993))</f>
        <v>0</v>
      </c>
      <c r="BH35" s="168">
        <f>SUMPRODUCT(('Controle de NFs Tomadas'!$E$4:$E$9993=$A$1)*('Controle de NFs Tomadas'!$C$4:$C$9993=BH$2)*('Controle de NFs Tomadas'!$G$4:$G$9993=$A35)*('Controle de NFs Tomadas'!$I$4:$I$9993))</f>
        <v>0</v>
      </c>
      <c r="BI35" s="168">
        <f>SUMPRODUCT(('Controle de NFs Tomadas'!$E$4:$E$9993=$A$1)*('Controle de NFs Tomadas'!$C$4:$C$9993=BI$2)*('Controle de NFs Tomadas'!$G$4:$G$9993=$A35)*('Controle de NFs Tomadas'!$I$4:$I$9993))</f>
        <v>0</v>
      </c>
      <c r="BJ35" s="168">
        <f>SUMPRODUCT(('Controle de NFs Tomadas'!$E$4:$E$9993=$A$1)*('Controle de NFs Tomadas'!$C$4:$C$9993=BJ$2)*('Controle de NFs Tomadas'!$G$4:$G$9993=$A35)*('Controle de NFs Tomadas'!$I$4:$I$9993))</f>
        <v>0</v>
      </c>
      <c r="BK35" s="168">
        <f>SUMPRODUCT(('Controle de NFs Tomadas'!$E$4:$E$9993=$A$1)*('Controle de NFs Tomadas'!$C$4:$C$9993=BK$2)*('Controle de NFs Tomadas'!$G$4:$G$9993=$A35)*('Controle de NFs Tomadas'!$I$4:$I$9993))</f>
        <v>0</v>
      </c>
      <c r="BL35" s="168">
        <f>SUMPRODUCT(('Controle de NFs Tomadas'!$E$4:$E$9993=$A$1)*('Controle de NFs Tomadas'!$C$4:$C$9993=BL$2)*('Controle de NFs Tomadas'!$G$4:$G$9993=$A35)*('Controle de NFs Tomadas'!$I$4:$I$9993))</f>
        <v>0</v>
      </c>
      <c r="BM35" s="169">
        <f>SUMPRODUCT(('Controle de NFs Tomadas'!$E$4:$E$9993=$A$1)*('Controle de NFs Tomadas'!$C$4:$C$9993=BM$2)*('Controle de NFs Tomadas'!$G$4:$G$9993=$A35)*('Controle de NFs Tomadas'!$I$4:$I$9993))</f>
        <v>0</v>
      </c>
      <c r="BN35" s="170">
        <f>SUMPRODUCT(('Controle de NFs Tomadas'!$E$4:$E$9993=$A$1)*('Controle de NFs Tomadas'!$C$4:$C$9993=BN$2)*('Controle de NFs Tomadas'!$G$4:$G$9993=$A35)*('Controle de NFs Tomadas'!$I$4:$I$9993))</f>
        <v>0</v>
      </c>
      <c r="BO35" s="168">
        <f>SUMPRODUCT(('Controle de NFs Tomadas'!$E$4:$E$9993=$A$1)*('Controle de NFs Tomadas'!$C$4:$C$9993=BO$2)*('Controle de NFs Tomadas'!$G$4:$G$9993=$A35)*('Controle de NFs Tomadas'!$I$4:$I$9993))</f>
        <v>0</v>
      </c>
      <c r="BP35" s="168">
        <f>SUMPRODUCT(('Controle de NFs Tomadas'!$E$4:$E$9993=$A$1)*('Controle de NFs Tomadas'!$C$4:$C$9993=BP$2)*('Controle de NFs Tomadas'!$G$4:$G$9993=$A35)*('Controle de NFs Tomadas'!$I$4:$I$9993))</f>
        <v>0</v>
      </c>
      <c r="BQ35" s="168">
        <f>SUMPRODUCT(('Controle de NFs Tomadas'!$E$4:$E$9993=$A$1)*('Controle de NFs Tomadas'!$C$4:$C$9993=BQ$2)*('Controle de NFs Tomadas'!$G$4:$G$9993=$A35)*('Controle de NFs Tomadas'!$I$4:$I$9993))</f>
        <v>0</v>
      </c>
      <c r="BR35" s="168">
        <f>SUMPRODUCT(('Controle de NFs Tomadas'!$E$4:$E$9993=$A$1)*('Controle de NFs Tomadas'!$C$4:$C$9993=BR$2)*('Controle de NFs Tomadas'!$G$4:$G$9993=$A35)*('Controle de NFs Tomadas'!$I$4:$I$9993))</f>
        <v>0</v>
      </c>
      <c r="BS35" s="168">
        <f>SUMPRODUCT(('Controle de NFs Tomadas'!$E$4:$E$9993=$A$1)*('Controle de NFs Tomadas'!$C$4:$C$9993=BS$2)*('Controle de NFs Tomadas'!$G$4:$G$9993=$A35)*('Controle de NFs Tomadas'!$I$4:$I$9993))</f>
        <v>0</v>
      </c>
      <c r="BT35" s="168">
        <f>SUMPRODUCT(('Controle de NFs Tomadas'!$E$4:$E$9993=$A$1)*('Controle de NFs Tomadas'!$C$4:$C$9993=BT$2)*('Controle de NFs Tomadas'!$G$4:$G$9993=$A35)*('Controle de NFs Tomadas'!$I$4:$I$9993))</f>
        <v>0</v>
      </c>
      <c r="BU35" s="168">
        <f>SUMPRODUCT(('Controle de NFs Tomadas'!$E$4:$E$9993=$A$1)*('Controle de NFs Tomadas'!$C$4:$C$9993=BU$2)*('Controle de NFs Tomadas'!$G$4:$G$9993=$A35)*('Controle de NFs Tomadas'!$I$4:$I$9993))</f>
        <v>0</v>
      </c>
      <c r="BV35" s="168">
        <f>SUMPRODUCT(('Controle de NFs Tomadas'!$E$4:$E$9993=$A$1)*('Controle de NFs Tomadas'!$C$4:$C$9993=BV$2)*('Controle de NFs Tomadas'!$G$4:$G$9993=$A35)*('Controle de NFs Tomadas'!$I$4:$I$9993))</f>
        <v>0</v>
      </c>
      <c r="BW35" s="168">
        <f>SUMPRODUCT(('Controle de NFs Tomadas'!$E$4:$E$9993=$A$1)*('Controle de NFs Tomadas'!$C$4:$C$9993=BW$2)*('Controle de NFs Tomadas'!$G$4:$G$9993=$A35)*('Controle de NFs Tomadas'!$I$4:$I$9993))</f>
        <v>0</v>
      </c>
      <c r="BX35" s="168">
        <f>SUMPRODUCT(('Controle de NFs Tomadas'!$E$4:$E$9993=$A$1)*('Controle de NFs Tomadas'!$C$4:$C$9993=BX$2)*('Controle de NFs Tomadas'!$G$4:$G$9993=$A35)*('Controle de NFs Tomadas'!$I$4:$I$9993))</f>
        <v>0</v>
      </c>
      <c r="BY35" s="168">
        <f>SUMPRODUCT(('Controle de NFs Tomadas'!$E$4:$E$9993=$A$1)*('Controle de NFs Tomadas'!$C$4:$C$9993=BY$2)*('Controle de NFs Tomadas'!$G$4:$G$9993=$A35)*('Controle de NFs Tomadas'!$I$4:$I$9993))</f>
        <v>0</v>
      </c>
      <c r="BZ35" s="168">
        <f>SUMPRODUCT(('Controle de NFs Tomadas'!$E$4:$E$9993=$A$1)*('Controle de NFs Tomadas'!$C$4:$C$9993=BZ$2)*('Controle de NFs Tomadas'!$G$4:$G$9993=$A35)*('Controle de NFs Tomadas'!$I$4:$I$9993))</f>
        <v>0</v>
      </c>
      <c r="CA35" s="168">
        <f>SUMPRODUCT(('Controle de NFs Tomadas'!$E$4:$E$9993=$A$1)*('Controle de NFs Tomadas'!$C$4:$C$9993=CA$2)*('Controle de NFs Tomadas'!$G$4:$G$9993=$A35)*('Controle de NFs Tomadas'!$I$4:$I$9993))</f>
        <v>0</v>
      </c>
      <c r="CB35" s="168">
        <f>SUMPRODUCT(('Controle de NFs Tomadas'!$E$4:$E$9993=$A$1)*('Controle de NFs Tomadas'!$C$4:$C$9993=CB$2)*('Controle de NFs Tomadas'!$G$4:$G$9993=$A35)*('Controle de NFs Tomadas'!$I$4:$I$9993))</f>
        <v>0</v>
      </c>
      <c r="CC35" s="168">
        <f>SUMPRODUCT(('Controle de NFs Tomadas'!$E$4:$E$9993=$A$1)*('Controle de NFs Tomadas'!$C$4:$C$9993=CC$2)*('Controle de NFs Tomadas'!$G$4:$G$9993=$A35)*('Controle de NFs Tomadas'!$I$4:$I$9993))</f>
        <v>0</v>
      </c>
      <c r="CD35" s="168">
        <f>SUMPRODUCT(('Controle de NFs Tomadas'!$E$4:$E$9993=$A$1)*('Controle de NFs Tomadas'!$C$4:$C$9993=CD$2)*('Controle de NFs Tomadas'!$G$4:$G$9993=$A35)*('Controle de NFs Tomadas'!$I$4:$I$9993))</f>
        <v>0</v>
      </c>
      <c r="CE35" s="168">
        <v>510.96</v>
      </c>
      <c r="CF35" s="168">
        <f>SUMPRODUCT(('Controle de NFs Tomadas'!$E$4:$E$9993=$A$1)*('Controle de NFs Tomadas'!$C$4:$C$9993=CF$2)*('Controle de NFs Tomadas'!$G$4:$G$9993=$A35)*('Controle de NFs Tomadas'!$I$4:$I$9993))</f>
        <v>0</v>
      </c>
      <c r="CG35" s="168">
        <f>SUMPRODUCT(('Controle de NFs Tomadas'!$E$4:$E$9993=$A$1)*('Controle de NFs Tomadas'!$C$4:$C$9993=CG$2)*('Controle de NFs Tomadas'!$G$4:$G$9993=$A35)*('Controle de NFs Tomadas'!$I$4:$I$9993))</f>
        <v>0</v>
      </c>
      <c r="CH35" s="168">
        <f>SUMPRODUCT(('Controle de NFs Tomadas'!$E$4:$E$9993=$A$1)*('Controle de NFs Tomadas'!$C$4:$C$9993=CH$2)*('Controle de NFs Tomadas'!$G$4:$G$9993=$A35)*('Controle de NFs Tomadas'!$I$4:$I$9993))</f>
        <v>0</v>
      </c>
      <c r="CI35" s="168">
        <f>SUMPRODUCT(('Controle de NFs Tomadas'!$E$4:$E$9993=$A$1)*('Controle de NFs Tomadas'!$C$4:$C$9993=CI$2)*('Controle de NFs Tomadas'!$G$4:$G$9993=$A35)*('Controle de NFs Tomadas'!$I$4:$I$9993))</f>
        <v>0</v>
      </c>
      <c r="CJ35" s="168">
        <f>SUMPRODUCT(('Controle de NFs Tomadas'!$E$4:$E$9993=$A$1)*('Controle de NFs Tomadas'!$C$4:$C$9993=CJ$2)*('Controle de NFs Tomadas'!$G$4:$G$9993=$A35)*('Controle de NFs Tomadas'!$I$4:$I$9993))</f>
        <v>0</v>
      </c>
      <c r="CK35" s="168">
        <f>SUMPRODUCT(('Controle de NFs Tomadas'!$E$4:$E$9993=$A$1)*('Controle de NFs Tomadas'!$C$4:$C$9993=CK$2)*('Controle de NFs Tomadas'!$G$4:$G$9993=$A35)*('Controle de NFs Tomadas'!$I$4:$I$9993))</f>
        <v>0</v>
      </c>
      <c r="CL35" s="168">
        <f>SUMPRODUCT(('Controle de NFs Tomadas'!$E$4:$E$9993=$A$1)*('Controle de NFs Tomadas'!$C$4:$C$9993=CL$2)*('Controle de NFs Tomadas'!$G$4:$G$9993=$A35)*('Controle de NFs Tomadas'!$I$4:$I$9993))</f>
        <v>0</v>
      </c>
      <c r="CM35" s="168">
        <f>SUMPRODUCT(('Controle de NFs Tomadas'!$E$4:$E$9993=$A$1)*('Controle de NFs Tomadas'!$C$4:$C$9993=CM$2)*('Controle de NFs Tomadas'!$G$4:$G$9993=$A35)*('Controle de NFs Tomadas'!$I$4:$I$9993))</f>
        <v>0</v>
      </c>
      <c r="CN35" s="168">
        <f>SUMPRODUCT(('Controle de NFs Tomadas'!$E$4:$E$9993=$A$1)*('Controle de NFs Tomadas'!$C$4:$C$9993=CN$2)*('Controle de NFs Tomadas'!$G$4:$G$9993=$A35)*('Controle de NFs Tomadas'!$I$4:$I$9993))</f>
        <v>0</v>
      </c>
      <c r="CO35" s="168">
        <f>SUMPRODUCT(('Controle de NFs Tomadas'!$E$4:$E$9993=$A$1)*('Controle de NFs Tomadas'!$C$4:$C$9993=CO$2)*('Controle de NFs Tomadas'!$G$4:$G$9993=$A35)*('Controle de NFs Tomadas'!$I$4:$I$9993))</f>
        <v>0</v>
      </c>
      <c r="CP35" s="168">
        <f>SUMPRODUCT(('Controle de NFs Tomadas'!$E$4:$E$9993=$A$1)*('Controle de NFs Tomadas'!$C$4:$C$9993=CP$2)*('Controle de NFs Tomadas'!$G$4:$G$9993=$A35)*('Controle de NFs Tomadas'!$I$4:$I$9993))</f>
        <v>0</v>
      </c>
      <c r="CQ35" s="168">
        <f>SUMPRODUCT(('Controle de NFs Tomadas'!$E$4:$E$9993=$A$1)*('Controle de NFs Tomadas'!$C$4:$C$9993=CQ$2)*('Controle de NFs Tomadas'!$G$4:$G$9993=$A35)*('Controle de NFs Tomadas'!$I$4:$I$9993))</f>
        <v>0</v>
      </c>
      <c r="CR35" s="168">
        <f>SUMPRODUCT(('Controle de NFs Tomadas'!$E$4:$E$9993=$A$1)*('Controle de NFs Tomadas'!$C$4:$C$9993=CR$2)*('Controle de NFs Tomadas'!$G$4:$G$9993=$A35)*('Controle de NFs Tomadas'!$I$4:$I$9993))</f>
        <v>0</v>
      </c>
      <c r="CS35" s="168">
        <f>SUMPRODUCT(('Controle de NFs Tomadas'!$E$4:$E$9993=$A$1)*('Controle de NFs Tomadas'!$C$4:$C$9993=CS$2)*('Controle de NFs Tomadas'!$G$4:$G$9993=$A35)*('Controle de NFs Tomadas'!$I$4:$I$9993))</f>
        <v>0</v>
      </c>
      <c r="CT35" s="168">
        <f>SUMPRODUCT(('Controle de NFs Tomadas'!$E$4:$E$9993=$A$1)*('Controle de NFs Tomadas'!$C$4:$C$9993=CT$2)*('Controle de NFs Tomadas'!$G$4:$G$9993=$A35)*('Controle de NFs Tomadas'!$I$4:$I$9993))</f>
        <v>0</v>
      </c>
      <c r="CU35" s="168">
        <f>SUMPRODUCT(('Controle de NFs Tomadas'!$E$4:$E$9993=$A$1)*('Controle de NFs Tomadas'!$C$4:$C$9993=CU$2)*('Controle de NFs Tomadas'!$G$4:$G$9993=$A35)*('Controle de NFs Tomadas'!$I$4:$I$9993))</f>
        <v>0</v>
      </c>
      <c r="CV35" s="168">
        <f>SUMPRODUCT(('Controle de NFs Tomadas'!$E$4:$E$9993=$A$1)*('Controle de NFs Tomadas'!$C$4:$C$9993=CV$2)*('Controle de NFs Tomadas'!$G$4:$G$9993=$A35)*('Controle de NFs Tomadas'!$I$4:$I$9993))</f>
        <v>0</v>
      </c>
      <c r="CW35" s="168">
        <f>SUMPRODUCT(('Controle de NFs Tomadas'!$E$4:$E$9993=$A$1)*('Controle de NFs Tomadas'!$C$4:$C$9993=CW$2)*('Controle de NFs Tomadas'!$G$4:$G$9993=$A35)*('Controle de NFs Tomadas'!$I$4:$I$9993))</f>
        <v>0</v>
      </c>
      <c r="CX35" s="168">
        <f>SUMPRODUCT(('Controle de NFs Tomadas'!$E$4:$E$9993=$A$1)*('Controle de NFs Tomadas'!$C$4:$C$9993=CX$2)*('Controle de NFs Tomadas'!$G$4:$G$9993=$A35)*('Controle de NFs Tomadas'!$I$4:$I$9993))</f>
        <v>0</v>
      </c>
      <c r="CY35" s="168">
        <f>SUMPRODUCT(('Controle de NFs Tomadas'!$E$4:$E$9993=$A$1)*('Controle de NFs Tomadas'!$C$4:$C$9993=CY$2)*('Controle de NFs Tomadas'!$G$4:$G$9993=$A35)*('Controle de NFs Tomadas'!$I$4:$I$9993))</f>
        <v>0</v>
      </c>
      <c r="CZ35" s="168">
        <f>SUMPRODUCT(('Controle de NFs Tomadas'!$E$4:$E$9993=$A$1)*('Controle de NFs Tomadas'!$C$4:$C$9993=CZ$2)*('Controle de NFs Tomadas'!$G$4:$G$9993=$A35)*('Controle de NFs Tomadas'!$I$4:$I$9993))</f>
        <v>0</v>
      </c>
      <c r="DA35" s="168">
        <f>SUMPRODUCT(('Controle de NFs Tomadas'!$E$4:$E$9993=$A$1)*('Controle de NFs Tomadas'!$C$4:$C$9993=DA$2)*('Controle de NFs Tomadas'!$G$4:$G$9993=$A35)*('Controle de NFs Tomadas'!$I$4:$I$9993))</f>
        <v>0</v>
      </c>
      <c r="DB35" s="168">
        <f>SUMPRODUCT(('Controle de NFs Tomadas'!$E$4:$E$9993=$A$1)*('Controle de NFs Tomadas'!$C$4:$C$9993=DB$2)*('Controle de NFs Tomadas'!$G$4:$G$9993=$A35)*('Controle de NFs Tomadas'!$I$4:$I$9993))</f>
        <v>0</v>
      </c>
      <c r="DC35" s="168">
        <f>SUMPRODUCT(('Controle de NFs Tomadas'!$E$4:$E$9993=$A$1)*('Controle de NFs Tomadas'!$C$4:$C$9993=DC$2)*('Controle de NFs Tomadas'!$G$4:$G$9993=$A35)*('Controle de NFs Tomadas'!$I$4:$I$9993))</f>
        <v>0</v>
      </c>
      <c r="DD35" s="168">
        <f>SUMPRODUCT(('Controle de NFs Tomadas'!$E$4:$E$9993=$A$1)*('Controle de NFs Tomadas'!$C$4:$C$9993=DD$2)*('Controle de NFs Tomadas'!$G$4:$G$9993=$A35)*('Controle de NFs Tomadas'!$I$4:$I$9993))</f>
        <v>0</v>
      </c>
      <c r="DE35" s="168">
        <f>SUMPRODUCT(('Controle de NFs Tomadas'!$E$4:$E$9993=$A$1)*('Controle de NFs Tomadas'!$C$4:$C$9993=DE$2)*('Controle de NFs Tomadas'!$G$4:$G$9993=$A35)*('Controle de NFs Tomadas'!$I$4:$I$9993))</f>
        <v>0</v>
      </c>
      <c r="DF35" s="168">
        <f>SUMPRODUCT(('Controle de NFs Tomadas'!$E$4:$E$9993=$A$1)*('Controle de NFs Tomadas'!$C$4:$C$9993=DF$2)*('Controle de NFs Tomadas'!$G$4:$G$9993=$A35)*('Controle de NFs Tomadas'!$I$4:$I$9993))</f>
        <v>0</v>
      </c>
      <c r="DG35" s="168">
        <f>SUMPRODUCT(('Controle de NFs Tomadas'!$E$4:$E$9993=$A$1)*('Controle de NFs Tomadas'!$C$4:$C$9993=DG$2)*('Controle de NFs Tomadas'!$G$4:$G$9993=$A35)*('Controle de NFs Tomadas'!$I$4:$I$9993))</f>
        <v>0</v>
      </c>
      <c r="DH35" s="168">
        <f>SUMPRODUCT(('Controle de NFs Tomadas'!$E$4:$E$9993=$A$1)*('Controle de NFs Tomadas'!$C$4:$C$9993=DH$2)*('Controle de NFs Tomadas'!$G$4:$G$9993=$A35)*('Controle de NFs Tomadas'!$I$4:$I$9993))</f>
        <v>0</v>
      </c>
      <c r="DI35" s="168">
        <f>SUMPRODUCT(('Controle de NFs Tomadas'!$E$4:$E$9993=$A$1)*('Controle de NFs Tomadas'!$C$4:$C$9993=DI$2)*('Controle de NFs Tomadas'!$G$4:$G$9993=$A35)*('Controle de NFs Tomadas'!$I$4:$I$9993))</f>
        <v>0</v>
      </c>
      <c r="DJ35" s="168">
        <f>SUMPRODUCT(('Controle de NFs Tomadas'!$E$4:$E$9993=$A$1)*('Controle de NFs Tomadas'!$C$4:$C$9993=DJ$2)*('Controle de NFs Tomadas'!$G$4:$G$9993=$A35)*('Controle de NFs Tomadas'!$I$4:$I$9993))</f>
        <v>0</v>
      </c>
      <c r="DK35" s="168">
        <f>SUMPRODUCT(('Controle de NFs Tomadas'!$E$4:$E$9993=$A$1)*('Controle de NFs Tomadas'!$C$4:$C$9993=DK$2)*('Controle de NFs Tomadas'!$G$4:$G$9993=$A35)*('Controle de NFs Tomadas'!$I$4:$I$9993))</f>
        <v>0</v>
      </c>
      <c r="DL35" s="168">
        <f>SUMPRODUCT(('Controle de NFs Tomadas'!$E$4:$E$9993=$A$1)*('Controle de NFs Tomadas'!$C$4:$C$9993=DL$2)*('Controle de NFs Tomadas'!$G$4:$G$9993=$A35)*('Controle de NFs Tomadas'!$I$4:$I$9993))</f>
        <v>0</v>
      </c>
      <c r="DM35" s="168">
        <f>SUMPRODUCT(('Controle de NFs Tomadas'!$E$4:$E$9993=$A$1)*('Controle de NFs Tomadas'!$C$4:$C$9993=DM$2)*('Controle de NFs Tomadas'!$G$4:$G$9993=$A35)*('Controle de NFs Tomadas'!$I$4:$I$9993))</f>
        <v>0</v>
      </c>
      <c r="DN35" s="168">
        <f>SUMPRODUCT(('Controle de NFs Tomadas'!$E$4:$E$9993=$A$1)*('Controle de NFs Tomadas'!$C$4:$C$9993=DN$2)*('Controle de NFs Tomadas'!$G$4:$G$9993=$A35)*('Controle de NFs Tomadas'!$I$4:$I$9993))</f>
        <v>0</v>
      </c>
      <c r="DO35" s="168">
        <f>SUMPRODUCT(('Controle de NFs Tomadas'!$E$4:$E$9993=$A$1)*('Controle de NFs Tomadas'!$C$4:$C$9993=DO$2)*('Controle de NFs Tomadas'!$G$4:$G$9993=$A35)*('Controle de NFs Tomadas'!$I$4:$I$9993))</f>
        <v>0</v>
      </c>
      <c r="DP35" s="168">
        <f>SUMPRODUCT(('Controle de NFs Tomadas'!$E$4:$E$9993=$A$1)*('Controle de NFs Tomadas'!$C$4:$C$9993=DP$2)*('Controle de NFs Tomadas'!$G$4:$G$9993=$A35)*('Controle de NFs Tomadas'!$I$4:$I$9993))</f>
        <v>0</v>
      </c>
      <c r="DQ35" s="168">
        <f>SUMPRODUCT(('Controle de NFs Tomadas'!$E$4:$E$9993=$A$1)*('Controle de NFs Tomadas'!$C$4:$C$9993=DQ$2)*('Controle de NFs Tomadas'!$G$4:$G$9993=$A35)*('Controle de NFs Tomadas'!$I$4:$I$9993))</f>
        <v>0</v>
      </c>
      <c r="DR35" s="168">
        <f>SUMPRODUCT(('Controle de NFs Tomadas'!$E$4:$E$9993=$A$1)*('Controle de NFs Tomadas'!$C$4:$C$9993=DR$2)*('Controle de NFs Tomadas'!$G$4:$G$9993=$A35)*('Controle de NFs Tomadas'!$I$4:$I$9993))</f>
        <v>0</v>
      </c>
      <c r="DS35" s="168">
        <f>SUMPRODUCT(('Controle de NFs Tomadas'!$E$4:$E$9993=$A$1)*('Controle de NFs Tomadas'!$C$4:$C$9993=DS$2)*('Controle de NFs Tomadas'!$G$4:$G$9993=$A35)*('Controle de NFs Tomadas'!$I$4:$I$9993))</f>
        <v>0</v>
      </c>
      <c r="DT35" s="168">
        <f>SUMPRODUCT(('Controle de NFs Tomadas'!$E$4:$E$9993=$A$1)*('Controle de NFs Tomadas'!$C$4:$C$9993=DT$2)*('Controle de NFs Tomadas'!$G$4:$G$9993=$A35)*('Controle de NFs Tomadas'!$I$4:$I$9993))</f>
        <v>0</v>
      </c>
      <c r="DU35" s="168">
        <f>SUMPRODUCT(('Controle de NFs Tomadas'!$E$4:$E$9993=$A$1)*('Controle de NFs Tomadas'!$C$4:$C$9993=DU$2)*('Controle de NFs Tomadas'!$G$4:$G$9993=$A35)*('Controle de NFs Tomadas'!$I$4:$I$9993))</f>
        <v>0</v>
      </c>
      <c r="DV35" s="168">
        <f>SUMPRODUCT(('Controle de NFs Tomadas'!$E$4:$E$9993=$A$1)*('Controle de NFs Tomadas'!$C$4:$C$9993=DV$2)*('Controle de NFs Tomadas'!$G$4:$G$9993=$A35)*('Controle de NFs Tomadas'!$I$4:$I$9993))</f>
        <v>0</v>
      </c>
      <c r="DW35" s="168">
        <f>SUMPRODUCT(('Controle de NFs Tomadas'!$E$4:$E$9993=$A$1)*('Controle de NFs Tomadas'!$C$4:$C$9993=DW$2)*('Controle de NFs Tomadas'!$G$4:$G$9993=$A35)*('Controle de NFs Tomadas'!$I$4:$I$9993))</f>
        <v>0</v>
      </c>
      <c r="DX35" s="168">
        <f>SUMPRODUCT(('Controle de NFs Tomadas'!$E$4:$E$9993=$A$1)*('Controle de NFs Tomadas'!$C$4:$C$9993=DX$2)*('Controle de NFs Tomadas'!$G$4:$G$9993=$A35)*('Controle de NFs Tomadas'!$I$4:$I$9993))</f>
        <v>0</v>
      </c>
      <c r="DY35" s="168">
        <f>SUMPRODUCT(('Controle de NFs Tomadas'!$E$4:$E$9993=$A$1)*('Controle de NFs Tomadas'!$C$4:$C$9993=DY$2)*('Controle de NFs Tomadas'!$G$4:$G$9993=$A35)*('Controle de NFs Tomadas'!$I$4:$I$9993))</f>
        <v>0</v>
      </c>
      <c r="DZ35" s="168">
        <f>SUMPRODUCT(('Controle de NFs Tomadas'!$E$4:$E$9993=$A$1)*('Controle de NFs Tomadas'!$C$4:$C$9993=DZ$2)*('Controle de NFs Tomadas'!$G$4:$G$9993=$A35)*('Controle de NFs Tomadas'!$I$4:$I$9993))</f>
        <v>0</v>
      </c>
      <c r="EA35" s="168">
        <f>SUMPRODUCT(('Controle de NFs Tomadas'!$E$4:$E$9993=$A$1)*('Controle de NFs Tomadas'!$C$4:$C$9993=EA$2)*('Controle de NFs Tomadas'!$G$4:$G$9993=$A35)*('Controle de NFs Tomadas'!$I$4:$I$9993))</f>
        <v>0</v>
      </c>
      <c r="EB35" s="168">
        <f>SUMPRODUCT(('Controle de NFs Tomadas'!$E$4:$E$9993=$A$1)*('Controle de NFs Tomadas'!$C$4:$C$9993=EB$2)*('Controle de NFs Tomadas'!$G$4:$G$9993=$A35)*('Controle de NFs Tomadas'!$I$4:$I$9993))</f>
        <v>0</v>
      </c>
      <c r="EC35" s="168">
        <f>SUMPRODUCT(('Controle de NFs Tomadas'!$E$4:$E$9993=$A$1)*('Controle de NFs Tomadas'!$C$4:$C$9993=EC$2)*('Controle de NFs Tomadas'!$G$4:$G$9993=$A35)*('Controle de NFs Tomadas'!$I$4:$I$9993))</f>
        <v>0</v>
      </c>
      <c r="ED35" s="168">
        <f>SUMPRODUCT(('Controle de NFs Tomadas'!$E$4:$E$9993=$A$1)*('Controle de NFs Tomadas'!$C$4:$C$9993=ED$2)*('Controle de NFs Tomadas'!$G$4:$G$9993=$A35)*('Controle de NFs Tomadas'!$I$4:$I$9993))</f>
        <v>0</v>
      </c>
      <c r="EE35" s="168">
        <f>SUMPRODUCT(('Controle de NFs Tomadas'!$E$4:$E$9993=$A$1)*('Controle de NFs Tomadas'!$C$4:$C$9993=EE$2)*('Controle de NFs Tomadas'!$G$4:$G$9993=$A35)*('Controle de NFs Tomadas'!$I$4:$I$9993))</f>
        <v>0</v>
      </c>
      <c r="EF35" s="168">
        <f>SUMPRODUCT(('Controle de NFs Tomadas'!$E$4:$E$9993=$A$1)*('Controle de NFs Tomadas'!$C$4:$C$9993=EF$2)*('Controle de NFs Tomadas'!$G$4:$G$9993=$A35)*('Controle de NFs Tomadas'!$I$4:$I$9993))</f>
        <v>0</v>
      </c>
      <c r="EG35" s="168">
        <f>SUMPRODUCT(('Controle de NFs Tomadas'!$E$4:$E$9993=$A$1)*('Controle de NFs Tomadas'!$C$4:$C$9993=EG$2)*('Controle de NFs Tomadas'!$G$4:$G$9993=$A35)*('Controle de NFs Tomadas'!$I$4:$I$9993))</f>
        <v>0</v>
      </c>
      <c r="EH35" s="168">
        <f>SUMPRODUCT(('Controle de NFs Tomadas'!$E$4:$E$9993=$A$1)*('Controle de NFs Tomadas'!$C$4:$C$9993=EH$2)*('Controle de NFs Tomadas'!$G$4:$G$9993=$A35)*('Controle de NFs Tomadas'!$I$4:$I$9993))</f>
        <v>0</v>
      </c>
      <c r="EI35" s="168">
        <f>SUMPRODUCT(('Controle de NFs Tomadas'!$E$4:$E$9993=$A$1)*('Controle de NFs Tomadas'!$C$4:$C$9993=EI$2)*('Controle de NFs Tomadas'!$G$4:$G$9993=$A35)*('Controle de NFs Tomadas'!$I$4:$I$9993))</f>
        <v>0</v>
      </c>
      <c r="EJ35" s="168">
        <f>SUMPRODUCT(('Controle de NFs Tomadas'!$E$4:$E$9993=$A$1)*('Controle de NFs Tomadas'!$C$4:$C$9993=EJ$2)*('Controle de NFs Tomadas'!$G$4:$G$9993=$A35)*('Controle de NFs Tomadas'!$I$4:$I$9993))</f>
        <v>0</v>
      </c>
      <c r="EK35" s="168">
        <f>SUMPRODUCT(('Controle de NFs Tomadas'!$E$4:$E$9993=$A$1)*('Controle de NFs Tomadas'!$C$4:$C$9993=EK$2)*('Controle de NFs Tomadas'!$G$4:$G$9993=$A35)*('Controle de NFs Tomadas'!$I$4:$I$9993))</f>
        <v>0</v>
      </c>
      <c r="EL35" s="168">
        <f>SUMPRODUCT(('Controle de NFs Tomadas'!$E$4:$E$9993=$A$1)*('Controle de NFs Tomadas'!$C$4:$C$9993=EL$2)*('Controle de NFs Tomadas'!$G$4:$G$9993=$A35)*('Controle de NFs Tomadas'!$I$4:$I$9993))</f>
        <v>0</v>
      </c>
      <c r="EM35" s="168">
        <f>SUMPRODUCT(('Controle de NFs Tomadas'!$E$4:$E$9993=$A$1)*('Controle de NFs Tomadas'!$C$4:$C$9993=EM$2)*('Controle de NFs Tomadas'!$G$4:$G$9993=$A35)*('Controle de NFs Tomadas'!$I$4:$I$9993))</f>
        <v>0</v>
      </c>
      <c r="EN35" s="168">
        <f>SUMPRODUCT(('Controle de NFs Tomadas'!$E$4:$E$9993=$A$1)*('Controle de NFs Tomadas'!$C$4:$C$9993=EN$2)*('Controle de NFs Tomadas'!$G$4:$G$9993=$A35)*('Controle de NFs Tomadas'!$I$4:$I$9993))</f>
        <v>0</v>
      </c>
      <c r="EO35" s="168">
        <f>SUMPRODUCT(('Controle de NFs Tomadas'!$E$4:$E$9993=$A$1)*('Controle de NFs Tomadas'!$C$4:$C$9993=EO$2)*('Controle de NFs Tomadas'!$G$4:$G$9993=$A35)*('Controle de NFs Tomadas'!$I$4:$I$9993))</f>
        <v>0</v>
      </c>
      <c r="EP35" s="168">
        <f>SUMPRODUCT(('Controle de NFs Tomadas'!$E$4:$E$9993=$A$1)*('Controle de NFs Tomadas'!$C$4:$C$9993=EP$2)*('Controle de NFs Tomadas'!$G$4:$G$9993=$A35)*('Controle de NFs Tomadas'!$I$4:$I$9993))</f>
        <v>0</v>
      </c>
      <c r="EQ35" s="168">
        <f>SUMPRODUCT(('Controle de NFs Tomadas'!$E$4:$E$9993=$A$1)*('Controle de NFs Tomadas'!$C$4:$C$9993=EQ$2)*('Controle de NFs Tomadas'!$G$4:$G$9993=$A35)*('Controle de NFs Tomadas'!$I$4:$I$9993))</f>
        <v>0</v>
      </c>
      <c r="ER35" s="168">
        <f>SUMPRODUCT(('Controle de NFs Tomadas'!$E$4:$E$9993=$A$1)*('Controle de NFs Tomadas'!$C$4:$C$9993=ER$2)*('Controle de NFs Tomadas'!$G$4:$G$9993=$A35)*('Controle de NFs Tomadas'!$I$4:$I$9993))</f>
        <v>0</v>
      </c>
      <c r="ES35" s="168">
        <f>SUMPRODUCT(('Controle de NFs Tomadas'!$E$4:$E$9993=$A$1)*('Controle de NFs Tomadas'!$C$4:$C$9993=ES$2)*('Controle de NFs Tomadas'!$G$4:$G$9993=$A35)*('Controle de NFs Tomadas'!$I$4:$I$9993))</f>
        <v>0</v>
      </c>
      <c r="ET35" s="168">
        <f>SUMPRODUCT(('Controle de NFs Tomadas'!$E$4:$E$9993=$A$1)*('Controle de NFs Tomadas'!$C$4:$C$9993=ET$2)*('Controle de NFs Tomadas'!$G$4:$G$9993=$A35)*('Controle de NFs Tomadas'!$I$4:$I$9993))</f>
        <v>0</v>
      </c>
      <c r="EU35" s="168">
        <f>SUMPRODUCT(('Controle de NFs Tomadas'!$E$4:$E$9993=$A$1)*('Controle de NFs Tomadas'!$C$4:$C$9993=EU$2)*('Controle de NFs Tomadas'!$G$4:$G$9993=$A35)*('Controle de NFs Tomadas'!$I$4:$I$9993))</f>
        <v>0</v>
      </c>
      <c r="EV35" s="168">
        <f>SUMPRODUCT(('Controle de NFs Tomadas'!$E$4:$E$9993=$A$1)*('Controle de NFs Tomadas'!$C$4:$C$9993=EV$2)*('Controle de NFs Tomadas'!$G$4:$G$9993=$A35)*('Controle de NFs Tomadas'!$I$4:$I$9993))</f>
        <v>0</v>
      </c>
      <c r="EW35" s="168">
        <f>SUMPRODUCT(('Controle de NFs Tomadas'!$E$4:$E$9993=$A$1)*('Controle de NFs Tomadas'!$C$4:$C$9993=EW$2)*('Controle de NFs Tomadas'!$G$4:$G$9993=$A35)*('Controle de NFs Tomadas'!$I$4:$I$9993))</f>
        <v>0</v>
      </c>
      <c r="EX35" s="168">
        <f>SUMPRODUCT(('Controle de NFs Tomadas'!$E$4:$E$9993=$A$1)*('Controle de NFs Tomadas'!$C$4:$C$9993=EX$2)*('Controle de NFs Tomadas'!$G$4:$G$9993=$A35)*('Controle de NFs Tomadas'!$I$4:$I$9993))</f>
        <v>0</v>
      </c>
      <c r="EY35" s="168">
        <f>SUMPRODUCT(('Controle de NFs Tomadas'!$E$4:$E$9993=$A$1)*('Controle de NFs Tomadas'!$C$4:$C$9993=EY$2)*('Controle de NFs Tomadas'!$G$4:$G$9993=$A35)*('Controle de NFs Tomadas'!$I$4:$I$9993))</f>
        <v>0</v>
      </c>
      <c r="EZ35" s="168">
        <f>SUMPRODUCT(('Controle de NFs Tomadas'!$E$4:$E$9993=$A$1)*('Controle de NFs Tomadas'!$C$4:$C$9993=EZ$2)*('Controle de NFs Tomadas'!$G$4:$G$9993=$A35)*('Controle de NFs Tomadas'!$I$4:$I$9993))</f>
        <v>0</v>
      </c>
      <c r="FA35" s="168">
        <f>SUMPRODUCT(('Controle de NFs Tomadas'!$E$4:$E$9993=$A$1)*('Controle de NFs Tomadas'!$C$4:$C$9993=FA$2)*('Controle de NFs Tomadas'!$G$4:$G$9993=$A35)*('Controle de NFs Tomadas'!$I$4:$I$9993))</f>
        <v>0</v>
      </c>
      <c r="FB35" s="168">
        <f>SUMPRODUCT(('Controle de NFs Tomadas'!$E$4:$E$9993=$A$1)*('Controle de NFs Tomadas'!$C$4:$C$9993=FB$2)*('Controle de NFs Tomadas'!$G$4:$G$9993=$A35)*('Controle de NFs Tomadas'!$I$4:$I$9993))</f>
        <v>0</v>
      </c>
      <c r="FC35" s="168">
        <f>SUMPRODUCT(('Controle de NFs Tomadas'!$E$4:$E$9993=$A$1)*('Controle de NFs Tomadas'!$C$4:$C$9993=FC$2)*('Controle de NFs Tomadas'!$G$4:$G$9993=$A35)*('Controle de NFs Tomadas'!$I$4:$I$9993))</f>
        <v>0</v>
      </c>
      <c r="FD35" s="168">
        <f>SUMPRODUCT(('Controle de NFs Tomadas'!$E$4:$E$9993=$A$1)*('Controle de NFs Tomadas'!$C$4:$C$9993=FD$2)*('Controle de NFs Tomadas'!$G$4:$G$9993=$A35)*('Controle de NFs Tomadas'!$I$4:$I$9993))</f>
        <v>0</v>
      </c>
      <c r="FE35" s="168">
        <f>SUMPRODUCT(('Controle de NFs Tomadas'!$E$4:$E$9993=$A$1)*('Controle de NFs Tomadas'!$C$4:$C$9993=FE$2)*('Controle de NFs Tomadas'!$G$4:$G$9993=$A35)*('Controle de NFs Tomadas'!$I$4:$I$9993))</f>
        <v>0</v>
      </c>
      <c r="FF35" s="168">
        <f>SUMPRODUCT(('Controle de NFs Tomadas'!$E$4:$E$9993=$A$1)*('Controle de NFs Tomadas'!$C$4:$C$9993=FF$2)*('Controle de NFs Tomadas'!$G$4:$G$9993=$A35)*('Controle de NFs Tomadas'!$I$4:$I$9993))</f>
        <v>0</v>
      </c>
      <c r="FG35" s="168">
        <f>SUMPRODUCT(('Controle de NFs Tomadas'!$E$4:$E$9993=$A$1)*('Controle de NFs Tomadas'!$C$4:$C$9993=FG$2)*('Controle de NFs Tomadas'!$G$4:$G$9993=$A35)*('Controle de NFs Tomadas'!$I$4:$I$9993))</f>
        <v>0</v>
      </c>
      <c r="FH35" s="168">
        <f>SUMPRODUCT(('Controle de NFs Tomadas'!$E$4:$E$9993=$A$1)*('Controle de NFs Tomadas'!$C$4:$C$9993=FH$2)*('Controle de NFs Tomadas'!$G$4:$G$9993=$A35)*('Controle de NFs Tomadas'!$I$4:$I$9993))</f>
        <v>0</v>
      </c>
      <c r="FI35" s="168">
        <f>SUMPRODUCT(('Controle de NFs Tomadas'!$E$4:$E$9993=$A$1)*('Controle de NFs Tomadas'!$C$4:$C$9993=FI$2)*('Controle de NFs Tomadas'!$G$4:$G$9993=$A35)*('Controle de NFs Tomadas'!$I$4:$I$9993))</f>
        <v>0</v>
      </c>
      <c r="FJ35" s="168">
        <f>SUMPRODUCT(('Controle de NFs Tomadas'!$E$4:$E$9993=$A$1)*('Controle de NFs Tomadas'!$C$4:$C$9993=FJ$2)*('Controle de NFs Tomadas'!$G$4:$G$9993=$A35)*('Controle de NFs Tomadas'!$I$4:$I$9993))</f>
        <v>0</v>
      </c>
      <c r="FK35" s="168">
        <f>SUMPRODUCT(('Controle de NFs Tomadas'!$E$4:$E$9993=$A$1)*('Controle de NFs Tomadas'!$C$4:$C$9993=FK$2)*('Controle de NFs Tomadas'!$G$4:$G$9993=$A35)*('Controle de NFs Tomadas'!$I$4:$I$9993))</f>
        <v>0</v>
      </c>
      <c r="FL35" s="168">
        <f>SUMPRODUCT(('Controle de NFs Tomadas'!$E$4:$E$9993=$A$1)*('Controle de NFs Tomadas'!$C$4:$C$9993=FL$2)*('Controle de NFs Tomadas'!$G$4:$G$9993=$A35)*('Controle de NFs Tomadas'!$I$4:$I$9993))</f>
        <v>0</v>
      </c>
      <c r="FM35" s="168">
        <f>SUMPRODUCT(('Controle de NFs Tomadas'!$E$4:$E$9993=$A$1)*('Controle de NFs Tomadas'!$C$4:$C$9993=FM$2)*('Controle de NFs Tomadas'!$G$4:$G$9993=$A35)*('Controle de NFs Tomadas'!$I$4:$I$9993))</f>
        <v>0</v>
      </c>
      <c r="FN35" s="168">
        <f>SUMPRODUCT(('Controle de NFs Tomadas'!$E$4:$E$9993=$A$1)*('Controle de NFs Tomadas'!$C$4:$C$9993=FN$2)*('Controle de NFs Tomadas'!$G$4:$G$9993=$A35)*('Controle de NFs Tomadas'!$I$4:$I$9993))</f>
        <v>0</v>
      </c>
      <c r="FO35" s="168">
        <f>SUMPRODUCT(('Controle de NFs Tomadas'!$E$4:$E$9993=$A$1)*('Controle de NFs Tomadas'!$C$4:$C$9993=FO$2)*('Controle de NFs Tomadas'!$G$4:$G$9993=$A35)*('Controle de NFs Tomadas'!$I$4:$I$9993))</f>
        <v>0</v>
      </c>
      <c r="FP35" s="168">
        <f>SUMPRODUCT(('Controle de NFs Tomadas'!$E$4:$E$9993=$A$1)*('Controle de NFs Tomadas'!$C$4:$C$9993=FP$2)*('Controle de NFs Tomadas'!$G$4:$G$9993=$A35)*('Controle de NFs Tomadas'!$I$4:$I$9993))</f>
        <v>0</v>
      </c>
      <c r="FQ35" s="168">
        <f>SUMPRODUCT(('Controle de NFs Tomadas'!$E$4:$E$9993=$A$1)*('Controle de NFs Tomadas'!$C$4:$C$9993=FQ$2)*('Controle de NFs Tomadas'!$G$4:$G$9993=$A35)*('Controle de NFs Tomadas'!$I$4:$I$9993))</f>
        <v>0</v>
      </c>
      <c r="FR35" s="168">
        <f>SUMPRODUCT(('Controle de NFs Tomadas'!$E$4:$E$9993=$A$1)*('Controle de NFs Tomadas'!$C$4:$C$9993=FR$2)*('Controle de NFs Tomadas'!$G$4:$G$9993=$A35)*('Controle de NFs Tomadas'!$I$4:$I$9993))</f>
        <v>0</v>
      </c>
      <c r="FS35" s="168">
        <f>SUMPRODUCT(('Controle de NFs Tomadas'!$E$4:$E$9993=$A$1)*('Controle de NFs Tomadas'!$C$4:$C$9993=FS$2)*('Controle de NFs Tomadas'!$G$4:$G$9993=$A35)*('Controle de NFs Tomadas'!$I$4:$I$9993))</f>
        <v>0</v>
      </c>
      <c r="FT35" s="168">
        <f>SUMPRODUCT(('Controle de NFs Tomadas'!$E$4:$E$9993=$A$1)*('Controle de NFs Tomadas'!$C$4:$C$9993=FT$2)*('Controle de NFs Tomadas'!$G$4:$G$9993=$A35)*('Controle de NFs Tomadas'!$I$4:$I$9993))</f>
        <v>0</v>
      </c>
      <c r="FU35" s="168">
        <f>SUMPRODUCT(('Controle de NFs Tomadas'!$E$4:$E$9993=$A$1)*('Controle de NFs Tomadas'!$C$4:$C$9993=FU$2)*('Controle de NFs Tomadas'!$G$4:$G$9993=$A35)*('Controle de NFs Tomadas'!$I$4:$I$9993))</f>
        <v>0</v>
      </c>
      <c r="FV35" s="168">
        <f>SUMPRODUCT(('Controle de NFs Tomadas'!$E$4:$E$9993=$A$1)*('Controle de NFs Tomadas'!$C$4:$C$9993=FV$2)*('Controle de NFs Tomadas'!$G$4:$G$9993=$A35)*('Controle de NFs Tomadas'!$I$4:$I$9993))</f>
        <v>0</v>
      </c>
      <c r="FW35" s="168">
        <f>SUMPRODUCT(('Controle de NFs Tomadas'!$E$4:$E$9993=$A$1)*('Controle de NFs Tomadas'!$C$4:$C$9993=FW$2)*('Controle de NFs Tomadas'!$G$4:$G$9993=$A35)*('Controle de NFs Tomadas'!$I$4:$I$9993))</f>
        <v>0</v>
      </c>
      <c r="FX35" s="168">
        <f>SUMPRODUCT(('Controle de NFs Tomadas'!$E$4:$E$9993=$A$1)*('Controle de NFs Tomadas'!$C$4:$C$9993=FX$2)*('Controle de NFs Tomadas'!$G$4:$G$9993=$A35)*('Controle de NFs Tomadas'!$I$4:$I$9993))</f>
        <v>0</v>
      </c>
      <c r="FY35" s="168">
        <f>SUMPRODUCT(('Controle de NFs Tomadas'!$E$4:$E$9993=$A$1)*('Controle de NFs Tomadas'!$C$4:$C$9993=FY$2)*('Controle de NFs Tomadas'!$G$4:$G$9993=$A35)*('Controle de NFs Tomadas'!$I$4:$I$9993))</f>
        <v>0</v>
      </c>
      <c r="FZ35" s="168">
        <f>SUMPRODUCT(('Controle de NFs Tomadas'!$E$4:$E$9993=$A$1)*('Controle de NFs Tomadas'!$C$4:$C$9993=FZ$2)*('Controle de NFs Tomadas'!$G$4:$G$9993=$A35)*('Controle de NFs Tomadas'!$I$4:$I$9993))</f>
        <v>0</v>
      </c>
      <c r="GA35" s="168">
        <f>SUMPRODUCT(('Controle de NFs Tomadas'!$E$4:$E$9993=$A$1)*('Controle de NFs Tomadas'!$C$4:$C$9993=GA$2)*('Controle de NFs Tomadas'!$G$4:$G$9993=$A35)*('Controle de NFs Tomadas'!$I$4:$I$9993))</f>
        <v>0</v>
      </c>
      <c r="GB35" s="168">
        <f>SUMPRODUCT(('Controle de NFs Tomadas'!$E$4:$E$9993=$A$1)*('Controle de NFs Tomadas'!$C$4:$C$9993=GB$2)*('Controle de NFs Tomadas'!$G$4:$G$9993=$A35)*('Controle de NFs Tomadas'!$I$4:$I$9993))</f>
        <v>0</v>
      </c>
      <c r="GC35" s="168">
        <f>SUMPRODUCT(('Controle de NFs Tomadas'!$E$4:$E$9993=$A$1)*('Controle de NFs Tomadas'!$C$4:$C$9993=GC$2)*('Controle de NFs Tomadas'!$G$4:$G$9993=$A35)*('Controle de NFs Tomadas'!$I$4:$I$9993))</f>
        <v>0</v>
      </c>
      <c r="GD35" s="168">
        <f>SUMPRODUCT(('Controle de NFs Tomadas'!$E$4:$E$9993=$A$1)*('Controle de NFs Tomadas'!$C$4:$C$9993=GD$2)*('Controle de NFs Tomadas'!$G$4:$G$9993=$A35)*('Controle de NFs Tomadas'!$I$4:$I$9993))</f>
        <v>0</v>
      </c>
      <c r="GE35" s="168">
        <f>SUMPRODUCT(('Controle de NFs Tomadas'!$E$4:$E$9993=$A$1)*('Controle de NFs Tomadas'!$C$4:$C$9993=GE$2)*('Controle de NFs Tomadas'!$G$4:$G$9993=$A35)*('Controle de NFs Tomadas'!$I$4:$I$9993))</f>
        <v>0</v>
      </c>
      <c r="GF35" s="168">
        <f>SUMPRODUCT(('Controle de NFs Tomadas'!$E$4:$E$9993=$A$1)*('Controle de NFs Tomadas'!$C$4:$C$9993=GF$2)*('Controle de NFs Tomadas'!$G$4:$G$9993=$A35)*('Controle de NFs Tomadas'!$I$4:$I$9993))</f>
        <v>0</v>
      </c>
      <c r="GG35" s="168">
        <f>SUMPRODUCT(('Controle de NFs Tomadas'!$E$4:$E$9993=$A$1)*('Controle de NFs Tomadas'!$C$4:$C$9993=GG$2)*('Controle de NFs Tomadas'!$G$4:$G$9993=$A35)*('Controle de NFs Tomadas'!$I$4:$I$9993))</f>
        <v>0</v>
      </c>
      <c r="GH35" s="168">
        <f>SUMPRODUCT(('Controle de NFs Tomadas'!$E$4:$E$9993=$A$1)*('Controle de NFs Tomadas'!$C$4:$C$9993=GH$2)*('Controle de NFs Tomadas'!$G$4:$G$9993=$A35)*('Controle de NFs Tomadas'!$I$4:$I$9993))</f>
        <v>0</v>
      </c>
      <c r="GI35" s="168">
        <f>SUMPRODUCT(('Controle de NFs Tomadas'!$E$4:$E$9993=$A$1)*('Controle de NFs Tomadas'!$C$4:$C$9993=GI$2)*('Controle de NFs Tomadas'!$G$4:$G$9993=$A35)*('Controle de NFs Tomadas'!$I$4:$I$9993))</f>
        <v>0</v>
      </c>
      <c r="GJ35" s="168">
        <f>SUMPRODUCT(('Controle de NFs Tomadas'!$E$4:$E$9993=$A$1)*('Controle de NFs Tomadas'!$C$4:$C$9993=GJ$2)*('Controle de NFs Tomadas'!$G$4:$G$9993=$A35)*('Controle de NFs Tomadas'!$I$4:$I$9993))</f>
        <v>0</v>
      </c>
      <c r="GK35" s="168">
        <f>SUMPRODUCT(('Controle de NFs Tomadas'!$E$4:$E$9993=$A$1)*('Controle de NFs Tomadas'!$C$4:$C$9993=GK$2)*('Controle de NFs Tomadas'!$G$4:$G$9993=$A35)*('Controle de NFs Tomadas'!$I$4:$I$9993))</f>
        <v>0</v>
      </c>
      <c r="GL35" s="168">
        <f>SUMPRODUCT(('Controle de NFs Tomadas'!$E$4:$E$9993=$A$1)*('Controle de NFs Tomadas'!$C$4:$C$9993=GL$2)*('Controle de NFs Tomadas'!$G$4:$G$9993=$A35)*('Controle de NFs Tomadas'!$I$4:$I$9993))</f>
        <v>0</v>
      </c>
      <c r="GM35" s="168">
        <f>SUMPRODUCT(('Controle de NFs Tomadas'!$E$4:$E$9993=$A$1)*('Controle de NFs Tomadas'!$C$4:$C$9993=GM$2)*('Controle de NFs Tomadas'!$G$4:$G$9993=$A35)*('Controle de NFs Tomadas'!$I$4:$I$9993))</f>
        <v>0</v>
      </c>
      <c r="GN35" s="168">
        <f>SUMPRODUCT(('Controle de NFs Tomadas'!$E$4:$E$9993=$A$1)*('Controle de NFs Tomadas'!$C$4:$C$9993=GN$2)*('Controle de NFs Tomadas'!$G$4:$G$9993=$A35)*('Controle de NFs Tomadas'!$I$4:$I$9993))</f>
        <v>0</v>
      </c>
      <c r="GO35" s="168">
        <f>SUMPRODUCT(('Controle de NFs Tomadas'!$E$4:$E$9993=$A$1)*('Controle de NFs Tomadas'!$C$4:$C$9993=GO$2)*('Controle de NFs Tomadas'!$G$4:$G$9993=$A35)*('Controle de NFs Tomadas'!$I$4:$I$9993))</f>
        <v>0</v>
      </c>
      <c r="GP35" s="168">
        <f>SUMPRODUCT(('Controle de NFs Tomadas'!$E$4:$E$9993=$A$1)*('Controle de NFs Tomadas'!$C$4:$C$9993=GP$2)*('Controle de NFs Tomadas'!$G$4:$G$9993=$A35)*('Controle de NFs Tomadas'!$I$4:$I$9993))</f>
        <v>0</v>
      </c>
      <c r="GQ35" s="168">
        <f>SUMPRODUCT(('Controle de NFs Tomadas'!$E$4:$E$9993=$A$1)*('Controle de NFs Tomadas'!$C$4:$C$9993=GQ$2)*('Controle de NFs Tomadas'!$G$4:$G$9993=$A35)*('Controle de NFs Tomadas'!$I$4:$I$9993))</f>
        <v>0</v>
      </c>
      <c r="GR35" s="168">
        <f>SUMPRODUCT(('Controle de NFs Tomadas'!$E$4:$E$9993=$A$1)*('Controle de NFs Tomadas'!$C$4:$C$9993=GR$2)*('Controle de NFs Tomadas'!$G$4:$G$9993=$A35)*('Controle de NFs Tomadas'!$I$4:$I$9993))</f>
        <v>0</v>
      </c>
      <c r="GS35" s="168">
        <f>SUMPRODUCT(('Controle de NFs Tomadas'!$E$4:$E$9993=$A$1)*('Controle de NFs Tomadas'!$C$4:$C$9993=GS$2)*('Controle de NFs Tomadas'!$G$4:$G$9993=$A35)*('Controle de NFs Tomadas'!$I$4:$I$9993))</f>
        <v>0</v>
      </c>
      <c r="GT35" s="168">
        <f>SUMPRODUCT(('Controle de NFs Tomadas'!$E$4:$E$9993=$A$1)*('Controle de NFs Tomadas'!$C$4:$C$9993=GT$2)*('Controle de NFs Tomadas'!$G$4:$G$9993=$A35)*('Controle de NFs Tomadas'!$I$4:$I$9993))</f>
        <v>0</v>
      </c>
      <c r="GU35" s="168">
        <f>SUMPRODUCT(('Controle de NFs Tomadas'!$E$4:$E$9993=$A$1)*('Controle de NFs Tomadas'!$C$4:$C$9993=GU$2)*('Controle de NFs Tomadas'!$G$4:$G$9993=$A35)*('Controle de NFs Tomadas'!$I$4:$I$9993))</f>
        <v>0</v>
      </c>
      <c r="GV35" s="168">
        <f>SUMPRODUCT(('Controle de NFs Tomadas'!$E$4:$E$9993=$A$1)*('Controle de NFs Tomadas'!$C$4:$C$9993=GV$2)*('Controle de NFs Tomadas'!$G$4:$G$9993=$A35)*('Controle de NFs Tomadas'!$I$4:$I$9993))</f>
        <v>0</v>
      </c>
      <c r="GW35" s="168">
        <f>SUMPRODUCT(('Controle de NFs Tomadas'!$E$4:$E$9993=$A$1)*('Controle de NFs Tomadas'!$C$4:$C$9993=GW$2)*('Controle de NFs Tomadas'!$G$4:$G$9993=$A35)*('Controle de NFs Tomadas'!$I$4:$I$9993))</f>
        <v>0</v>
      </c>
      <c r="GX35" s="168">
        <f>SUMPRODUCT(('Controle de NFs Tomadas'!$E$4:$E$9993=$A$1)*('Controle de NFs Tomadas'!$C$4:$C$9993=GX$2)*('Controle de NFs Tomadas'!$G$4:$G$9993=$A35)*('Controle de NFs Tomadas'!$I$4:$I$9993))</f>
        <v>0</v>
      </c>
      <c r="GY35" s="168">
        <f>SUMPRODUCT(('Controle de NFs Tomadas'!$E$4:$E$9993=$A$1)*('Controle de NFs Tomadas'!$C$4:$C$9993=GY$2)*('Controle de NFs Tomadas'!$G$4:$G$9993=$A35)*('Controle de NFs Tomadas'!$I$4:$I$9993))</f>
        <v>0</v>
      </c>
      <c r="GZ35" s="168">
        <f>SUMPRODUCT(('Controle de NFs Tomadas'!$E$4:$E$9993=$A$1)*('Controle de NFs Tomadas'!$C$4:$C$9993=GZ$2)*('Controle de NFs Tomadas'!$G$4:$G$9993=$A35)*('Controle de NFs Tomadas'!$I$4:$I$9993))</f>
        <v>0</v>
      </c>
      <c r="HA35" s="168">
        <f>SUMPRODUCT(('Controle de NFs Tomadas'!$E$4:$E$9993=$A$1)*('Controle de NFs Tomadas'!$C$4:$C$9993=HA$2)*('Controle de NFs Tomadas'!$G$4:$G$9993=$A35)*('Controle de NFs Tomadas'!$I$4:$I$9993))</f>
        <v>0</v>
      </c>
      <c r="HB35" s="168">
        <f>SUMPRODUCT(('Controle de NFs Tomadas'!$E$4:$E$9993=$A$1)*('Controle de NFs Tomadas'!$C$4:$C$9993=HB$2)*('Controle de NFs Tomadas'!$G$4:$G$9993=$A35)*('Controle de NFs Tomadas'!$I$4:$I$9993))</f>
        <v>0</v>
      </c>
      <c r="HC35" s="168">
        <f>SUMPRODUCT(('Controle de NFs Tomadas'!$E$4:$E$9993=$A$1)*('Controle de NFs Tomadas'!$C$4:$C$9993=HC$2)*('Controle de NFs Tomadas'!$G$4:$G$9993=$A35)*('Controle de NFs Tomadas'!$I$4:$I$9993))</f>
        <v>0</v>
      </c>
      <c r="HD35" s="168">
        <f>SUMPRODUCT(('Controle de NFs Tomadas'!$E$4:$E$9993=$A$1)*('Controle de NFs Tomadas'!$C$4:$C$9993=HD$2)*('Controle de NFs Tomadas'!$G$4:$G$9993=$A35)*('Controle de NFs Tomadas'!$I$4:$I$9993))</f>
        <v>0</v>
      </c>
      <c r="HE35" s="168">
        <f>SUMPRODUCT(('Controle de NFs Tomadas'!$E$4:$E$9993=$A$1)*('Controle de NFs Tomadas'!$C$4:$C$9993=HE$2)*('Controle de NFs Tomadas'!$G$4:$G$9993=$A35)*('Controle de NFs Tomadas'!$I$4:$I$9993))</f>
        <v>0</v>
      </c>
      <c r="HF35" s="168">
        <f>SUMPRODUCT(('Controle de NFs Tomadas'!$E$4:$E$9993=$A$1)*('Controle de NFs Tomadas'!$C$4:$C$9993=HF$2)*('Controle de NFs Tomadas'!$G$4:$G$9993=$A35)*('Controle de NFs Tomadas'!$I$4:$I$9993))</f>
        <v>0</v>
      </c>
      <c r="HG35" s="168">
        <f>SUMPRODUCT(('Controle de NFs Tomadas'!$E$4:$E$9993=$A$1)*('Controle de NFs Tomadas'!$C$4:$C$9993=HG$2)*('Controle de NFs Tomadas'!$G$4:$G$9993=$A35)*('Controle de NFs Tomadas'!$I$4:$I$9993))</f>
        <v>0</v>
      </c>
      <c r="HH35" s="168">
        <f>SUMPRODUCT(('Controle de NFs Tomadas'!$E$4:$E$9993=$A$1)*('Controle de NFs Tomadas'!$C$4:$C$9993=HH$2)*('Controle de NFs Tomadas'!$G$4:$G$9993=$A35)*('Controle de NFs Tomadas'!$I$4:$I$9993))</f>
        <v>0</v>
      </c>
      <c r="HI35" s="168">
        <f>SUMPRODUCT(('Controle de NFs Tomadas'!$E$4:$E$9993=$A$1)*('Controle de NFs Tomadas'!$C$4:$C$9993=HI$2)*('Controle de NFs Tomadas'!$G$4:$G$9993=$A35)*('Controle de NFs Tomadas'!$I$4:$I$9993))</f>
        <v>0</v>
      </c>
      <c r="HJ35" s="168">
        <f>SUMPRODUCT(('Controle de NFs Tomadas'!$E$4:$E$9993=$A$1)*('Controle de NFs Tomadas'!$C$4:$C$9993=HJ$2)*('Controle de NFs Tomadas'!$G$4:$G$9993=$A35)*('Controle de NFs Tomadas'!$I$4:$I$9993))</f>
        <v>0</v>
      </c>
      <c r="HK35" s="168">
        <f>SUMPRODUCT(('Controle de NFs Tomadas'!$E$4:$E$9993=$A$1)*('Controle de NFs Tomadas'!$C$4:$C$9993=HK$2)*('Controle de NFs Tomadas'!$G$4:$G$9993=$A35)*('Controle de NFs Tomadas'!$I$4:$I$9993))</f>
        <v>0</v>
      </c>
      <c r="HL35" s="168">
        <f>SUMPRODUCT(('Controle de NFs Tomadas'!$E$4:$E$9993=$A$1)*('Controle de NFs Tomadas'!$C$4:$C$9993=HL$2)*('Controle de NFs Tomadas'!$G$4:$G$9993=$A35)*('Controle de NFs Tomadas'!$I$4:$I$9993))</f>
        <v>0</v>
      </c>
      <c r="HM35" s="168">
        <f>SUMPRODUCT(('Controle de NFs Tomadas'!$E$4:$E$9993=$A$1)*('Controle de NFs Tomadas'!$C$4:$C$9993=HM$2)*('Controle de NFs Tomadas'!$G$4:$G$9993=$A35)*('Controle de NFs Tomadas'!$I$4:$I$9993))</f>
        <v>0</v>
      </c>
      <c r="HN35" s="168">
        <f>SUMPRODUCT(('Controle de NFs Tomadas'!$E$4:$E$9993=$A$1)*('Controle de NFs Tomadas'!$C$4:$C$9993=HN$2)*('Controle de NFs Tomadas'!$G$4:$G$9993=$A35)*('Controle de NFs Tomadas'!$I$4:$I$9993))</f>
        <v>0</v>
      </c>
      <c r="HO35" s="168">
        <f>SUMPRODUCT(('Controle de NFs Tomadas'!$E$4:$E$9993=$A$1)*('Controle de NFs Tomadas'!$C$4:$C$9993=HO$2)*('Controle de NFs Tomadas'!$G$4:$G$9993=$A35)*('Controle de NFs Tomadas'!$I$4:$I$9993))</f>
        <v>0</v>
      </c>
      <c r="HP35" s="168">
        <f>SUMPRODUCT(('Controle de NFs Tomadas'!$E$4:$E$9993=$A$1)*('Controle de NFs Tomadas'!$C$4:$C$9993=HP$2)*('Controle de NFs Tomadas'!$G$4:$G$9993=$A35)*('Controle de NFs Tomadas'!$I$4:$I$9993))</f>
        <v>0</v>
      </c>
      <c r="HQ35" s="168">
        <f>SUMPRODUCT(('Controle de NFs Tomadas'!$E$4:$E$9993=$A$1)*('Controle de NFs Tomadas'!$C$4:$C$9993=HQ$2)*('Controle de NFs Tomadas'!$G$4:$G$9993=$A35)*('Controle de NFs Tomadas'!$I$4:$I$9993))</f>
        <v>0</v>
      </c>
      <c r="HR35" s="168">
        <f>SUMPRODUCT(('Controle de NFs Tomadas'!$E$4:$E$9993=$A$1)*('Controle de NFs Tomadas'!$C$4:$C$9993=HR$2)*('Controle de NFs Tomadas'!$G$4:$G$9993=$A35)*('Controle de NFs Tomadas'!$I$4:$I$9993))</f>
        <v>0</v>
      </c>
      <c r="HS35" s="168">
        <f>SUMPRODUCT(('Controle de NFs Tomadas'!$E$4:$E$9993=$A$1)*('Controle de NFs Tomadas'!$C$4:$C$9993=HS$2)*('Controle de NFs Tomadas'!$G$4:$G$9993=$A35)*('Controle de NFs Tomadas'!$I$4:$I$9993))</f>
        <v>0</v>
      </c>
      <c r="HT35" s="168">
        <f>SUMPRODUCT(('Controle de NFs Tomadas'!$E$4:$E$9993=$A$1)*('Controle de NFs Tomadas'!$C$4:$C$9993=HT$2)*('Controle de NFs Tomadas'!$G$4:$G$9993=$A35)*('Controle de NFs Tomadas'!$I$4:$I$9993))</f>
        <v>0</v>
      </c>
      <c r="HU35" s="168">
        <f>SUMPRODUCT(('Controle de NFs Tomadas'!$E$4:$E$9993=$A$1)*('Controle de NFs Tomadas'!$C$4:$C$9993=HU$2)*('Controle de NFs Tomadas'!$G$4:$G$9993=$A35)*('Controle de NFs Tomadas'!$I$4:$I$9993))</f>
        <v>0</v>
      </c>
      <c r="HV35" s="168">
        <f>SUMPRODUCT(('Controle de NFs Tomadas'!$E$4:$E$9993=$A$1)*('Controle de NFs Tomadas'!$C$4:$C$9993=HV$2)*('Controle de NFs Tomadas'!$G$4:$G$9993=$A35)*('Controle de NFs Tomadas'!$I$4:$I$9993))</f>
        <v>0</v>
      </c>
      <c r="HW35" s="168">
        <f>SUMPRODUCT(('Controle de NFs Tomadas'!$E$4:$E$9993=$A$1)*('Controle de NFs Tomadas'!$C$4:$C$9993=HW$2)*('Controle de NFs Tomadas'!$G$4:$G$9993=$A35)*('Controle de NFs Tomadas'!$I$4:$I$9993))</f>
        <v>0</v>
      </c>
      <c r="HX35" s="168">
        <f>SUMPRODUCT(('Controle de NFs Tomadas'!$E$4:$E$9993=$A$1)*('Controle de NFs Tomadas'!$C$4:$C$9993=HX$2)*('Controle de NFs Tomadas'!$G$4:$G$9993=$A35)*('Controle de NFs Tomadas'!$I$4:$I$9993))</f>
        <v>0</v>
      </c>
      <c r="HY35" s="168">
        <f>SUMPRODUCT(('Controle de NFs Tomadas'!$E$4:$E$9993=$A$1)*('Controle de NFs Tomadas'!$C$4:$C$9993=HY$2)*('Controle de NFs Tomadas'!$G$4:$G$9993=$A35)*('Controle de NFs Tomadas'!$I$4:$I$9993))</f>
        <v>0</v>
      </c>
      <c r="HZ35" s="168">
        <f>SUMPRODUCT(('Controle de NFs Tomadas'!$E$4:$E$9993=$A$1)*('Controle de NFs Tomadas'!$C$4:$C$9993=HZ$2)*('Controle de NFs Tomadas'!$G$4:$G$9993=$A35)*('Controle de NFs Tomadas'!$I$4:$I$9993))</f>
        <v>0</v>
      </c>
      <c r="IA35" s="168">
        <f>SUMPRODUCT(('Controle de NFs Tomadas'!$E$4:$E$9993=$A$1)*('Controle de NFs Tomadas'!$C$4:$C$9993=IA$2)*('Controle de NFs Tomadas'!$G$4:$G$9993=$A35)*('Controle de NFs Tomadas'!$I$4:$I$9993))</f>
        <v>0</v>
      </c>
      <c r="IB35" s="168">
        <f>SUMPRODUCT(('Controle de NFs Tomadas'!$E$4:$E$9993=$A$1)*('Controle de NFs Tomadas'!$C$4:$C$9993=IB$2)*('Controle de NFs Tomadas'!$G$4:$G$9993=$A35)*('Controle de NFs Tomadas'!$I$4:$I$9993))</f>
        <v>0</v>
      </c>
      <c r="IC35" s="168">
        <f>SUMPRODUCT(('Controle de NFs Tomadas'!$E$4:$E$9993=$A$1)*('Controle de NFs Tomadas'!$C$4:$C$9993=IC$2)*('Controle de NFs Tomadas'!$G$4:$G$9993=$A35)*('Controle de NFs Tomadas'!$I$4:$I$9993))</f>
        <v>0</v>
      </c>
      <c r="ID35" s="168">
        <f>SUMPRODUCT(('Controle de NFs Tomadas'!$E$4:$E$9993=$A$1)*('Controle de NFs Tomadas'!$C$4:$C$9993=ID$2)*('Controle de NFs Tomadas'!$G$4:$G$9993=$A35)*('Controle de NFs Tomadas'!$I$4:$I$9993))</f>
        <v>0</v>
      </c>
      <c r="IE35" s="168">
        <f>SUMPRODUCT(('Controle de NFs Tomadas'!$E$4:$E$9993=$A$1)*('Controle de NFs Tomadas'!$C$4:$C$9993=IE$2)*('Controle de NFs Tomadas'!$G$4:$G$9993=$A35)*('Controle de NFs Tomadas'!$I$4:$I$9993))</f>
        <v>0</v>
      </c>
      <c r="IF35" s="168">
        <f>SUMPRODUCT(('Controle de NFs Tomadas'!$E$4:$E$9993=$A$1)*('Controle de NFs Tomadas'!$C$4:$C$9993=IF$2)*('Controle de NFs Tomadas'!$G$4:$G$9993=$A35)*('Controle de NFs Tomadas'!$I$4:$I$9993))</f>
        <v>0</v>
      </c>
      <c r="IG35" s="168">
        <f>SUMPRODUCT(('Controle de NFs Tomadas'!$E$4:$E$9993=$A$1)*('Controle de NFs Tomadas'!$C$4:$C$9993=IG$2)*('Controle de NFs Tomadas'!$G$4:$G$9993=$A35)*('Controle de NFs Tomadas'!$I$4:$I$9993))</f>
        <v>0</v>
      </c>
      <c r="IH35" s="168">
        <f>SUMPRODUCT(('Controle de NFs Tomadas'!$E$4:$E$9993=$A$1)*('Controle de NFs Tomadas'!$C$4:$C$9993=IH$2)*('Controle de NFs Tomadas'!$G$4:$G$9993=$A35)*('Controle de NFs Tomadas'!$I$4:$I$9993))</f>
        <v>0</v>
      </c>
      <c r="II35" s="168">
        <f>SUMPRODUCT(('Controle de NFs Tomadas'!$E$4:$E$9993=$A$1)*('Controle de NFs Tomadas'!$C$4:$C$9993=II$2)*('Controle de NFs Tomadas'!$G$4:$G$9993=$A35)*('Controle de NFs Tomadas'!$I$4:$I$9993))</f>
        <v>0</v>
      </c>
      <c r="IJ35" s="168">
        <f>SUMPRODUCT(('Controle de NFs Tomadas'!$E$4:$E$9993=$A$1)*('Controle de NFs Tomadas'!$C$4:$C$9993=IJ$2)*('Controle de NFs Tomadas'!$G$4:$G$9993=$A35)*('Controle de NFs Tomadas'!$I$4:$I$9993))</f>
        <v>0</v>
      </c>
      <c r="IK35" s="168">
        <f>SUMPRODUCT(('Controle de NFs Tomadas'!$E$4:$E$9993=$A$1)*('Controle de NFs Tomadas'!$C$4:$C$9993=IK$2)*('Controle de NFs Tomadas'!$G$4:$G$9993=$A35)*('Controle de NFs Tomadas'!$I$4:$I$9993))</f>
        <v>0</v>
      </c>
      <c r="IL35" s="168">
        <f>SUMPRODUCT(('Controle de NFs Tomadas'!$E$4:$E$9993=$A$1)*('Controle de NFs Tomadas'!$C$4:$C$9993=IL$2)*('Controle de NFs Tomadas'!$G$4:$G$9993=$A35)*('Controle de NFs Tomadas'!$I$4:$I$9993))</f>
        <v>0</v>
      </c>
    </row>
    <row r="36" spans="1:246" ht="15.75" customHeight="1" outlineLevel="1" x14ac:dyDescent="0.35">
      <c r="A36" s="3" t="s">
        <v>55</v>
      </c>
      <c r="B36" s="70"/>
      <c r="C36" s="70"/>
      <c r="D36" s="167">
        <f>SUMPRODUCT(('Controle de NFs Tomadas'!$E$4:$E$9993=$A$1)*('Controle de NFs Tomadas'!$C$4:$C$9993=D$2)*('Controle de NFs Tomadas'!$G$4:$G$9993=$A36)*('Controle de NFs Tomadas'!$I$4:$I$9993))</f>
        <v>0</v>
      </c>
      <c r="E36" s="168">
        <f>SUMPRODUCT(('Controle de NFs Tomadas'!$E$4:$E$9993=$A$1)*('Controle de NFs Tomadas'!$C$4:$C$9993=E$2)*('Controle de NFs Tomadas'!$G$4:$G$9993=$A36)*('Controle de NFs Tomadas'!$I$4:$I$9993))</f>
        <v>0</v>
      </c>
      <c r="F36" s="168">
        <f>SUMPRODUCT(('Controle de NFs Tomadas'!$E$4:$E$9993=$A$1)*('Controle de NFs Tomadas'!$C$4:$C$9993=F$2)*('Controle de NFs Tomadas'!$G$4:$G$9993=$A36)*('Controle de NFs Tomadas'!$I$4:$I$9993))</f>
        <v>0</v>
      </c>
      <c r="G36" s="168">
        <f>SUMPRODUCT(('Controle de NFs Tomadas'!$E$4:$E$9993=$A$1)*('Controle de NFs Tomadas'!$C$4:$C$9993=G$2)*('Controle de NFs Tomadas'!$G$4:$G$9993=$A36)*('Controle de NFs Tomadas'!$I$4:$I$9993))</f>
        <v>0</v>
      </c>
      <c r="H36" s="168">
        <f>SUMPRODUCT(('Controle de NFs Tomadas'!$E$4:$E$9993=$A$1)*('Controle de NFs Tomadas'!$C$4:$C$9993=H$2)*('Controle de NFs Tomadas'!$G$4:$G$9993=$A36)*('Controle de NFs Tomadas'!$I$4:$I$9993))</f>
        <v>0</v>
      </c>
      <c r="I36" s="168">
        <f>SUMPRODUCT(('Controle de NFs Tomadas'!$E$4:$E$9993=$A$1)*('Controle de NFs Tomadas'!$C$4:$C$9993=I$2)*('Controle de NFs Tomadas'!$G$4:$G$9993=$A36)*('Controle de NFs Tomadas'!$I$4:$I$9993))</f>
        <v>0</v>
      </c>
      <c r="J36" s="168">
        <f>SUMPRODUCT(('Controle de NFs Tomadas'!$E$4:$E$9993=$A$1)*('Controle de NFs Tomadas'!$C$4:$C$9993=J$2)*('Controle de NFs Tomadas'!$G$4:$G$9993=$A36)*('Controle de NFs Tomadas'!$I$4:$I$9993))</f>
        <v>0</v>
      </c>
      <c r="K36" s="168">
        <f>SUMPRODUCT(('Controle de NFs Tomadas'!$E$4:$E$9993=$A$1)*('Controle de NFs Tomadas'!$C$4:$C$9993=K$2)*('Controle de NFs Tomadas'!$G$4:$G$9993=$A36)*('Controle de NFs Tomadas'!$I$4:$I$9993))</f>
        <v>0</v>
      </c>
      <c r="L36" s="168">
        <f>SUMPRODUCT(('Controle de NFs Tomadas'!$E$4:$E$9993=$A$1)*('Controle de NFs Tomadas'!$C$4:$C$9993=L$2)*('Controle de NFs Tomadas'!$G$4:$G$9993=$A36)*('Controle de NFs Tomadas'!$I$4:$I$9993))</f>
        <v>0</v>
      </c>
      <c r="M36" s="168">
        <f>SUMPRODUCT(('Controle de NFs Tomadas'!$E$4:$E$9993=$A$1)*('Controle de NFs Tomadas'!$C$4:$C$9993=M$2)*('Controle de NFs Tomadas'!$G$4:$G$9993=$A36)*('Controle de NFs Tomadas'!$I$4:$I$9993))</f>
        <v>0</v>
      </c>
      <c r="N36" s="168">
        <f>SUMPRODUCT(('Controle de NFs Tomadas'!$E$4:$E$9993=$A$1)*('Controle de NFs Tomadas'!$C$4:$C$9993=N$2)*('Controle de NFs Tomadas'!$G$4:$G$9993=$A36)*('Controle de NFs Tomadas'!$I$4:$I$9993))</f>
        <v>0</v>
      </c>
      <c r="O36" s="168">
        <f>SUMPRODUCT(('Controle de NFs Tomadas'!$E$4:$E$9993=$A$1)*('Controle de NFs Tomadas'!$C$4:$C$9993=O$2)*('Controle de NFs Tomadas'!$G$4:$G$9993=$A36)*('Controle de NFs Tomadas'!$I$4:$I$9993))</f>
        <v>0</v>
      </c>
      <c r="P36" s="168">
        <f>SUMPRODUCT(('Controle de NFs Tomadas'!$E$4:$E$9993=$A$1)*('Controle de NFs Tomadas'!$C$4:$C$9993=P$2)*('Controle de NFs Tomadas'!$G$4:$G$9993=$A36)*('Controle de NFs Tomadas'!$I$4:$I$9993))</f>
        <v>0</v>
      </c>
      <c r="Q36" s="168">
        <f>SUMPRODUCT(('Controle de NFs Tomadas'!$E$4:$E$9993=$A$1)*('Controle de NFs Tomadas'!$C$4:$C$9993=Q$2)*('Controle de NFs Tomadas'!$G$4:$G$9993=$A36)*('Controle de NFs Tomadas'!$I$4:$I$9993))</f>
        <v>0</v>
      </c>
      <c r="R36" s="168">
        <f>SUMPRODUCT(('Controle de NFs Tomadas'!$E$4:$E$9993=$A$1)*('Controle de NFs Tomadas'!$C$4:$C$9993=R$2)*('Controle de NFs Tomadas'!$G$4:$G$9993=$A36)*('Controle de NFs Tomadas'!$I$4:$I$9993))</f>
        <v>0</v>
      </c>
      <c r="S36" s="168">
        <f>SUMPRODUCT(('Controle de NFs Tomadas'!$E$4:$E$9993=$A$1)*('Controle de NFs Tomadas'!$C$4:$C$9993=S$2)*('Controle de NFs Tomadas'!$G$4:$G$9993=$A36)*('Controle de NFs Tomadas'!$I$4:$I$9993))</f>
        <v>0</v>
      </c>
      <c r="T36" s="168">
        <f>SUMPRODUCT(('Controle de NFs Tomadas'!$E$4:$E$9993=$A$1)*('Controle de NFs Tomadas'!$C$4:$C$9993=T$2)*('Controle de NFs Tomadas'!$G$4:$G$9993=$A36)*('Controle de NFs Tomadas'!$I$4:$I$9993))</f>
        <v>0</v>
      </c>
      <c r="U36" s="168">
        <f>SUMPRODUCT(('Controle de NFs Tomadas'!$E$4:$E$9993=$A$1)*('Controle de NFs Tomadas'!$C$4:$C$9993=U$2)*('Controle de NFs Tomadas'!$G$4:$G$9993=$A36)*('Controle de NFs Tomadas'!$I$4:$I$9993))</f>
        <v>0</v>
      </c>
      <c r="V36" s="168">
        <f>SUMPRODUCT(('Controle de NFs Tomadas'!$E$4:$E$9993=$A$1)*('Controle de NFs Tomadas'!$C$4:$C$9993=V$2)*('Controle de NFs Tomadas'!$G$4:$G$9993=$A36)*('Controle de NFs Tomadas'!$I$4:$I$9993))</f>
        <v>0</v>
      </c>
      <c r="W36" s="168">
        <f>SUMPRODUCT(('Controle de NFs Tomadas'!$E$4:$E$9993=$A$1)*('Controle de NFs Tomadas'!$C$4:$C$9993=W$2)*('Controle de NFs Tomadas'!$G$4:$G$9993=$A36)*('Controle de NFs Tomadas'!$I$4:$I$9993))</f>
        <v>0</v>
      </c>
      <c r="X36" s="168">
        <f>SUMPRODUCT(('Controle de NFs Tomadas'!$E$4:$E$9993=$A$1)*('Controle de NFs Tomadas'!$C$4:$C$9993=X$2)*('Controle de NFs Tomadas'!$G$4:$G$9993=$A36)*('Controle de NFs Tomadas'!$I$4:$I$9993))</f>
        <v>0</v>
      </c>
      <c r="Y36" s="168">
        <v>201.68</v>
      </c>
      <c r="Z36" s="168">
        <f>SUMPRODUCT(('Controle de NFs Tomadas'!$E$4:$E$9993=$A$1)*('Controle de NFs Tomadas'!$C$4:$C$9993=Z$2)*('Controle de NFs Tomadas'!$G$4:$G$9993=$A36)*('Controle de NFs Tomadas'!$I$4:$I$9993))</f>
        <v>0</v>
      </c>
      <c r="AA36" s="168">
        <f>SUMPRODUCT(('Controle de NFs Tomadas'!$E$4:$E$9993=$A$1)*('Controle de NFs Tomadas'!$C$4:$C$9993=AA$2)*('Controle de NFs Tomadas'!$G$4:$G$9993=$A36)*('Controle de NFs Tomadas'!$I$4:$I$9993))</f>
        <v>0</v>
      </c>
      <c r="AB36" s="168">
        <f>SUMPRODUCT(('Controle de NFs Tomadas'!$E$4:$E$9993=$A$1)*('Controle de NFs Tomadas'!$C$4:$C$9993=AB$2)*('Controle de NFs Tomadas'!$G$4:$G$9993=$A36)*('Controle de NFs Tomadas'!$I$4:$I$9993))</f>
        <v>0</v>
      </c>
      <c r="AC36" s="168">
        <f>SUMPRODUCT(('Controle de NFs Tomadas'!$E$4:$E$9993=$A$1)*('Controle de NFs Tomadas'!$C$4:$C$9993=AC$2)*('Controle de NFs Tomadas'!$G$4:$G$9993=$A36)*('Controle de NFs Tomadas'!$I$4:$I$9993))</f>
        <v>0</v>
      </c>
      <c r="AD36" s="168">
        <f>SUMPRODUCT(('Controle de NFs Tomadas'!$E$4:$E$9993=$A$1)*('Controle de NFs Tomadas'!$C$4:$C$9993=AD$2)*('Controle de NFs Tomadas'!$G$4:$G$9993=$A36)*('Controle de NFs Tomadas'!$I$4:$I$9993))</f>
        <v>0</v>
      </c>
      <c r="AE36" s="168">
        <f>SUMPRODUCT(('Controle de NFs Tomadas'!$E$4:$E$9993=$A$1)*('Controle de NFs Tomadas'!$C$4:$C$9993=AE$2)*('Controle de NFs Tomadas'!$G$4:$G$9993=$A36)*('Controle de NFs Tomadas'!$I$4:$I$9993))</f>
        <v>0</v>
      </c>
      <c r="AF36" s="168">
        <v>262.24</v>
      </c>
      <c r="AG36" s="168">
        <f>SUMPRODUCT(('Controle de NFs Tomadas'!$E$4:$E$9993=$A$1)*('Controle de NFs Tomadas'!$C$4:$C$9993=AG$2)*('Controle de NFs Tomadas'!$G$4:$G$9993=$A36)*('Controle de NFs Tomadas'!$I$4:$I$9993))</f>
        <v>0</v>
      </c>
      <c r="AH36" s="169">
        <f>SUMPRODUCT(('Controle de NFs Tomadas'!$E$4:$E$9993=$A$1)*('Controle de NFs Tomadas'!$C$4:$C$9993=AH$2)*('Controle de NFs Tomadas'!$G$4:$G$9993=$A36)*('Controle de NFs Tomadas'!$I$4:$I$9993))</f>
        <v>0</v>
      </c>
      <c r="AI36" s="167">
        <f>SUMPRODUCT(('Controle de NFs Tomadas'!$E$4:$E$9993=$A$1)*('Controle de NFs Tomadas'!$C$4:$C$9993=AI$2)*('Controle de NFs Tomadas'!$G$4:$G$9993=$A36)*('Controle de NFs Tomadas'!$I$4:$I$9993))</f>
        <v>0</v>
      </c>
      <c r="AJ36" s="168">
        <f>SUMPRODUCT(('Controle de NFs Tomadas'!$E$4:$E$9993=$A$1)*('Controle de NFs Tomadas'!$C$4:$C$9993=AJ$2)*('Controle de NFs Tomadas'!$G$4:$G$9993=$A36)*('Controle de NFs Tomadas'!$I$4:$I$9993))</f>
        <v>0</v>
      </c>
      <c r="AK36" s="168">
        <f>SUMPRODUCT(('Controle de NFs Tomadas'!$E$4:$E$9993=$A$1)*('Controle de NFs Tomadas'!$C$4:$C$9993=AK$2)*('Controle de NFs Tomadas'!$G$4:$G$9993=$A36)*('Controle de NFs Tomadas'!$I$4:$I$9993))</f>
        <v>0</v>
      </c>
      <c r="AL36" s="168">
        <f>SUMPRODUCT(('Controle de NFs Tomadas'!$E$4:$E$9993=$A$1)*('Controle de NFs Tomadas'!$C$4:$C$9993=AL$2)*('Controle de NFs Tomadas'!$G$4:$G$9993=$A36)*('Controle de NFs Tomadas'!$I$4:$I$9993))</f>
        <v>0</v>
      </c>
      <c r="AM36" s="168">
        <v>591.6</v>
      </c>
      <c r="AN36" s="168">
        <f>SUMPRODUCT(('Controle de NFs Tomadas'!$E$4:$E$9993=$A$1)*('Controle de NFs Tomadas'!$C$4:$C$9993=AN$2)*('Controle de NFs Tomadas'!$G$4:$G$9993=$A36)*('Controle de NFs Tomadas'!$I$4:$I$9993))</f>
        <v>0</v>
      </c>
      <c r="AO36" s="168">
        <f>SUMPRODUCT(('Controle de NFs Tomadas'!$E$4:$E$9993=$A$1)*('Controle de NFs Tomadas'!$C$4:$C$9993=AO$2)*('Controle de NFs Tomadas'!$G$4:$G$9993=$A36)*('Controle de NFs Tomadas'!$I$4:$I$9993))</f>
        <v>0</v>
      </c>
      <c r="AP36" s="168">
        <f>SUMPRODUCT(('Controle de NFs Tomadas'!$E$4:$E$9993=$A$1)*('Controle de NFs Tomadas'!$C$4:$C$9993=AP$2)*('Controle de NFs Tomadas'!$G$4:$G$9993=$A36)*('Controle de NFs Tomadas'!$I$4:$I$9993))</f>
        <v>0</v>
      </c>
      <c r="AQ36" s="168">
        <f>SUMPRODUCT(('Controle de NFs Tomadas'!$E$4:$E$9993=$A$1)*('Controle de NFs Tomadas'!$C$4:$C$9993=AQ$2)*('Controle de NFs Tomadas'!$G$4:$G$9993=$A36)*('Controle de NFs Tomadas'!$I$4:$I$9993))</f>
        <v>0</v>
      </c>
      <c r="AR36" s="168">
        <f>SUMPRODUCT(('Controle de NFs Tomadas'!$E$4:$E$9993=$A$1)*('Controle de NFs Tomadas'!$C$4:$C$9993=AR$2)*('Controle de NFs Tomadas'!$G$4:$G$9993=$A36)*('Controle de NFs Tomadas'!$I$4:$I$9993))</f>
        <v>0</v>
      </c>
      <c r="AS36" s="168">
        <f>SUMPRODUCT(('Controle de NFs Tomadas'!$E$4:$E$9993=$A$1)*('Controle de NFs Tomadas'!$C$4:$C$9993=AS$2)*('Controle de NFs Tomadas'!$G$4:$G$9993=$A36)*('Controle de NFs Tomadas'!$I$4:$I$9993))</f>
        <v>0</v>
      </c>
      <c r="AT36" s="168">
        <v>214.24</v>
      </c>
      <c r="AU36" s="168">
        <f>SUMPRODUCT(('Controle de NFs Tomadas'!$E$4:$E$9993=$A$1)*('Controle de NFs Tomadas'!$C$4:$C$9993=AU$2)*('Controle de NFs Tomadas'!$G$4:$G$9993=$A36)*('Controle de NFs Tomadas'!$I$4:$I$9993))</f>
        <v>0</v>
      </c>
      <c r="AV36" s="168">
        <f>SUMPRODUCT(('Controle de NFs Tomadas'!$E$4:$E$9993=$A$1)*('Controle de NFs Tomadas'!$C$4:$C$9993=AV$2)*('Controle de NFs Tomadas'!$G$4:$G$9993=$A36)*('Controle de NFs Tomadas'!$I$4:$I$9993))</f>
        <v>0</v>
      </c>
      <c r="AW36" s="168">
        <f>SUMPRODUCT(('Controle de NFs Tomadas'!$E$4:$E$9993=$A$1)*('Controle de NFs Tomadas'!$C$4:$C$9993=AW$2)*('Controle de NFs Tomadas'!$G$4:$G$9993=$A36)*('Controle de NFs Tomadas'!$I$4:$I$9993))</f>
        <v>0</v>
      </c>
      <c r="AX36" s="168">
        <f>SUMPRODUCT(('Controle de NFs Tomadas'!$E$4:$E$9993=$A$1)*('Controle de NFs Tomadas'!$C$4:$C$9993=AX$2)*('Controle de NFs Tomadas'!$G$4:$G$9993=$A36)*('Controle de NFs Tomadas'!$I$4:$I$9993))</f>
        <v>0</v>
      </c>
      <c r="AY36" s="168">
        <f>SUMPRODUCT(('Controle de NFs Tomadas'!$E$4:$E$9993=$A$1)*('Controle de NFs Tomadas'!$C$4:$C$9993=AY$2)*('Controle de NFs Tomadas'!$G$4:$G$9993=$A36)*('Controle de NFs Tomadas'!$I$4:$I$9993))</f>
        <v>0</v>
      </c>
      <c r="AZ36" s="168">
        <f>SUMPRODUCT(('Controle de NFs Tomadas'!$E$4:$E$9993=$A$1)*('Controle de NFs Tomadas'!$C$4:$C$9993=AZ$2)*('Controle de NFs Tomadas'!$G$4:$G$9993=$A36)*('Controle de NFs Tomadas'!$I$4:$I$9993))</f>
        <v>0</v>
      </c>
      <c r="BA36" s="168">
        <v>269.92</v>
      </c>
      <c r="BB36" s="168">
        <f>SUMPRODUCT(('Controle de NFs Tomadas'!$E$4:$E$9993=$A$1)*('Controle de NFs Tomadas'!$C$4:$C$9993=BB$2)*('Controle de NFs Tomadas'!$G$4:$G$9993=$A36)*('Controle de NFs Tomadas'!$I$4:$I$9993))</f>
        <v>0</v>
      </c>
      <c r="BC36" s="168">
        <f>SUMPRODUCT(('Controle de NFs Tomadas'!$E$4:$E$9993=$A$1)*('Controle de NFs Tomadas'!$C$4:$C$9993=BC$2)*('Controle de NFs Tomadas'!$G$4:$G$9993=$A36)*('Controle de NFs Tomadas'!$I$4:$I$9993))</f>
        <v>0</v>
      </c>
      <c r="BD36" s="168">
        <f>SUMPRODUCT(('Controle de NFs Tomadas'!$E$4:$E$9993=$A$1)*('Controle de NFs Tomadas'!$C$4:$C$9993=BD$2)*('Controle de NFs Tomadas'!$G$4:$G$9993=$A36)*('Controle de NFs Tomadas'!$I$4:$I$9993))</f>
        <v>0</v>
      </c>
      <c r="BE36" s="168">
        <f>SUMPRODUCT(('Controle de NFs Tomadas'!$E$4:$E$9993=$A$1)*('Controle de NFs Tomadas'!$C$4:$C$9993=BE$2)*('Controle de NFs Tomadas'!$G$4:$G$9993=$A36)*('Controle de NFs Tomadas'!$I$4:$I$9993))</f>
        <v>0</v>
      </c>
      <c r="BF36" s="168">
        <f>SUMPRODUCT(('Controle de NFs Tomadas'!$E$4:$E$9993=$A$1)*('Controle de NFs Tomadas'!$C$4:$C$9993=BF$2)*('Controle de NFs Tomadas'!$G$4:$G$9993=$A36)*('Controle de NFs Tomadas'!$I$4:$I$9993))</f>
        <v>0</v>
      </c>
      <c r="BG36" s="168">
        <f>SUMPRODUCT(('Controle de NFs Tomadas'!$E$4:$E$9993=$A$1)*('Controle de NFs Tomadas'!$C$4:$C$9993=BG$2)*('Controle de NFs Tomadas'!$G$4:$G$9993=$A36)*('Controle de NFs Tomadas'!$I$4:$I$9993))</f>
        <v>0</v>
      </c>
      <c r="BH36" s="168">
        <v>237.84</v>
      </c>
      <c r="BI36" s="168">
        <f>SUMPRODUCT(('Controle de NFs Tomadas'!$E$4:$E$9993=$A$1)*('Controle de NFs Tomadas'!$C$4:$C$9993=BI$2)*('Controle de NFs Tomadas'!$G$4:$G$9993=$A36)*('Controle de NFs Tomadas'!$I$4:$I$9993))</f>
        <v>0</v>
      </c>
      <c r="BJ36" s="168">
        <f>SUMPRODUCT(('Controle de NFs Tomadas'!$E$4:$E$9993=$A$1)*('Controle de NFs Tomadas'!$C$4:$C$9993=BJ$2)*('Controle de NFs Tomadas'!$G$4:$G$9993=$A36)*('Controle de NFs Tomadas'!$I$4:$I$9993))</f>
        <v>0</v>
      </c>
      <c r="BK36" s="168">
        <f>SUMPRODUCT(('Controle de NFs Tomadas'!$E$4:$E$9993=$A$1)*('Controle de NFs Tomadas'!$C$4:$C$9993=BK$2)*('Controle de NFs Tomadas'!$G$4:$G$9993=$A36)*('Controle de NFs Tomadas'!$I$4:$I$9993))</f>
        <v>0</v>
      </c>
      <c r="BL36" s="168">
        <f>SUMPRODUCT(('Controle de NFs Tomadas'!$E$4:$E$9993=$A$1)*('Controle de NFs Tomadas'!$C$4:$C$9993=BL$2)*('Controle de NFs Tomadas'!$G$4:$G$9993=$A36)*('Controle de NFs Tomadas'!$I$4:$I$9993))</f>
        <v>0</v>
      </c>
      <c r="BM36" s="169">
        <f>SUMPRODUCT(('Controle de NFs Tomadas'!$E$4:$E$9993=$A$1)*('Controle de NFs Tomadas'!$C$4:$C$9993=BM$2)*('Controle de NFs Tomadas'!$G$4:$G$9993=$A36)*('Controle de NFs Tomadas'!$I$4:$I$9993))</f>
        <v>0</v>
      </c>
      <c r="BN36" s="170">
        <f>SUMPRODUCT(('Controle de NFs Tomadas'!$E$4:$E$9993=$A$1)*('Controle de NFs Tomadas'!$C$4:$C$9993=BN$2)*('Controle de NFs Tomadas'!$G$4:$G$9993=$A36)*('Controle de NFs Tomadas'!$I$4:$I$9993))</f>
        <v>0</v>
      </c>
      <c r="BO36" s="168">
        <v>350.16</v>
      </c>
      <c r="BP36" s="168">
        <f>SUMPRODUCT(('Controle de NFs Tomadas'!$E$4:$E$9993=$A$1)*('Controle de NFs Tomadas'!$C$4:$C$9993=BP$2)*('Controle de NFs Tomadas'!$G$4:$G$9993=$A36)*('Controle de NFs Tomadas'!$I$4:$I$9993))</f>
        <v>0</v>
      </c>
      <c r="BQ36" s="168">
        <f>SUMPRODUCT(('Controle de NFs Tomadas'!$E$4:$E$9993=$A$1)*('Controle de NFs Tomadas'!$C$4:$C$9993=BQ$2)*('Controle de NFs Tomadas'!$G$4:$G$9993=$A36)*('Controle de NFs Tomadas'!$I$4:$I$9993))</f>
        <v>0</v>
      </c>
      <c r="BR36" s="168">
        <f>SUMPRODUCT(('Controle de NFs Tomadas'!$E$4:$E$9993=$A$1)*('Controle de NFs Tomadas'!$C$4:$C$9993=BR$2)*('Controle de NFs Tomadas'!$G$4:$G$9993=$A36)*('Controle de NFs Tomadas'!$I$4:$I$9993))</f>
        <v>0</v>
      </c>
      <c r="BS36" s="168">
        <f>SUMPRODUCT(('Controle de NFs Tomadas'!$E$4:$E$9993=$A$1)*('Controle de NFs Tomadas'!$C$4:$C$9993=BS$2)*('Controle de NFs Tomadas'!$G$4:$G$9993=$A36)*('Controle de NFs Tomadas'!$I$4:$I$9993))</f>
        <v>0</v>
      </c>
      <c r="BT36" s="168">
        <f>SUMPRODUCT(('Controle de NFs Tomadas'!$E$4:$E$9993=$A$1)*('Controle de NFs Tomadas'!$C$4:$C$9993=BT$2)*('Controle de NFs Tomadas'!$G$4:$G$9993=$A36)*('Controle de NFs Tomadas'!$I$4:$I$9993))</f>
        <v>0</v>
      </c>
      <c r="BU36" s="168">
        <f>SUMPRODUCT(('Controle de NFs Tomadas'!$E$4:$E$9993=$A$1)*('Controle de NFs Tomadas'!$C$4:$C$9993=BU$2)*('Controle de NFs Tomadas'!$G$4:$G$9993=$A36)*('Controle de NFs Tomadas'!$I$4:$I$9993))</f>
        <v>0</v>
      </c>
      <c r="BV36" s="168">
        <v>411.44</v>
      </c>
      <c r="BW36" s="168">
        <f>SUMPRODUCT(('Controle de NFs Tomadas'!$E$4:$E$9993=$A$1)*('Controle de NFs Tomadas'!$C$4:$C$9993=BW$2)*('Controle de NFs Tomadas'!$G$4:$G$9993=$A36)*('Controle de NFs Tomadas'!$I$4:$I$9993))</f>
        <v>0</v>
      </c>
      <c r="BX36" s="168">
        <f>SUMPRODUCT(('Controle de NFs Tomadas'!$E$4:$E$9993=$A$1)*('Controle de NFs Tomadas'!$C$4:$C$9993=BX$2)*('Controle de NFs Tomadas'!$G$4:$G$9993=$A36)*('Controle de NFs Tomadas'!$I$4:$I$9993))</f>
        <v>0</v>
      </c>
      <c r="BY36" s="168">
        <f>SUMPRODUCT(('Controle de NFs Tomadas'!$E$4:$E$9993=$A$1)*('Controle de NFs Tomadas'!$C$4:$C$9993=BY$2)*('Controle de NFs Tomadas'!$G$4:$G$9993=$A36)*('Controle de NFs Tomadas'!$I$4:$I$9993))</f>
        <v>0</v>
      </c>
      <c r="BZ36" s="168">
        <f>SUMPRODUCT(('Controle de NFs Tomadas'!$E$4:$E$9993=$A$1)*('Controle de NFs Tomadas'!$C$4:$C$9993=BZ$2)*('Controle de NFs Tomadas'!$G$4:$G$9993=$A36)*('Controle de NFs Tomadas'!$I$4:$I$9993))</f>
        <v>0</v>
      </c>
      <c r="CA36" s="168">
        <f>SUMPRODUCT(('Controle de NFs Tomadas'!$E$4:$E$9993=$A$1)*('Controle de NFs Tomadas'!$C$4:$C$9993=CA$2)*('Controle de NFs Tomadas'!$G$4:$G$9993=$A36)*('Controle de NFs Tomadas'!$I$4:$I$9993))</f>
        <v>0</v>
      </c>
      <c r="CB36" s="168">
        <f>SUMPRODUCT(('Controle de NFs Tomadas'!$E$4:$E$9993=$A$1)*('Controle de NFs Tomadas'!$C$4:$C$9993=CB$2)*('Controle de NFs Tomadas'!$G$4:$G$9993=$A36)*('Controle de NFs Tomadas'!$I$4:$I$9993))</f>
        <v>0</v>
      </c>
      <c r="CC36" s="168">
        <v>395.12</v>
      </c>
      <c r="CD36" s="168">
        <f>SUMPRODUCT(('Controle de NFs Tomadas'!$E$4:$E$9993=$A$1)*('Controle de NFs Tomadas'!$C$4:$C$9993=CD$2)*('Controle de NFs Tomadas'!$G$4:$G$9993=$A36)*('Controle de NFs Tomadas'!$I$4:$I$9993))</f>
        <v>0</v>
      </c>
      <c r="CE36" s="168">
        <f>SUMPRODUCT(('Controle de NFs Tomadas'!$E$4:$E$9993=$A$1)*('Controle de NFs Tomadas'!$C$4:$C$9993=CE$2)*('Controle de NFs Tomadas'!$G$4:$G$9993=$A36)*('Controle de NFs Tomadas'!$I$4:$I$9993))</f>
        <v>0</v>
      </c>
      <c r="CF36" s="168">
        <f>SUMPRODUCT(('Controle de NFs Tomadas'!$E$4:$E$9993=$A$1)*('Controle de NFs Tomadas'!$C$4:$C$9993=CF$2)*('Controle de NFs Tomadas'!$G$4:$G$9993=$A36)*('Controle de NFs Tomadas'!$I$4:$I$9993))</f>
        <v>0</v>
      </c>
      <c r="CG36" s="168">
        <f>SUMPRODUCT(('Controle de NFs Tomadas'!$E$4:$E$9993=$A$1)*('Controle de NFs Tomadas'!$C$4:$C$9993=CG$2)*('Controle de NFs Tomadas'!$G$4:$G$9993=$A36)*('Controle de NFs Tomadas'!$I$4:$I$9993))</f>
        <v>0</v>
      </c>
      <c r="CH36" s="168"/>
      <c r="CI36" s="168">
        <f>SUMPRODUCT(('Controle de NFs Tomadas'!$E$4:$E$9993=$A$1)*('Controle de NFs Tomadas'!$C$4:$C$9993=CI$2)*('Controle de NFs Tomadas'!$G$4:$G$9993=$A36)*('Controle de NFs Tomadas'!$I$4:$I$9993))</f>
        <v>0</v>
      </c>
      <c r="CJ36" s="168">
        <v>134.24</v>
      </c>
      <c r="CK36" s="168">
        <f>SUMPRODUCT(('Controle de NFs Tomadas'!$E$4:$E$9993=$A$1)*('Controle de NFs Tomadas'!$C$4:$C$9993=CK$2)*('Controle de NFs Tomadas'!$G$4:$G$9993=$A36)*('Controle de NFs Tomadas'!$I$4:$I$9993))</f>
        <v>0</v>
      </c>
      <c r="CL36" s="168">
        <f>SUMPRODUCT(('Controle de NFs Tomadas'!$E$4:$E$9993=$A$1)*('Controle de NFs Tomadas'!$C$4:$C$9993=CL$2)*('Controle de NFs Tomadas'!$G$4:$G$9993=$A36)*('Controle de NFs Tomadas'!$I$4:$I$9993))</f>
        <v>0</v>
      </c>
      <c r="CM36" s="168">
        <f>SUMPRODUCT(('Controle de NFs Tomadas'!$E$4:$E$9993=$A$1)*('Controle de NFs Tomadas'!$C$4:$C$9993=CM$2)*('Controle de NFs Tomadas'!$G$4:$G$9993=$A36)*('Controle de NFs Tomadas'!$I$4:$I$9993))</f>
        <v>0</v>
      </c>
      <c r="CN36" s="168">
        <f>SUMPRODUCT(('Controle de NFs Tomadas'!$E$4:$E$9993=$A$1)*('Controle de NFs Tomadas'!$C$4:$C$9993=CN$2)*('Controle de NFs Tomadas'!$G$4:$G$9993=$A36)*('Controle de NFs Tomadas'!$I$4:$I$9993))</f>
        <v>0</v>
      </c>
      <c r="CO36" s="168">
        <f>SUMPRODUCT(('Controle de NFs Tomadas'!$E$4:$E$9993=$A$1)*('Controle de NFs Tomadas'!$C$4:$C$9993=CO$2)*('Controle de NFs Tomadas'!$G$4:$G$9993=$A36)*('Controle de NFs Tomadas'!$I$4:$I$9993))</f>
        <v>0</v>
      </c>
      <c r="CP36" s="168">
        <f>SUMPRODUCT(('Controle de NFs Tomadas'!$E$4:$E$9993=$A$1)*('Controle de NFs Tomadas'!$C$4:$C$9993=CP$2)*('Controle de NFs Tomadas'!$G$4:$G$9993=$A36)*('Controle de NFs Tomadas'!$I$4:$I$9993))</f>
        <v>0</v>
      </c>
      <c r="CQ36" s="168">
        <f>SUMPRODUCT(('Controle de NFs Tomadas'!$E$4:$E$9993=$A$1)*('Controle de NFs Tomadas'!$C$4:$C$9993=CQ$2)*('Controle de NFs Tomadas'!$G$4:$G$9993=$A36)*('Controle de NFs Tomadas'!$I$4:$I$9993))</f>
        <v>0</v>
      </c>
      <c r="CR36" s="168">
        <f>SUMPRODUCT(('Controle de NFs Tomadas'!$E$4:$E$9993=$A$1)*('Controle de NFs Tomadas'!$C$4:$C$9993=CR$2)*('Controle de NFs Tomadas'!$G$4:$G$9993=$A36)*('Controle de NFs Tomadas'!$I$4:$I$9993))</f>
        <v>0</v>
      </c>
      <c r="CS36" s="168">
        <f>SUMPRODUCT(('Controle de NFs Tomadas'!$E$4:$E$9993=$A$1)*('Controle de NFs Tomadas'!$C$4:$C$9993=CS$2)*('Controle de NFs Tomadas'!$G$4:$G$9993=$A36)*('Controle de NFs Tomadas'!$I$4:$I$9993))</f>
        <v>0</v>
      </c>
      <c r="CT36" s="168">
        <f>SUMPRODUCT(('Controle de NFs Tomadas'!$E$4:$E$9993=$A$1)*('Controle de NFs Tomadas'!$C$4:$C$9993=CT$2)*('Controle de NFs Tomadas'!$G$4:$G$9993=$A36)*('Controle de NFs Tomadas'!$I$4:$I$9993))</f>
        <v>0</v>
      </c>
      <c r="CU36" s="168">
        <f>SUMPRODUCT(('Controle de NFs Tomadas'!$E$4:$E$9993=$A$1)*('Controle de NFs Tomadas'!$C$4:$C$9993=CU$2)*('Controle de NFs Tomadas'!$G$4:$G$9993=$A36)*('Controle de NFs Tomadas'!$I$4:$I$9993))</f>
        <v>0</v>
      </c>
      <c r="CV36" s="168">
        <f>SUMPRODUCT(('Controle de NFs Tomadas'!$E$4:$E$9993=$A$1)*('Controle de NFs Tomadas'!$C$4:$C$9993=CV$2)*('Controle de NFs Tomadas'!$G$4:$G$9993=$A36)*('Controle de NFs Tomadas'!$I$4:$I$9993))</f>
        <v>0</v>
      </c>
      <c r="CW36" s="168">
        <f>SUMPRODUCT(('Controle de NFs Tomadas'!$E$4:$E$9993=$A$1)*('Controle de NFs Tomadas'!$C$4:$C$9993=CW$2)*('Controle de NFs Tomadas'!$G$4:$G$9993=$A36)*('Controle de NFs Tomadas'!$I$4:$I$9993))</f>
        <v>0</v>
      </c>
      <c r="CX36" s="168">
        <f>SUMPRODUCT(('Controle de NFs Tomadas'!$E$4:$E$9993=$A$1)*('Controle de NFs Tomadas'!$C$4:$C$9993=CX$2)*('Controle de NFs Tomadas'!$G$4:$G$9993=$A36)*('Controle de NFs Tomadas'!$I$4:$I$9993))</f>
        <v>0</v>
      </c>
      <c r="CY36" s="168">
        <f>SUMPRODUCT(('Controle de NFs Tomadas'!$E$4:$E$9993=$A$1)*('Controle de NFs Tomadas'!$C$4:$C$9993=CY$2)*('Controle de NFs Tomadas'!$G$4:$G$9993=$A36)*('Controle de NFs Tomadas'!$I$4:$I$9993))</f>
        <v>0</v>
      </c>
      <c r="CZ36" s="168">
        <f>SUMPRODUCT(('Controle de NFs Tomadas'!$E$4:$E$9993=$A$1)*('Controle de NFs Tomadas'!$C$4:$C$9993=CZ$2)*('Controle de NFs Tomadas'!$G$4:$G$9993=$A36)*('Controle de NFs Tomadas'!$I$4:$I$9993))</f>
        <v>0</v>
      </c>
      <c r="DA36" s="168">
        <f>SUMPRODUCT(('Controle de NFs Tomadas'!$E$4:$E$9993=$A$1)*('Controle de NFs Tomadas'!$C$4:$C$9993=DA$2)*('Controle de NFs Tomadas'!$G$4:$G$9993=$A36)*('Controle de NFs Tomadas'!$I$4:$I$9993))</f>
        <v>0</v>
      </c>
      <c r="DB36" s="168">
        <f>SUMPRODUCT(('Controle de NFs Tomadas'!$E$4:$E$9993=$A$1)*('Controle de NFs Tomadas'!$C$4:$C$9993=DB$2)*('Controle de NFs Tomadas'!$G$4:$G$9993=$A36)*('Controle de NFs Tomadas'!$I$4:$I$9993))</f>
        <v>0</v>
      </c>
      <c r="DC36" s="168">
        <f>SUMPRODUCT(('Controle de NFs Tomadas'!$E$4:$E$9993=$A$1)*('Controle de NFs Tomadas'!$C$4:$C$9993=DC$2)*('Controle de NFs Tomadas'!$G$4:$G$9993=$A36)*('Controle de NFs Tomadas'!$I$4:$I$9993))</f>
        <v>0</v>
      </c>
      <c r="DD36" s="168">
        <f>SUMPRODUCT(('Controle de NFs Tomadas'!$E$4:$E$9993=$A$1)*('Controle de NFs Tomadas'!$C$4:$C$9993=DD$2)*('Controle de NFs Tomadas'!$G$4:$G$9993=$A36)*('Controle de NFs Tomadas'!$I$4:$I$9993))</f>
        <v>0</v>
      </c>
      <c r="DE36" s="168">
        <f>SUMPRODUCT(('Controle de NFs Tomadas'!$E$4:$E$9993=$A$1)*('Controle de NFs Tomadas'!$C$4:$C$9993=DE$2)*('Controle de NFs Tomadas'!$G$4:$G$9993=$A36)*('Controle de NFs Tomadas'!$I$4:$I$9993))</f>
        <v>0</v>
      </c>
      <c r="DF36" s="168">
        <f>SUMPRODUCT(('Controle de NFs Tomadas'!$E$4:$E$9993=$A$1)*('Controle de NFs Tomadas'!$C$4:$C$9993=DF$2)*('Controle de NFs Tomadas'!$G$4:$G$9993=$A36)*('Controle de NFs Tomadas'!$I$4:$I$9993))</f>
        <v>0</v>
      </c>
      <c r="DG36" s="168">
        <f>SUMPRODUCT(('Controle de NFs Tomadas'!$E$4:$E$9993=$A$1)*('Controle de NFs Tomadas'!$C$4:$C$9993=DG$2)*('Controle de NFs Tomadas'!$G$4:$G$9993=$A36)*('Controle de NFs Tomadas'!$I$4:$I$9993))</f>
        <v>0</v>
      </c>
      <c r="DH36" s="168">
        <f>SUMPRODUCT(('Controle de NFs Tomadas'!$E$4:$E$9993=$A$1)*('Controle de NFs Tomadas'!$C$4:$C$9993=DH$2)*('Controle de NFs Tomadas'!$G$4:$G$9993=$A36)*('Controle de NFs Tomadas'!$I$4:$I$9993))</f>
        <v>0</v>
      </c>
      <c r="DI36" s="168">
        <f>SUMPRODUCT(('Controle de NFs Tomadas'!$E$4:$E$9993=$A$1)*('Controle de NFs Tomadas'!$C$4:$C$9993=DI$2)*('Controle de NFs Tomadas'!$G$4:$G$9993=$A36)*('Controle de NFs Tomadas'!$I$4:$I$9993))</f>
        <v>0</v>
      </c>
      <c r="DJ36" s="168">
        <f>SUMPRODUCT(('Controle de NFs Tomadas'!$E$4:$E$9993=$A$1)*('Controle de NFs Tomadas'!$C$4:$C$9993=DJ$2)*('Controle de NFs Tomadas'!$G$4:$G$9993=$A36)*('Controle de NFs Tomadas'!$I$4:$I$9993))</f>
        <v>0</v>
      </c>
      <c r="DK36" s="168">
        <f>SUMPRODUCT(('Controle de NFs Tomadas'!$E$4:$E$9993=$A$1)*('Controle de NFs Tomadas'!$C$4:$C$9993=DK$2)*('Controle de NFs Tomadas'!$G$4:$G$9993=$A36)*('Controle de NFs Tomadas'!$I$4:$I$9993))</f>
        <v>0</v>
      </c>
      <c r="DL36" s="168">
        <f>SUMPRODUCT(('Controle de NFs Tomadas'!$E$4:$E$9993=$A$1)*('Controle de NFs Tomadas'!$C$4:$C$9993=DL$2)*('Controle de NFs Tomadas'!$G$4:$G$9993=$A36)*('Controle de NFs Tomadas'!$I$4:$I$9993))</f>
        <v>0</v>
      </c>
      <c r="DM36" s="168">
        <f>SUMPRODUCT(('Controle de NFs Tomadas'!$E$4:$E$9993=$A$1)*('Controle de NFs Tomadas'!$C$4:$C$9993=DM$2)*('Controle de NFs Tomadas'!$G$4:$G$9993=$A36)*('Controle de NFs Tomadas'!$I$4:$I$9993))</f>
        <v>0</v>
      </c>
      <c r="DN36" s="168">
        <f>SUMPRODUCT(('Controle de NFs Tomadas'!$E$4:$E$9993=$A$1)*('Controle de NFs Tomadas'!$C$4:$C$9993=DN$2)*('Controle de NFs Tomadas'!$G$4:$G$9993=$A36)*('Controle de NFs Tomadas'!$I$4:$I$9993))</f>
        <v>0</v>
      </c>
      <c r="DO36" s="168">
        <f>SUMPRODUCT(('Controle de NFs Tomadas'!$E$4:$E$9993=$A$1)*('Controle de NFs Tomadas'!$C$4:$C$9993=DO$2)*('Controle de NFs Tomadas'!$G$4:$G$9993=$A36)*('Controle de NFs Tomadas'!$I$4:$I$9993))</f>
        <v>0</v>
      </c>
      <c r="DP36" s="168">
        <f>SUMPRODUCT(('Controle de NFs Tomadas'!$E$4:$E$9993=$A$1)*('Controle de NFs Tomadas'!$C$4:$C$9993=DP$2)*('Controle de NFs Tomadas'!$G$4:$G$9993=$A36)*('Controle de NFs Tomadas'!$I$4:$I$9993))</f>
        <v>0</v>
      </c>
      <c r="DQ36" s="168">
        <f>SUMPRODUCT(('Controle de NFs Tomadas'!$E$4:$E$9993=$A$1)*('Controle de NFs Tomadas'!$C$4:$C$9993=DQ$2)*('Controle de NFs Tomadas'!$G$4:$G$9993=$A36)*('Controle de NFs Tomadas'!$I$4:$I$9993))</f>
        <v>0</v>
      </c>
      <c r="DR36" s="168">
        <f>SUMPRODUCT(('Controle de NFs Tomadas'!$E$4:$E$9993=$A$1)*('Controle de NFs Tomadas'!$C$4:$C$9993=DR$2)*('Controle de NFs Tomadas'!$G$4:$G$9993=$A36)*('Controle de NFs Tomadas'!$I$4:$I$9993))</f>
        <v>0</v>
      </c>
      <c r="DS36" s="168">
        <f>SUMPRODUCT(('Controle de NFs Tomadas'!$E$4:$E$9993=$A$1)*('Controle de NFs Tomadas'!$C$4:$C$9993=DS$2)*('Controle de NFs Tomadas'!$G$4:$G$9993=$A36)*('Controle de NFs Tomadas'!$I$4:$I$9993))</f>
        <v>0</v>
      </c>
      <c r="DT36" s="168">
        <f>SUMPRODUCT(('Controle de NFs Tomadas'!$E$4:$E$9993=$A$1)*('Controle de NFs Tomadas'!$C$4:$C$9993=DT$2)*('Controle de NFs Tomadas'!$G$4:$G$9993=$A36)*('Controle de NFs Tomadas'!$I$4:$I$9993))</f>
        <v>0</v>
      </c>
      <c r="DU36" s="168">
        <f>SUMPRODUCT(('Controle de NFs Tomadas'!$E$4:$E$9993=$A$1)*('Controle de NFs Tomadas'!$C$4:$C$9993=DU$2)*('Controle de NFs Tomadas'!$G$4:$G$9993=$A36)*('Controle de NFs Tomadas'!$I$4:$I$9993))</f>
        <v>0</v>
      </c>
      <c r="DV36" s="168">
        <f>SUMPRODUCT(('Controle de NFs Tomadas'!$E$4:$E$9993=$A$1)*('Controle de NFs Tomadas'!$C$4:$C$9993=DV$2)*('Controle de NFs Tomadas'!$G$4:$G$9993=$A36)*('Controle de NFs Tomadas'!$I$4:$I$9993))</f>
        <v>0</v>
      </c>
      <c r="DW36" s="168">
        <f>SUMPRODUCT(('Controle de NFs Tomadas'!$E$4:$E$9993=$A$1)*('Controle de NFs Tomadas'!$C$4:$C$9993=DW$2)*('Controle de NFs Tomadas'!$G$4:$G$9993=$A36)*('Controle de NFs Tomadas'!$I$4:$I$9993))</f>
        <v>0</v>
      </c>
      <c r="DX36" s="168">
        <f>SUMPRODUCT(('Controle de NFs Tomadas'!$E$4:$E$9993=$A$1)*('Controle de NFs Tomadas'!$C$4:$C$9993=DX$2)*('Controle de NFs Tomadas'!$G$4:$G$9993=$A36)*('Controle de NFs Tomadas'!$I$4:$I$9993))</f>
        <v>0</v>
      </c>
      <c r="DY36" s="168">
        <f>SUMPRODUCT(('Controle de NFs Tomadas'!$E$4:$E$9993=$A$1)*('Controle de NFs Tomadas'!$C$4:$C$9993=DY$2)*('Controle de NFs Tomadas'!$G$4:$G$9993=$A36)*('Controle de NFs Tomadas'!$I$4:$I$9993))</f>
        <v>0</v>
      </c>
      <c r="DZ36" s="168">
        <f>SUMPRODUCT(('Controle de NFs Tomadas'!$E$4:$E$9993=$A$1)*('Controle de NFs Tomadas'!$C$4:$C$9993=DZ$2)*('Controle de NFs Tomadas'!$G$4:$G$9993=$A36)*('Controle de NFs Tomadas'!$I$4:$I$9993))</f>
        <v>0</v>
      </c>
      <c r="EA36" s="168">
        <f>SUMPRODUCT(('Controle de NFs Tomadas'!$E$4:$E$9993=$A$1)*('Controle de NFs Tomadas'!$C$4:$C$9993=EA$2)*('Controle de NFs Tomadas'!$G$4:$G$9993=$A36)*('Controle de NFs Tomadas'!$I$4:$I$9993))</f>
        <v>0</v>
      </c>
      <c r="EB36" s="168">
        <f>SUMPRODUCT(('Controle de NFs Tomadas'!$E$4:$E$9993=$A$1)*('Controle de NFs Tomadas'!$C$4:$C$9993=EB$2)*('Controle de NFs Tomadas'!$G$4:$G$9993=$A36)*('Controle de NFs Tomadas'!$I$4:$I$9993))</f>
        <v>0</v>
      </c>
      <c r="EC36" s="168">
        <f>SUMPRODUCT(('Controle de NFs Tomadas'!$E$4:$E$9993=$A$1)*('Controle de NFs Tomadas'!$C$4:$C$9993=EC$2)*('Controle de NFs Tomadas'!$G$4:$G$9993=$A36)*('Controle de NFs Tomadas'!$I$4:$I$9993))</f>
        <v>0</v>
      </c>
      <c r="ED36" s="168">
        <f>SUMPRODUCT(('Controle de NFs Tomadas'!$E$4:$E$9993=$A$1)*('Controle de NFs Tomadas'!$C$4:$C$9993=ED$2)*('Controle de NFs Tomadas'!$G$4:$G$9993=$A36)*('Controle de NFs Tomadas'!$I$4:$I$9993))</f>
        <v>0</v>
      </c>
      <c r="EE36" s="168">
        <f>SUMPRODUCT(('Controle de NFs Tomadas'!$E$4:$E$9993=$A$1)*('Controle de NFs Tomadas'!$C$4:$C$9993=EE$2)*('Controle de NFs Tomadas'!$G$4:$G$9993=$A36)*('Controle de NFs Tomadas'!$I$4:$I$9993))</f>
        <v>0</v>
      </c>
      <c r="EF36" s="168">
        <f>SUMPRODUCT(('Controle de NFs Tomadas'!$E$4:$E$9993=$A$1)*('Controle de NFs Tomadas'!$C$4:$C$9993=EF$2)*('Controle de NFs Tomadas'!$G$4:$G$9993=$A36)*('Controle de NFs Tomadas'!$I$4:$I$9993))</f>
        <v>0</v>
      </c>
      <c r="EG36" s="168">
        <f>SUMPRODUCT(('Controle de NFs Tomadas'!$E$4:$E$9993=$A$1)*('Controle de NFs Tomadas'!$C$4:$C$9993=EG$2)*('Controle de NFs Tomadas'!$G$4:$G$9993=$A36)*('Controle de NFs Tomadas'!$I$4:$I$9993))</f>
        <v>0</v>
      </c>
      <c r="EH36" s="168">
        <f>SUMPRODUCT(('Controle de NFs Tomadas'!$E$4:$E$9993=$A$1)*('Controle de NFs Tomadas'!$C$4:$C$9993=EH$2)*('Controle de NFs Tomadas'!$G$4:$G$9993=$A36)*('Controle de NFs Tomadas'!$I$4:$I$9993))</f>
        <v>0</v>
      </c>
      <c r="EI36" s="168">
        <f>SUMPRODUCT(('Controle de NFs Tomadas'!$E$4:$E$9993=$A$1)*('Controle de NFs Tomadas'!$C$4:$C$9993=EI$2)*('Controle de NFs Tomadas'!$G$4:$G$9993=$A36)*('Controle de NFs Tomadas'!$I$4:$I$9993))</f>
        <v>0</v>
      </c>
      <c r="EJ36" s="168">
        <f>SUMPRODUCT(('Controle de NFs Tomadas'!$E$4:$E$9993=$A$1)*('Controle de NFs Tomadas'!$C$4:$C$9993=EJ$2)*('Controle de NFs Tomadas'!$G$4:$G$9993=$A36)*('Controle de NFs Tomadas'!$I$4:$I$9993))</f>
        <v>0</v>
      </c>
      <c r="EK36" s="168">
        <f>SUMPRODUCT(('Controle de NFs Tomadas'!$E$4:$E$9993=$A$1)*('Controle de NFs Tomadas'!$C$4:$C$9993=EK$2)*('Controle de NFs Tomadas'!$G$4:$G$9993=$A36)*('Controle de NFs Tomadas'!$I$4:$I$9993))</f>
        <v>0</v>
      </c>
      <c r="EL36" s="168">
        <f>SUMPRODUCT(('Controle de NFs Tomadas'!$E$4:$E$9993=$A$1)*('Controle de NFs Tomadas'!$C$4:$C$9993=EL$2)*('Controle de NFs Tomadas'!$G$4:$G$9993=$A36)*('Controle de NFs Tomadas'!$I$4:$I$9993))</f>
        <v>0</v>
      </c>
      <c r="EM36" s="168">
        <f>SUMPRODUCT(('Controle de NFs Tomadas'!$E$4:$E$9993=$A$1)*('Controle de NFs Tomadas'!$C$4:$C$9993=EM$2)*('Controle de NFs Tomadas'!$G$4:$G$9993=$A36)*('Controle de NFs Tomadas'!$I$4:$I$9993))</f>
        <v>0</v>
      </c>
      <c r="EN36" s="168">
        <f>SUMPRODUCT(('Controle de NFs Tomadas'!$E$4:$E$9993=$A$1)*('Controle de NFs Tomadas'!$C$4:$C$9993=EN$2)*('Controle de NFs Tomadas'!$G$4:$G$9993=$A36)*('Controle de NFs Tomadas'!$I$4:$I$9993))</f>
        <v>0</v>
      </c>
      <c r="EO36" s="168">
        <f>SUMPRODUCT(('Controle de NFs Tomadas'!$E$4:$E$9993=$A$1)*('Controle de NFs Tomadas'!$C$4:$C$9993=EO$2)*('Controle de NFs Tomadas'!$G$4:$G$9993=$A36)*('Controle de NFs Tomadas'!$I$4:$I$9993))</f>
        <v>0</v>
      </c>
      <c r="EP36" s="168">
        <f>SUMPRODUCT(('Controle de NFs Tomadas'!$E$4:$E$9993=$A$1)*('Controle de NFs Tomadas'!$C$4:$C$9993=EP$2)*('Controle de NFs Tomadas'!$G$4:$G$9993=$A36)*('Controle de NFs Tomadas'!$I$4:$I$9993))</f>
        <v>0</v>
      </c>
      <c r="EQ36" s="168">
        <f>SUMPRODUCT(('Controle de NFs Tomadas'!$E$4:$E$9993=$A$1)*('Controle de NFs Tomadas'!$C$4:$C$9993=EQ$2)*('Controle de NFs Tomadas'!$G$4:$G$9993=$A36)*('Controle de NFs Tomadas'!$I$4:$I$9993))</f>
        <v>0</v>
      </c>
      <c r="ER36" s="168">
        <f>SUMPRODUCT(('Controle de NFs Tomadas'!$E$4:$E$9993=$A$1)*('Controle de NFs Tomadas'!$C$4:$C$9993=ER$2)*('Controle de NFs Tomadas'!$G$4:$G$9993=$A36)*('Controle de NFs Tomadas'!$I$4:$I$9993))</f>
        <v>0</v>
      </c>
      <c r="ES36" s="168">
        <f>SUMPRODUCT(('Controle de NFs Tomadas'!$E$4:$E$9993=$A$1)*('Controle de NFs Tomadas'!$C$4:$C$9993=ES$2)*('Controle de NFs Tomadas'!$G$4:$G$9993=$A36)*('Controle de NFs Tomadas'!$I$4:$I$9993))</f>
        <v>0</v>
      </c>
      <c r="ET36" s="168">
        <f>SUMPRODUCT(('Controle de NFs Tomadas'!$E$4:$E$9993=$A$1)*('Controle de NFs Tomadas'!$C$4:$C$9993=ET$2)*('Controle de NFs Tomadas'!$G$4:$G$9993=$A36)*('Controle de NFs Tomadas'!$I$4:$I$9993))</f>
        <v>0</v>
      </c>
      <c r="EU36" s="168">
        <f>SUMPRODUCT(('Controle de NFs Tomadas'!$E$4:$E$9993=$A$1)*('Controle de NFs Tomadas'!$C$4:$C$9993=EU$2)*('Controle de NFs Tomadas'!$G$4:$G$9993=$A36)*('Controle de NFs Tomadas'!$I$4:$I$9993))</f>
        <v>0</v>
      </c>
      <c r="EV36" s="168">
        <f>SUMPRODUCT(('Controle de NFs Tomadas'!$E$4:$E$9993=$A$1)*('Controle de NFs Tomadas'!$C$4:$C$9993=EV$2)*('Controle de NFs Tomadas'!$G$4:$G$9993=$A36)*('Controle de NFs Tomadas'!$I$4:$I$9993))</f>
        <v>0</v>
      </c>
      <c r="EW36" s="168">
        <f>SUMPRODUCT(('Controle de NFs Tomadas'!$E$4:$E$9993=$A$1)*('Controle de NFs Tomadas'!$C$4:$C$9993=EW$2)*('Controle de NFs Tomadas'!$G$4:$G$9993=$A36)*('Controle de NFs Tomadas'!$I$4:$I$9993))</f>
        <v>0</v>
      </c>
      <c r="EX36" s="168">
        <f>SUMPRODUCT(('Controle de NFs Tomadas'!$E$4:$E$9993=$A$1)*('Controle de NFs Tomadas'!$C$4:$C$9993=EX$2)*('Controle de NFs Tomadas'!$G$4:$G$9993=$A36)*('Controle de NFs Tomadas'!$I$4:$I$9993))</f>
        <v>0</v>
      </c>
      <c r="EY36" s="168">
        <f>SUMPRODUCT(('Controle de NFs Tomadas'!$E$4:$E$9993=$A$1)*('Controle de NFs Tomadas'!$C$4:$C$9993=EY$2)*('Controle de NFs Tomadas'!$G$4:$G$9993=$A36)*('Controle de NFs Tomadas'!$I$4:$I$9993))</f>
        <v>0</v>
      </c>
      <c r="EZ36" s="168">
        <f>SUMPRODUCT(('Controle de NFs Tomadas'!$E$4:$E$9993=$A$1)*('Controle de NFs Tomadas'!$C$4:$C$9993=EZ$2)*('Controle de NFs Tomadas'!$G$4:$G$9993=$A36)*('Controle de NFs Tomadas'!$I$4:$I$9993))</f>
        <v>0</v>
      </c>
      <c r="FA36" s="168">
        <f>SUMPRODUCT(('Controle de NFs Tomadas'!$E$4:$E$9993=$A$1)*('Controle de NFs Tomadas'!$C$4:$C$9993=FA$2)*('Controle de NFs Tomadas'!$G$4:$G$9993=$A36)*('Controle de NFs Tomadas'!$I$4:$I$9993))</f>
        <v>0</v>
      </c>
      <c r="FB36" s="168">
        <f>SUMPRODUCT(('Controle de NFs Tomadas'!$E$4:$E$9993=$A$1)*('Controle de NFs Tomadas'!$C$4:$C$9993=FB$2)*('Controle de NFs Tomadas'!$G$4:$G$9993=$A36)*('Controle de NFs Tomadas'!$I$4:$I$9993))</f>
        <v>0</v>
      </c>
      <c r="FC36" s="168">
        <f>SUMPRODUCT(('Controle de NFs Tomadas'!$E$4:$E$9993=$A$1)*('Controle de NFs Tomadas'!$C$4:$C$9993=FC$2)*('Controle de NFs Tomadas'!$G$4:$G$9993=$A36)*('Controle de NFs Tomadas'!$I$4:$I$9993))</f>
        <v>0</v>
      </c>
      <c r="FD36" s="168">
        <f>SUMPRODUCT(('Controle de NFs Tomadas'!$E$4:$E$9993=$A$1)*('Controle de NFs Tomadas'!$C$4:$C$9993=FD$2)*('Controle de NFs Tomadas'!$G$4:$G$9993=$A36)*('Controle de NFs Tomadas'!$I$4:$I$9993))</f>
        <v>0</v>
      </c>
      <c r="FE36" s="168">
        <f>SUMPRODUCT(('Controle de NFs Tomadas'!$E$4:$E$9993=$A$1)*('Controle de NFs Tomadas'!$C$4:$C$9993=FE$2)*('Controle de NFs Tomadas'!$G$4:$G$9993=$A36)*('Controle de NFs Tomadas'!$I$4:$I$9993))</f>
        <v>0</v>
      </c>
      <c r="FF36" s="168">
        <f>SUMPRODUCT(('Controle de NFs Tomadas'!$E$4:$E$9993=$A$1)*('Controle de NFs Tomadas'!$C$4:$C$9993=FF$2)*('Controle de NFs Tomadas'!$G$4:$G$9993=$A36)*('Controle de NFs Tomadas'!$I$4:$I$9993))</f>
        <v>0</v>
      </c>
      <c r="FG36" s="168">
        <f>SUMPRODUCT(('Controle de NFs Tomadas'!$E$4:$E$9993=$A$1)*('Controle de NFs Tomadas'!$C$4:$C$9993=FG$2)*('Controle de NFs Tomadas'!$G$4:$G$9993=$A36)*('Controle de NFs Tomadas'!$I$4:$I$9993))</f>
        <v>0</v>
      </c>
      <c r="FH36" s="168">
        <f>SUMPRODUCT(('Controle de NFs Tomadas'!$E$4:$E$9993=$A$1)*('Controle de NFs Tomadas'!$C$4:$C$9993=FH$2)*('Controle de NFs Tomadas'!$G$4:$G$9993=$A36)*('Controle de NFs Tomadas'!$I$4:$I$9993))</f>
        <v>0</v>
      </c>
      <c r="FI36" s="168">
        <f>SUMPRODUCT(('Controle de NFs Tomadas'!$E$4:$E$9993=$A$1)*('Controle de NFs Tomadas'!$C$4:$C$9993=FI$2)*('Controle de NFs Tomadas'!$G$4:$G$9993=$A36)*('Controle de NFs Tomadas'!$I$4:$I$9993))</f>
        <v>0</v>
      </c>
      <c r="FJ36" s="168">
        <f>SUMPRODUCT(('Controle de NFs Tomadas'!$E$4:$E$9993=$A$1)*('Controle de NFs Tomadas'!$C$4:$C$9993=FJ$2)*('Controle de NFs Tomadas'!$G$4:$G$9993=$A36)*('Controle de NFs Tomadas'!$I$4:$I$9993))</f>
        <v>0</v>
      </c>
      <c r="FK36" s="168">
        <f>SUMPRODUCT(('Controle de NFs Tomadas'!$E$4:$E$9993=$A$1)*('Controle de NFs Tomadas'!$C$4:$C$9993=FK$2)*('Controle de NFs Tomadas'!$G$4:$G$9993=$A36)*('Controle de NFs Tomadas'!$I$4:$I$9993))</f>
        <v>0</v>
      </c>
      <c r="FL36" s="168">
        <f>SUMPRODUCT(('Controle de NFs Tomadas'!$E$4:$E$9993=$A$1)*('Controle de NFs Tomadas'!$C$4:$C$9993=FL$2)*('Controle de NFs Tomadas'!$G$4:$G$9993=$A36)*('Controle de NFs Tomadas'!$I$4:$I$9993))</f>
        <v>0</v>
      </c>
      <c r="FM36" s="168">
        <f>SUMPRODUCT(('Controle de NFs Tomadas'!$E$4:$E$9993=$A$1)*('Controle de NFs Tomadas'!$C$4:$C$9993=FM$2)*('Controle de NFs Tomadas'!$G$4:$G$9993=$A36)*('Controle de NFs Tomadas'!$I$4:$I$9993))</f>
        <v>0</v>
      </c>
      <c r="FN36" s="168">
        <f>SUMPRODUCT(('Controle de NFs Tomadas'!$E$4:$E$9993=$A$1)*('Controle de NFs Tomadas'!$C$4:$C$9993=FN$2)*('Controle de NFs Tomadas'!$G$4:$G$9993=$A36)*('Controle de NFs Tomadas'!$I$4:$I$9993))</f>
        <v>0</v>
      </c>
      <c r="FO36" s="168">
        <f>SUMPRODUCT(('Controle de NFs Tomadas'!$E$4:$E$9993=$A$1)*('Controle de NFs Tomadas'!$C$4:$C$9993=FO$2)*('Controle de NFs Tomadas'!$G$4:$G$9993=$A36)*('Controle de NFs Tomadas'!$I$4:$I$9993))</f>
        <v>0</v>
      </c>
      <c r="FP36" s="168">
        <f>SUMPRODUCT(('Controle de NFs Tomadas'!$E$4:$E$9993=$A$1)*('Controle de NFs Tomadas'!$C$4:$C$9993=FP$2)*('Controle de NFs Tomadas'!$G$4:$G$9993=$A36)*('Controle de NFs Tomadas'!$I$4:$I$9993))</f>
        <v>0</v>
      </c>
      <c r="FQ36" s="168">
        <f>SUMPRODUCT(('Controle de NFs Tomadas'!$E$4:$E$9993=$A$1)*('Controle de NFs Tomadas'!$C$4:$C$9993=FQ$2)*('Controle de NFs Tomadas'!$G$4:$G$9993=$A36)*('Controle de NFs Tomadas'!$I$4:$I$9993))</f>
        <v>0</v>
      </c>
      <c r="FR36" s="168">
        <f>SUMPRODUCT(('Controle de NFs Tomadas'!$E$4:$E$9993=$A$1)*('Controle de NFs Tomadas'!$C$4:$C$9993=FR$2)*('Controle de NFs Tomadas'!$G$4:$G$9993=$A36)*('Controle de NFs Tomadas'!$I$4:$I$9993))</f>
        <v>0</v>
      </c>
      <c r="FS36" s="168">
        <f>SUMPRODUCT(('Controle de NFs Tomadas'!$E$4:$E$9993=$A$1)*('Controle de NFs Tomadas'!$C$4:$C$9993=FS$2)*('Controle de NFs Tomadas'!$G$4:$G$9993=$A36)*('Controle de NFs Tomadas'!$I$4:$I$9993))</f>
        <v>0</v>
      </c>
      <c r="FT36" s="168">
        <f>SUMPRODUCT(('Controle de NFs Tomadas'!$E$4:$E$9993=$A$1)*('Controle de NFs Tomadas'!$C$4:$C$9993=FT$2)*('Controle de NFs Tomadas'!$G$4:$G$9993=$A36)*('Controle de NFs Tomadas'!$I$4:$I$9993))</f>
        <v>0</v>
      </c>
      <c r="FU36" s="168">
        <f>SUMPRODUCT(('Controle de NFs Tomadas'!$E$4:$E$9993=$A$1)*('Controle de NFs Tomadas'!$C$4:$C$9993=FU$2)*('Controle de NFs Tomadas'!$G$4:$G$9993=$A36)*('Controle de NFs Tomadas'!$I$4:$I$9993))</f>
        <v>0</v>
      </c>
      <c r="FV36" s="168">
        <f>SUMPRODUCT(('Controle de NFs Tomadas'!$E$4:$E$9993=$A$1)*('Controle de NFs Tomadas'!$C$4:$C$9993=FV$2)*('Controle de NFs Tomadas'!$G$4:$G$9993=$A36)*('Controle de NFs Tomadas'!$I$4:$I$9993))</f>
        <v>0</v>
      </c>
      <c r="FW36" s="168">
        <f>SUMPRODUCT(('Controle de NFs Tomadas'!$E$4:$E$9993=$A$1)*('Controle de NFs Tomadas'!$C$4:$C$9993=FW$2)*('Controle de NFs Tomadas'!$G$4:$G$9993=$A36)*('Controle de NFs Tomadas'!$I$4:$I$9993))</f>
        <v>0</v>
      </c>
      <c r="FX36" s="168">
        <f>SUMPRODUCT(('Controle de NFs Tomadas'!$E$4:$E$9993=$A$1)*('Controle de NFs Tomadas'!$C$4:$C$9993=FX$2)*('Controle de NFs Tomadas'!$G$4:$G$9993=$A36)*('Controle de NFs Tomadas'!$I$4:$I$9993))</f>
        <v>0</v>
      </c>
      <c r="FY36" s="168">
        <f>SUMPRODUCT(('Controle de NFs Tomadas'!$E$4:$E$9993=$A$1)*('Controle de NFs Tomadas'!$C$4:$C$9993=FY$2)*('Controle de NFs Tomadas'!$G$4:$G$9993=$A36)*('Controle de NFs Tomadas'!$I$4:$I$9993))</f>
        <v>0</v>
      </c>
      <c r="FZ36" s="168">
        <f>SUMPRODUCT(('Controle de NFs Tomadas'!$E$4:$E$9993=$A$1)*('Controle de NFs Tomadas'!$C$4:$C$9993=FZ$2)*('Controle de NFs Tomadas'!$G$4:$G$9993=$A36)*('Controle de NFs Tomadas'!$I$4:$I$9993))</f>
        <v>0</v>
      </c>
      <c r="GA36" s="168">
        <f>SUMPRODUCT(('Controle de NFs Tomadas'!$E$4:$E$9993=$A$1)*('Controle de NFs Tomadas'!$C$4:$C$9993=GA$2)*('Controle de NFs Tomadas'!$G$4:$G$9993=$A36)*('Controle de NFs Tomadas'!$I$4:$I$9993))</f>
        <v>0</v>
      </c>
      <c r="GB36" s="168">
        <f>SUMPRODUCT(('Controle de NFs Tomadas'!$E$4:$E$9993=$A$1)*('Controle de NFs Tomadas'!$C$4:$C$9993=GB$2)*('Controle de NFs Tomadas'!$G$4:$G$9993=$A36)*('Controle de NFs Tomadas'!$I$4:$I$9993))</f>
        <v>0</v>
      </c>
      <c r="GC36" s="168">
        <f>SUMPRODUCT(('Controle de NFs Tomadas'!$E$4:$E$9993=$A$1)*('Controle de NFs Tomadas'!$C$4:$C$9993=GC$2)*('Controle de NFs Tomadas'!$G$4:$G$9993=$A36)*('Controle de NFs Tomadas'!$I$4:$I$9993))</f>
        <v>0</v>
      </c>
      <c r="GD36" s="168">
        <f>SUMPRODUCT(('Controle de NFs Tomadas'!$E$4:$E$9993=$A$1)*('Controle de NFs Tomadas'!$C$4:$C$9993=GD$2)*('Controle de NFs Tomadas'!$G$4:$G$9993=$A36)*('Controle de NFs Tomadas'!$I$4:$I$9993))</f>
        <v>0</v>
      </c>
      <c r="GE36" s="168">
        <f>SUMPRODUCT(('Controle de NFs Tomadas'!$E$4:$E$9993=$A$1)*('Controle de NFs Tomadas'!$C$4:$C$9993=GE$2)*('Controle de NFs Tomadas'!$G$4:$G$9993=$A36)*('Controle de NFs Tomadas'!$I$4:$I$9993))</f>
        <v>0</v>
      </c>
      <c r="GF36" s="168">
        <f>SUMPRODUCT(('Controle de NFs Tomadas'!$E$4:$E$9993=$A$1)*('Controle de NFs Tomadas'!$C$4:$C$9993=GF$2)*('Controle de NFs Tomadas'!$G$4:$G$9993=$A36)*('Controle de NFs Tomadas'!$I$4:$I$9993))</f>
        <v>0</v>
      </c>
      <c r="GG36" s="168">
        <f>SUMPRODUCT(('Controle de NFs Tomadas'!$E$4:$E$9993=$A$1)*('Controle de NFs Tomadas'!$C$4:$C$9993=GG$2)*('Controle de NFs Tomadas'!$G$4:$G$9993=$A36)*('Controle de NFs Tomadas'!$I$4:$I$9993))</f>
        <v>0</v>
      </c>
      <c r="GH36" s="168">
        <f>SUMPRODUCT(('Controle de NFs Tomadas'!$E$4:$E$9993=$A$1)*('Controle de NFs Tomadas'!$C$4:$C$9993=GH$2)*('Controle de NFs Tomadas'!$G$4:$G$9993=$A36)*('Controle de NFs Tomadas'!$I$4:$I$9993))</f>
        <v>0</v>
      </c>
      <c r="GI36" s="168">
        <f>SUMPRODUCT(('Controle de NFs Tomadas'!$E$4:$E$9993=$A$1)*('Controle de NFs Tomadas'!$C$4:$C$9993=GI$2)*('Controle de NFs Tomadas'!$G$4:$G$9993=$A36)*('Controle de NFs Tomadas'!$I$4:$I$9993))</f>
        <v>0</v>
      </c>
      <c r="GJ36" s="168">
        <f>SUMPRODUCT(('Controle de NFs Tomadas'!$E$4:$E$9993=$A$1)*('Controle de NFs Tomadas'!$C$4:$C$9993=GJ$2)*('Controle de NFs Tomadas'!$G$4:$G$9993=$A36)*('Controle de NFs Tomadas'!$I$4:$I$9993))</f>
        <v>0</v>
      </c>
      <c r="GK36" s="168">
        <f>SUMPRODUCT(('Controle de NFs Tomadas'!$E$4:$E$9993=$A$1)*('Controle de NFs Tomadas'!$C$4:$C$9993=GK$2)*('Controle de NFs Tomadas'!$G$4:$G$9993=$A36)*('Controle de NFs Tomadas'!$I$4:$I$9993))</f>
        <v>0</v>
      </c>
      <c r="GL36" s="168">
        <f>SUMPRODUCT(('Controle de NFs Tomadas'!$E$4:$E$9993=$A$1)*('Controle de NFs Tomadas'!$C$4:$C$9993=GL$2)*('Controle de NFs Tomadas'!$G$4:$G$9993=$A36)*('Controle de NFs Tomadas'!$I$4:$I$9993))</f>
        <v>0</v>
      </c>
      <c r="GM36" s="168">
        <f>SUMPRODUCT(('Controle de NFs Tomadas'!$E$4:$E$9993=$A$1)*('Controle de NFs Tomadas'!$C$4:$C$9993=GM$2)*('Controle de NFs Tomadas'!$G$4:$G$9993=$A36)*('Controle de NFs Tomadas'!$I$4:$I$9993))</f>
        <v>0</v>
      </c>
      <c r="GN36" s="168">
        <f>SUMPRODUCT(('Controle de NFs Tomadas'!$E$4:$E$9993=$A$1)*('Controle de NFs Tomadas'!$C$4:$C$9993=GN$2)*('Controle de NFs Tomadas'!$G$4:$G$9993=$A36)*('Controle de NFs Tomadas'!$I$4:$I$9993))</f>
        <v>0</v>
      </c>
      <c r="GO36" s="168">
        <f>SUMPRODUCT(('Controle de NFs Tomadas'!$E$4:$E$9993=$A$1)*('Controle de NFs Tomadas'!$C$4:$C$9993=GO$2)*('Controle de NFs Tomadas'!$G$4:$G$9993=$A36)*('Controle de NFs Tomadas'!$I$4:$I$9993))</f>
        <v>0</v>
      </c>
      <c r="GP36" s="168">
        <f>SUMPRODUCT(('Controle de NFs Tomadas'!$E$4:$E$9993=$A$1)*('Controle de NFs Tomadas'!$C$4:$C$9993=GP$2)*('Controle de NFs Tomadas'!$G$4:$G$9993=$A36)*('Controle de NFs Tomadas'!$I$4:$I$9993))</f>
        <v>0</v>
      </c>
      <c r="GQ36" s="168">
        <f>SUMPRODUCT(('Controle de NFs Tomadas'!$E$4:$E$9993=$A$1)*('Controle de NFs Tomadas'!$C$4:$C$9993=GQ$2)*('Controle de NFs Tomadas'!$G$4:$G$9993=$A36)*('Controle de NFs Tomadas'!$I$4:$I$9993))</f>
        <v>0</v>
      </c>
      <c r="GR36" s="168">
        <f>SUMPRODUCT(('Controle de NFs Tomadas'!$E$4:$E$9993=$A$1)*('Controle de NFs Tomadas'!$C$4:$C$9993=GR$2)*('Controle de NFs Tomadas'!$G$4:$G$9993=$A36)*('Controle de NFs Tomadas'!$I$4:$I$9993))</f>
        <v>0</v>
      </c>
      <c r="GS36" s="168">
        <f>SUMPRODUCT(('Controle de NFs Tomadas'!$E$4:$E$9993=$A$1)*('Controle de NFs Tomadas'!$C$4:$C$9993=GS$2)*('Controle de NFs Tomadas'!$G$4:$G$9993=$A36)*('Controle de NFs Tomadas'!$I$4:$I$9993))</f>
        <v>0</v>
      </c>
      <c r="GT36" s="168">
        <f>SUMPRODUCT(('Controle de NFs Tomadas'!$E$4:$E$9993=$A$1)*('Controle de NFs Tomadas'!$C$4:$C$9993=GT$2)*('Controle de NFs Tomadas'!$G$4:$G$9993=$A36)*('Controle de NFs Tomadas'!$I$4:$I$9993))</f>
        <v>0</v>
      </c>
      <c r="GU36" s="168">
        <f>SUMPRODUCT(('Controle de NFs Tomadas'!$E$4:$E$9993=$A$1)*('Controle de NFs Tomadas'!$C$4:$C$9993=GU$2)*('Controle de NFs Tomadas'!$G$4:$G$9993=$A36)*('Controle de NFs Tomadas'!$I$4:$I$9993))</f>
        <v>0</v>
      </c>
      <c r="GV36" s="168">
        <f>SUMPRODUCT(('Controle de NFs Tomadas'!$E$4:$E$9993=$A$1)*('Controle de NFs Tomadas'!$C$4:$C$9993=GV$2)*('Controle de NFs Tomadas'!$G$4:$G$9993=$A36)*('Controle de NFs Tomadas'!$I$4:$I$9993))</f>
        <v>0</v>
      </c>
      <c r="GW36" s="168">
        <f>SUMPRODUCT(('Controle de NFs Tomadas'!$E$4:$E$9993=$A$1)*('Controle de NFs Tomadas'!$C$4:$C$9993=GW$2)*('Controle de NFs Tomadas'!$G$4:$G$9993=$A36)*('Controle de NFs Tomadas'!$I$4:$I$9993))</f>
        <v>0</v>
      </c>
      <c r="GX36" s="168">
        <f>SUMPRODUCT(('Controle de NFs Tomadas'!$E$4:$E$9993=$A$1)*('Controle de NFs Tomadas'!$C$4:$C$9993=GX$2)*('Controle de NFs Tomadas'!$G$4:$G$9993=$A36)*('Controle de NFs Tomadas'!$I$4:$I$9993))</f>
        <v>0</v>
      </c>
      <c r="GY36" s="168">
        <f>SUMPRODUCT(('Controle de NFs Tomadas'!$E$4:$E$9993=$A$1)*('Controle de NFs Tomadas'!$C$4:$C$9993=GY$2)*('Controle de NFs Tomadas'!$G$4:$G$9993=$A36)*('Controle de NFs Tomadas'!$I$4:$I$9993))</f>
        <v>0</v>
      </c>
      <c r="GZ36" s="168">
        <f>SUMPRODUCT(('Controle de NFs Tomadas'!$E$4:$E$9993=$A$1)*('Controle de NFs Tomadas'!$C$4:$C$9993=GZ$2)*('Controle de NFs Tomadas'!$G$4:$G$9993=$A36)*('Controle de NFs Tomadas'!$I$4:$I$9993))</f>
        <v>0</v>
      </c>
      <c r="HA36" s="168">
        <f>SUMPRODUCT(('Controle de NFs Tomadas'!$E$4:$E$9993=$A$1)*('Controle de NFs Tomadas'!$C$4:$C$9993=HA$2)*('Controle de NFs Tomadas'!$G$4:$G$9993=$A36)*('Controle de NFs Tomadas'!$I$4:$I$9993))</f>
        <v>0</v>
      </c>
      <c r="HB36" s="168">
        <f>SUMPRODUCT(('Controle de NFs Tomadas'!$E$4:$E$9993=$A$1)*('Controle de NFs Tomadas'!$C$4:$C$9993=HB$2)*('Controle de NFs Tomadas'!$G$4:$G$9993=$A36)*('Controle de NFs Tomadas'!$I$4:$I$9993))</f>
        <v>0</v>
      </c>
      <c r="HC36" s="168">
        <f>SUMPRODUCT(('Controle de NFs Tomadas'!$E$4:$E$9993=$A$1)*('Controle de NFs Tomadas'!$C$4:$C$9993=HC$2)*('Controle de NFs Tomadas'!$G$4:$G$9993=$A36)*('Controle de NFs Tomadas'!$I$4:$I$9993))</f>
        <v>0</v>
      </c>
      <c r="HD36" s="168">
        <f>SUMPRODUCT(('Controle de NFs Tomadas'!$E$4:$E$9993=$A$1)*('Controle de NFs Tomadas'!$C$4:$C$9993=HD$2)*('Controle de NFs Tomadas'!$G$4:$G$9993=$A36)*('Controle de NFs Tomadas'!$I$4:$I$9993))</f>
        <v>0</v>
      </c>
      <c r="HE36" s="168">
        <f>SUMPRODUCT(('Controle de NFs Tomadas'!$E$4:$E$9993=$A$1)*('Controle de NFs Tomadas'!$C$4:$C$9993=HE$2)*('Controle de NFs Tomadas'!$G$4:$G$9993=$A36)*('Controle de NFs Tomadas'!$I$4:$I$9993))</f>
        <v>0</v>
      </c>
      <c r="HF36" s="168">
        <f>SUMPRODUCT(('Controle de NFs Tomadas'!$E$4:$E$9993=$A$1)*('Controle de NFs Tomadas'!$C$4:$C$9993=HF$2)*('Controle de NFs Tomadas'!$G$4:$G$9993=$A36)*('Controle de NFs Tomadas'!$I$4:$I$9993))</f>
        <v>0</v>
      </c>
      <c r="HG36" s="168">
        <f>SUMPRODUCT(('Controle de NFs Tomadas'!$E$4:$E$9993=$A$1)*('Controle de NFs Tomadas'!$C$4:$C$9993=HG$2)*('Controle de NFs Tomadas'!$G$4:$G$9993=$A36)*('Controle de NFs Tomadas'!$I$4:$I$9993))</f>
        <v>0</v>
      </c>
      <c r="HH36" s="168">
        <f>SUMPRODUCT(('Controle de NFs Tomadas'!$E$4:$E$9993=$A$1)*('Controle de NFs Tomadas'!$C$4:$C$9993=HH$2)*('Controle de NFs Tomadas'!$G$4:$G$9993=$A36)*('Controle de NFs Tomadas'!$I$4:$I$9993))</f>
        <v>0</v>
      </c>
      <c r="HI36" s="168">
        <f>SUMPRODUCT(('Controle de NFs Tomadas'!$E$4:$E$9993=$A$1)*('Controle de NFs Tomadas'!$C$4:$C$9993=HI$2)*('Controle de NFs Tomadas'!$G$4:$G$9993=$A36)*('Controle de NFs Tomadas'!$I$4:$I$9993))</f>
        <v>0</v>
      </c>
      <c r="HJ36" s="168">
        <f>SUMPRODUCT(('Controle de NFs Tomadas'!$E$4:$E$9993=$A$1)*('Controle de NFs Tomadas'!$C$4:$C$9993=HJ$2)*('Controle de NFs Tomadas'!$G$4:$G$9993=$A36)*('Controle de NFs Tomadas'!$I$4:$I$9993))</f>
        <v>0</v>
      </c>
      <c r="HK36" s="168">
        <f>SUMPRODUCT(('Controle de NFs Tomadas'!$E$4:$E$9993=$A$1)*('Controle de NFs Tomadas'!$C$4:$C$9993=HK$2)*('Controle de NFs Tomadas'!$G$4:$G$9993=$A36)*('Controle de NFs Tomadas'!$I$4:$I$9993))</f>
        <v>0</v>
      </c>
      <c r="HL36" s="168">
        <f>SUMPRODUCT(('Controle de NFs Tomadas'!$E$4:$E$9993=$A$1)*('Controle de NFs Tomadas'!$C$4:$C$9993=HL$2)*('Controle de NFs Tomadas'!$G$4:$G$9993=$A36)*('Controle de NFs Tomadas'!$I$4:$I$9993))</f>
        <v>0</v>
      </c>
      <c r="HM36" s="168">
        <f>SUMPRODUCT(('Controle de NFs Tomadas'!$E$4:$E$9993=$A$1)*('Controle de NFs Tomadas'!$C$4:$C$9993=HM$2)*('Controle de NFs Tomadas'!$G$4:$G$9993=$A36)*('Controle de NFs Tomadas'!$I$4:$I$9993))</f>
        <v>0</v>
      </c>
      <c r="HN36" s="168">
        <f>SUMPRODUCT(('Controle de NFs Tomadas'!$E$4:$E$9993=$A$1)*('Controle de NFs Tomadas'!$C$4:$C$9993=HN$2)*('Controle de NFs Tomadas'!$G$4:$G$9993=$A36)*('Controle de NFs Tomadas'!$I$4:$I$9993))</f>
        <v>0</v>
      </c>
      <c r="HO36" s="168">
        <f>SUMPRODUCT(('Controle de NFs Tomadas'!$E$4:$E$9993=$A$1)*('Controle de NFs Tomadas'!$C$4:$C$9993=HO$2)*('Controle de NFs Tomadas'!$G$4:$G$9993=$A36)*('Controle de NFs Tomadas'!$I$4:$I$9993))</f>
        <v>0</v>
      </c>
      <c r="HP36" s="168">
        <f>SUMPRODUCT(('Controle de NFs Tomadas'!$E$4:$E$9993=$A$1)*('Controle de NFs Tomadas'!$C$4:$C$9993=HP$2)*('Controle de NFs Tomadas'!$G$4:$G$9993=$A36)*('Controle de NFs Tomadas'!$I$4:$I$9993))</f>
        <v>0</v>
      </c>
      <c r="HQ36" s="168">
        <f>SUMPRODUCT(('Controle de NFs Tomadas'!$E$4:$E$9993=$A$1)*('Controle de NFs Tomadas'!$C$4:$C$9993=HQ$2)*('Controle de NFs Tomadas'!$G$4:$G$9993=$A36)*('Controle de NFs Tomadas'!$I$4:$I$9993))</f>
        <v>0</v>
      </c>
      <c r="HR36" s="168">
        <f>SUMPRODUCT(('Controle de NFs Tomadas'!$E$4:$E$9993=$A$1)*('Controle de NFs Tomadas'!$C$4:$C$9993=HR$2)*('Controle de NFs Tomadas'!$G$4:$G$9993=$A36)*('Controle de NFs Tomadas'!$I$4:$I$9993))</f>
        <v>0</v>
      </c>
      <c r="HS36" s="168">
        <f>SUMPRODUCT(('Controle de NFs Tomadas'!$E$4:$E$9993=$A$1)*('Controle de NFs Tomadas'!$C$4:$C$9993=HS$2)*('Controle de NFs Tomadas'!$G$4:$G$9993=$A36)*('Controle de NFs Tomadas'!$I$4:$I$9993))</f>
        <v>0</v>
      </c>
      <c r="HT36" s="168">
        <f>SUMPRODUCT(('Controle de NFs Tomadas'!$E$4:$E$9993=$A$1)*('Controle de NFs Tomadas'!$C$4:$C$9993=HT$2)*('Controle de NFs Tomadas'!$G$4:$G$9993=$A36)*('Controle de NFs Tomadas'!$I$4:$I$9993))</f>
        <v>0</v>
      </c>
      <c r="HU36" s="168">
        <f>SUMPRODUCT(('Controle de NFs Tomadas'!$E$4:$E$9993=$A$1)*('Controle de NFs Tomadas'!$C$4:$C$9993=HU$2)*('Controle de NFs Tomadas'!$G$4:$G$9993=$A36)*('Controle de NFs Tomadas'!$I$4:$I$9993))</f>
        <v>0</v>
      </c>
      <c r="HV36" s="168">
        <f>SUMPRODUCT(('Controle de NFs Tomadas'!$E$4:$E$9993=$A$1)*('Controle de NFs Tomadas'!$C$4:$C$9993=HV$2)*('Controle de NFs Tomadas'!$G$4:$G$9993=$A36)*('Controle de NFs Tomadas'!$I$4:$I$9993))</f>
        <v>0</v>
      </c>
      <c r="HW36" s="168">
        <f>SUMPRODUCT(('Controle de NFs Tomadas'!$E$4:$E$9993=$A$1)*('Controle de NFs Tomadas'!$C$4:$C$9993=HW$2)*('Controle de NFs Tomadas'!$G$4:$G$9993=$A36)*('Controle de NFs Tomadas'!$I$4:$I$9993))</f>
        <v>0</v>
      </c>
      <c r="HX36" s="168">
        <f>SUMPRODUCT(('Controle de NFs Tomadas'!$E$4:$E$9993=$A$1)*('Controle de NFs Tomadas'!$C$4:$C$9993=HX$2)*('Controle de NFs Tomadas'!$G$4:$G$9993=$A36)*('Controle de NFs Tomadas'!$I$4:$I$9993))</f>
        <v>0</v>
      </c>
      <c r="HY36" s="168">
        <f>SUMPRODUCT(('Controle de NFs Tomadas'!$E$4:$E$9993=$A$1)*('Controle de NFs Tomadas'!$C$4:$C$9993=HY$2)*('Controle de NFs Tomadas'!$G$4:$G$9993=$A36)*('Controle de NFs Tomadas'!$I$4:$I$9993))</f>
        <v>0</v>
      </c>
      <c r="HZ36" s="168">
        <f>SUMPRODUCT(('Controle de NFs Tomadas'!$E$4:$E$9993=$A$1)*('Controle de NFs Tomadas'!$C$4:$C$9993=HZ$2)*('Controle de NFs Tomadas'!$G$4:$G$9993=$A36)*('Controle de NFs Tomadas'!$I$4:$I$9993))</f>
        <v>0</v>
      </c>
      <c r="IA36" s="168">
        <f>SUMPRODUCT(('Controle de NFs Tomadas'!$E$4:$E$9993=$A$1)*('Controle de NFs Tomadas'!$C$4:$C$9993=IA$2)*('Controle de NFs Tomadas'!$G$4:$G$9993=$A36)*('Controle de NFs Tomadas'!$I$4:$I$9993))</f>
        <v>0</v>
      </c>
      <c r="IB36" s="168">
        <f>SUMPRODUCT(('Controle de NFs Tomadas'!$E$4:$E$9993=$A$1)*('Controle de NFs Tomadas'!$C$4:$C$9993=IB$2)*('Controle de NFs Tomadas'!$G$4:$G$9993=$A36)*('Controle de NFs Tomadas'!$I$4:$I$9993))</f>
        <v>0</v>
      </c>
      <c r="IC36" s="168">
        <f>SUMPRODUCT(('Controle de NFs Tomadas'!$E$4:$E$9993=$A$1)*('Controle de NFs Tomadas'!$C$4:$C$9993=IC$2)*('Controle de NFs Tomadas'!$G$4:$G$9993=$A36)*('Controle de NFs Tomadas'!$I$4:$I$9993))</f>
        <v>0</v>
      </c>
      <c r="ID36" s="168">
        <f>SUMPRODUCT(('Controle de NFs Tomadas'!$E$4:$E$9993=$A$1)*('Controle de NFs Tomadas'!$C$4:$C$9993=ID$2)*('Controle de NFs Tomadas'!$G$4:$G$9993=$A36)*('Controle de NFs Tomadas'!$I$4:$I$9993))</f>
        <v>0</v>
      </c>
      <c r="IE36" s="168">
        <f>SUMPRODUCT(('Controle de NFs Tomadas'!$E$4:$E$9993=$A$1)*('Controle de NFs Tomadas'!$C$4:$C$9993=IE$2)*('Controle de NFs Tomadas'!$G$4:$G$9993=$A36)*('Controle de NFs Tomadas'!$I$4:$I$9993))</f>
        <v>0</v>
      </c>
      <c r="IF36" s="168">
        <f>SUMPRODUCT(('Controle de NFs Tomadas'!$E$4:$E$9993=$A$1)*('Controle de NFs Tomadas'!$C$4:$C$9993=IF$2)*('Controle de NFs Tomadas'!$G$4:$G$9993=$A36)*('Controle de NFs Tomadas'!$I$4:$I$9993))</f>
        <v>0</v>
      </c>
      <c r="IG36" s="168">
        <f>SUMPRODUCT(('Controle de NFs Tomadas'!$E$4:$E$9993=$A$1)*('Controle de NFs Tomadas'!$C$4:$C$9993=IG$2)*('Controle de NFs Tomadas'!$G$4:$G$9993=$A36)*('Controle de NFs Tomadas'!$I$4:$I$9993))</f>
        <v>0</v>
      </c>
      <c r="IH36" s="168">
        <f>SUMPRODUCT(('Controle de NFs Tomadas'!$E$4:$E$9993=$A$1)*('Controle de NFs Tomadas'!$C$4:$C$9993=IH$2)*('Controle de NFs Tomadas'!$G$4:$G$9993=$A36)*('Controle de NFs Tomadas'!$I$4:$I$9993))</f>
        <v>0</v>
      </c>
      <c r="II36" s="168">
        <f>SUMPRODUCT(('Controle de NFs Tomadas'!$E$4:$E$9993=$A$1)*('Controle de NFs Tomadas'!$C$4:$C$9993=II$2)*('Controle de NFs Tomadas'!$G$4:$G$9993=$A36)*('Controle de NFs Tomadas'!$I$4:$I$9993))</f>
        <v>0</v>
      </c>
      <c r="IJ36" s="168">
        <f>SUMPRODUCT(('Controle de NFs Tomadas'!$E$4:$E$9993=$A$1)*('Controle de NFs Tomadas'!$C$4:$C$9993=IJ$2)*('Controle de NFs Tomadas'!$G$4:$G$9993=$A36)*('Controle de NFs Tomadas'!$I$4:$I$9993))</f>
        <v>0</v>
      </c>
      <c r="IK36" s="168">
        <f>SUMPRODUCT(('Controle de NFs Tomadas'!$E$4:$E$9993=$A$1)*('Controle de NFs Tomadas'!$C$4:$C$9993=IK$2)*('Controle de NFs Tomadas'!$G$4:$G$9993=$A36)*('Controle de NFs Tomadas'!$I$4:$I$9993))</f>
        <v>0</v>
      </c>
      <c r="IL36" s="168">
        <f>SUMPRODUCT(('Controle de NFs Tomadas'!$E$4:$E$9993=$A$1)*('Controle de NFs Tomadas'!$C$4:$C$9993=IL$2)*('Controle de NFs Tomadas'!$G$4:$G$9993=$A36)*('Controle de NFs Tomadas'!$I$4:$I$9993))</f>
        <v>0</v>
      </c>
    </row>
    <row r="37" spans="1:246" ht="15.75" customHeight="1" outlineLevel="1" x14ac:dyDescent="0.35">
      <c r="A37" s="3" t="s">
        <v>67</v>
      </c>
      <c r="B37" s="70"/>
      <c r="C37" s="70"/>
      <c r="D37" s="167">
        <f>SUMPRODUCT(('Controle de NFs Tomadas'!$E$4:$E$9993=$A$1)*('Controle de NFs Tomadas'!$C$4:$C$9993=D$2)*('Controle de NFs Tomadas'!$G$4:$G$9993=$A37)*('Controle de NFs Tomadas'!$I$4:$I$9993))</f>
        <v>0</v>
      </c>
      <c r="E37" s="168">
        <f>SUMPRODUCT(('Controle de NFs Tomadas'!$E$4:$E$9993=$A$1)*('Controle de NFs Tomadas'!$C$4:$C$9993=E$2)*('Controle de NFs Tomadas'!$G$4:$G$9993=$A37)*('Controle de NFs Tomadas'!$I$4:$I$9993))</f>
        <v>0</v>
      </c>
      <c r="F37" s="168">
        <f>SUMPRODUCT(('Controle de NFs Tomadas'!$E$4:$E$9993=$A$1)*('Controle de NFs Tomadas'!$C$4:$C$9993=F$2)*('Controle de NFs Tomadas'!$G$4:$G$9993=$A37)*('Controle de NFs Tomadas'!$I$4:$I$9993))</f>
        <v>0</v>
      </c>
      <c r="G37" s="168">
        <f>SUMPRODUCT(('Controle de NFs Tomadas'!$E$4:$E$9993=$A$1)*('Controle de NFs Tomadas'!$C$4:$C$9993=G$2)*('Controle de NFs Tomadas'!$G$4:$G$9993=$A37)*('Controle de NFs Tomadas'!$I$4:$I$9993))</f>
        <v>0</v>
      </c>
      <c r="H37" s="168">
        <f>SUMPRODUCT(('Controle de NFs Tomadas'!$E$4:$E$9993=$A$1)*('Controle de NFs Tomadas'!$C$4:$C$9993=H$2)*('Controle de NFs Tomadas'!$G$4:$G$9993=$A37)*('Controle de NFs Tomadas'!$I$4:$I$9993))</f>
        <v>0</v>
      </c>
      <c r="I37" s="168">
        <f>SUMPRODUCT(('Controle de NFs Tomadas'!$E$4:$E$9993=$A$1)*('Controle de NFs Tomadas'!$C$4:$C$9993=I$2)*('Controle de NFs Tomadas'!$G$4:$G$9993=$A37)*('Controle de NFs Tomadas'!$I$4:$I$9993))</f>
        <v>0</v>
      </c>
      <c r="J37" s="168">
        <f>SUMPRODUCT(('Controle de NFs Tomadas'!$E$4:$E$9993=$A$1)*('Controle de NFs Tomadas'!$C$4:$C$9993=J$2)*('Controle de NFs Tomadas'!$G$4:$G$9993=$A37)*('Controle de NFs Tomadas'!$I$4:$I$9993))</f>
        <v>0</v>
      </c>
      <c r="K37" s="168">
        <f>SUMPRODUCT(('Controle de NFs Tomadas'!$E$4:$E$9993=$A$1)*('Controle de NFs Tomadas'!$C$4:$C$9993=K$2)*('Controle de NFs Tomadas'!$G$4:$G$9993=$A37)*('Controle de NFs Tomadas'!$I$4:$I$9993))</f>
        <v>0</v>
      </c>
      <c r="L37" s="168">
        <f>SUMPRODUCT(('Controle de NFs Tomadas'!$E$4:$E$9993=$A$1)*('Controle de NFs Tomadas'!$C$4:$C$9993=L$2)*('Controle de NFs Tomadas'!$G$4:$G$9993=$A37)*('Controle de NFs Tomadas'!$I$4:$I$9993))</f>
        <v>0</v>
      </c>
      <c r="M37" s="168">
        <f>SUMPRODUCT(('Controle de NFs Tomadas'!$E$4:$E$9993=$A$1)*('Controle de NFs Tomadas'!$C$4:$C$9993=M$2)*('Controle de NFs Tomadas'!$G$4:$G$9993=$A37)*('Controle de NFs Tomadas'!$I$4:$I$9993))</f>
        <v>0</v>
      </c>
      <c r="N37" s="168">
        <f>SUMPRODUCT(('Controle de NFs Tomadas'!$E$4:$E$9993=$A$1)*('Controle de NFs Tomadas'!$C$4:$C$9993=N$2)*('Controle de NFs Tomadas'!$G$4:$G$9993=$A37)*('Controle de NFs Tomadas'!$I$4:$I$9993))</f>
        <v>0</v>
      </c>
      <c r="O37" s="168">
        <f>SUMPRODUCT(('Controle de NFs Tomadas'!$E$4:$E$9993=$A$1)*('Controle de NFs Tomadas'!$C$4:$C$9993=O$2)*('Controle de NFs Tomadas'!$G$4:$G$9993=$A37)*('Controle de NFs Tomadas'!$I$4:$I$9993))</f>
        <v>0</v>
      </c>
      <c r="P37" s="168">
        <f>SUMPRODUCT(('Controle de NFs Tomadas'!$E$4:$E$9993=$A$1)*('Controle de NFs Tomadas'!$C$4:$C$9993=P$2)*('Controle de NFs Tomadas'!$G$4:$G$9993=$A37)*('Controle de NFs Tomadas'!$I$4:$I$9993))</f>
        <v>0</v>
      </c>
      <c r="Q37" s="168">
        <f>SUMPRODUCT(('Controle de NFs Tomadas'!$E$4:$E$9993=$A$1)*('Controle de NFs Tomadas'!$C$4:$C$9993=Q$2)*('Controle de NFs Tomadas'!$G$4:$G$9993=$A37)*('Controle de NFs Tomadas'!$I$4:$I$9993))</f>
        <v>0</v>
      </c>
      <c r="R37" s="168">
        <f>SUMPRODUCT(('Controle de NFs Tomadas'!$E$4:$E$9993=$A$1)*('Controle de NFs Tomadas'!$C$4:$C$9993=R$2)*('Controle de NFs Tomadas'!$G$4:$G$9993=$A37)*('Controle de NFs Tomadas'!$I$4:$I$9993))</f>
        <v>0</v>
      </c>
      <c r="S37" s="168">
        <f>SUMPRODUCT(('Controle de NFs Tomadas'!$E$4:$E$9993=$A$1)*('Controle de NFs Tomadas'!$C$4:$C$9993=S$2)*('Controle de NFs Tomadas'!$G$4:$G$9993=$A37)*('Controle de NFs Tomadas'!$I$4:$I$9993))</f>
        <v>0</v>
      </c>
      <c r="T37" s="168">
        <f>SUMPRODUCT(('Controle de NFs Tomadas'!$E$4:$E$9993=$A$1)*('Controle de NFs Tomadas'!$C$4:$C$9993=T$2)*('Controle de NFs Tomadas'!$G$4:$G$9993=$A37)*('Controle de NFs Tomadas'!$I$4:$I$9993))</f>
        <v>0</v>
      </c>
      <c r="U37" s="168">
        <f>SUMPRODUCT(('Controle de NFs Tomadas'!$E$4:$E$9993=$A$1)*('Controle de NFs Tomadas'!$C$4:$C$9993=U$2)*('Controle de NFs Tomadas'!$G$4:$G$9993=$A37)*('Controle de NFs Tomadas'!$I$4:$I$9993))</f>
        <v>0</v>
      </c>
      <c r="V37" s="168">
        <f>SUMPRODUCT(('Controle de NFs Tomadas'!$E$4:$E$9993=$A$1)*('Controle de NFs Tomadas'!$C$4:$C$9993=V$2)*('Controle de NFs Tomadas'!$G$4:$G$9993=$A37)*('Controle de NFs Tomadas'!$I$4:$I$9993))</f>
        <v>0</v>
      </c>
      <c r="W37" s="168">
        <f>SUMPRODUCT(('Controle de NFs Tomadas'!$E$4:$E$9993=$A$1)*('Controle de NFs Tomadas'!$C$4:$C$9993=W$2)*('Controle de NFs Tomadas'!$G$4:$G$9993=$A37)*('Controle de NFs Tomadas'!$I$4:$I$9993))</f>
        <v>0</v>
      </c>
      <c r="X37" s="168">
        <f>SUMPRODUCT(('Controle de NFs Tomadas'!$E$4:$E$9993=$A$1)*('Controle de NFs Tomadas'!$C$4:$C$9993=X$2)*('Controle de NFs Tomadas'!$G$4:$G$9993=$A37)*('Controle de NFs Tomadas'!$I$4:$I$9993))</f>
        <v>0</v>
      </c>
      <c r="Y37" s="168">
        <f>SUMPRODUCT(('Controle de NFs Tomadas'!$E$4:$E$9993=$A$1)*('Controle de NFs Tomadas'!$C$4:$C$9993=Y$2)*('Controle de NFs Tomadas'!$G$4:$G$9993=$A37)*('Controle de NFs Tomadas'!$I$4:$I$9993))</f>
        <v>0</v>
      </c>
      <c r="Z37" s="168">
        <f>SUMPRODUCT(('Controle de NFs Tomadas'!$E$4:$E$9993=$A$1)*('Controle de NFs Tomadas'!$C$4:$C$9993=Z$2)*('Controle de NFs Tomadas'!$G$4:$G$9993=$A37)*('Controle de NFs Tomadas'!$I$4:$I$9993))</f>
        <v>0</v>
      </c>
      <c r="AA37" s="168">
        <f>SUMPRODUCT(('Controle de NFs Tomadas'!$E$4:$E$9993=$A$1)*('Controle de NFs Tomadas'!$C$4:$C$9993=AA$2)*('Controle de NFs Tomadas'!$G$4:$G$9993=$A37)*('Controle de NFs Tomadas'!$I$4:$I$9993))</f>
        <v>0</v>
      </c>
      <c r="AB37" s="168">
        <f>SUMPRODUCT(('Controle de NFs Tomadas'!$E$4:$E$9993=$A$1)*('Controle de NFs Tomadas'!$C$4:$C$9993=AB$2)*('Controle de NFs Tomadas'!$G$4:$G$9993=$A37)*('Controle de NFs Tomadas'!$I$4:$I$9993))</f>
        <v>0</v>
      </c>
      <c r="AC37" s="168">
        <f>SUMPRODUCT(('Controle de NFs Tomadas'!$E$4:$E$9993=$A$1)*('Controle de NFs Tomadas'!$C$4:$C$9993=AC$2)*('Controle de NFs Tomadas'!$G$4:$G$9993=$A37)*('Controle de NFs Tomadas'!$I$4:$I$9993))</f>
        <v>0</v>
      </c>
      <c r="AD37" s="168">
        <f>SUMPRODUCT(('Controle de NFs Tomadas'!$E$4:$E$9993=$A$1)*('Controle de NFs Tomadas'!$C$4:$C$9993=AD$2)*('Controle de NFs Tomadas'!$G$4:$G$9993=$A37)*('Controle de NFs Tomadas'!$I$4:$I$9993))</f>
        <v>0</v>
      </c>
      <c r="AE37" s="168">
        <f>SUMPRODUCT(('Controle de NFs Tomadas'!$E$4:$E$9993=$A$1)*('Controle de NFs Tomadas'!$C$4:$C$9993=AE$2)*('Controle de NFs Tomadas'!$G$4:$G$9993=$A37)*('Controle de NFs Tomadas'!$I$4:$I$9993))</f>
        <v>0</v>
      </c>
      <c r="AF37" s="168">
        <f>SUMPRODUCT(('Controle de NFs Tomadas'!$E$4:$E$9993=$A$1)*('Controle de NFs Tomadas'!$C$4:$C$9993=AF$2)*('Controle de NFs Tomadas'!$G$4:$G$9993=$A37)*('Controle de NFs Tomadas'!$I$4:$I$9993))</f>
        <v>0</v>
      </c>
      <c r="AG37" s="168">
        <f>SUMPRODUCT(('Controle de NFs Tomadas'!$E$4:$E$9993=$A$1)*('Controle de NFs Tomadas'!$C$4:$C$9993=AG$2)*('Controle de NFs Tomadas'!$G$4:$G$9993=$A37)*('Controle de NFs Tomadas'!$I$4:$I$9993))</f>
        <v>0</v>
      </c>
      <c r="AH37" s="169">
        <f>SUMPRODUCT(('Controle de NFs Tomadas'!$E$4:$E$9993=$A$1)*('Controle de NFs Tomadas'!$C$4:$C$9993=AH$2)*('Controle de NFs Tomadas'!$G$4:$G$9993=$A37)*('Controle de NFs Tomadas'!$I$4:$I$9993))</f>
        <v>0</v>
      </c>
      <c r="AI37" s="167">
        <f>SUMPRODUCT(('Controle de NFs Tomadas'!$E$4:$E$9993=$A$1)*('Controle de NFs Tomadas'!$C$4:$C$9993=AI$2)*('Controle de NFs Tomadas'!$G$4:$G$9993=$A37)*('Controle de NFs Tomadas'!$I$4:$I$9993))</f>
        <v>0</v>
      </c>
      <c r="AJ37" s="168">
        <f>SUMPRODUCT(('Controle de NFs Tomadas'!$E$4:$E$9993=$A$1)*('Controle de NFs Tomadas'!$C$4:$C$9993=AJ$2)*('Controle de NFs Tomadas'!$G$4:$G$9993=$A37)*('Controle de NFs Tomadas'!$I$4:$I$9993))</f>
        <v>0</v>
      </c>
      <c r="AK37" s="168">
        <f>SUMPRODUCT(('Controle de NFs Tomadas'!$E$4:$E$9993=$A$1)*('Controle de NFs Tomadas'!$C$4:$C$9993=AK$2)*('Controle de NFs Tomadas'!$G$4:$G$9993=$A37)*('Controle de NFs Tomadas'!$I$4:$I$9993))</f>
        <v>0</v>
      </c>
      <c r="AL37" s="168">
        <f>SUMPRODUCT(('Controle de NFs Tomadas'!$E$4:$E$9993=$A$1)*('Controle de NFs Tomadas'!$C$4:$C$9993=AL$2)*('Controle de NFs Tomadas'!$G$4:$G$9993=$A37)*('Controle de NFs Tomadas'!$I$4:$I$9993))</f>
        <v>0</v>
      </c>
      <c r="AM37" s="168">
        <f>SUMPRODUCT(('Controle de NFs Tomadas'!$E$4:$E$9993=$A$1)*('Controle de NFs Tomadas'!$C$4:$C$9993=AM$2)*('Controle de NFs Tomadas'!$G$4:$G$9993=$A37)*('Controle de NFs Tomadas'!$I$4:$I$9993))</f>
        <v>0</v>
      </c>
      <c r="AN37" s="168">
        <f>SUMPRODUCT(('Controle de NFs Tomadas'!$E$4:$E$9993=$A$1)*('Controle de NFs Tomadas'!$C$4:$C$9993=AN$2)*('Controle de NFs Tomadas'!$G$4:$G$9993=$A37)*('Controle de NFs Tomadas'!$I$4:$I$9993))</f>
        <v>0</v>
      </c>
      <c r="AO37" s="168">
        <f>SUMPRODUCT(('Controle de NFs Tomadas'!$E$4:$E$9993=$A$1)*('Controle de NFs Tomadas'!$C$4:$C$9993=AO$2)*('Controle de NFs Tomadas'!$G$4:$G$9993=$A37)*('Controle de NFs Tomadas'!$I$4:$I$9993))</f>
        <v>0</v>
      </c>
      <c r="AP37" s="168">
        <f>SUMPRODUCT(('Controle de NFs Tomadas'!$E$4:$E$9993=$A$1)*('Controle de NFs Tomadas'!$C$4:$C$9993=AP$2)*('Controle de NFs Tomadas'!$G$4:$G$9993=$A37)*('Controle de NFs Tomadas'!$I$4:$I$9993))</f>
        <v>0</v>
      </c>
      <c r="AQ37" s="168">
        <f>SUMPRODUCT(('Controle de NFs Tomadas'!$E$4:$E$9993=$A$1)*('Controle de NFs Tomadas'!$C$4:$C$9993=AQ$2)*('Controle de NFs Tomadas'!$G$4:$G$9993=$A37)*('Controle de NFs Tomadas'!$I$4:$I$9993))</f>
        <v>0</v>
      </c>
      <c r="AR37" s="168">
        <f>SUMPRODUCT(('Controle de NFs Tomadas'!$E$4:$E$9993=$A$1)*('Controle de NFs Tomadas'!$C$4:$C$9993=AR$2)*('Controle de NFs Tomadas'!$G$4:$G$9993=$A37)*('Controle de NFs Tomadas'!$I$4:$I$9993))</f>
        <v>0</v>
      </c>
      <c r="AS37" s="168">
        <f>SUMPRODUCT(('Controle de NFs Tomadas'!$E$4:$E$9993=$A$1)*('Controle de NFs Tomadas'!$C$4:$C$9993=AS$2)*('Controle de NFs Tomadas'!$G$4:$G$9993=$A37)*('Controle de NFs Tomadas'!$I$4:$I$9993))</f>
        <v>0</v>
      </c>
      <c r="AT37" s="168">
        <f>SUMPRODUCT(('Controle de NFs Tomadas'!$E$4:$E$9993=$A$1)*('Controle de NFs Tomadas'!$C$4:$C$9993=AT$2)*('Controle de NFs Tomadas'!$G$4:$G$9993=$A37)*('Controle de NFs Tomadas'!$I$4:$I$9993))</f>
        <v>0</v>
      </c>
      <c r="AU37" s="168">
        <f>SUMPRODUCT(('Controle de NFs Tomadas'!$E$4:$E$9993=$A$1)*('Controle de NFs Tomadas'!$C$4:$C$9993=AU$2)*('Controle de NFs Tomadas'!$G$4:$G$9993=$A37)*('Controle de NFs Tomadas'!$I$4:$I$9993))</f>
        <v>0</v>
      </c>
      <c r="AV37" s="168">
        <f>SUMPRODUCT(('Controle de NFs Tomadas'!$E$4:$E$9993=$A$1)*('Controle de NFs Tomadas'!$C$4:$C$9993=AV$2)*('Controle de NFs Tomadas'!$G$4:$G$9993=$A37)*('Controle de NFs Tomadas'!$I$4:$I$9993))</f>
        <v>0</v>
      </c>
      <c r="AW37" s="168">
        <f>SUMPRODUCT(('Controle de NFs Tomadas'!$E$4:$E$9993=$A$1)*('Controle de NFs Tomadas'!$C$4:$C$9993=AW$2)*('Controle de NFs Tomadas'!$G$4:$G$9993=$A37)*('Controle de NFs Tomadas'!$I$4:$I$9993))</f>
        <v>0</v>
      </c>
      <c r="AX37" s="168">
        <f>SUMPRODUCT(('Controle de NFs Tomadas'!$E$4:$E$9993=$A$1)*('Controle de NFs Tomadas'!$C$4:$C$9993=AX$2)*('Controle de NFs Tomadas'!$G$4:$G$9993=$A37)*('Controle de NFs Tomadas'!$I$4:$I$9993))</f>
        <v>0</v>
      </c>
      <c r="AY37" s="168">
        <f>SUMPRODUCT(('Controle de NFs Tomadas'!$E$4:$E$9993=$A$1)*('Controle de NFs Tomadas'!$C$4:$C$9993=AY$2)*('Controle de NFs Tomadas'!$G$4:$G$9993=$A37)*('Controle de NFs Tomadas'!$I$4:$I$9993))</f>
        <v>0</v>
      </c>
      <c r="AZ37" s="168">
        <f>SUMPRODUCT(('Controle de NFs Tomadas'!$E$4:$E$9993=$A$1)*('Controle de NFs Tomadas'!$C$4:$C$9993=AZ$2)*('Controle de NFs Tomadas'!$G$4:$G$9993=$A37)*('Controle de NFs Tomadas'!$I$4:$I$9993))</f>
        <v>0</v>
      </c>
      <c r="BA37" s="168">
        <f>SUMPRODUCT(('Controle de NFs Tomadas'!$E$4:$E$9993=$A$1)*('Controle de NFs Tomadas'!$C$4:$C$9993=BA$2)*('Controle de NFs Tomadas'!$G$4:$G$9993=$A37)*('Controle de NFs Tomadas'!$I$4:$I$9993))</f>
        <v>0</v>
      </c>
      <c r="BB37" s="168">
        <f>SUMPRODUCT(('Controle de NFs Tomadas'!$E$4:$E$9993=$A$1)*('Controle de NFs Tomadas'!$C$4:$C$9993=BB$2)*('Controle de NFs Tomadas'!$G$4:$G$9993=$A37)*('Controle de NFs Tomadas'!$I$4:$I$9993))</f>
        <v>0</v>
      </c>
      <c r="BC37" s="168">
        <f>SUMPRODUCT(('Controle de NFs Tomadas'!$E$4:$E$9993=$A$1)*('Controle de NFs Tomadas'!$C$4:$C$9993=BC$2)*('Controle de NFs Tomadas'!$G$4:$G$9993=$A37)*('Controle de NFs Tomadas'!$I$4:$I$9993))</f>
        <v>0</v>
      </c>
      <c r="BD37" s="168">
        <f>SUMPRODUCT(('Controle de NFs Tomadas'!$E$4:$E$9993=$A$1)*('Controle de NFs Tomadas'!$C$4:$C$9993=BD$2)*('Controle de NFs Tomadas'!$G$4:$G$9993=$A37)*('Controle de NFs Tomadas'!$I$4:$I$9993))</f>
        <v>0</v>
      </c>
      <c r="BE37" s="168">
        <f>SUMPRODUCT(('Controle de NFs Tomadas'!$E$4:$E$9993=$A$1)*('Controle de NFs Tomadas'!$C$4:$C$9993=BE$2)*('Controle de NFs Tomadas'!$G$4:$G$9993=$A37)*('Controle de NFs Tomadas'!$I$4:$I$9993))</f>
        <v>0</v>
      </c>
      <c r="BF37" s="168">
        <f>SUMPRODUCT(('Controle de NFs Tomadas'!$E$4:$E$9993=$A$1)*('Controle de NFs Tomadas'!$C$4:$C$9993=BF$2)*('Controle de NFs Tomadas'!$G$4:$G$9993=$A37)*('Controle de NFs Tomadas'!$I$4:$I$9993))</f>
        <v>0</v>
      </c>
      <c r="BG37" s="168">
        <f>SUMPRODUCT(('Controle de NFs Tomadas'!$E$4:$E$9993=$A$1)*('Controle de NFs Tomadas'!$C$4:$C$9993=BG$2)*('Controle de NFs Tomadas'!$G$4:$G$9993=$A37)*('Controle de NFs Tomadas'!$I$4:$I$9993))</f>
        <v>0</v>
      </c>
      <c r="BH37" s="168">
        <f>SUMPRODUCT(('Controle de NFs Tomadas'!$E$4:$E$9993=$A$1)*('Controle de NFs Tomadas'!$C$4:$C$9993=BH$2)*('Controle de NFs Tomadas'!$G$4:$G$9993=$A37)*('Controle de NFs Tomadas'!$I$4:$I$9993))</f>
        <v>0</v>
      </c>
      <c r="BI37" s="168">
        <f>SUMPRODUCT(('Controle de NFs Tomadas'!$E$4:$E$9993=$A$1)*('Controle de NFs Tomadas'!$C$4:$C$9993=BI$2)*('Controle de NFs Tomadas'!$G$4:$G$9993=$A37)*('Controle de NFs Tomadas'!$I$4:$I$9993))</f>
        <v>0</v>
      </c>
      <c r="BJ37" s="168">
        <f>SUMPRODUCT(('Controle de NFs Tomadas'!$E$4:$E$9993=$A$1)*('Controle de NFs Tomadas'!$C$4:$C$9993=BJ$2)*('Controle de NFs Tomadas'!$G$4:$G$9993=$A37)*('Controle de NFs Tomadas'!$I$4:$I$9993))</f>
        <v>0</v>
      </c>
      <c r="BK37" s="168">
        <f>SUMPRODUCT(('Controle de NFs Tomadas'!$E$4:$E$9993=$A$1)*('Controle de NFs Tomadas'!$C$4:$C$9993=BK$2)*('Controle de NFs Tomadas'!$G$4:$G$9993=$A37)*('Controle de NFs Tomadas'!$I$4:$I$9993))</f>
        <v>0</v>
      </c>
      <c r="BL37" s="168">
        <f>SUMPRODUCT(('Controle de NFs Tomadas'!$E$4:$E$9993=$A$1)*('Controle de NFs Tomadas'!$C$4:$C$9993=BL$2)*('Controle de NFs Tomadas'!$G$4:$G$9993=$A37)*('Controle de NFs Tomadas'!$I$4:$I$9993))</f>
        <v>0</v>
      </c>
      <c r="BM37" s="169">
        <f>SUMPRODUCT(('Controle de NFs Tomadas'!$E$4:$E$9993=$A$1)*('Controle de NFs Tomadas'!$C$4:$C$9993=BM$2)*('Controle de NFs Tomadas'!$G$4:$G$9993=$A37)*('Controle de NFs Tomadas'!$I$4:$I$9993))</f>
        <v>0</v>
      </c>
      <c r="BN37" s="170">
        <f>SUMPRODUCT(('Controle de NFs Tomadas'!$E$4:$E$9993=$A$1)*('Controle de NFs Tomadas'!$C$4:$C$9993=BN$2)*('Controle de NFs Tomadas'!$G$4:$G$9993=$A37)*('Controle de NFs Tomadas'!$I$4:$I$9993))</f>
        <v>0</v>
      </c>
      <c r="BO37" s="168">
        <f>SUMPRODUCT(('Controle de NFs Tomadas'!$E$4:$E$9993=$A$1)*('Controle de NFs Tomadas'!$C$4:$C$9993=BO$2)*('Controle de NFs Tomadas'!$G$4:$G$9993=$A37)*('Controle de NFs Tomadas'!$I$4:$I$9993))</f>
        <v>0</v>
      </c>
      <c r="BP37" s="168">
        <f>SUMPRODUCT(('Controle de NFs Tomadas'!$E$4:$E$9993=$A$1)*('Controle de NFs Tomadas'!$C$4:$C$9993=BP$2)*('Controle de NFs Tomadas'!$G$4:$G$9993=$A37)*('Controle de NFs Tomadas'!$I$4:$I$9993))</f>
        <v>0</v>
      </c>
      <c r="BQ37" s="168">
        <f>SUMPRODUCT(('Controle de NFs Tomadas'!$E$4:$E$9993=$A$1)*('Controle de NFs Tomadas'!$C$4:$C$9993=BQ$2)*('Controle de NFs Tomadas'!$G$4:$G$9993=$A37)*('Controle de NFs Tomadas'!$I$4:$I$9993))</f>
        <v>0</v>
      </c>
      <c r="BR37" s="168">
        <f>SUMPRODUCT(('Controle de NFs Tomadas'!$E$4:$E$9993=$A$1)*('Controle de NFs Tomadas'!$C$4:$C$9993=BR$2)*('Controle de NFs Tomadas'!$G$4:$G$9993=$A37)*('Controle de NFs Tomadas'!$I$4:$I$9993))</f>
        <v>0</v>
      </c>
      <c r="BS37" s="168">
        <f>SUMPRODUCT(('Controle de NFs Tomadas'!$E$4:$E$9993=$A$1)*('Controle de NFs Tomadas'!$C$4:$C$9993=BS$2)*('Controle de NFs Tomadas'!$G$4:$G$9993=$A37)*('Controle de NFs Tomadas'!$I$4:$I$9993))</f>
        <v>0</v>
      </c>
      <c r="BT37" s="168">
        <f>SUMPRODUCT(('Controle de NFs Tomadas'!$E$4:$E$9993=$A$1)*('Controle de NFs Tomadas'!$C$4:$C$9993=BT$2)*('Controle de NFs Tomadas'!$G$4:$G$9993=$A37)*('Controle de NFs Tomadas'!$I$4:$I$9993))</f>
        <v>0</v>
      </c>
      <c r="BU37" s="168">
        <f>SUMPRODUCT(('Controle de NFs Tomadas'!$E$4:$E$9993=$A$1)*('Controle de NFs Tomadas'!$C$4:$C$9993=BU$2)*('Controle de NFs Tomadas'!$G$4:$G$9993=$A37)*('Controle de NFs Tomadas'!$I$4:$I$9993))</f>
        <v>0</v>
      </c>
      <c r="BV37" s="168">
        <f>SUMPRODUCT(('Controle de NFs Tomadas'!$E$4:$E$9993=$A$1)*('Controle de NFs Tomadas'!$C$4:$C$9993=BV$2)*('Controle de NFs Tomadas'!$G$4:$G$9993=$A37)*('Controle de NFs Tomadas'!$I$4:$I$9993))</f>
        <v>0</v>
      </c>
      <c r="BW37" s="168">
        <f>SUMPRODUCT(('Controle de NFs Tomadas'!$E$4:$E$9993=$A$1)*('Controle de NFs Tomadas'!$C$4:$C$9993=BW$2)*('Controle de NFs Tomadas'!$G$4:$G$9993=$A37)*('Controle de NFs Tomadas'!$I$4:$I$9993))</f>
        <v>0</v>
      </c>
      <c r="BX37" s="168">
        <f>SUMPRODUCT(('Controle de NFs Tomadas'!$E$4:$E$9993=$A$1)*('Controle de NFs Tomadas'!$C$4:$C$9993=BX$2)*('Controle de NFs Tomadas'!$G$4:$G$9993=$A37)*('Controle de NFs Tomadas'!$I$4:$I$9993))</f>
        <v>0</v>
      </c>
      <c r="BY37" s="168">
        <f>SUMPRODUCT(('Controle de NFs Tomadas'!$E$4:$E$9993=$A$1)*('Controle de NFs Tomadas'!$C$4:$C$9993=BY$2)*('Controle de NFs Tomadas'!$G$4:$G$9993=$A37)*('Controle de NFs Tomadas'!$I$4:$I$9993))</f>
        <v>0</v>
      </c>
      <c r="BZ37" s="168">
        <f>SUMPRODUCT(('Controle de NFs Tomadas'!$E$4:$E$9993=$A$1)*('Controle de NFs Tomadas'!$C$4:$C$9993=BZ$2)*('Controle de NFs Tomadas'!$G$4:$G$9993=$A37)*('Controle de NFs Tomadas'!$I$4:$I$9993))</f>
        <v>0</v>
      </c>
      <c r="CA37" s="168">
        <f>SUMPRODUCT(('Controle de NFs Tomadas'!$E$4:$E$9993=$A$1)*('Controle de NFs Tomadas'!$C$4:$C$9993=CA$2)*('Controle de NFs Tomadas'!$G$4:$G$9993=$A37)*('Controle de NFs Tomadas'!$I$4:$I$9993))</f>
        <v>0</v>
      </c>
      <c r="CB37" s="168">
        <f>SUMPRODUCT(('Controle de NFs Tomadas'!$E$4:$E$9993=$A$1)*('Controle de NFs Tomadas'!$C$4:$C$9993=CB$2)*('Controle de NFs Tomadas'!$G$4:$G$9993=$A37)*('Controle de NFs Tomadas'!$I$4:$I$9993))</f>
        <v>0</v>
      </c>
      <c r="CC37" s="168">
        <f>SUMPRODUCT(('Controle de NFs Tomadas'!$E$4:$E$9993=$A$1)*('Controle de NFs Tomadas'!$C$4:$C$9993=CC$2)*('Controle de NFs Tomadas'!$G$4:$G$9993=$A37)*('Controle de NFs Tomadas'!$I$4:$I$9993))</f>
        <v>0</v>
      </c>
      <c r="CD37" s="168">
        <f>SUMPRODUCT(('Controle de NFs Tomadas'!$E$4:$E$9993=$A$1)*('Controle de NFs Tomadas'!$C$4:$C$9993=CD$2)*('Controle de NFs Tomadas'!$G$4:$G$9993=$A37)*('Controle de NFs Tomadas'!$I$4:$I$9993))</f>
        <v>0</v>
      </c>
      <c r="CE37" s="168">
        <f>SUMPRODUCT(('Controle de NFs Tomadas'!$E$4:$E$9993=$A$1)*('Controle de NFs Tomadas'!$C$4:$C$9993=CE$2)*('Controle de NFs Tomadas'!$G$4:$G$9993=$A37)*('Controle de NFs Tomadas'!$I$4:$I$9993))</f>
        <v>0</v>
      </c>
      <c r="CF37" s="168">
        <f>SUMPRODUCT(('Controle de NFs Tomadas'!$E$4:$E$9993=$A$1)*('Controle de NFs Tomadas'!$C$4:$C$9993=CF$2)*('Controle de NFs Tomadas'!$G$4:$G$9993=$A37)*('Controle de NFs Tomadas'!$I$4:$I$9993))</f>
        <v>0</v>
      </c>
      <c r="CG37" s="168">
        <f>SUMPRODUCT(('Controle de NFs Tomadas'!$E$4:$E$9993=$A$1)*('Controle de NFs Tomadas'!$C$4:$C$9993=CG$2)*('Controle de NFs Tomadas'!$G$4:$G$9993=$A37)*('Controle de NFs Tomadas'!$I$4:$I$9993))</f>
        <v>0</v>
      </c>
      <c r="CH37" s="168">
        <f>SUMPRODUCT(('Controle de NFs Tomadas'!$E$4:$E$9993=$A$1)*('Controle de NFs Tomadas'!$C$4:$C$9993=CH$2)*('Controle de NFs Tomadas'!$G$4:$G$9993=$A37)*('Controle de NFs Tomadas'!$I$4:$I$9993))</f>
        <v>0</v>
      </c>
      <c r="CI37" s="168">
        <f>SUMPRODUCT(('Controle de NFs Tomadas'!$E$4:$E$9993=$A$1)*('Controle de NFs Tomadas'!$C$4:$C$9993=CI$2)*('Controle de NFs Tomadas'!$G$4:$G$9993=$A37)*('Controle de NFs Tomadas'!$I$4:$I$9993))</f>
        <v>0</v>
      </c>
      <c r="CJ37" s="168">
        <f>SUMPRODUCT(('Controle de NFs Tomadas'!$E$4:$E$9993=$A$1)*('Controle de NFs Tomadas'!$C$4:$C$9993=CJ$2)*('Controle de NFs Tomadas'!$G$4:$G$9993=$A37)*('Controle de NFs Tomadas'!$I$4:$I$9993))</f>
        <v>0</v>
      </c>
      <c r="CK37" s="168">
        <f>SUMPRODUCT(('Controle de NFs Tomadas'!$E$4:$E$9993=$A$1)*('Controle de NFs Tomadas'!$C$4:$C$9993=CK$2)*('Controle de NFs Tomadas'!$G$4:$G$9993=$A37)*('Controle de NFs Tomadas'!$I$4:$I$9993))</f>
        <v>0</v>
      </c>
      <c r="CL37" s="168">
        <f>SUMPRODUCT(('Controle de NFs Tomadas'!$E$4:$E$9993=$A$1)*('Controle de NFs Tomadas'!$C$4:$C$9993=CL$2)*('Controle de NFs Tomadas'!$G$4:$G$9993=$A37)*('Controle de NFs Tomadas'!$I$4:$I$9993))</f>
        <v>0</v>
      </c>
      <c r="CM37" s="168">
        <f>SUMPRODUCT(('Controle de NFs Tomadas'!$E$4:$E$9993=$A$1)*('Controle de NFs Tomadas'!$C$4:$C$9993=CM$2)*('Controle de NFs Tomadas'!$G$4:$G$9993=$A37)*('Controle de NFs Tomadas'!$I$4:$I$9993))</f>
        <v>0</v>
      </c>
      <c r="CN37" s="168">
        <f>SUMPRODUCT(('Controle de NFs Tomadas'!$E$4:$E$9993=$A$1)*('Controle de NFs Tomadas'!$C$4:$C$9993=CN$2)*('Controle de NFs Tomadas'!$G$4:$G$9993=$A37)*('Controle de NFs Tomadas'!$I$4:$I$9993))</f>
        <v>0</v>
      </c>
      <c r="CO37" s="168">
        <f>SUMPRODUCT(('Controle de NFs Tomadas'!$E$4:$E$9993=$A$1)*('Controle de NFs Tomadas'!$C$4:$C$9993=CO$2)*('Controle de NFs Tomadas'!$G$4:$G$9993=$A37)*('Controle de NFs Tomadas'!$I$4:$I$9993))</f>
        <v>0</v>
      </c>
      <c r="CP37" s="168">
        <f>SUMPRODUCT(('Controle de NFs Tomadas'!$E$4:$E$9993=$A$1)*('Controle de NFs Tomadas'!$C$4:$C$9993=CP$2)*('Controle de NFs Tomadas'!$G$4:$G$9993=$A37)*('Controle de NFs Tomadas'!$I$4:$I$9993))</f>
        <v>0</v>
      </c>
      <c r="CQ37" s="168">
        <f>SUMPRODUCT(('Controle de NFs Tomadas'!$E$4:$E$9993=$A$1)*('Controle de NFs Tomadas'!$C$4:$C$9993=CQ$2)*('Controle de NFs Tomadas'!$G$4:$G$9993=$A37)*('Controle de NFs Tomadas'!$I$4:$I$9993))</f>
        <v>0</v>
      </c>
      <c r="CR37" s="168">
        <f>SUMPRODUCT(('Controle de NFs Tomadas'!$E$4:$E$9993=$A$1)*('Controle de NFs Tomadas'!$C$4:$C$9993=CR$2)*('Controle de NFs Tomadas'!$G$4:$G$9993=$A37)*('Controle de NFs Tomadas'!$I$4:$I$9993))</f>
        <v>0</v>
      </c>
      <c r="CS37" s="168">
        <f>SUMPRODUCT(('Controle de NFs Tomadas'!$E$4:$E$9993=$A$1)*('Controle de NFs Tomadas'!$C$4:$C$9993=CS$2)*('Controle de NFs Tomadas'!$G$4:$G$9993=$A37)*('Controle de NFs Tomadas'!$I$4:$I$9993))</f>
        <v>0</v>
      </c>
      <c r="CT37" s="168">
        <f>SUMPRODUCT(('Controle de NFs Tomadas'!$E$4:$E$9993=$A$1)*('Controle de NFs Tomadas'!$C$4:$C$9993=CT$2)*('Controle de NFs Tomadas'!$G$4:$G$9993=$A37)*('Controle de NFs Tomadas'!$I$4:$I$9993))</f>
        <v>0</v>
      </c>
      <c r="CU37" s="168">
        <f>SUMPRODUCT(('Controle de NFs Tomadas'!$E$4:$E$9993=$A$1)*('Controle de NFs Tomadas'!$C$4:$C$9993=CU$2)*('Controle de NFs Tomadas'!$G$4:$G$9993=$A37)*('Controle de NFs Tomadas'!$I$4:$I$9993))</f>
        <v>0</v>
      </c>
      <c r="CV37" s="168">
        <f>SUMPRODUCT(('Controle de NFs Tomadas'!$E$4:$E$9993=$A$1)*('Controle de NFs Tomadas'!$C$4:$C$9993=CV$2)*('Controle de NFs Tomadas'!$G$4:$G$9993=$A37)*('Controle de NFs Tomadas'!$I$4:$I$9993))</f>
        <v>0</v>
      </c>
      <c r="CW37" s="168">
        <f>SUMPRODUCT(('Controle de NFs Tomadas'!$E$4:$E$9993=$A$1)*('Controle de NFs Tomadas'!$C$4:$C$9993=CW$2)*('Controle de NFs Tomadas'!$G$4:$G$9993=$A37)*('Controle de NFs Tomadas'!$I$4:$I$9993))</f>
        <v>0</v>
      </c>
      <c r="CX37" s="168">
        <f>SUMPRODUCT(('Controle de NFs Tomadas'!$E$4:$E$9993=$A$1)*('Controle de NFs Tomadas'!$C$4:$C$9993=CX$2)*('Controle de NFs Tomadas'!$G$4:$G$9993=$A37)*('Controle de NFs Tomadas'!$I$4:$I$9993))</f>
        <v>0</v>
      </c>
      <c r="CY37" s="168">
        <f>SUMPRODUCT(('Controle de NFs Tomadas'!$E$4:$E$9993=$A$1)*('Controle de NFs Tomadas'!$C$4:$C$9993=CY$2)*('Controle de NFs Tomadas'!$G$4:$G$9993=$A37)*('Controle de NFs Tomadas'!$I$4:$I$9993))</f>
        <v>0</v>
      </c>
      <c r="CZ37" s="168">
        <f>SUMPRODUCT(('Controle de NFs Tomadas'!$E$4:$E$9993=$A$1)*('Controle de NFs Tomadas'!$C$4:$C$9993=CZ$2)*('Controle de NFs Tomadas'!$G$4:$G$9993=$A37)*('Controle de NFs Tomadas'!$I$4:$I$9993))</f>
        <v>0</v>
      </c>
      <c r="DA37" s="168">
        <f>SUMPRODUCT(('Controle de NFs Tomadas'!$E$4:$E$9993=$A$1)*('Controle de NFs Tomadas'!$C$4:$C$9993=DA$2)*('Controle de NFs Tomadas'!$G$4:$G$9993=$A37)*('Controle de NFs Tomadas'!$I$4:$I$9993))</f>
        <v>0</v>
      </c>
      <c r="DB37" s="168">
        <f>SUMPRODUCT(('Controle de NFs Tomadas'!$E$4:$E$9993=$A$1)*('Controle de NFs Tomadas'!$C$4:$C$9993=DB$2)*('Controle de NFs Tomadas'!$G$4:$G$9993=$A37)*('Controle de NFs Tomadas'!$I$4:$I$9993))</f>
        <v>0</v>
      </c>
      <c r="DC37" s="168">
        <f>SUMPRODUCT(('Controle de NFs Tomadas'!$E$4:$E$9993=$A$1)*('Controle de NFs Tomadas'!$C$4:$C$9993=DC$2)*('Controle de NFs Tomadas'!$G$4:$G$9993=$A37)*('Controle de NFs Tomadas'!$I$4:$I$9993))</f>
        <v>0</v>
      </c>
      <c r="DD37" s="168">
        <f>SUMPRODUCT(('Controle de NFs Tomadas'!$E$4:$E$9993=$A$1)*('Controle de NFs Tomadas'!$C$4:$C$9993=DD$2)*('Controle de NFs Tomadas'!$G$4:$G$9993=$A37)*('Controle de NFs Tomadas'!$I$4:$I$9993))</f>
        <v>0</v>
      </c>
      <c r="DE37" s="168">
        <f>SUMPRODUCT(('Controle de NFs Tomadas'!$E$4:$E$9993=$A$1)*('Controle de NFs Tomadas'!$C$4:$C$9993=DE$2)*('Controle de NFs Tomadas'!$G$4:$G$9993=$A37)*('Controle de NFs Tomadas'!$I$4:$I$9993))</f>
        <v>0</v>
      </c>
      <c r="DF37" s="168">
        <f>SUMPRODUCT(('Controle de NFs Tomadas'!$E$4:$E$9993=$A$1)*('Controle de NFs Tomadas'!$C$4:$C$9993=DF$2)*('Controle de NFs Tomadas'!$G$4:$G$9993=$A37)*('Controle de NFs Tomadas'!$I$4:$I$9993))</f>
        <v>0</v>
      </c>
      <c r="DG37" s="168">
        <f>SUMPRODUCT(('Controle de NFs Tomadas'!$E$4:$E$9993=$A$1)*('Controle de NFs Tomadas'!$C$4:$C$9993=DG$2)*('Controle de NFs Tomadas'!$G$4:$G$9993=$A37)*('Controle de NFs Tomadas'!$I$4:$I$9993))</f>
        <v>0</v>
      </c>
      <c r="DH37" s="168">
        <f>SUMPRODUCT(('Controle de NFs Tomadas'!$E$4:$E$9993=$A$1)*('Controle de NFs Tomadas'!$C$4:$C$9993=DH$2)*('Controle de NFs Tomadas'!$G$4:$G$9993=$A37)*('Controle de NFs Tomadas'!$I$4:$I$9993))</f>
        <v>0</v>
      </c>
      <c r="DI37" s="168">
        <f>SUMPRODUCT(('Controle de NFs Tomadas'!$E$4:$E$9993=$A$1)*('Controle de NFs Tomadas'!$C$4:$C$9993=DI$2)*('Controle de NFs Tomadas'!$G$4:$G$9993=$A37)*('Controle de NFs Tomadas'!$I$4:$I$9993))</f>
        <v>0</v>
      </c>
      <c r="DJ37" s="168">
        <f>SUMPRODUCT(('Controle de NFs Tomadas'!$E$4:$E$9993=$A$1)*('Controle de NFs Tomadas'!$C$4:$C$9993=DJ$2)*('Controle de NFs Tomadas'!$G$4:$G$9993=$A37)*('Controle de NFs Tomadas'!$I$4:$I$9993))</f>
        <v>0</v>
      </c>
      <c r="DK37" s="168">
        <f>SUMPRODUCT(('Controle de NFs Tomadas'!$E$4:$E$9993=$A$1)*('Controle de NFs Tomadas'!$C$4:$C$9993=DK$2)*('Controle de NFs Tomadas'!$G$4:$G$9993=$A37)*('Controle de NFs Tomadas'!$I$4:$I$9993))</f>
        <v>0</v>
      </c>
      <c r="DL37" s="168">
        <f>SUMPRODUCT(('Controle de NFs Tomadas'!$E$4:$E$9993=$A$1)*('Controle de NFs Tomadas'!$C$4:$C$9993=DL$2)*('Controle de NFs Tomadas'!$G$4:$G$9993=$A37)*('Controle de NFs Tomadas'!$I$4:$I$9993))</f>
        <v>0</v>
      </c>
      <c r="DM37" s="168">
        <f>SUMPRODUCT(('Controle de NFs Tomadas'!$E$4:$E$9993=$A$1)*('Controle de NFs Tomadas'!$C$4:$C$9993=DM$2)*('Controle de NFs Tomadas'!$G$4:$G$9993=$A37)*('Controle de NFs Tomadas'!$I$4:$I$9993))</f>
        <v>0</v>
      </c>
      <c r="DN37" s="168">
        <f>SUMPRODUCT(('Controle de NFs Tomadas'!$E$4:$E$9993=$A$1)*('Controle de NFs Tomadas'!$C$4:$C$9993=DN$2)*('Controle de NFs Tomadas'!$G$4:$G$9993=$A37)*('Controle de NFs Tomadas'!$I$4:$I$9993))</f>
        <v>0</v>
      </c>
      <c r="DO37" s="168">
        <f>SUMPRODUCT(('Controle de NFs Tomadas'!$E$4:$E$9993=$A$1)*('Controle de NFs Tomadas'!$C$4:$C$9993=DO$2)*('Controle de NFs Tomadas'!$G$4:$G$9993=$A37)*('Controle de NFs Tomadas'!$I$4:$I$9993))</f>
        <v>0</v>
      </c>
      <c r="DP37" s="168">
        <f>SUMPRODUCT(('Controle de NFs Tomadas'!$E$4:$E$9993=$A$1)*('Controle de NFs Tomadas'!$C$4:$C$9993=DP$2)*('Controle de NFs Tomadas'!$G$4:$G$9993=$A37)*('Controle de NFs Tomadas'!$I$4:$I$9993))</f>
        <v>0</v>
      </c>
      <c r="DQ37" s="168">
        <f>SUMPRODUCT(('Controle de NFs Tomadas'!$E$4:$E$9993=$A$1)*('Controle de NFs Tomadas'!$C$4:$C$9993=DQ$2)*('Controle de NFs Tomadas'!$G$4:$G$9993=$A37)*('Controle de NFs Tomadas'!$I$4:$I$9993))</f>
        <v>0</v>
      </c>
      <c r="DR37" s="168">
        <f>SUMPRODUCT(('Controle de NFs Tomadas'!$E$4:$E$9993=$A$1)*('Controle de NFs Tomadas'!$C$4:$C$9993=DR$2)*('Controle de NFs Tomadas'!$G$4:$G$9993=$A37)*('Controle de NFs Tomadas'!$I$4:$I$9993))</f>
        <v>0</v>
      </c>
      <c r="DS37" s="168">
        <f>SUMPRODUCT(('Controle de NFs Tomadas'!$E$4:$E$9993=$A$1)*('Controle de NFs Tomadas'!$C$4:$C$9993=DS$2)*('Controle de NFs Tomadas'!$G$4:$G$9993=$A37)*('Controle de NFs Tomadas'!$I$4:$I$9993))</f>
        <v>0</v>
      </c>
      <c r="DT37" s="168">
        <f>SUMPRODUCT(('Controle de NFs Tomadas'!$E$4:$E$9993=$A$1)*('Controle de NFs Tomadas'!$C$4:$C$9993=DT$2)*('Controle de NFs Tomadas'!$G$4:$G$9993=$A37)*('Controle de NFs Tomadas'!$I$4:$I$9993))</f>
        <v>0</v>
      </c>
      <c r="DU37" s="168">
        <f>SUMPRODUCT(('Controle de NFs Tomadas'!$E$4:$E$9993=$A$1)*('Controle de NFs Tomadas'!$C$4:$C$9993=DU$2)*('Controle de NFs Tomadas'!$G$4:$G$9993=$A37)*('Controle de NFs Tomadas'!$I$4:$I$9993))</f>
        <v>0</v>
      </c>
      <c r="DV37" s="168">
        <f>SUMPRODUCT(('Controle de NFs Tomadas'!$E$4:$E$9993=$A$1)*('Controle de NFs Tomadas'!$C$4:$C$9993=DV$2)*('Controle de NFs Tomadas'!$G$4:$G$9993=$A37)*('Controle de NFs Tomadas'!$I$4:$I$9993))</f>
        <v>0</v>
      </c>
      <c r="DW37" s="168">
        <f>SUMPRODUCT(('Controle de NFs Tomadas'!$E$4:$E$9993=$A$1)*('Controle de NFs Tomadas'!$C$4:$C$9993=DW$2)*('Controle de NFs Tomadas'!$G$4:$G$9993=$A37)*('Controle de NFs Tomadas'!$I$4:$I$9993))</f>
        <v>0</v>
      </c>
      <c r="DX37" s="168">
        <f>SUMPRODUCT(('Controle de NFs Tomadas'!$E$4:$E$9993=$A$1)*('Controle de NFs Tomadas'!$C$4:$C$9993=DX$2)*('Controle de NFs Tomadas'!$G$4:$G$9993=$A37)*('Controle de NFs Tomadas'!$I$4:$I$9993))</f>
        <v>0</v>
      </c>
      <c r="DY37" s="168">
        <f>SUMPRODUCT(('Controle de NFs Tomadas'!$E$4:$E$9993=$A$1)*('Controle de NFs Tomadas'!$C$4:$C$9993=DY$2)*('Controle de NFs Tomadas'!$G$4:$G$9993=$A37)*('Controle de NFs Tomadas'!$I$4:$I$9993))</f>
        <v>0</v>
      </c>
      <c r="DZ37" s="168">
        <f>SUMPRODUCT(('Controle de NFs Tomadas'!$E$4:$E$9993=$A$1)*('Controle de NFs Tomadas'!$C$4:$C$9993=DZ$2)*('Controle de NFs Tomadas'!$G$4:$G$9993=$A37)*('Controle de NFs Tomadas'!$I$4:$I$9993))</f>
        <v>0</v>
      </c>
      <c r="EA37" s="168">
        <f>SUMPRODUCT(('Controle de NFs Tomadas'!$E$4:$E$9993=$A$1)*('Controle de NFs Tomadas'!$C$4:$C$9993=EA$2)*('Controle de NFs Tomadas'!$G$4:$G$9993=$A37)*('Controle de NFs Tomadas'!$I$4:$I$9993))</f>
        <v>0</v>
      </c>
      <c r="EB37" s="168">
        <f>SUMPRODUCT(('Controle de NFs Tomadas'!$E$4:$E$9993=$A$1)*('Controle de NFs Tomadas'!$C$4:$C$9993=EB$2)*('Controle de NFs Tomadas'!$G$4:$G$9993=$A37)*('Controle de NFs Tomadas'!$I$4:$I$9993))</f>
        <v>0</v>
      </c>
      <c r="EC37" s="168">
        <f>SUMPRODUCT(('Controle de NFs Tomadas'!$E$4:$E$9993=$A$1)*('Controle de NFs Tomadas'!$C$4:$C$9993=EC$2)*('Controle de NFs Tomadas'!$G$4:$G$9993=$A37)*('Controle de NFs Tomadas'!$I$4:$I$9993))</f>
        <v>0</v>
      </c>
      <c r="ED37" s="168">
        <f>SUMPRODUCT(('Controle de NFs Tomadas'!$E$4:$E$9993=$A$1)*('Controle de NFs Tomadas'!$C$4:$C$9993=ED$2)*('Controle de NFs Tomadas'!$G$4:$G$9993=$A37)*('Controle de NFs Tomadas'!$I$4:$I$9993))</f>
        <v>0</v>
      </c>
      <c r="EE37" s="168">
        <f>SUMPRODUCT(('Controle de NFs Tomadas'!$E$4:$E$9993=$A$1)*('Controle de NFs Tomadas'!$C$4:$C$9993=EE$2)*('Controle de NFs Tomadas'!$G$4:$G$9993=$A37)*('Controle de NFs Tomadas'!$I$4:$I$9993))</f>
        <v>0</v>
      </c>
      <c r="EF37" s="168">
        <f>SUMPRODUCT(('Controle de NFs Tomadas'!$E$4:$E$9993=$A$1)*('Controle de NFs Tomadas'!$C$4:$C$9993=EF$2)*('Controle de NFs Tomadas'!$G$4:$G$9993=$A37)*('Controle de NFs Tomadas'!$I$4:$I$9993))</f>
        <v>0</v>
      </c>
      <c r="EG37" s="168">
        <f>SUMPRODUCT(('Controle de NFs Tomadas'!$E$4:$E$9993=$A$1)*('Controle de NFs Tomadas'!$C$4:$C$9993=EG$2)*('Controle de NFs Tomadas'!$G$4:$G$9993=$A37)*('Controle de NFs Tomadas'!$I$4:$I$9993))</f>
        <v>0</v>
      </c>
      <c r="EH37" s="168">
        <f>SUMPRODUCT(('Controle de NFs Tomadas'!$E$4:$E$9993=$A$1)*('Controle de NFs Tomadas'!$C$4:$C$9993=EH$2)*('Controle de NFs Tomadas'!$G$4:$G$9993=$A37)*('Controle de NFs Tomadas'!$I$4:$I$9993))</f>
        <v>0</v>
      </c>
      <c r="EI37" s="168">
        <f>SUMPRODUCT(('Controle de NFs Tomadas'!$E$4:$E$9993=$A$1)*('Controle de NFs Tomadas'!$C$4:$C$9993=EI$2)*('Controle de NFs Tomadas'!$G$4:$G$9993=$A37)*('Controle de NFs Tomadas'!$I$4:$I$9993))</f>
        <v>0</v>
      </c>
      <c r="EJ37" s="168">
        <f>SUMPRODUCT(('Controle de NFs Tomadas'!$E$4:$E$9993=$A$1)*('Controle de NFs Tomadas'!$C$4:$C$9993=EJ$2)*('Controle de NFs Tomadas'!$G$4:$G$9993=$A37)*('Controle de NFs Tomadas'!$I$4:$I$9993))</f>
        <v>0</v>
      </c>
      <c r="EK37" s="168">
        <f>SUMPRODUCT(('Controle de NFs Tomadas'!$E$4:$E$9993=$A$1)*('Controle de NFs Tomadas'!$C$4:$C$9993=EK$2)*('Controle de NFs Tomadas'!$G$4:$G$9993=$A37)*('Controle de NFs Tomadas'!$I$4:$I$9993))</f>
        <v>0</v>
      </c>
      <c r="EL37" s="168">
        <f>SUMPRODUCT(('Controle de NFs Tomadas'!$E$4:$E$9993=$A$1)*('Controle de NFs Tomadas'!$C$4:$C$9993=EL$2)*('Controle de NFs Tomadas'!$G$4:$G$9993=$A37)*('Controle de NFs Tomadas'!$I$4:$I$9993))</f>
        <v>0</v>
      </c>
      <c r="EM37" s="168">
        <f>SUMPRODUCT(('Controle de NFs Tomadas'!$E$4:$E$9993=$A$1)*('Controle de NFs Tomadas'!$C$4:$C$9993=EM$2)*('Controle de NFs Tomadas'!$G$4:$G$9993=$A37)*('Controle de NFs Tomadas'!$I$4:$I$9993))</f>
        <v>0</v>
      </c>
      <c r="EN37" s="168">
        <f>SUMPRODUCT(('Controle de NFs Tomadas'!$E$4:$E$9993=$A$1)*('Controle de NFs Tomadas'!$C$4:$C$9993=EN$2)*('Controle de NFs Tomadas'!$G$4:$G$9993=$A37)*('Controle de NFs Tomadas'!$I$4:$I$9993))</f>
        <v>0</v>
      </c>
      <c r="EO37" s="168">
        <f>SUMPRODUCT(('Controle de NFs Tomadas'!$E$4:$E$9993=$A$1)*('Controle de NFs Tomadas'!$C$4:$C$9993=EO$2)*('Controle de NFs Tomadas'!$G$4:$G$9993=$A37)*('Controle de NFs Tomadas'!$I$4:$I$9993))</f>
        <v>0</v>
      </c>
      <c r="EP37" s="168">
        <f>SUMPRODUCT(('Controle de NFs Tomadas'!$E$4:$E$9993=$A$1)*('Controle de NFs Tomadas'!$C$4:$C$9993=EP$2)*('Controle de NFs Tomadas'!$G$4:$G$9993=$A37)*('Controle de NFs Tomadas'!$I$4:$I$9993))</f>
        <v>0</v>
      </c>
      <c r="EQ37" s="168">
        <f>SUMPRODUCT(('Controle de NFs Tomadas'!$E$4:$E$9993=$A$1)*('Controle de NFs Tomadas'!$C$4:$C$9993=EQ$2)*('Controle de NFs Tomadas'!$G$4:$G$9993=$A37)*('Controle de NFs Tomadas'!$I$4:$I$9993))</f>
        <v>0</v>
      </c>
      <c r="ER37" s="168">
        <f>SUMPRODUCT(('Controle de NFs Tomadas'!$E$4:$E$9993=$A$1)*('Controle de NFs Tomadas'!$C$4:$C$9993=ER$2)*('Controle de NFs Tomadas'!$G$4:$G$9993=$A37)*('Controle de NFs Tomadas'!$I$4:$I$9993))</f>
        <v>0</v>
      </c>
      <c r="ES37" s="168">
        <f>SUMPRODUCT(('Controle de NFs Tomadas'!$E$4:$E$9993=$A$1)*('Controle de NFs Tomadas'!$C$4:$C$9993=ES$2)*('Controle de NFs Tomadas'!$G$4:$G$9993=$A37)*('Controle de NFs Tomadas'!$I$4:$I$9993))</f>
        <v>0</v>
      </c>
      <c r="ET37" s="168">
        <f>SUMPRODUCT(('Controle de NFs Tomadas'!$E$4:$E$9993=$A$1)*('Controle de NFs Tomadas'!$C$4:$C$9993=ET$2)*('Controle de NFs Tomadas'!$G$4:$G$9993=$A37)*('Controle de NFs Tomadas'!$I$4:$I$9993))</f>
        <v>0</v>
      </c>
      <c r="EU37" s="168">
        <f>SUMPRODUCT(('Controle de NFs Tomadas'!$E$4:$E$9993=$A$1)*('Controle de NFs Tomadas'!$C$4:$C$9993=EU$2)*('Controle de NFs Tomadas'!$G$4:$G$9993=$A37)*('Controle de NFs Tomadas'!$I$4:$I$9993))</f>
        <v>0</v>
      </c>
      <c r="EV37" s="168">
        <f>SUMPRODUCT(('Controle de NFs Tomadas'!$E$4:$E$9993=$A$1)*('Controle de NFs Tomadas'!$C$4:$C$9993=EV$2)*('Controle de NFs Tomadas'!$G$4:$G$9993=$A37)*('Controle de NFs Tomadas'!$I$4:$I$9993))</f>
        <v>0</v>
      </c>
      <c r="EW37" s="168">
        <f>SUMPRODUCT(('Controle de NFs Tomadas'!$E$4:$E$9993=$A$1)*('Controle de NFs Tomadas'!$C$4:$C$9993=EW$2)*('Controle de NFs Tomadas'!$G$4:$G$9993=$A37)*('Controle de NFs Tomadas'!$I$4:$I$9993))</f>
        <v>0</v>
      </c>
      <c r="EX37" s="168">
        <f>SUMPRODUCT(('Controle de NFs Tomadas'!$E$4:$E$9993=$A$1)*('Controle de NFs Tomadas'!$C$4:$C$9993=EX$2)*('Controle de NFs Tomadas'!$G$4:$G$9993=$A37)*('Controle de NFs Tomadas'!$I$4:$I$9993))</f>
        <v>0</v>
      </c>
      <c r="EY37" s="168">
        <f>SUMPRODUCT(('Controle de NFs Tomadas'!$E$4:$E$9993=$A$1)*('Controle de NFs Tomadas'!$C$4:$C$9993=EY$2)*('Controle de NFs Tomadas'!$G$4:$G$9993=$A37)*('Controle de NFs Tomadas'!$I$4:$I$9993))</f>
        <v>0</v>
      </c>
      <c r="EZ37" s="168">
        <f>SUMPRODUCT(('Controle de NFs Tomadas'!$E$4:$E$9993=$A$1)*('Controle de NFs Tomadas'!$C$4:$C$9993=EZ$2)*('Controle de NFs Tomadas'!$G$4:$G$9993=$A37)*('Controle de NFs Tomadas'!$I$4:$I$9993))</f>
        <v>0</v>
      </c>
      <c r="FA37" s="168">
        <f>SUMPRODUCT(('Controle de NFs Tomadas'!$E$4:$E$9993=$A$1)*('Controle de NFs Tomadas'!$C$4:$C$9993=FA$2)*('Controle de NFs Tomadas'!$G$4:$G$9993=$A37)*('Controle de NFs Tomadas'!$I$4:$I$9993))</f>
        <v>0</v>
      </c>
      <c r="FB37" s="168">
        <f>SUMPRODUCT(('Controle de NFs Tomadas'!$E$4:$E$9993=$A$1)*('Controle de NFs Tomadas'!$C$4:$C$9993=FB$2)*('Controle de NFs Tomadas'!$G$4:$G$9993=$A37)*('Controle de NFs Tomadas'!$I$4:$I$9993))</f>
        <v>0</v>
      </c>
      <c r="FC37" s="168">
        <f>SUMPRODUCT(('Controle de NFs Tomadas'!$E$4:$E$9993=$A$1)*('Controle de NFs Tomadas'!$C$4:$C$9993=FC$2)*('Controle de NFs Tomadas'!$G$4:$G$9993=$A37)*('Controle de NFs Tomadas'!$I$4:$I$9993))</f>
        <v>0</v>
      </c>
      <c r="FD37" s="168">
        <f>SUMPRODUCT(('Controle de NFs Tomadas'!$E$4:$E$9993=$A$1)*('Controle de NFs Tomadas'!$C$4:$C$9993=FD$2)*('Controle de NFs Tomadas'!$G$4:$G$9993=$A37)*('Controle de NFs Tomadas'!$I$4:$I$9993))</f>
        <v>0</v>
      </c>
      <c r="FE37" s="168">
        <f>SUMPRODUCT(('Controle de NFs Tomadas'!$E$4:$E$9993=$A$1)*('Controle de NFs Tomadas'!$C$4:$C$9993=FE$2)*('Controle de NFs Tomadas'!$G$4:$G$9993=$A37)*('Controle de NFs Tomadas'!$I$4:$I$9993))</f>
        <v>0</v>
      </c>
      <c r="FF37" s="168">
        <f>SUMPRODUCT(('Controle de NFs Tomadas'!$E$4:$E$9993=$A$1)*('Controle de NFs Tomadas'!$C$4:$C$9993=FF$2)*('Controle de NFs Tomadas'!$G$4:$G$9993=$A37)*('Controle de NFs Tomadas'!$I$4:$I$9993))</f>
        <v>0</v>
      </c>
      <c r="FG37" s="168">
        <f>SUMPRODUCT(('Controle de NFs Tomadas'!$E$4:$E$9993=$A$1)*('Controle de NFs Tomadas'!$C$4:$C$9993=FG$2)*('Controle de NFs Tomadas'!$G$4:$G$9993=$A37)*('Controle de NFs Tomadas'!$I$4:$I$9993))</f>
        <v>0</v>
      </c>
      <c r="FH37" s="168">
        <f>SUMPRODUCT(('Controle de NFs Tomadas'!$E$4:$E$9993=$A$1)*('Controle de NFs Tomadas'!$C$4:$C$9993=FH$2)*('Controle de NFs Tomadas'!$G$4:$G$9993=$A37)*('Controle de NFs Tomadas'!$I$4:$I$9993))</f>
        <v>0</v>
      </c>
      <c r="FI37" s="168">
        <f>SUMPRODUCT(('Controle de NFs Tomadas'!$E$4:$E$9993=$A$1)*('Controle de NFs Tomadas'!$C$4:$C$9993=FI$2)*('Controle de NFs Tomadas'!$G$4:$G$9993=$A37)*('Controle de NFs Tomadas'!$I$4:$I$9993))</f>
        <v>0</v>
      </c>
      <c r="FJ37" s="168">
        <f>SUMPRODUCT(('Controle de NFs Tomadas'!$E$4:$E$9993=$A$1)*('Controle de NFs Tomadas'!$C$4:$C$9993=FJ$2)*('Controle de NFs Tomadas'!$G$4:$G$9993=$A37)*('Controle de NFs Tomadas'!$I$4:$I$9993))</f>
        <v>0</v>
      </c>
      <c r="FK37" s="168">
        <f>SUMPRODUCT(('Controle de NFs Tomadas'!$E$4:$E$9993=$A$1)*('Controle de NFs Tomadas'!$C$4:$C$9993=FK$2)*('Controle de NFs Tomadas'!$G$4:$G$9993=$A37)*('Controle de NFs Tomadas'!$I$4:$I$9993))</f>
        <v>0</v>
      </c>
      <c r="FL37" s="168">
        <f>SUMPRODUCT(('Controle de NFs Tomadas'!$E$4:$E$9993=$A$1)*('Controle de NFs Tomadas'!$C$4:$C$9993=FL$2)*('Controle de NFs Tomadas'!$G$4:$G$9993=$A37)*('Controle de NFs Tomadas'!$I$4:$I$9993))</f>
        <v>0</v>
      </c>
      <c r="FM37" s="168">
        <f>SUMPRODUCT(('Controle de NFs Tomadas'!$E$4:$E$9993=$A$1)*('Controle de NFs Tomadas'!$C$4:$C$9993=FM$2)*('Controle de NFs Tomadas'!$G$4:$G$9993=$A37)*('Controle de NFs Tomadas'!$I$4:$I$9993))</f>
        <v>0</v>
      </c>
      <c r="FN37" s="168">
        <f>SUMPRODUCT(('Controle de NFs Tomadas'!$E$4:$E$9993=$A$1)*('Controle de NFs Tomadas'!$C$4:$C$9993=FN$2)*('Controle de NFs Tomadas'!$G$4:$G$9993=$A37)*('Controle de NFs Tomadas'!$I$4:$I$9993))</f>
        <v>0</v>
      </c>
      <c r="FO37" s="168">
        <f>SUMPRODUCT(('Controle de NFs Tomadas'!$E$4:$E$9993=$A$1)*('Controle de NFs Tomadas'!$C$4:$C$9993=FO$2)*('Controle de NFs Tomadas'!$G$4:$G$9993=$A37)*('Controle de NFs Tomadas'!$I$4:$I$9993))</f>
        <v>0</v>
      </c>
      <c r="FP37" s="168">
        <f>SUMPRODUCT(('Controle de NFs Tomadas'!$E$4:$E$9993=$A$1)*('Controle de NFs Tomadas'!$C$4:$C$9993=FP$2)*('Controle de NFs Tomadas'!$G$4:$G$9993=$A37)*('Controle de NFs Tomadas'!$I$4:$I$9993))</f>
        <v>0</v>
      </c>
      <c r="FQ37" s="168">
        <f>SUMPRODUCT(('Controle de NFs Tomadas'!$E$4:$E$9993=$A$1)*('Controle de NFs Tomadas'!$C$4:$C$9993=FQ$2)*('Controle de NFs Tomadas'!$G$4:$G$9993=$A37)*('Controle de NFs Tomadas'!$I$4:$I$9993))</f>
        <v>0</v>
      </c>
      <c r="FR37" s="168">
        <f>SUMPRODUCT(('Controle de NFs Tomadas'!$E$4:$E$9993=$A$1)*('Controle de NFs Tomadas'!$C$4:$C$9993=FR$2)*('Controle de NFs Tomadas'!$G$4:$G$9993=$A37)*('Controle de NFs Tomadas'!$I$4:$I$9993))</f>
        <v>0</v>
      </c>
      <c r="FS37" s="168">
        <f>SUMPRODUCT(('Controle de NFs Tomadas'!$E$4:$E$9993=$A$1)*('Controle de NFs Tomadas'!$C$4:$C$9993=FS$2)*('Controle de NFs Tomadas'!$G$4:$G$9993=$A37)*('Controle de NFs Tomadas'!$I$4:$I$9993))</f>
        <v>0</v>
      </c>
      <c r="FT37" s="168">
        <f>SUMPRODUCT(('Controle de NFs Tomadas'!$E$4:$E$9993=$A$1)*('Controle de NFs Tomadas'!$C$4:$C$9993=FT$2)*('Controle de NFs Tomadas'!$G$4:$G$9993=$A37)*('Controle de NFs Tomadas'!$I$4:$I$9993))</f>
        <v>0</v>
      </c>
      <c r="FU37" s="168">
        <f>SUMPRODUCT(('Controle de NFs Tomadas'!$E$4:$E$9993=$A$1)*('Controle de NFs Tomadas'!$C$4:$C$9993=FU$2)*('Controle de NFs Tomadas'!$G$4:$G$9993=$A37)*('Controle de NFs Tomadas'!$I$4:$I$9993))</f>
        <v>0</v>
      </c>
      <c r="FV37" s="168">
        <f>SUMPRODUCT(('Controle de NFs Tomadas'!$E$4:$E$9993=$A$1)*('Controle de NFs Tomadas'!$C$4:$C$9993=FV$2)*('Controle de NFs Tomadas'!$G$4:$G$9993=$A37)*('Controle de NFs Tomadas'!$I$4:$I$9993))</f>
        <v>0</v>
      </c>
      <c r="FW37" s="168">
        <f>SUMPRODUCT(('Controle de NFs Tomadas'!$E$4:$E$9993=$A$1)*('Controle de NFs Tomadas'!$C$4:$C$9993=FW$2)*('Controle de NFs Tomadas'!$G$4:$G$9993=$A37)*('Controle de NFs Tomadas'!$I$4:$I$9993))</f>
        <v>0</v>
      </c>
      <c r="FX37" s="168">
        <f>SUMPRODUCT(('Controle de NFs Tomadas'!$E$4:$E$9993=$A$1)*('Controle de NFs Tomadas'!$C$4:$C$9993=FX$2)*('Controle de NFs Tomadas'!$G$4:$G$9993=$A37)*('Controle de NFs Tomadas'!$I$4:$I$9993))</f>
        <v>0</v>
      </c>
      <c r="FY37" s="168">
        <f>SUMPRODUCT(('Controle de NFs Tomadas'!$E$4:$E$9993=$A$1)*('Controle de NFs Tomadas'!$C$4:$C$9993=FY$2)*('Controle de NFs Tomadas'!$G$4:$G$9993=$A37)*('Controle de NFs Tomadas'!$I$4:$I$9993))</f>
        <v>0</v>
      </c>
      <c r="FZ37" s="168">
        <f>SUMPRODUCT(('Controle de NFs Tomadas'!$E$4:$E$9993=$A$1)*('Controle de NFs Tomadas'!$C$4:$C$9993=FZ$2)*('Controle de NFs Tomadas'!$G$4:$G$9993=$A37)*('Controle de NFs Tomadas'!$I$4:$I$9993))</f>
        <v>0</v>
      </c>
      <c r="GA37" s="168">
        <f>SUMPRODUCT(('Controle de NFs Tomadas'!$E$4:$E$9993=$A$1)*('Controle de NFs Tomadas'!$C$4:$C$9993=GA$2)*('Controle de NFs Tomadas'!$G$4:$G$9993=$A37)*('Controle de NFs Tomadas'!$I$4:$I$9993))</f>
        <v>0</v>
      </c>
      <c r="GB37" s="168">
        <f>SUMPRODUCT(('Controle de NFs Tomadas'!$E$4:$E$9993=$A$1)*('Controle de NFs Tomadas'!$C$4:$C$9993=GB$2)*('Controle de NFs Tomadas'!$G$4:$G$9993=$A37)*('Controle de NFs Tomadas'!$I$4:$I$9993))</f>
        <v>0</v>
      </c>
      <c r="GC37" s="168">
        <f>SUMPRODUCT(('Controle de NFs Tomadas'!$E$4:$E$9993=$A$1)*('Controle de NFs Tomadas'!$C$4:$C$9993=GC$2)*('Controle de NFs Tomadas'!$G$4:$G$9993=$A37)*('Controle de NFs Tomadas'!$I$4:$I$9993))</f>
        <v>0</v>
      </c>
      <c r="GD37" s="168">
        <f>SUMPRODUCT(('Controle de NFs Tomadas'!$E$4:$E$9993=$A$1)*('Controle de NFs Tomadas'!$C$4:$C$9993=GD$2)*('Controle de NFs Tomadas'!$G$4:$G$9993=$A37)*('Controle de NFs Tomadas'!$I$4:$I$9993))</f>
        <v>0</v>
      </c>
      <c r="GE37" s="168">
        <f>SUMPRODUCT(('Controle de NFs Tomadas'!$E$4:$E$9993=$A$1)*('Controle de NFs Tomadas'!$C$4:$C$9993=GE$2)*('Controle de NFs Tomadas'!$G$4:$G$9993=$A37)*('Controle de NFs Tomadas'!$I$4:$I$9993))</f>
        <v>0</v>
      </c>
      <c r="GF37" s="168">
        <f>SUMPRODUCT(('Controle de NFs Tomadas'!$E$4:$E$9993=$A$1)*('Controle de NFs Tomadas'!$C$4:$C$9993=GF$2)*('Controle de NFs Tomadas'!$G$4:$G$9993=$A37)*('Controle de NFs Tomadas'!$I$4:$I$9993))</f>
        <v>0</v>
      </c>
      <c r="GG37" s="168">
        <f>SUMPRODUCT(('Controle de NFs Tomadas'!$E$4:$E$9993=$A$1)*('Controle de NFs Tomadas'!$C$4:$C$9993=GG$2)*('Controle de NFs Tomadas'!$G$4:$G$9993=$A37)*('Controle de NFs Tomadas'!$I$4:$I$9993))</f>
        <v>0</v>
      </c>
      <c r="GH37" s="168">
        <f>SUMPRODUCT(('Controle de NFs Tomadas'!$E$4:$E$9993=$A$1)*('Controle de NFs Tomadas'!$C$4:$C$9993=GH$2)*('Controle de NFs Tomadas'!$G$4:$G$9993=$A37)*('Controle de NFs Tomadas'!$I$4:$I$9993))</f>
        <v>0</v>
      </c>
      <c r="GI37" s="168">
        <f>SUMPRODUCT(('Controle de NFs Tomadas'!$E$4:$E$9993=$A$1)*('Controle de NFs Tomadas'!$C$4:$C$9993=GI$2)*('Controle de NFs Tomadas'!$G$4:$G$9993=$A37)*('Controle de NFs Tomadas'!$I$4:$I$9993))</f>
        <v>0</v>
      </c>
      <c r="GJ37" s="168">
        <f>SUMPRODUCT(('Controle de NFs Tomadas'!$E$4:$E$9993=$A$1)*('Controle de NFs Tomadas'!$C$4:$C$9993=GJ$2)*('Controle de NFs Tomadas'!$G$4:$G$9993=$A37)*('Controle de NFs Tomadas'!$I$4:$I$9993))</f>
        <v>0</v>
      </c>
      <c r="GK37" s="168">
        <f>SUMPRODUCT(('Controle de NFs Tomadas'!$E$4:$E$9993=$A$1)*('Controle de NFs Tomadas'!$C$4:$C$9993=GK$2)*('Controle de NFs Tomadas'!$G$4:$G$9993=$A37)*('Controle de NFs Tomadas'!$I$4:$I$9993))</f>
        <v>0</v>
      </c>
      <c r="GL37" s="168">
        <f>SUMPRODUCT(('Controle de NFs Tomadas'!$E$4:$E$9993=$A$1)*('Controle de NFs Tomadas'!$C$4:$C$9993=GL$2)*('Controle de NFs Tomadas'!$G$4:$G$9993=$A37)*('Controle de NFs Tomadas'!$I$4:$I$9993))</f>
        <v>0</v>
      </c>
      <c r="GM37" s="168">
        <f>SUMPRODUCT(('Controle de NFs Tomadas'!$E$4:$E$9993=$A$1)*('Controle de NFs Tomadas'!$C$4:$C$9993=GM$2)*('Controle de NFs Tomadas'!$G$4:$G$9993=$A37)*('Controle de NFs Tomadas'!$I$4:$I$9993))</f>
        <v>0</v>
      </c>
      <c r="GN37" s="168">
        <f>SUMPRODUCT(('Controle de NFs Tomadas'!$E$4:$E$9993=$A$1)*('Controle de NFs Tomadas'!$C$4:$C$9993=GN$2)*('Controle de NFs Tomadas'!$G$4:$G$9993=$A37)*('Controle de NFs Tomadas'!$I$4:$I$9993))</f>
        <v>0</v>
      </c>
      <c r="GO37" s="168">
        <f>SUMPRODUCT(('Controle de NFs Tomadas'!$E$4:$E$9993=$A$1)*('Controle de NFs Tomadas'!$C$4:$C$9993=GO$2)*('Controle de NFs Tomadas'!$G$4:$G$9993=$A37)*('Controle de NFs Tomadas'!$I$4:$I$9993))</f>
        <v>0</v>
      </c>
      <c r="GP37" s="168">
        <f>SUMPRODUCT(('Controle de NFs Tomadas'!$E$4:$E$9993=$A$1)*('Controle de NFs Tomadas'!$C$4:$C$9993=GP$2)*('Controle de NFs Tomadas'!$G$4:$G$9993=$A37)*('Controle de NFs Tomadas'!$I$4:$I$9993))</f>
        <v>0</v>
      </c>
      <c r="GQ37" s="168">
        <f>SUMPRODUCT(('Controle de NFs Tomadas'!$E$4:$E$9993=$A$1)*('Controle de NFs Tomadas'!$C$4:$C$9993=GQ$2)*('Controle de NFs Tomadas'!$G$4:$G$9993=$A37)*('Controle de NFs Tomadas'!$I$4:$I$9993))</f>
        <v>0</v>
      </c>
      <c r="GR37" s="168">
        <f>SUMPRODUCT(('Controle de NFs Tomadas'!$E$4:$E$9993=$A$1)*('Controle de NFs Tomadas'!$C$4:$C$9993=GR$2)*('Controle de NFs Tomadas'!$G$4:$G$9993=$A37)*('Controle de NFs Tomadas'!$I$4:$I$9993))</f>
        <v>0</v>
      </c>
      <c r="GS37" s="168">
        <f>SUMPRODUCT(('Controle de NFs Tomadas'!$E$4:$E$9993=$A$1)*('Controle de NFs Tomadas'!$C$4:$C$9993=GS$2)*('Controle de NFs Tomadas'!$G$4:$G$9993=$A37)*('Controle de NFs Tomadas'!$I$4:$I$9993))</f>
        <v>0</v>
      </c>
      <c r="GT37" s="168">
        <f>SUMPRODUCT(('Controle de NFs Tomadas'!$E$4:$E$9993=$A$1)*('Controle de NFs Tomadas'!$C$4:$C$9993=GT$2)*('Controle de NFs Tomadas'!$G$4:$G$9993=$A37)*('Controle de NFs Tomadas'!$I$4:$I$9993))</f>
        <v>0</v>
      </c>
      <c r="GU37" s="168">
        <f>SUMPRODUCT(('Controle de NFs Tomadas'!$E$4:$E$9993=$A$1)*('Controle de NFs Tomadas'!$C$4:$C$9993=GU$2)*('Controle de NFs Tomadas'!$G$4:$G$9993=$A37)*('Controle de NFs Tomadas'!$I$4:$I$9993))</f>
        <v>0</v>
      </c>
      <c r="GV37" s="168">
        <f>SUMPRODUCT(('Controle de NFs Tomadas'!$E$4:$E$9993=$A$1)*('Controle de NFs Tomadas'!$C$4:$C$9993=GV$2)*('Controle de NFs Tomadas'!$G$4:$G$9993=$A37)*('Controle de NFs Tomadas'!$I$4:$I$9993))</f>
        <v>0</v>
      </c>
      <c r="GW37" s="168">
        <f>SUMPRODUCT(('Controle de NFs Tomadas'!$E$4:$E$9993=$A$1)*('Controle de NFs Tomadas'!$C$4:$C$9993=GW$2)*('Controle de NFs Tomadas'!$G$4:$G$9993=$A37)*('Controle de NFs Tomadas'!$I$4:$I$9993))</f>
        <v>0</v>
      </c>
      <c r="GX37" s="168">
        <f>SUMPRODUCT(('Controle de NFs Tomadas'!$E$4:$E$9993=$A$1)*('Controle de NFs Tomadas'!$C$4:$C$9993=GX$2)*('Controle de NFs Tomadas'!$G$4:$G$9993=$A37)*('Controle de NFs Tomadas'!$I$4:$I$9993))</f>
        <v>0</v>
      </c>
      <c r="GY37" s="168">
        <f>SUMPRODUCT(('Controle de NFs Tomadas'!$E$4:$E$9993=$A$1)*('Controle de NFs Tomadas'!$C$4:$C$9993=GY$2)*('Controle de NFs Tomadas'!$G$4:$G$9993=$A37)*('Controle de NFs Tomadas'!$I$4:$I$9993))</f>
        <v>0</v>
      </c>
      <c r="GZ37" s="168">
        <f>SUMPRODUCT(('Controle de NFs Tomadas'!$E$4:$E$9993=$A$1)*('Controle de NFs Tomadas'!$C$4:$C$9993=GZ$2)*('Controle de NFs Tomadas'!$G$4:$G$9993=$A37)*('Controle de NFs Tomadas'!$I$4:$I$9993))</f>
        <v>0</v>
      </c>
      <c r="HA37" s="168">
        <f>SUMPRODUCT(('Controle de NFs Tomadas'!$E$4:$E$9993=$A$1)*('Controle de NFs Tomadas'!$C$4:$C$9993=HA$2)*('Controle de NFs Tomadas'!$G$4:$G$9993=$A37)*('Controle de NFs Tomadas'!$I$4:$I$9993))</f>
        <v>0</v>
      </c>
      <c r="HB37" s="168">
        <f>SUMPRODUCT(('Controle de NFs Tomadas'!$E$4:$E$9993=$A$1)*('Controle de NFs Tomadas'!$C$4:$C$9993=HB$2)*('Controle de NFs Tomadas'!$G$4:$G$9993=$A37)*('Controle de NFs Tomadas'!$I$4:$I$9993))</f>
        <v>0</v>
      </c>
      <c r="HC37" s="168">
        <f>SUMPRODUCT(('Controle de NFs Tomadas'!$E$4:$E$9993=$A$1)*('Controle de NFs Tomadas'!$C$4:$C$9993=HC$2)*('Controle de NFs Tomadas'!$G$4:$G$9993=$A37)*('Controle de NFs Tomadas'!$I$4:$I$9993))</f>
        <v>0</v>
      </c>
      <c r="HD37" s="168">
        <f>SUMPRODUCT(('Controle de NFs Tomadas'!$E$4:$E$9993=$A$1)*('Controle de NFs Tomadas'!$C$4:$C$9993=HD$2)*('Controle de NFs Tomadas'!$G$4:$G$9993=$A37)*('Controle de NFs Tomadas'!$I$4:$I$9993))</f>
        <v>0</v>
      </c>
      <c r="HE37" s="168">
        <f>SUMPRODUCT(('Controle de NFs Tomadas'!$E$4:$E$9993=$A$1)*('Controle de NFs Tomadas'!$C$4:$C$9993=HE$2)*('Controle de NFs Tomadas'!$G$4:$G$9993=$A37)*('Controle de NFs Tomadas'!$I$4:$I$9993))</f>
        <v>0</v>
      </c>
      <c r="HF37" s="168">
        <f>SUMPRODUCT(('Controle de NFs Tomadas'!$E$4:$E$9993=$A$1)*('Controle de NFs Tomadas'!$C$4:$C$9993=HF$2)*('Controle de NFs Tomadas'!$G$4:$G$9993=$A37)*('Controle de NFs Tomadas'!$I$4:$I$9993))</f>
        <v>0</v>
      </c>
      <c r="HG37" s="168">
        <f>SUMPRODUCT(('Controle de NFs Tomadas'!$E$4:$E$9993=$A$1)*('Controle de NFs Tomadas'!$C$4:$C$9993=HG$2)*('Controle de NFs Tomadas'!$G$4:$G$9993=$A37)*('Controle de NFs Tomadas'!$I$4:$I$9993))</f>
        <v>0</v>
      </c>
      <c r="HH37" s="168">
        <f>SUMPRODUCT(('Controle de NFs Tomadas'!$E$4:$E$9993=$A$1)*('Controle de NFs Tomadas'!$C$4:$C$9993=HH$2)*('Controle de NFs Tomadas'!$G$4:$G$9993=$A37)*('Controle de NFs Tomadas'!$I$4:$I$9993))</f>
        <v>0</v>
      </c>
      <c r="HI37" s="168">
        <f>SUMPRODUCT(('Controle de NFs Tomadas'!$E$4:$E$9993=$A$1)*('Controle de NFs Tomadas'!$C$4:$C$9993=HI$2)*('Controle de NFs Tomadas'!$G$4:$G$9993=$A37)*('Controle de NFs Tomadas'!$I$4:$I$9993))</f>
        <v>0</v>
      </c>
      <c r="HJ37" s="168">
        <f>SUMPRODUCT(('Controle de NFs Tomadas'!$E$4:$E$9993=$A$1)*('Controle de NFs Tomadas'!$C$4:$C$9993=HJ$2)*('Controle de NFs Tomadas'!$G$4:$G$9993=$A37)*('Controle de NFs Tomadas'!$I$4:$I$9993))</f>
        <v>0</v>
      </c>
      <c r="HK37" s="168">
        <f>SUMPRODUCT(('Controle de NFs Tomadas'!$E$4:$E$9993=$A$1)*('Controle de NFs Tomadas'!$C$4:$C$9993=HK$2)*('Controle de NFs Tomadas'!$G$4:$G$9993=$A37)*('Controle de NFs Tomadas'!$I$4:$I$9993))</f>
        <v>0</v>
      </c>
      <c r="HL37" s="168">
        <f>SUMPRODUCT(('Controle de NFs Tomadas'!$E$4:$E$9993=$A$1)*('Controle de NFs Tomadas'!$C$4:$C$9993=HL$2)*('Controle de NFs Tomadas'!$G$4:$G$9993=$A37)*('Controle de NFs Tomadas'!$I$4:$I$9993))</f>
        <v>0</v>
      </c>
      <c r="HM37" s="168">
        <f>SUMPRODUCT(('Controle de NFs Tomadas'!$E$4:$E$9993=$A$1)*('Controle de NFs Tomadas'!$C$4:$C$9993=HM$2)*('Controle de NFs Tomadas'!$G$4:$G$9993=$A37)*('Controle de NFs Tomadas'!$I$4:$I$9993))</f>
        <v>0</v>
      </c>
      <c r="HN37" s="168">
        <f>SUMPRODUCT(('Controle de NFs Tomadas'!$E$4:$E$9993=$A$1)*('Controle de NFs Tomadas'!$C$4:$C$9993=HN$2)*('Controle de NFs Tomadas'!$G$4:$G$9993=$A37)*('Controle de NFs Tomadas'!$I$4:$I$9993))</f>
        <v>0</v>
      </c>
      <c r="HO37" s="168">
        <f>SUMPRODUCT(('Controle de NFs Tomadas'!$E$4:$E$9993=$A$1)*('Controle de NFs Tomadas'!$C$4:$C$9993=HO$2)*('Controle de NFs Tomadas'!$G$4:$G$9993=$A37)*('Controle de NFs Tomadas'!$I$4:$I$9993))</f>
        <v>0</v>
      </c>
      <c r="HP37" s="168">
        <f>SUMPRODUCT(('Controle de NFs Tomadas'!$E$4:$E$9993=$A$1)*('Controle de NFs Tomadas'!$C$4:$C$9993=HP$2)*('Controle de NFs Tomadas'!$G$4:$G$9993=$A37)*('Controle de NFs Tomadas'!$I$4:$I$9993))</f>
        <v>0</v>
      </c>
      <c r="HQ37" s="168">
        <f>SUMPRODUCT(('Controle de NFs Tomadas'!$E$4:$E$9993=$A$1)*('Controle de NFs Tomadas'!$C$4:$C$9993=HQ$2)*('Controle de NFs Tomadas'!$G$4:$G$9993=$A37)*('Controle de NFs Tomadas'!$I$4:$I$9993))</f>
        <v>0</v>
      </c>
      <c r="HR37" s="168">
        <f>SUMPRODUCT(('Controle de NFs Tomadas'!$E$4:$E$9993=$A$1)*('Controle de NFs Tomadas'!$C$4:$C$9993=HR$2)*('Controle de NFs Tomadas'!$G$4:$G$9993=$A37)*('Controle de NFs Tomadas'!$I$4:$I$9993))</f>
        <v>0</v>
      </c>
      <c r="HS37" s="168">
        <f>SUMPRODUCT(('Controle de NFs Tomadas'!$E$4:$E$9993=$A$1)*('Controle de NFs Tomadas'!$C$4:$C$9993=HS$2)*('Controle de NFs Tomadas'!$G$4:$G$9993=$A37)*('Controle de NFs Tomadas'!$I$4:$I$9993))</f>
        <v>0</v>
      </c>
      <c r="HT37" s="168">
        <f>SUMPRODUCT(('Controle de NFs Tomadas'!$E$4:$E$9993=$A$1)*('Controle de NFs Tomadas'!$C$4:$C$9993=HT$2)*('Controle de NFs Tomadas'!$G$4:$G$9993=$A37)*('Controle de NFs Tomadas'!$I$4:$I$9993))</f>
        <v>0</v>
      </c>
      <c r="HU37" s="168">
        <f>SUMPRODUCT(('Controle de NFs Tomadas'!$E$4:$E$9993=$A$1)*('Controle de NFs Tomadas'!$C$4:$C$9993=HU$2)*('Controle de NFs Tomadas'!$G$4:$G$9993=$A37)*('Controle de NFs Tomadas'!$I$4:$I$9993))</f>
        <v>0</v>
      </c>
      <c r="HV37" s="168">
        <f>SUMPRODUCT(('Controle de NFs Tomadas'!$E$4:$E$9993=$A$1)*('Controle de NFs Tomadas'!$C$4:$C$9993=HV$2)*('Controle de NFs Tomadas'!$G$4:$G$9993=$A37)*('Controle de NFs Tomadas'!$I$4:$I$9993))</f>
        <v>0</v>
      </c>
      <c r="HW37" s="168">
        <f>SUMPRODUCT(('Controle de NFs Tomadas'!$E$4:$E$9993=$A$1)*('Controle de NFs Tomadas'!$C$4:$C$9993=HW$2)*('Controle de NFs Tomadas'!$G$4:$G$9993=$A37)*('Controle de NFs Tomadas'!$I$4:$I$9993))</f>
        <v>0</v>
      </c>
      <c r="HX37" s="168">
        <f>SUMPRODUCT(('Controle de NFs Tomadas'!$E$4:$E$9993=$A$1)*('Controle de NFs Tomadas'!$C$4:$C$9993=HX$2)*('Controle de NFs Tomadas'!$G$4:$G$9993=$A37)*('Controle de NFs Tomadas'!$I$4:$I$9993))</f>
        <v>0</v>
      </c>
      <c r="HY37" s="168">
        <f>SUMPRODUCT(('Controle de NFs Tomadas'!$E$4:$E$9993=$A$1)*('Controle de NFs Tomadas'!$C$4:$C$9993=HY$2)*('Controle de NFs Tomadas'!$G$4:$G$9993=$A37)*('Controle de NFs Tomadas'!$I$4:$I$9993))</f>
        <v>0</v>
      </c>
      <c r="HZ37" s="168">
        <f>SUMPRODUCT(('Controle de NFs Tomadas'!$E$4:$E$9993=$A$1)*('Controle de NFs Tomadas'!$C$4:$C$9993=HZ$2)*('Controle de NFs Tomadas'!$G$4:$G$9993=$A37)*('Controle de NFs Tomadas'!$I$4:$I$9993))</f>
        <v>0</v>
      </c>
      <c r="IA37" s="168">
        <f>SUMPRODUCT(('Controle de NFs Tomadas'!$E$4:$E$9993=$A$1)*('Controle de NFs Tomadas'!$C$4:$C$9993=IA$2)*('Controle de NFs Tomadas'!$G$4:$G$9993=$A37)*('Controle de NFs Tomadas'!$I$4:$I$9993))</f>
        <v>0</v>
      </c>
      <c r="IB37" s="168">
        <f>SUMPRODUCT(('Controle de NFs Tomadas'!$E$4:$E$9993=$A$1)*('Controle de NFs Tomadas'!$C$4:$C$9993=IB$2)*('Controle de NFs Tomadas'!$G$4:$G$9993=$A37)*('Controle de NFs Tomadas'!$I$4:$I$9993))</f>
        <v>0</v>
      </c>
      <c r="IC37" s="168">
        <f>SUMPRODUCT(('Controle de NFs Tomadas'!$E$4:$E$9993=$A$1)*('Controle de NFs Tomadas'!$C$4:$C$9993=IC$2)*('Controle de NFs Tomadas'!$G$4:$G$9993=$A37)*('Controle de NFs Tomadas'!$I$4:$I$9993))</f>
        <v>0</v>
      </c>
      <c r="ID37" s="168">
        <f>SUMPRODUCT(('Controle de NFs Tomadas'!$E$4:$E$9993=$A$1)*('Controle de NFs Tomadas'!$C$4:$C$9993=ID$2)*('Controle de NFs Tomadas'!$G$4:$G$9993=$A37)*('Controle de NFs Tomadas'!$I$4:$I$9993))</f>
        <v>0</v>
      </c>
      <c r="IE37" s="168">
        <f>SUMPRODUCT(('Controle de NFs Tomadas'!$E$4:$E$9993=$A$1)*('Controle de NFs Tomadas'!$C$4:$C$9993=IE$2)*('Controle de NFs Tomadas'!$G$4:$G$9993=$A37)*('Controle de NFs Tomadas'!$I$4:$I$9993))</f>
        <v>0</v>
      </c>
      <c r="IF37" s="168">
        <f>SUMPRODUCT(('Controle de NFs Tomadas'!$E$4:$E$9993=$A$1)*('Controle de NFs Tomadas'!$C$4:$C$9993=IF$2)*('Controle de NFs Tomadas'!$G$4:$G$9993=$A37)*('Controle de NFs Tomadas'!$I$4:$I$9993))</f>
        <v>0</v>
      </c>
      <c r="IG37" s="168">
        <f>SUMPRODUCT(('Controle de NFs Tomadas'!$E$4:$E$9993=$A$1)*('Controle de NFs Tomadas'!$C$4:$C$9993=IG$2)*('Controle de NFs Tomadas'!$G$4:$G$9993=$A37)*('Controle de NFs Tomadas'!$I$4:$I$9993))</f>
        <v>0</v>
      </c>
      <c r="IH37" s="168">
        <f>SUMPRODUCT(('Controle de NFs Tomadas'!$E$4:$E$9993=$A$1)*('Controle de NFs Tomadas'!$C$4:$C$9993=IH$2)*('Controle de NFs Tomadas'!$G$4:$G$9993=$A37)*('Controle de NFs Tomadas'!$I$4:$I$9993))</f>
        <v>0</v>
      </c>
      <c r="II37" s="168">
        <f>SUMPRODUCT(('Controle de NFs Tomadas'!$E$4:$E$9993=$A$1)*('Controle de NFs Tomadas'!$C$4:$C$9993=II$2)*('Controle de NFs Tomadas'!$G$4:$G$9993=$A37)*('Controle de NFs Tomadas'!$I$4:$I$9993))</f>
        <v>0</v>
      </c>
      <c r="IJ37" s="168">
        <f>SUMPRODUCT(('Controle de NFs Tomadas'!$E$4:$E$9993=$A$1)*('Controle de NFs Tomadas'!$C$4:$C$9993=IJ$2)*('Controle de NFs Tomadas'!$G$4:$G$9993=$A37)*('Controle de NFs Tomadas'!$I$4:$I$9993))</f>
        <v>0</v>
      </c>
      <c r="IK37" s="168">
        <f>SUMPRODUCT(('Controle de NFs Tomadas'!$E$4:$E$9993=$A$1)*('Controle de NFs Tomadas'!$C$4:$C$9993=IK$2)*('Controle de NFs Tomadas'!$G$4:$G$9993=$A37)*('Controle de NFs Tomadas'!$I$4:$I$9993))</f>
        <v>0</v>
      </c>
      <c r="IL37" s="168">
        <f>SUMPRODUCT(('Controle de NFs Tomadas'!$E$4:$E$9993=$A$1)*('Controle de NFs Tomadas'!$C$4:$C$9993=IL$2)*('Controle de NFs Tomadas'!$G$4:$G$9993=$A37)*('Controle de NFs Tomadas'!$I$4:$I$9993))</f>
        <v>0</v>
      </c>
    </row>
    <row r="38" spans="1:246" ht="15.75" customHeight="1" outlineLevel="1" x14ac:dyDescent="0.35">
      <c r="A38" s="3" t="s">
        <v>36</v>
      </c>
      <c r="B38" s="70"/>
      <c r="C38" s="70"/>
      <c r="D38" s="167">
        <f>SUMPRODUCT(('Controle de NFs Tomadas'!$E$4:$E$9993=$A$1)*('Controle de NFs Tomadas'!$C$4:$C$9993=D$2)*('Controle de NFs Tomadas'!$G$4:$G$9993=$A38)*('Controle de NFs Tomadas'!$I$4:$I$9993))</f>
        <v>0</v>
      </c>
      <c r="E38" s="168">
        <f>SUMPRODUCT(('Controle de NFs Tomadas'!$E$4:$E$9993=$A$1)*('Controle de NFs Tomadas'!$C$4:$C$9993=E$2)*('Controle de NFs Tomadas'!$G$4:$G$9993=$A38)*('Controle de NFs Tomadas'!$I$4:$I$9993))</f>
        <v>0</v>
      </c>
      <c r="F38" s="168">
        <f>SUMPRODUCT(('Controle de NFs Tomadas'!$E$4:$E$9993=$A$1)*('Controle de NFs Tomadas'!$C$4:$C$9993=F$2)*('Controle de NFs Tomadas'!$G$4:$G$9993=$A38)*('Controle de NFs Tomadas'!$I$4:$I$9993))</f>
        <v>0</v>
      </c>
      <c r="G38" s="168">
        <f>SUMPRODUCT(('Controle de NFs Tomadas'!$E$4:$E$9993=$A$1)*('Controle de NFs Tomadas'!$C$4:$C$9993=G$2)*('Controle de NFs Tomadas'!$G$4:$G$9993=$A38)*('Controle de NFs Tomadas'!$I$4:$I$9993))</f>
        <v>0</v>
      </c>
      <c r="H38" s="168">
        <f>SUMPRODUCT(('Controle de NFs Tomadas'!$E$4:$E$9993=$A$1)*('Controle de NFs Tomadas'!$C$4:$C$9993=H$2)*('Controle de NFs Tomadas'!$G$4:$G$9993=$A38)*('Controle de NFs Tomadas'!$I$4:$I$9993))</f>
        <v>776.29</v>
      </c>
      <c r="I38" s="168">
        <f>SUMPRODUCT(('Controle de NFs Tomadas'!$E$4:$E$9993=$A$1)*('Controle de NFs Tomadas'!$C$4:$C$9993=I$2)*('Controle de NFs Tomadas'!$G$4:$G$9993=$A38)*('Controle de NFs Tomadas'!$I$4:$I$9993))</f>
        <v>0</v>
      </c>
      <c r="J38" s="168">
        <f>SUMPRODUCT(('Controle de NFs Tomadas'!$E$4:$E$9993=$A$1)*('Controle de NFs Tomadas'!$C$4:$C$9993=J$2)*('Controle de NFs Tomadas'!$G$4:$G$9993=$A38)*('Controle de NFs Tomadas'!$I$4:$I$9993))</f>
        <v>0</v>
      </c>
      <c r="K38" s="168">
        <f>SUMPRODUCT(('Controle de NFs Tomadas'!$E$4:$E$9993=$A$1)*('Controle de NFs Tomadas'!$C$4:$C$9993=K$2)*('Controle de NFs Tomadas'!$G$4:$G$9993=$A38)*('Controle de NFs Tomadas'!$I$4:$I$9993))</f>
        <v>210</v>
      </c>
      <c r="L38" s="168">
        <f>SUMPRODUCT(('Controle de NFs Tomadas'!$E$4:$E$9993=$A$1)*('Controle de NFs Tomadas'!$C$4:$C$9993=L$2)*('Controle de NFs Tomadas'!$G$4:$G$9993=$A38)*('Controle de NFs Tomadas'!$I$4:$I$9993))</f>
        <v>1144.79</v>
      </c>
      <c r="M38" s="168">
        <f>SUMPRODUCT(('Controle de NFs Tomadas'!$E$4:$E$9993=$A$1)*('Controle de NFs Tomadas'!$C$4:$C$9993=M$2)*('Controle de NFs Tomadas'!$G$4:$G$9993=$A38)*('Controle de NFs Tomadas'!$I$4:$I$9993))</f>
        <v>0</v>
      </c>
      <c r="N38" s="168">
        <f>SUMPRODUCT(('Controle de NFs Tomadas'!$E$4:$E$9993=$A$1)*('Controle de NFs Tomadas'!$C$4:$C$9993=N$2)*('Controle de NFs Tomadas'!$G$4:$G$9993=$A38)*('Controle de NFs Tomadas'!$I$4:$I$9993))</f>
        <v>1245.5999999999999</v>
      </c>
      <c r="O38" s="168">
        <f>SUMPRODUCT(('Controle de NFs Tomadas'!$E$4:$E$9993=$A$1)*('Controle de NFs Tomadas'!$C$4:$C$9993=O$2)*('Controle de NFs Tomadas'!$G$4:$G$9993=$A38)*('Controle de NFs Tomadas'!$I$4:$I$9993))</f>
        <v>988.76</v>
      </c>
      <c r="P38" s="168">
        <f>SUMPRODUCT(('Controle de NFs Tomadas'!$E$4:$E$9993=$A$1)*('Controle de NFs Tomadas'!$C$4:$C$9993=P$2)*('Controle de NFs Tomadas'!$G$4:$G$9993=$A38)*('Controle de NFs Tomadas'!$I$4:$I$9993))</f>
        <v>0</v>
      </c>
      <c r="Q38" s="168">
        <f>SUMPRODUCT(('Controle de NFs Tomadas'!$E$4:$E$9993=$A$1)*('Controle de NFs Tomadas'!$C$4:$C$9993=Q$2)*('Controle de NFs Tomadas'!$G$4:$G$9993=$A38)*('Controle de NFs Tomadas'!$I$4:$I$9993))</f>
        <v>0</v>
      </c>
      <c r="R38" s="168">
        <f>SUMPRODUCT(('Controle de NFs Tomadas'!$E$4:$E$9993=$A$1)*('Controle de NFs Tomadas'!$C$4:$C$9993=R$2)*('Controle de NFs Tomadas'!$G$4:$G$9993=$A38)*('Controle de NFs Tomadas'!$I$4:$I$9993))</f>
        <v>0</v>
      </c>
      <c r="S38" s="168">
        <f>SUMPRODUCT(('Controle de NFs Tomadas'!$E$4:$E$9993=$A$1)*('Controle de NFs Tomadas'!$C$4:$C$9993=S$2)*('Controle de NFs Tomadas'!$G$4:$G$9993=$A38)*('Controle de NFs Tomadas'!$I$4:$I$9993))</f>
        <v>2213.4700000000003</v>
      </c>
      <c r="T38" s="168">
        <f>SUMPRODUCT(('Controle de NFs Tomadas'!$E$4:$E$9993=$A$1)*('Controle de NFs Tomadas'!$C$4:$C$9993=T$2)*('Controle de NFs Tomadas'!$G$4:$G$9993=$A38)*('Controle de NFs Tomadas'!$I$4:$I$9993))</f>
        <v>0</v>
      </c>
      <c r="U38" s="168">
        <f>SUMPRODUCT(('Controle de NFs Tomadas'!$E$4:$E$9993=$A$1)*('Controle de NFs Tomadas'!$C$4:$C$9993=U$2)*('Controle de NFs Tomadas'!$G$4:$G$9993=$A38)*('Controle de NFs Tomadas'!$I$4:$I$9993))</f>
        <v>1115.68</v>
      </c>
      <c r="V38" s="168">
        <f>SUMPRODUCT(('Controle de NFs Tomadas'!$E$4:$E$9993=$A$1)*('Controle de NFs Tomadas'!$C$4:$C$9993=V$2)*('Controle de NFs Tomadas'!$G$4:$G$9993=$A38)*('Controle de NFs Tomadas'!$I$4:$I$9993))</f>
        <v>0</v>
      </c>
      <c r="W38" s="168">
        <f>SUMPRODUCT(('Controle de NFs Tomadas'!$E$4:$E$9993=$A$1)*('Controle de NFs Tomadas'!$C$4:$C$9993=W$2)*('Controle de NFs Tomadas'!$G$4:$G$9993=$A38)*('Controle de NFs Tomadas'!$I$4:$I$9993))</f>
        <v>0</v>
      </c>
      <c r="X38" s="168">
        <f>SUMPRODUCT(('Controle de NFs Tomadas'!$E$4:$E$9993=$A$1)*('Controle de NFs Tomadas'!$C$4:$C$9993=X$2)*('Controle de NFs Tomadas'!$G$4:$G$9993=$A38)*('Controle de NFs Tomadas'!$I$4:$I$9993))</f>
        <v>0</v>
      </c>
      <c r="Y38" s="168">
        <f>SUMPRODUCT(('Controle de NFs Tomadas'!$E$4:$E$9993=$A$1)*('Controle de NFs Tomadas'!$C$4:$C$9993=Y$2)*('Controle de NFs Tomadas'!$G$4:$G$9993=$A38)*('Controle de NFs Tomadas'!$I$4:$I$9993))</f>
        <v>0</v>
      </c>
      <c r="Z38" s="168">
        <f>SUMPRODUCT(('Controle de NFs Tomadas'!$E$4:$E$9993=$A$1)*('Controle de NFs Tomadas'!$C$4:$C$9993=Z$2)*('Controle de NFs Tomadas'!$G$4:$G$9993=$A38)*('Controle de NFs Tomadas'!$I$4:$I$9993))</f>
        <v>0</v>
      </c>
      <c r="AA38" s="168">
        <v>2897.92</v>
      </c>
      <c r="AB38" s="168">
        <f>SUMPRODUCT(('Controle de NFs Tomadas'!$E$4:$E$9993=$A$1)*('Controle de NFs Tomadas'!$C$4:$C$9993=AB$2)*('Controle de NFs Tomadas'!$G$4:$G$9993=$A38)*('Controle de NFs Tomadas'!$I$4:$I$9993))</f>
        <v>0</v>
      </c>
      <c r="AC38" s="168">
        <f>SUMPRODUCT(('Controle de NFs Tomadas'!$E$4:$E$9993=$A$1)*('Controle de NFs Tomadas'!$C$4:$C$9993=AC$2)*('Controle de NFs Tomadas'!$G$4:$G$9993=$A38)*('Controle de NFs Tomadas'!$I$4:$I$9993))</f>
        <v>0</v>
      </c>
      <c r="AD38" s="168">
        <f>SUMPRODUCT(('Controle de NFs Tomadas'!$E$4:$E$9993=$A$1)*('Controle de NFs Tomadas'!$C$4:$C$9993=AD$2)*('Controle de NFs Tomadas'!$G$4:$G$9993=$A38)*('Controle de NFs Tomadas'!$I$4:$I$9993))</f>
        <v>0</v>
      </c>
      <c r="AE38" s="168">
        <f>SUMPRODUCT(('Controle de NFs Tomadas'!$E$4:$E$9993=$A$1)*('Controle de NFs Tomadas'!$C$4:$C$9993=AE$2)*('Controle de NFs Tomadas'!$G$4:$G$9993=$A38)*('Controle de NFs Tomadas'!$I$4:$I$9993))</f>
        <v>0</v>
      </c>
      <c r="AF38" s="168">
        <f>SUMPRODUCT(('Controle de NFs Tomadas'!$E$4:$E$9993=$A$1)*('Controle de NFs Tomadas'!$C$4:$C$9993=AF$2)*('Controle de NFs Tomadas'!$G$4:$G$9993=$A38)*('Controle de NFs Tomadas'!$I$4:$I$9993))</f>
        <v>0</v>
      </c>
      <c r="AG38" s="168">
        <f>SUMPRODUCT(('Controle de NFs Tomadas'!$E$4:$E$9993=$A$1)*('Controle de NFs Tomadas'!$C$4:$C$9993=AG$2)*('Controle de NFs Tomadas'!$G$4:$G$9993=$A38)*('Controle de NFs Tomadas'!$I$4:$I$9993))</f>
        <v>0</v>
      </c>
      <c r="AH38" s="169">
        <v>2962.89</v>
      </c>
      <c r="AI38" s="167">
        <f>SUMPRODUCT(('Controle de NFs Tomadas'!$E$4:$E$9993=$A$1)*('Controle de NFs Tomadas'!$C$4:$C$9993=AI$2)*('Controle de NFs Tomadas'!$G$4:$G$9993=$A38)*('Controle de NFs Tomadas'!$I$4:$I$9993))</f>
        <v>0</v>
      </c>
      <c r="AJ38" s="168">
        <f>SUMPRODUCT(('Controle de NFs Tomadas'!$E$4:$E$9993=$A$1)*('Controle de NFs Tomadas'!$C$4:$C$9993=AJ$2)*('Controle de NFs Tomadas'!$G$4:$G$9993=$A38)*('Controle de NFs Tomadas'!$I$4:$I$9993))</f>
        <v>287</v>
      </c>
      <c r="AK38" s="168">
        <f>SUMPRODUCT(('Controle de NFs Tomadas'!$E$4:$E$9993=$A$1)*('Controle de NFs Tomadas'!$C$4:$C$9993=AK$2)*('Controle de NFs Tomadas'!$G$4:$G$9993=$A38)*('Controle de NFs Tomadas'!$I$4:$I$9993))</f>
        <v>0</v>
      </c>
      <c r="AL38" s="168">
        <f>SUMPRODUCT(('Controle de NFs Tomadas'!$E$4:$E$9993=$A$1)*('Controle de NFs Tomadas'!$C$4:$C$9993=AL$2)*('Controle de NFs Tomadas'!$G$4:$G$9993=$A38)*('Controle de NFs Tomadas'!$I$4:$I$9993))</f>
        <v>0</v>
      </c>
      <c r="AM38" s="168">
        <f>SUMPRODUCT(('Controle de NFs Tomadas'!$E$4:$E$9993=$A$1)*('Controle de NFs Tomadas'!$C$4:$C$9993=AM$2)*('Controle de NFs Tomadas'!$G$4:$G$9993=$A38)*('Controle de NFs Tomadas'!$I$4:$I$9993))</f>
        <v>0</v>
      </c>
      <c r="AN38" s="168">
        <f>SUMPRODUCT(('Controle de NFs Tomadas'!$E$4:$E$9993=$A$1)*('Controle de NFs Tomadas'!$C$4:$C$9993=AN$2)*('Controle de NFs Tomadas'!$G$4:$G$9993=$A38)*('Controle de NFs Tomadas'!$I$4:$I$9993))</f>
        <v>0</v>
      </c>
      <c r="AO38" s="168">
        <f>SUMPRODUCT(('Controle de NFs Tomadas'!$E$4:$E$9993=$A$1)*('Controle de NFs Tomadas'!$C$4:$C$9993=AO$2)*('Controle de NFs Tomadas'!$G$4:$G$9993=$A38)*('Controle de NFs Tomadas'!$I$4:$I$9993))</f>
        <v>1255.71</v>
      </c>
      <c r="AP38" s="168">
        <v>1753.12</v>
      </c>
      <c r="AQ38" s="168">
        <v>228</v>
      </c>
      <c r="AR38" s="168">
        <f>SUMPRODUCT(('Controle de NFs Tomadas'!$E$4:$E$9993=$A$1)*('Controle de NFs Tomadas'!$C$4:$C$9993=AR$2)*('Controle de NFs Tomadas'!$G$4:$G$9993=$A38)*('Controle de NFs Tomadas'!$I$4:$I$9993))</f>
        <v>0</v>
      </c>
      <c r="AS38" s="168">
        <f>SUMPRODUCT(('Controle de NFs Tomadas'!$E$4:$E$9993=$A$1)*('Controle de NFs Tomadas'!$C$4:$C$9993=AS$2)*('Controle de NFs Tomadas'!$G$4:$G$9993=$A38)*('Controle de NFs Tomadas'!$I$4:$I$9993))</f>
        <v>0</v>
      </c>
      <c r="AT38" s="168">
        <f>SUMPRODUCT(('Controle de NFs Tomadas'!$E$4:$E$9993=$A$1)*('Controle de NFs Tomadas'!$C$4:$C$9993=AT$2)*('Controle de NFs Tomadas'!$G$4:$G$9993=$A38)*('Controle de NFs Tomadas'!$I$4:$I$9993))</f>
        <v>0</v>
      </c>
      <c r="AU38" s="168">
        <f>SUMPRODUCT(('Controle de NFs Tomadas'!$E$4:$E$9993=$A$1)*('Controle de NFs Tomadas'!$C$4:$C$9993=AU$2)*('Controle de NFs Tomadas'!$G$4:$G$9993=$A38)*('Controle de NFs Tomadas'!$I$4:$I$9993))</f>
        <v>0</v>
      </c>
      <c r="AV38" s="168">
        <v>1731.26</v>
      </c>
      <c r="AW38" s="168">
        <f>SUMPRODUCT(('Controle de NFs Tomadas'!$E$4:$E$9993=$A$1)*('Controle de NFs Tomadas'!$C$4:$C$9993=AW$2)*('Controle de NFs Tomadas'!$G$4:$G$9993=$A38)*('Controle de NFs Tomadas'!$I$4:$I$9993))</f>
        <v>1309.43</v>
      </c>
      <c r="AX38" s="168">
        <f>SUMPRODUCT(('Controle de NFs Tomadas'!$E$4:$E$9993=$A$1)*('Controle de NFs Tomadas'!$C$4:$C$9993=AX$2)*('Controle de NFs Tomadas'!$G$4:$G$9993=$A38)*('Controle de NFs Tomadas'!$I$4:$I$9993))</f>
        <v>0</v>
      </c>
      <c r="AY38" s="168">
        <f>SUMPRODUCT(('Controle de NFs Tomadas'!$E$4:$E$9993=$A$1)*('Controle de NFs Tomadas'!$C$4:$C$9993=AY$2)*('Controle de NFs Tomadas'!$G$4:$G$9993=$A38)*('Controle de NFs Tomadas'!$I$4:$I$9993))</f>
        <v>287</v>
      </c>
      <c r="AZ38" s="168">
        <f>SUMPRODUCT(('Controle de NFs Tomadas'!$E$4:$E$9993=$A$1)*('Controle de NFs Tomadas'!$C$4:$C$9993=AZ$2)*('Controle de NFs Tomadas'!$G$4:$G$9993=$A38)*('Controle de NFs Tomadas'!$I$4:$I$9993))</f>
        <v>0</v>
      </c>
      <c r="BA38" s="168">
        <f>SUMPRODUCT(('Controle de NFs Tomadas'!$E$4:$E$9993=$A$1)*('Controle de NFs Tomadas'!$C$4:$C$9993=BA$2)*('Controle de NFs Tomadas'!$G$4:$G$9993=$A38)*('Controle de NFs Tomadas'!$I$4:$I$9993))</f>
        <v>0</v>
      </c>
      <c r="BB38" s="168">
        <f>SUMPRODUCT(('Controle de NFs Tomadas'!$E$4:$E$9993=$A$1)*('Controle de NFs Tomadas'!$C$4:$C$9993=BB$2)*('Controle de NFs Tomadas'!$G$4:$G$9993=$A38)*('Controle de NFs Tomadas'!$I$4:$I$9993))</f>
        <v>0</v>
      </c>
      <c r="BC38" s="168">
        <f>SUMPRODUCT(('Controle de NFs Tomadas'!$E$4:$E$9993=$A$1)*('Controle de NFs Tomadas'!$C$4:$C$9993=BC$2)*('Controle de NFs Tomadas'!$G$4:$G$9993=$A38)*('Controle de NFs Tomadas'!$I$4:$I$9993))</f>
        <v>1247</v>
      </c>
      <c r="BD38" s="168">
        <f>SUMPRODUCT(('Controle de NFs Tomadas'!$E$4:$E$9993=$A$1)*('Controle de NFs Tomadas'!$C$4:$C$9993=BD$2)*('Controle de NFs Tomadas'!$G$4:$G$9993=$A38)*('Controle de NFs Tomadas'!$I$4:$I$9993))</f>
        <v>1255.71</v>
      </c>
      <c r="BE38" s="168">
        <f>SUMPRODUCT(('Controle de NFs Tomadas'!$E$4:$E$9993=$A$1)*('Controle de NFs Tomadas'!$C$4:$C$9993=BE$2)*('Controle de NFs Tomadas'!$G$4:$G$9993=$A38)*('Controle de NFs Tomadas'!$I$4:$I$9993))</f>
        <v>0</v>
      </c>
      <c r="BF38" s="168">
        <f>SUMPRODUCT(('Controle de NFs Tomadas'!$E$4:$E$9993=$A$1)*('Controle de NFs Tomadas'!$C$4:$C$9993=BF$2)*('Controle de NFs Tomadas'!$G$4:$G$9993=$A38)*('Controle de NFs Tomadas'!$I$4:$I$9993))</f>
        <v>0</v>
      </c>
      <c r="BG38" s="168">
        <f>SUMPRODUCT(('Controle de NFs Tomadas'!$E$4:$E$9993=$A$1)*('Controle de NFs Tomadas'!$C$4:$C$9993=BG$2)*('Controle de NFs Tomadas'!$G$4:$G$9993=$A38)*('Controle de NFs Tomadas'!$I$4:$I$9993))</f>
        <v>0</v>
      </c>
      <c r="BH38" s="168">
        <f>SUMPRODUCT(('Controle de NFs Tomadas'!$E$4:$E$9993=$A$1)*('Controle de NFs Tomadas'!$C$4:$C$9993=BH$2)*('Controle de NFs Tomadas'!$G$4:$G$9993=$A38)*('Controle de NFs Tomadas'!$I$4:$I$9993))</f>
        <v>0</v>
      </c>
      <c r="BI38" s="168">
        <f>SUMPRODUCT(('Controle de NFs Tomadas'!$E$4:$E$9993=$A$1)*('Controle de NFs Tomadas'!$C$4:$C$9993=BI$2)*('Controle de NFs Tomadas'!$G$4:$G$9993=$A38)*('Controle de NFs Tomadas'!$I$4:$I$9993))</f>
        <v>0</v>
      </c>
      <c r="BJ38" s="168">
        <f>SUMPRODUCT(('Controle de NFs Tomadas'!$E$4:$E$9993=$A$1)*('Controle de NFs Tomadas'!$C$4:$C$9993=BJ$2)*('Controle de NFs Tomadas'!$G$4:$G$9993=$A38)*('Controle de NFs Tomadas'!$I$4:$I$9993))</f>
        <v>0</v>
      </c>
      <c r="BK38" s="168">
        <v>1409.26</v>
      </c>
      <c r="BL38" s="168">
        <f>SUMPRODUCT(('Controle de NFs Tomadas'!$E$4:$E$9993=$A$1)*('Controle de NFs Tomadas'!$C$4:$C$9993=BL$2)*('Controle de NFs Tomadas'!$G$4:$G$9993=$A38)*('Controle de NFs Tomadas'!$I$4:$I$9993))</f>
        <v>0</v>
      </c>
      <c r="BM38" s="169">
        <f>SUMPRODUCT(('Controle de NFs Tomadas'!$E$4:$E$9993=$A$1)*('Controle de NFs Tomadas'!$C$4:$C$9993=BM$2)*('Controle de NFs Tomadas'!$G$4:$G$9993=$A38)*('Controle de NFs Tomadas'!$I$4:$I$9993))</f>
        <v>0</v>
      </c>
      <c r="BN38" s="170">
        <f>SUMPRODUCT(('Controle de NFs Tomadas'!$E$4:$E$9993=$A$1)*('Controle de NFs Tomadas'!$C$4:$C$9993=BN$2)*('Controle de NFs Tomadas'!$G$4:$G$9993=$A38)*('Controle de NFs Tomadas'!$I$4:$I$9993))</f>
        <v>0</v>
      </c>
      <c r="BO38" s="168">
        <f>SUMPRODUCT(('Controle de NFs Tomadas'!$E$4:$E$9993=$A$1)*('Controle de NFs Tomadas'!$C$4:$C$9993=BO$2)*('Controle de NFs Tomadas'!$G$4:$G$9993=$A38)*('Controle de NFs Tomadas'!$I$4:$I$9993))</f>
        <v>0</v>
      </c>
      <c r="BP38" s="168">
        <f>SUMPRODUCT(('Controle de NFs Tomadas'!$E$4:$E$9993=$A$1)*('Controle de NFs Tomadas'!$C$4:$C$9993=BP$2)*('Controle de NFs Tomadas'!$G$4:$G$9993=$A38)*('Controle de NFs Tomadas'!$I$4:$I$9993))</f>
        <v>0</v>
      </c>
      <c r="BQ38" s="168">
        <f>SUMPRODUCT(('Controle de NFs Tomadas'!$E$4:$E$9993=$A$1)*('Controle de NFs Tomadas'!$C$4:$C$9993=BQ$2)*('Controle de NFs Tomadas'!$G$4:$G$9993=$A38)*('Controle de NFs Tomadas'!$I$4:$I$9993))</f>
        <v>1323.08</v>
      </c>
      <c r="BR38" s="168">
        <f>SUMPRODUCT(('Controle de NFs Tomadas'!$E$4:$E$9993=$A$1)*('Controle de NFs Tomadas'!$C$4:$C$9993=BR$2)*('Controle de NFs Tomadas'!$G$4:$G$9993=$A38)*('Controle de NFs Tomadas'!$I$4:$I$9993))</f>
        <v>1247</v>
      </c>
      <c r="BS38" s="168">
        <f>SUMPRODUCT(('Controle de NFs Tomadas'!$E$4:$E$9993=$A$1)*('Controle de NFs Tomadas'!$C$4:$C$9993=BS$2)*('Controle de NFs Tomadas'!$G$4:$G$9993=$A38)*('Controle de NFs Tomadas'!$I$4:$I$9993))</f>
        <v>0</v>
      </c>
      <c r="BT38" s="168">
        <f>SUMPRODUCT(('Controle de NFs Tomadas'!$E$4:$E$9993=$A$1)*('Controle de NFs Tomadas'!$C$4:$C$9993=BT$2)*('Controle de NFs Tomadas'!$G$4:$G$9993=$A38)*('Controle de NFs Tomadas'!$I$4:$I$9993))</f>
        <v>0</v>
      </c>
      <c r="BU38" s="168">
        <f>SUMPRODUCT(('Controle de NFs Tomadas'!$E$4:$E$9993=$A$1)*('Controle de NFs Tomadas'!$C$4:$C$9993=BU$2)*('Controle de NFs Tomadas'!$G$4:$G$9993=$A38)*('Controle de NFs Tomadas'!$I$4:$I$9993))</f>
        <v>0</v>
      </c>
      <c r="BV38" s="168">
        <f>SUMPRODUCT(('Controle de NFs Tomadas'!$E$4:$E$9993=$A$1)*('Controle de NFs Tomadas'!$C$4:$C$9993=BV$2)*('Controle de NFs Tomadas'!$G$4:$G$9993=$A38)*('Controle de NFs Tomadas'!$I$4:$I$9993))</f>
        <v>0</v>
      </c>
      <c r="BW38" s="168">
        <f>SUMPRODUCT(('Controle de NFs Tomadas'!$E$4:$E$9993=$A$1)*('Controle de NFs Tomadas'!$C$4:$C$9993=BW$2)*('Controle de NFs Tomadas'!$G$4:$G$9993=$A38)*('Controle de NFs Tomadas'!$I$4:$I$9993))</f>
        <v>0</v>
      </c>
      <c r="BX38" s="168">
        <v>1344.77</v>
      </c>
      <c r="BY38" s="168">
        <v>1224.95</v>
      </c>
      <c r="BZ38" s="168">
        <f>SUMPRODUCT(('Controle de NFs Tomadas'!$E$4:$E$9993=$A$1)*('Controle de NFs Tomadas'!$C$4:$C$9993=BZ$2)*('Controle de NFs Tomadas'!$G$4:$G$9993=$A38)*('Controle de NFs Tomadas'!$I$4:$I$9993))</f>
        <v>0</v>
      </c>
      <c r="CA38" s="168">
        <f>SUMPRODUCT(('Controle de NFs Tomadas'!$E$4:$E$9993=$A$1)*('Controle de NFs Tomadas'!$C$4:$C$9993=CA$2)*('Controle de NFs Tomadas'!$G$4:$G$9993=$A38)*('Controle de NFs Tomadas'!$I$4:$I$9993))</f>
        <v>0</v>
      </c>
      <c r="CB38" s="168">
        <f>SUMPRODUCT(('Controle de NFs Tomadas'!$E$4:$E$9993=$A$1)*('Controle de NFs Tomadas'!$C$4:$C$9993=CB$2)*('Controle de NFs Tomadas'!$G$4:$G$9993=$A38)*('Controle de NFs Tomadas'!$I$4:$I$9993))</f>
        <v>0</v>
      </c>
      <c r="CC38" s="168">
        <f>SUMPRODUCT(('Controle de NFs Tomadas'!$E$4:$E$9993=$A$1)*('Controle de NFs Tomadas'!$C$4:$C$9993=CC$2)*('Controle de NFs Tomadas'!$G$4:$G$9993=$A38)*('Controle de NFs Tomadas'!$I$4:$I$9993))</f>
        <v>0</v>
      </c>
      <c r="CD38" s="168">
        <f>SUMPRODUCT(('Controle de NFs Tomadas'!$E$4:$E$9993=$A$1)*('Controle de NFs Tomadas'!$C$4:$C$9993=CD$2)*('Controle de NFs Tomadas'!$G$4:$G$9993=$A38)*('Controle de NFs Tomadas'!$I$4:$I$9993))</f>
        <v>984</v>
      </c>
      <c r="CE38" s="168">
        <f>SUMPRODUCT(('Controle de NFs Tomadas'!$E$4:$E$9993=$A$1)*('Controle de NFs Tomadas'!$C$4:$C$9993=CE$2)*('Controle de NFs Tomadas'!$G$4:$G$9993=$A38)*('Controle de NFs Tomadas'!$I$4:$I$9993))</f>
        <v>1400.12</v>
      </c>
      <c r="CF38" s="168">
        <f>SUMPRODUCT(('Controle de NFs Tomadas'!$E$4:$E$9993=$A$1)*('Controle de NFs Tomadas'!$C$4:$C$9993=CF$2)*('Controle de NFs Tomadas'!$G$4:$G$9993=$A38)*('Controle de NFs Tomadas'!$I$4:$I$9993))</f>
        <v>1323.08</v>
      </c>
      <c r="CG38" s="168">
        <f>SUMPRODUCT(('Controle de NFs Tomadas'!$E$4:$E$9993=$A$1)*('Controle de NFs Tomadas'!$C$4:$C$9993=CG$2)*('Controle de NFs Tomadas'!$G$4:$G$9993=$A38)*('Controle de NFs Tomadas'!$I$4:$I$9993))</f>
        <v>0</v>
      </c>
      <c r="CH38" s="168">
        <f>SUMPRODUCT(('Controle de NFs Tomadas'!$E$4:$E$9993=$A$1)*('Controle de NFs Tomadas'!$C$4:$C$9993=CH$2)*('Controle de NFs Tomadas'!$G$4:$G$9993=$A38)*('Controle de NFs Tomadas'!$I$4:$I$9993))</f>
        <v>0</v>
      </c>
      <c r="CI38" s="168">
        <f>SUMPRODUCT(('Controle de NFs Tomadas'!$E$4:$E$9993=$A$1)*('Controle de NFs Tomadas'!$C$4:$C$9993=CI$2)*('Controle de NFs Tomadas'!$G$4:$G$9993=$A38)*('Controle de NFs Tomadas'!$I$4:$I$9993))</f>
        <v>0</v>
      </c>
      <c r="CJ38" s="168">
        <f>SUMPRODUCT(('Controle de NFs Tomadas'!$E$4:$E$9993=$A$1)*('Controle de NFs Tomadas'!$C$4:$C$9993=CJ$2)*('Controle de NFs Tomadas'!$G$4:$G$9993=$A38)*('Controle de NFs Tomadas'!$I$4:$I$9993))</f>
        <v>0</v>
      </c>
      <c r="CK38" s="168">
        <f>SUMPRODUCT(('Controle de NFs Tomadas'!$E$4:$E$9993=$A$1)*('Controle de NFs Tomadas'!$C$4:$C$9993=CK$2)*('Controle de NFs Tomadas'!$G$4:$G$9993=$A38)*('Controle de NFs Tomadas'!$I$4:$I$9993))</f>
        <v>0</v>
      </c>
      <c r="CL38" s="168">
        <f>SUMPRODUCT(('Controle de NFs Tomadas'!$E$4:$E$9993=$A$1)*('Controle de NFs Tomadas'!$C$4:$C$9993=CL$2)*('Controle de NFs Tomadas'!$G$4:$G$9993=$A38)*('Controle de NFs Tomadas'!$I$4:$I$9993))</f>
        <v>1213.25</v>
      </c>
      <c r="CM38" s="168">
        <f>SUMPRODUCT(('Controle de NFs Tomadas'!$E$4:$E$9993=$A$1)*('Controle de NFs Tomadas'!$C$4:$C$9993=CM$2)*('Controle de NFs Tomadas'!$G$4:$G$9993=$A38)*('Controle de NFs Tomadas'!$I$4:$I$9993))</f>
        <v>960.77</v>
      </c>
      <c r="CN38" s="168">
        <f>SUMPRODUCT(('Controle de NFs Tomadas'!$E$4:$E$9993=$A$1)*('Controle de NFs Tomadas'!$C$4:$C$9993=CN$2)*('Controle de NFs Tomadas'!$G$4:$G$9993=$A38)*('Controle de NFs Tomadas'!$I$4:$I$9993))</f>
        <v>0</v>
      </c>
      <c r="CO38" s="168">
        <f>SUMPRODUCT(('Controle de NFs Tomadas'!$E$4:$E$9993=$A$1)*('Controle de NFs Tomadas'!$C$4:$C$9993=CO$2)*('Controle de NFs Tomadas'!$G$4:$G$9993=$A38)*('Controle de NFs Tomadas'!$I$4:$I$9993))</f>
        <v>0</v>
      </c>
      <c r="CP38" s="168">
        <f>SUMPRODUCT(('Controle de NFs Tomadas'!$E$4:$E$9993=$A$1)*('Controle de NFs Tomadas'!$C$4:$C$9993=CP$2)*('Controle de NFs Tomadas'!$G$4:$G$9993=$A38)*('Controle de NFs Tomadas'!$I$4:$I$9993))</f>
        <v>0</v>
      </c>
      <c r="CQ38" s="168">
        <f>SUMPRODUCT(('Controle de NFs Tomadas'!$E$4:$E$9993=$A$1)*('Controle de NFs Tomadas'!$C$4:$C$9993=CQ$2)*('Controle de NFs Tomadas'!$G$4:$G$9993=$A38)*('Controle de NFs Tomadas'!$I$4:$I$9993))</f>
        <v>0</v>
      </c>
      <c r="CR38" s="168">
        <f>SUMPRODUCT(('Controle de NFs Tomadas'!$E$4:$E$9993=$A$1)*('Controle de NFs Tomadas'!$C$4:$C$9993=CR$2)*('Controle de NFs Tomadas'!$G$4:$G$9993=$A38)*('Controle de NFs Tomadas'!$I$4:$I$9993))</f>
        <v>0</v>
      </c>
      <c r="CS38" s="168">
        <f>SUMPRODUCT(('Controle de NFs Tomadas'!$E$4:$E$9993=$A$1)*('Controle de NFs Tomadas'!$C$4:$C$9993=CS$2)*('Controle de NFs Tomadas'!$G$4:$G$9993=$A38)*('Controle de NFs Tomadas'!$I$4:$I$9993))</f>
        <v>1368.02</v>
      </c>
      <c r="CT38" s="168">
        <f>SUMPRODUCT(('Controle de NFs Tomadas'!$E$4:$E$9993=$A$1)*('Controle de NFs Tomadas'!$C$4:$C$9993=CT$2)*('Controle de NFs Tomadas'!$G$4:$G$9993=$A38)*('Controle de NFs Tomadas'!$I$4:$I$9993))</f>
        <v>1400.13</v>
      </c>
      <c r="CU38" s="168">
        <f>SUMPRODUCT(('Controle de NFs Tomadas'!$E$4:$E$9993=$A$1)*('Controle de NFs Tomadas'!$C$4:$C$9993=CU$2)*('Controle de NFs Tomadas'!$G$4:$G$9993=$A38)*('Controle de NFs Tomadas'!$I$4:$I$9993))</f>
        <v>0</v>
      </c>
      <c r="CV38" s="168">
        <f>SUMPRODUCT(('Controle de NFs Tomadas'!$E$4:$E$9993=$A$1)*('Controle de NFs Tomadas'!$C$4:$C$9993=CV$2)*('Controle de NFs Tomadas'!$G$4:$G$9993=$A38)*('Controle de NFs Tomadas'!$I$4:$I$9993))</f>
        <v>0</v>
      </c>
      <c r="CW38" s="168">
        <f>SUMPRODUCT(('Controle de NFs Tomadas'!$E$4:$E$9993=$A$1)*('Controle de NFs Tomadas'!$C$4:$C$9993=CW$2)*('Controle de NFs Tomadas'!$G$4:$G$9993=$A38)*('Controle de NFs Tomadas'!$I$4:$I$9993))</f>
        <v>0</v>
      </c>
      <c r="CX38" s="168">
        <f>SUMPRODUCT(('Controle de NFs Tomadas'!$E$4:$E$9993=$A$1)*('Controle de NFs Tomadas'!$C$4:$C$9993=CX$2)*('Controle de NFs Tomadas'!$G$4:$G$9993=$A38)*('Controle de NFs Tomadas'!$I$4:$I$9993))</f>
        <v>0</v>
      </c>
      <c r="CY38" s="168">
        <f>SUMPRODUCT(('Controle de NFs Tomadas'!$E$4:$E$9993=$A$1)*('Controle de NFs Tomadas'!$C$4:$C$9993=CY$2)*('Controle de NFs Tomadas'!$G$4:$G$9993=$A38)*('Controle de NFs Tomadas'!$I$4:$I$9993))</f>
        <v>1207.57</v>
      </c>
      <c r="CZ38" s="168">
        <f>SUMPRODUCT(('Controle de NFs Tomadas'!$E$4:$E$9993=$A$1)*('Controle de NFs Tomadas'!$C$4:$C$9993=CZ$2)*('Controle de NFs Tomadas'!$G$4:$G$9993=$A38)*('Controle de NFs Tomadas'!$I$4:$I$9993))</f>
        <v>0</v>
      </c>
      <c r="DA38" s="168">
        <f>SUMPRODUCT(('Controle de NFs Tomadas'!$E$4:$E$9993=$A$1)*('Controle de NFs Tomadas'!$C$4:$C$9993=DA$2)*('Controle de NFs Tomadas'!$G$4:$G$9993=$A38)*('Controle de NFs Tomadas'!$I$4:$I$9993))</f>
        <v>1213.26</v>
      </c>
      <c r="DB38" s="168">
        <f>SUMPRODUCT(('Controle de NFs Tomadas'!$E$4:$E$9993=$A$1)*('Controle de NFs Tomadas'!$C$4:$C$9993=DB$2)*('Controle de NFs Tomadas'!$G$4:$G$9993=$A38)*('Controle de NFs Tomadas'!$I$4:$I$9993))</f>
        <v>0</v>
      </c>
      <c r="DC38" s="168">
        <f>SUMPRODUCT(('Controle de NFs Tomadas'!$E$4:$E$9993=$A$1)*('Controle de NFs Tomadas'!$C$4:$C$9993=DC$2)*('Controle de NFs Tomadas'!$G$4:$G$9993=$A38)*('Controle de NFs Tomadas'!$I$4:$I$9993))</f>
        <v>0</v>
      </c>
      <c r="DD38" s="168">
        <f>SUMPRODUCT(('Controle de NFs Tomadas'!$E$4:$E$9993=$A$1)*('Controle de NFs Tomadas'!$C$4:$C$9993=DD$2)*('Controle de NFs Tomadas'!$G$4:$G$9993=$A38)*('Controle de NFs Tomadas'!$I$4:$I$9993))</f>
        <v>0</v>
      </c>
      <c r="DE38" s="168">
        <f>SUMPRODUCT(('Controle de NFs Tomadas'!$E$4:$E$9993=$A$1)*('Controle de NFs Tomadas'!$C$4:$C$9993=DE$2)*('Controle de NFs Tomadas'!$G$4:$G$9993=$A38)*('Controle de NFs Tomadas'!$I$4:$I$9993))</f>
        <v>0</v>
      </c>
      <c r="DF38" s="168">
        <f>SUMPRODUCT(('Controle de NFs Tomadas'!$E$4:$E$9993=$A$1)*('Controle de NFs Tomadas'!$C$4:$C$9993=DF$2)*('Controle de NFs Tomadas'!$G$4:$G$9993=$A38)*('Controle de NFs Tomadas'!$I$4:$I$9993))</f>
        <v>340</v>
      </c>
      <c r="DG38" s="168">
        <f>SUMPRODUCT(('Controle de NFs Tomadas'!$E$4:$E$9993=$A$1)*('Controle de NFs Tomadas'!$C$4:$C$9993=DG$2)*('Controle de NFs Tomadas'!$G$4:$G$9993=$A38)*('Controle de NFs Tomadas'!$I$4:$I$9993))</f>
        <v>0</v>
      </c>
      <c r="DH38" s="168">
        <f>SUMPRODUCT(('Controle de NFs Tomadas'!$E$4:$E$9993=$A$1)*('Controle de NFs Tomadas'!$C$4:$C$9993=DH$2)*('Controle de NFs Tomadas'!$G$4:$G$9993=$A38)*('Controle de NFs Tomadas'!$I$4:$I$9993))</f>
        <v>1368.02</v>
      </c>
      <c r="DI38" s="168">
        <f>SUMPRODUCT(('Controle de NFs Tomadas'!$E$4:$E$9993=$A$1)*('Controle de NFs Tomadas'!$C$4:$C$9993=DI$2)*('Controle de NFs Tomadas'!$G$4:$G$9993=$A38)*('Controle de NFs Tomadas'!$I$4:$I$9993))</f>
        <v>0</v>
      </c>
      <c r="DJ38" s="168">
        <f>SUMPRODUCT(('Controle de NFs Tomadas'!$E$4:$E$9993=$A$1)*('Controle de NFs Tomadas'!$C$4:$C$9993=DJ$2)*('Controle de NFs Tomadas'!$G$4:$G$9993=$A38)*('Controle de NFs Tomadas'!$I$4:$I$9993))</f>
        <v>0</v>
      </c>
      <c r="DK38" s="168">
        <f>SUMPRODUCT(('Controle de NFs Tomadas'!$E$4:$E$9993=$A$1)*('Controle de NFs Tomadas'!$C$4:$C$9993=DK$2)*('Controle de NFs Tomadas'!$G$4:$G$9993=$A38)*('Controle de NFs Tomadas'!$I$4:$I$9993))</f>
        <v>0</v>
      </c>
      <c r="DL38" s="168">
        <f>SUMPRODUCT(('Controle de NFs Tomadas'!$E$4:$E$9993=$A$1)*('Controle de NFs Tomadas'!$C$4:$C$9993=DL$2)*('Controle de NFs Tomadas'!$G$4:$G$9993=$A38)*('Controle de NFs Tomadas'!$I$4:$I$9993))</f>
        <v>0</v>
      </c>
      <c r="DM38" s="168">
        <f>SUMPRODUCT(('Controle de NFs Tomadas'!$E$4:$E$9993=$A$1)*('Controle de NFs Tomadas'!$C$4:$C$9993=DM$2)*('Controle de NFs Tomadas'!$G$4:$G$9993=$A38)*('Controle de NFs Tomadas'!$I$4:$I$9993))</f>
        <v>0</v>
      </c>
      <c r="DN38" s="168">
        <f>SUMPRODUCT(('Controle de NFs Tomadas'!$E$4:$E$9993=$A$1)*('Controle de NFs Tomadas'!$C$4:$C$9993=DN$2)*('Controle de NFs Tomadas'!$G$4:$G$9993=$A38)*('Controle de NFs Tomadas'!$I$4:$I$9993))</f>
        <v>1207.57</v>
      </c>
      <c r="DO38" s="168">
        <f>SUMPRODUCT(('Controle de NFs Tomadas'!$E$4:$E$9993=$A$1)*('Controle de NFs Tomadas'!$C$4:$C$9993=DO$2)*('Controle de NFs Tomadas'!$G$4:$G$9993=$A38)*('Controle de NFs Tomadas'!$I$4:$I$9993))</f>
        <v>0</v>
      </c>
      <c r="DP38" s="168">
        <f>SUMPRODUCT(('Controle de NFs Tomadas'!$E$4:$E$9993=$A$1)*('Controle de NFs Tomadas'!$C$4:$C$9993=DP$2)*('Controle de NFs Tomadas'!$G$4:$G$9993=$A38)*('Controle de NFs Tomadas'!$I$4:$I$9993))</f>
        <v>0</v>
      </c>
      <c r="DQ38" s="168">
        <f>SUMPRODUCT(('Controle de NFs Tomadas'!$E$4:$E$9993=$A$1)*('Controle de NFs Tomadas'!$C$4:$C$9993=DQ$2)*('Controle de NFs Tomadas'!$G$4:$G$9993=$A38)*('Controle de NFs Tomadas'!$I$4:$I$9993))</f>
        <v>0</v>
      </c>
      <c r="DR38" s="168">
        <f>SUMPRODUCT(('Controle de NFs Tomadas'!$E$4:$E$9993=$A$1)*('Controle de NFs Tomadas'!$C$4:$C$9993=DR$2)*('Controle de NFs Tomadas'!$G$4:$G$9993=$A38)*('Controle de NFs Tomadas'!$I$4:$I$9993))</f>
        <v>0</v>
      </c>
      <c r="DS38" s="168">
        <f>SUMPRODUCT(('Controle de NFs Tomadas'!$E$4:$E$9993=$A$1)*('Controle de NFs Tomadas'!$C$4:$C$9993=DS$2)*('Controle de NFs Tomadas'!$G$4:$G$9993=$A38)*('Controle de NFs Tomadas'!$I$4:$I$9993))</f>
        <v>0</v>
      </c>
      <c r="DT38" s="168">
        <f>SUMPRODUCT(('Controle de NFs Tomadas'!$E$4:$E$9993=$A$1)*('Controle de NFs Tomadas'!$C$4:$C$9993=DT$2)*('Controle de NFs Tomadas'!$G$4:$G$9993=$A38)*('Controle de NFs Tomadas'!$I$4:$I$9993))</f>
        <v>0</v>
      </c>
      <c r="DU38" s="168">
        <f>SUMPRODUCT(('Controle de NFs Tomadas'!$E$4:$E$9993=$A$1)*('Controle de NFs Tomadas'!$C$4:$C$9993=DU$2)*('Controle de NFs Tomadas'!$G$4:$G$9993=$A38)*('Controle de NFs Tomadas'!$I$4:$I$9993))</f>
        <v>0</v>
      </c>
      <c r="DV38" s="168">
        <f>SUMPRODUCT(('Controle de NFs Tomadas'!$E$4:$E$9993=$A$1)*('Controle de NFs Tomadas'!$C$4:$C$9993=DV$2)*('Controle de NFs Tomadas'!$G$4:$G$9993=$A38)*('Controle de NFs Tomadas'!$I$4:$I$9993))</f>
        <v>0</v>
      </c>
      <c r="DW38" s="168">
        <f>SUMPRODUCT(('Controle de NFs Tomadas'!$E$4:$E$9993=$A$1)*('Controle de NFs Tomadas'!$C$4:$C$9993=DW$2)*('Controle de NFs Tomadas'!$G$4:$G$9993=$A38)*('Controle de NFs Tomadas'!$I$4:$I$9993))</f>
        <v>0</v>
      </c>
      <c r="DX38" s="168">
        <f>SUMPRODUCT(('Controle de NFs Tomadas'!$E$4:$E$9993=$A$1)*('Controle de NFs Tomadas'!$C$4:$C$9993=DX$2)*('Controle de NFs Tomadas'!$G$4:$G$9993=$A38)*('Controle de NFs Tomadas'!$I$4:$I$9993))</f>
        <v>0</v>
      </c>
      <c r="DY38" s="168">
        <f>SUMPRODUCT(('Controle de NFs Tomadas'!$E$4:$E$9993=$A$1)*('Controle de NFs Tomadas'!$C$4:$C$9993=DY$2)*('Controle de NFs Tomadas'!$G$4:$G$9993=$A38)*('Controle de NFs Tomadas'!$I$4:$I$9993))</f>
        <v>0</v>
      </c>
      <c r="DZ38" s="168">
        <f>SUMPRODUCT(('Controle de NFs Tomadas'!$E$4:$E$9993=$A$1)*('Controle de NFs Tomadas'!$C$4:$C$9993=DZ$2)*('Controle de NFs Tomadas'!$G$4:$G$9993=$A38)*('Controle de NFs Tomadas'!$I$4:$I$9993))</f>
        <v>0</v>
      </c>
      <c r="EA38" s="168">
        <f>SUMPRODUCT(('Controle de NFs Tomadas'!$E$4:$E$9993=$A$1)*('Controle de NFs Tomadas'!$C$4:$C$9993=EA$2)*('Controle de NFs Tomadas'!$G$4:$G$9993=$A38)*('Controle de NFs Tomadas'!$I$4:$I$9993))</f>
        <v>0</v>
      </c>
      <c r="EB38" s="168">
        <f>SUMPRODUCT(('Controle de NFs Tomadas'!$E$4:$E$9993=$A$1)*('Controle de NFs Tomadas'!$C$4:$C$9993=EB$2)*('Controle de NFs Tomadas'!$G$4:$G$9993=$A38)*('Controle de NFs Tomadas'!$I$4:$I$9993))</f>
        <v>0</v>
      </c>
      <c r="EC38" s="168">
        <f>SUMPRODUCT(('Controle de NFs Tomadas'!$E$4:$E$9993=$A$1)*('Controle de NFs Tomadas'!$C$4:$C$9993=EC$2)*('Controle de NFs Tomadas'!$G$4:$G$9993=$A38)*('Controle de NFs Tomadas'!$I$4:$I$9993))</f>
        <v>0</v>
      </c>
      <c r="ED38" s="168">
        <f>SUMPRODUCT(('Controle de NFs Tomadas'!$E$4:$E$9993=$A$1)*('Controle de NFs Tomadas'!$C$4:$C$9993=ED$2)*('Controle de NFs Tomadas'!$G$4:$G$9993=$A38)*('Controle de NFs Tomadas'!$I$4:$I$9993))</f>
        <v>0</v>
      </c>
      <c r="EE38" s="168">
        <f>SUMPRODUCT(('Controle de NFs Tomadas'!$E$4:$E$9993=$A$1)*('Controle de NFs Tomadas'!$C$4:$C$9993=EE$2)*('Controle de NFs Tomadas'!$G$4:$G$9993=$A38)*('Controle de NFs Tomadas'!$I$4:$I$9993))</f>
        <v>0</v>
      </c>
      <c r="EF38" s="168">
        <f>SUMPRODUCT(('Controle de NFs Tomadas'!$E$4:$E$9993=$A$1)*('Controle de NFs Tomadas'!$C$4:$C$9993=EF$2)*('Controle de NFs Tomadas'!$G$4:$G$9993=$A38)*('Controle de NFs Tomadas'!$I$4:$I$9993))</f>
        <v>0</v>
      </c>
      <c r="EG38" s="168">
        <f>SUMPRODUCT(('Controle de NFs Tomadas'!$E$4:$E$9993=$A$1)*('Controle de NFs Tomadas'!$C$4:$C$9993=EG$2)*('Controle de NFs Tomadas'!$G$4:$G$9993=$A38)*('Controle de NFs Tomadas'!$I$4:$I$9993))</f>
        <v>0</v>
      </c>
      <c r="EH38" s="168">
        <f>SUMPRODUCT(('Controle de NFs Tomadas'!$E$4:$E$9993=$A$1)*('Controle de NFs Tomadas'!$C$4:$C$9993=EH$2)*('Controle de NFs Tomadas'!$G$4:$G$9993=$A38)*('Controle de NFs Tomadas'!$I$4:$I$9993))</f>
        <v>0</v>
      </c>
      <c r="EI38" s="168">
        <f>SUMPRODUCT(('Controle de NFs Tomadas'!$E$4:$E$9993=$A$1)*('Controle de NFs Tomadas'!$C$4:$C$9993=EI$2)*('Controle de NFs Tomadas'!$G$4:$G$9993=$A38)*('Controle de NFs Tomadas'!$I$4:$I$9993))</f>
        <v>0</v>
      </c>
      <c r="EJ38" s="168">
        <f>SUMPRODUCT(('Controle de NFs Tomadas'!$E$4:$E$9993=$A$1)*('Controle de NFs Tomadas'!$C$4:$C$9993=EJ$2)*('Controle de NFs Tomadas'!$G$4:$G$9993=$A38)*('Controle de NFs Tomadas'!$I$4:$I$9993))</f>
        <v>0</v>
      </c>
      <c r="EK38" s="168">
        <f>SUMPRODUCT(('Controle de NFs Tomadas'!$E$4:$E$9993=$A$1)*('Controle de NFs Tomadas'!$C$4:$C$9993=EK$2)*('Controle de NFs Tomadas'!$G$4:$G$9993=$A38)*('Controle de NFs Tomadas'!$I$4:$I$9993))</f>
        <v>0</v>
      </c>
      <c r="EL38" s="168">
        <f>SUMPRODUCT(('Controle de NFs Tomadas'!$E$4:$E$9993=$A$1)*('Controle de NFs Tomadas'!$C$4:$C$9993=EL$2)*('Controle de NFs Tomadas'!$G$4:$G$9993=$A38)*('Controle de NFs Tomadas'!$I$4:$I$9993))</f>
        <v>0</v>
      </c>
      <c r="EM38" s="168">
        <f>SUMPRODUCT(('Controle de NFs Tomadas'!$E$4:$E$9993=$A$1)*('Controle de NFs Tomadas'!$C$4:$C$9993=EM$2)*('Controle de NFs Tomadas'!$G$4:$G$9993=$A38)*('Controle de NFs Tomadas'!$I$4:$I$9993))</f>
        <v>0</v>
      </c>
      <c r="EN38" s="168">
        <f>SUMPRODUCT(('Controle de NFs Tomadas'!$E$4:$E$9993=$A$1)*('Controle de NFs Tomadas'!$C$4:$C$9993=EN$2)*('Controle de NFs Tomadas'!$G$4:$G$9993=$A38)*('Controle de NFs Tomadas'!$I$4:$I$9993))</f>
        <v>0</v>
      </c>
      <c r="EO38" s="168">
        <f>SUMPRODUCT(('Controle de NFs Tomadas'!$E$4:$E$9993=$A$1)*('Controle de NFs Tomadas'!$C$4:$C$9993=EO$2)*('Controle de NFs Tomadas'!$G$4:$G$9993=$A38)*('Controle de NFs Tomadas'!$I$4:$I$9993))</f>
        <v>0</v>
      </c>
      <c r="EP38" s="168">
        <f>SUMPRODUCT(('Controle de NFs Tomadas'!$E$4:$E$9993=$A$1)*('Controle de NFs Tomadas'!$C$4:$C$9993=EP$2)*('Controle de NFs Tomadas'!$G$4:$G$9993=$A38)*('Controle de NFs Tomadas'!$I$4:$I$9993))</f>
        <v>0</v>
      </c>
      <c r="EQ38" s="168">
        <f>SUMPRODUCT(('Controle de NFs Tomadas'!$E$4:$E$9993=$A$1)*('Controle de NFs Tomadas'!$C$4:$C$9993=EQ$2)*('Controle de NFs Tomadas'!$G$4:$G$9993=$A38)*('Controle de NFs Tomadas'!$I$4:$I$9993))</f>
        <v>0</v>
      </c>
      <c r="ER38" s="168">
        <f>SUMPRODUCT(('Controle de NFs Tomadas'!$E$4:$E$9993=$A$1)*('Controle de NFs Tomadas'!$C$4:$C$9993=ER$2)*('Controle de NFs Tomadas'!$G$4:$G$9993=$A38)*('Controle de NFs Tomadas'!$I$4:$I$9993))</f>
        <v>0</v>
      </c>
      <c r="ES38" s="168">
        <f>SUMPRODUCT(('Controle de NFs Tomadas'!$E$4:$E$9993=$A$1)*('Controle de NFs Tomadas'!$C$4:$C$9993=ES$2)*('Controle de NFs Tomadas'!$G$4:$G$9993=$A38)*('Controle de NFs Tomadas'!$I$4:$I$9993))</f>
        <v>0</v>
      </c>
      <c r="ET38" s="168">
        <f>SUMPRODUCT(('Controle de NFs Tomadas'!$E$4:$E$9993=$A$1)*('Controle de NFs Tomadas'!$C$4:$C$9993=ET$2)*('Controle de NFs Tomadas'!$G$4:$G$9993=$A38)*('Controle de NFs Tomadas'!$I$4:$I$9993))</f>
        <v>0</v>
      </c>
      <c r="EU38" s="168">
        <f>SUMPRODUCT(('Controle de NFs Tomadas'!$E$4:$E$9993=$A$1)*('Controle de NFs Tomadas'!$C$4:$C$9993=EU$2)*('Controle de NFs Tomadas'!$G$4:$G$9993=$A38)*('Controle de NFs Tomadas'!$I$4:$I$9993))</f>
        <v>0</v>
      </c>
      <c r="EV38" s="168">
        <f>SUMPRODUCT(('Controle de NFs Tomadas'!$E$4:$E$9993=$A$1)*('Controle de NFs Tomadas'!$C$4:$C$9993=EV$2)*('Controle de NFs Tomadas'!$G$4:$G$9993=$A38)*('Controle de NFs Tomadas'!$I$4:$I$9993))</f>
        <v>0</v>
      </c>
      <c r="EW38" s="168">
        <f>SUMPRODUCT(('Controle de NFs Tomadas'!$E$4:$E$9993=$A$1)*('Controle de NFs Tomadas'!$C$4:$C$9993=EW$2)*('Controle de NFs Tomadas'!$G$4:$G$9993=$A38)*('Controle de NFs Tomadas'!$I$4:$I$9993))</f>
        <v>0</v>
      </c>
      <c r="EX38" s="168">
        <f>SUMPRODUCT(('Controle de NFs Tomadas'!$E$4:$E$9993=$A$1)*('Controle de NFs Tomadas'!$C$4:$C$9993=EX$2)*('Controle de NFs Tomadas'!$G$4:$G$9993=$A38)*('Controle de NFs Tomadas'!$I$4:$I$9993))</f>
        <v>0</v>
      </c>
      <c r="EY38" s="168">
        <f>SUMPRODUCT(('Controle de NFs Tomadas'!$E$4:$E$9993=$A$1)*('Controle de NFs Tomadas'!$C$4:$C$9993=EY$2)*('Controle de NFs Tomadas'!$G$4:$G$9993=$A38)*('Controle de NFs Tomadas'!$I$4:$I$9993))</f>
        <v>0</v>
      </c>
      <c r="EZ38" s="168">
        <f>SUMPRODUCT(('Controle de NFs Tomadas'!$E$4:$E$9993=$A$1)*('Controle de NFs Tomadas'!$C$4:$C$9993=EZ$2)*('Controle de NFs Tomadas'!$G$4:$G$9993=$A38)*('Controle de NFs Tomadas'!$I$4:$I$9993))</f>
        <v>0</v>
      </c>
      <c r="FA38" s="168">
        <f>SUMPRODUCT(('Controle de NFs Tomadas'!$E$4:$E$9993=$A$1)*('Controle de NFs Tomadas'!$C$4:$C$9993=FA$2)*('Controle de NFs Tomadas'!$G$4:$G$9993=$A38)*('Controle de NFs Tomadas'!$I$4:$I$9993))</f>
        <v>0</v>
      </c>
      <c r="FB38" s="168">
        <f>SUMPRODUCT(('Controle de NFs Tomadas'!$E$4:$E$9993=$A$1)*('Controle de NFs Tomadas'!$C$4:$C$9993=FB$2)*('Controle de NFs Tomadas'!$G$4:$G$9993=$A38)*('Controle de NFs Tomadas'!$I$4:$I$9993))</f>
        <v>0</v>
      </c>
      <c r="FC38" s="168">
        <f>SUMPRODUCT(('Controle de NFs Tomadas'!$E$4:$E$9993=$A$1)*('Controle de NFs Tomadas'!$C$4:$C$9993=FC$2)*('Controle de NFs Tomadas'!$G$4:$G$9993=$A38)*('Controle de NFs Tomadas'!$I$4:$I$9993))</f>
        <v>0</v>
      </c>
      <c r="FD38" s="168">
        <f>SUMPRODUCT(('Controle de NFs Tomadas'!$E$4:$E$9993=$A$1)*('Controle de NFs Tomadas'!$C$4:$C$9993=FD$2)*('Controle de NFs Tomadas'!$G$4:$G$9993=$A38)*('Controle de NFs Tomadas'!$I$4:$I$9993))</f>
        <v>0</v>
      </c>
      <c r="FE38" s="168">
        <f>SUMPRODUCT(('Controle de NFs Tomadas'!$E$4:$E$9993=$A$1)*('Controle de NFs Tomadas'!$C$4:$C$9993=FE$2)*('Controle de NFs Tomadas'!$G$4:$G$9993=$A38)*('Controle de NFs Tomadas'!$I$4:$I$9993))</f>
        <v>0</v>
      </c>
      <c r="FF38" s="168">
        <f>SUMPRODUCT(('Controle de NFs Tomadas'!$E$4:$E$9993=$A$1)*('Controle de NFs Tomadas'!$C$4:$C$9993=FF$2)*('Controle de NFs Tomadas'!$G$4:$G$9993=$A38)*('Controle de NFs Tomadas'!$I$4:$I$9993))</f>
        <v>0</v>
      </c>
      <c r="FG38" s="168">
        <f>SUMPRODUCT(('Controle de NFs Tomadas'!$E$4:$E$9993=$A$1)*('Controle de NFs Tomadas'!$C$4:$C$9993=FG$2)*('Controle de NFs Tomadas'!$G$4:$G$9993=$A38)*('Controle de NFs Tomadas'!$I$4:$I$9993))</f>
        <v>0</v>
      </c>
      <c r="FH38" s="168">
        <f>SUMPRODUCT(('Controle de NFs Tomadas'!$E$4:$E$9993=$A$1)*('Controle de NFs Tomadas'!$C$4:$C$9993=FH$2)*('Controle de NFs Tomadas'!$G$4:$G$9993=$A38)*('Controle de NFs Tomadas'!$I$4:$I$9993))</f>
        <v>0</v>
      </c>
      <c r="FI38" s="168">
        <f>SUMPRODUCT(('Controle de NFs Tomadas'!$E$4:$E$9993=$A$1)*('Controle de NFs Tomadas'!$C$4:$C$9993=FI$2)*('Controle de NFs Tomadas'!$G$4:$G$9993=$A38)*('Controle de NFs Tomadas'!$I$4:$I$9993))</f>
        <v>0</v>
      </c>
      <c r="FJ38" s="168">
        <f>SUMPRODUCT(('Controle de NFs Tomadas'!$E$4:$E$9993=$A$1)*('Controle de NFs Tomadas'!$C$4:$C$9993=FJ$2)*('Controle de NFs Tomadas'!$G$4:$G$9993=$A38)*('Controle de NFs Tomadas'!$I$4:$I$9993))</f>
        <v>0</v>
      </c>
      <c r="FK38" s="168">
        <f>SUMPRODUCT(('Controle de NFs Tomadas'!$E$4:$E$9993=$A$1)*('Controle de NFs Tomadas'!$C$4:$C$9993=FK$2)*('Controle de NFs Tomadas'!$G$4:$G$9993=$A38)*('Controle de NFs Tomadas'!$I$4:$I$9993))</f>
        <v>0</v>
      </c>
      <c r="FL38" s="168">
        <f>SUMPRODUCT(('Controle de NFs Tomadas'!$E$4:$E$9993=$A$1)*('Controle de NFs Tomadas'!$C$4:$C$9993=FL$2)*('Controle de NFs Tomadas'!$G$4:$G$9993=$A38)*('Controle de NFs Tomadas'!$I$4:$I$9993))</f>
        <v>0</v>
      </c>
      <c r="FM38" s="168">
        <f>SUMPRODUCT(('Controle de NFs Tomadas'!$E$4:$E$9993=$A$1)*('Controle de NFs Tomadas'!$C$4:$C$9993=FM$2)*('Controle de NFs Tomadas'!$G$4:$G$9993=$A38)*('Controle de NFs Tomadas'!$I$4:$I$9993))</f>
        <v>0</v>
      </c>
      <c r="FN38" s="168">
        <f>SUMPRODUCT(('Controle de NFs Tomadas'!$E$4:$E$9993=$A$1)*('Controle de NFs Tomadas'!$C$4:$C$9993=FN$2)*('Controle de NFs Tomadas'!$G$4:$G$9993=$A38)*('Controle de NFs Tomadas'!$I$4:$I$9993))</f>
        <v>0</v>
      </c>
      <c r="FO38" s="168">
        <f>SUMPRODUCT(('Controle de NFs Tomadas'!$E$4:$E$9993=$A$1)*('Controle de NFs Tomadas'!$C$4:$C$9993=FO$2)*('Controle de NFs Tomadas'!$G$4:$G$9993=$A38)*('Controle de NFs Tomadas'!$I$4:$I$9993))</f>
        <v>0</v>
      </c>
      <c r="FP38" s="168">
        <f>SUMPRODUCT(('Controle de NFs Tomadas'!$E$4:$E$9993=$A$1)*('Controle de NFs Tomadas'!$C$4:$C$9993=FP$2)*('Controle de NFs Tomadas'!$G$4:$G$9993=$A38)*('Controle de NFs Tomadas'!$I$4:$I$9993))</f>
        <v>0</v>
      </c>
      <c r="FQ38" s="168">
        <f>SUMPRODUCT(('Controle de NFs Tomadas'!$E$4:$E$9993=$A$1)*('Controle de NFs Tomadas'!$C$4:$C$9993=FQ$2)*('Controle de NFs Tomadas'!$G$4:$G$9993=$A38)*('Controle de NFs Tomadas'!$I$4:$I$9993))</f>
        <v>0</v>
      </c>
      <c r="FR38" s="168">
        <f>SUMPRODUCT(('Controle de NFs Tomadas'!$E$4:$E$9993=$A$1)*('Controle de NFs Tomadas'!$C$4:$C$9993=FR$2)*('Controle de NFs Tomadas'!$G$4:$G$9993=$A38)*('Controle de NFs Tomadas'!$I$4:$I$9993))</f>
        <v>0</v>
      </c>
      <c r="FS38" s="168">
        <f>SUMPRODUCT(('Controle de NFs Tomadas'!$E$4:$E$9993=$A$1)*('Controle de NFs Tomadas'!$C$4:$C$9993=FS$2)*('Controle de NFs Tomadas'!$G$4:$G$9993=$A38)*('Controle de NFs Tomadas'!$I$4:$I$9993))</f>
        <v>0</v>
      </c>
      <c r="FT38" s="168">
        <f>SUMPRODUCT(('Controle de NFs Tomadas'!$E$4:$E$9993=$A$1)*('Controle de NFs Tomadas'!$C$4:$C$9993=FT$2)*('Controle de NFs Tomadas'!$G$4:$G$9993=$A38)*('Controle de NFs Tomadas'!$I$4:$I$9993))</f>
        <v>0</v>
      </c>
      <c r="FU38" s="168">
        <f>SUMPRODUCT(('Controle de NFs Tomadas'!$E$4:$E$9993=$A$1)*('Controle de NFs Tomadas'!$C$4:$C$9993=FU$2)*('Controle de NFs Tomadas'!$G$4:$G$9993=$A38)*('Controle de NFs Tomadas'!$I$4:$I$9993))</f>
        <v>0</v>
      </c>
      <c r="FV38" s="168">
        <f>SUMPRODUCT(('Controle de NFs Tomadas'!$E$4:$E$9993=$A$1)*('Controle de NFs Tomadas'!$C$4:$C$9993=FV$2)*('Controle de NFs Tomadas'!$G$4:$G$9993=$A38)*('Controle de NFs Tomadas'!$I$4:$I$9993))</f>
        <v>0</v>
      </c>
      <c r="FW38" s="168">
        <f>SUMPRODUCT(('Controle de NFs Tomadas'!$E$4:$E$9993=$A$1)*('Controle de NFs Tomadas'!$C$4:$C$9993=FW$2)*('Controle de NFs Tomadas'!$G$4:$G$9993=$A38)*('Controle de NFs Tomadas'!$I$4:$I$9993))</f>
        <v>0</v>
      </c>
      <c r="FX38" s="168">
        <f>SUMPRODUCT(('Controle de NFs Tomadas'!$E$4:$E$9993=$A$1)*('Controle de NFs Tomadas'!$C$4:$C$9993=FX$2)*('Controle de NFs Tomadas'!$G$4:$G$9993=$A38)*('Controle de NFs Tomadas'!$I$4:$I$9993))</f>
        <v>0</v>
      </c>
      <c r="FY38" s="168">
        <f>SUMPRODUCT(('Controle de NFs Tomadas'!$E$4:$E$9993=$A$1)*('Controle de NFs Tomadas'!$C$4:$C$9993=FY$2)*('Controle de NFs Tomadas'!$G$4:$G$9993=$A38)*('Controle de NFs Tomadas'!$I$4:$I$9993))</f>
        <v>0</v>
      </c>
      <c r="FZ38" s="168">
        <f>SUMPRODUCT(('Controle de NFs Tomadas'!$E$4:$E$9993=$A$1)*('Controle de NFs Tomadas'!$C$4:$C$9993=FZ$2)*('Controle de NFs Tomadas'!$G$4:$G$9993=$A38)*('Controle de NFs Tomadas'!$I$4:$I$9993))</f>
        <v>0</v>
      </c>
      <c r="GA38" s="168">
        <f>SUMPRODUCT(('Controle de NFs Tomadas'!$E$4:$E$9993=$A$1)*('Controle de NFs Tomadas'!$C$4:$C$9993=GA$2)*('Controle de NFs Tomadas'!$G$4:$G$9993=$A38)*('Controle de NFs Tomadas'!$I$4:$I$9993))</f>
        <v>0</v>
      </c>
      <c r="GB38" s="168">
        <f>SUMPRODUCT(('Controle de NFs Tomadas'!$E$4:$E$9993=$A$1)*('Controle de NFs Tomadas'!$C$4:$C$9993=GB$2)*('Controle de NFs Tomadas'!$G$4:$G$9993=$A38)*('Controle de NFs Tomadas'!$I$4:$I$9993))</f>
        <v>0</v>
      </c>
      <c r="GC38" s="168">
        <f>SUMPRODUCT(('Controle de NFs Tomadas'!$E$4:$E$9993=$A$1)*('Controle de NFs Tomadas'!$C$4:$C$9993=GC$2)*('Controle de NFs Tomadas'!$G$4:$G$9993=$A38)*('Controle de NFs Tomadas'!$I$4:$I$9993))</f>
        <v>0</v>
      </c>
      <c r="GD38" s="168">
        <f>SUMPRODUCT(('Controle de NFs Tomadas'!$E$4:$E$9993=$A$1)*('Controle de NFs Tomadas'!$C$4:$C$9993=GD$2)*('Controle de NFs Tomadas'!$G$4:$G$9993=$A38)*('Controle de NFs Tomadas'!$I$4:$I$9993))</f>
        <v>0</v>
      </c>
      <c r="GE38" s="168">
        <f>SUMPRODUCT(('Controle de NFs Tomadas'!$E$4:$E$9993=$A$1)*('Controle de NFs Tomadas'!$C$4:$C$9993=GE$2)*('Controle de NFs Tomadas'!$G$4:$G$9993=$A38)*('Controle de NFs Tomadas'!$I$4:$I$9993))</f>
        <v>0</v>
      </c>
      <c r="GF38" s="168">
        <f>SUMPRODUCT(('Controle de NFs Tomadas'!$E$4:$E$9993=$A$1)*('Controle de NFs Tomadas'!$C$4:$C$9993=GF$2)*('Controle de NFs Tomadas'!$G$4:$G$9993=$A38)*('Controle de NFs Tomadas'!$I$4:$I$9993))</f>
        <v>0</v>
      </c>
      <c r="GG38" s="168">
        <f>SUMPRODUCT(('Controle de NFs Tomadas'!$E$4:$E$9993=$A$1)*('Controle de NFs Tomadas'!$C$4:$C$9993=GG$2)*('Controle de NFs Tomadas'!$G$4:$G$9993=$A38)*('Controle de NFs Tomadas'!$I$4:$I$9993))</f>
        <v>0</v>
      </c>
      <c r="GH38" s="168">
        <f>SUMPRODUCT(('Controle de NFs Tomadas'!$E$4:$E$9993=$A$1)*('Controle de NFs Tomadas'!$C$4:$C$9993=GH$2)*('Controle de NFs Tomadas'!$G$4:$G$9993=$A38)*('Controle de NFs Tomadas'!$I$4:$I$9993))</f>
        <v>0</v>
      </c>
      <c r="GI38" s="168">
        <f>SUMPRODUCT(('Controle de NFs Tomadas'!$E$4:$E$9993=$A$1)*('Controle de NFs Tomadas'!$C$4:$C$9993=GI$2)*('Controle de NFs Tomadas'!$G$4:$G$9993=$A38)*('Controle de NFs Tomadas'!$I$4:$I$9993))</f>
        <v>0</v>
      </c>
      <c r="GJ38" s="168">
        <f>SUMPRODUCT(('Controle de NFs Tomadas'!$E$4:$E$9993=$A$1)*('Controle de NFs Tomadas'!$C$4:$C$9993=GJ$2)*('Controle de NFs Tomadas'!$G$4:$G$9993=$A38)*('Controle de NFs Tomadas'!$I$4:$I$9993))</f>
        <v>0</v>
      </c>
      <c r="GK38" s="168">
        <f>SUMPRODUCT(('Controle de NFs Tomadas'!$E$4:$E$9993=$A$1)*('Controle de NFs Tomadas'!$C$4:$C$9993=GK$2)*('Controle de NFs Tomadas'!$G$4:$G$9993=$A38)*('Controle de NFs Tomadas'!$I$4:$I$9993))</f>
        <v>0</v>
      </c>
      <c r="GL38" s="168">
        <f>SUMPRODUCT(('Controle de NFs Tomadas'!$E$4:$E$9993=$A$1)*('Controle de NFs Tomadas'!$C$4:$C$9993=GL$2)*('Controle de NFs Tomadas'!$G$4:$G$9993=$A38)*('Controle de NFs Tomadas'!$I$4:$I$9993))</f>
        <v>0</v>
      </c>
      <c r="GM38" s="168">
        <f>SUMPRODUCT(('Controle de NFs Tomadas'!$E$4:$E$9993=$A$1)*('Controle de NFs Tomadas'!$C$4:$C$9993=GM$2)*('Controle de NFs Tomadas'!$G$4:$G$9993=$A38)*('Controle de NFs Tomadas'!$I$4:$I$9993))</f>
        <v>0</v>
      </c>
      <c r="GN38" s="168">
        <f>SUMPRODUCT(('Controle de NFs Tomadas'!$E$4:$E$9993=$A$1)*('Controle de NFs Tomadas'!$C$4:$C$9993=GN$2)*('Controle de NFs Tomadas'!$G$4:$G$9993=$A38)*('Controle de NFs Tomadas'!$I$4:$I$9993))</f>
        <v>0</v>
      </c>
      <c r="GO38" s="168">
        <f>SUMPRODUCT(('Controle de NFs Tomadas'!$E$4:$E$9993=$A$1)*('Controle de NFs Tomadas'!$C$4:$C$9993=GO$2)*('Controle de NFs Tomadas'!$G$4:$G$9993=$A38)*('Controle de NFs Tomadas'!$I$4:$I$9993))</f>
        <v>0</v>
      </c>
      <c r="GP38" s="168">
        <f>SUMPRODUCT(('Controle de NFs Tomadas'!$E$4:$E$9993=$A$1)*('Controle de NFs Tomadas'!$C$4:$C$9993=GP$2)*('Controle de NFs Tomadas'!$G$4:$G$9993=$A38)*('Controle de NFs Tomadas'!$I$4:$I$9993))</f>
        <v>0</v>
      </c>
      <c r="GQ38" s="168">
        <f>SUMPRODUCT(('Controle de NFs Tomadas'!$E$4:$E$9993=$A$1)*('Controle de NFs Tomadas'!$C$4:$C$9993=GQ$2)*('Controle de NFs Tomadas'!$G$4:$G$9993=$A38)*('Controle de NFs Tomadas'!$I$4:$I$9993))</f>
        <v>0</v>
      </c>
      <c r="GR38" s="168">
        <f>SUMPRODUCT(('Controle de NFs Tomadas'!$E$4:$E$9993=$A$1)*('Controle de NFs Tomadas'!$C$4:$C$9993=GR$2)*('Controle de NFs Tomadas'!$G$4:$G$9993=$A38)*('Controle de NFs Tomadas'!$I$4:$I$9993))</f>
        <v>0</v>
      </c>
      <c r="GS38" s="168">
        <f>SUMPRODUCT(('Controle de NFs Tomadas'!$E$4:$E$9993=$A$1)*('Controle de NFs Tomadas'!$C$4:$C$9993=GS$2)*('Controle de NFs Tomadas'!$G$4:$G$9993=$A38)*('Controle de NFs Tomadas'!$I$4:$I$9993))</f>
        <v>0</v>
      </c>
      <c r="GT38" s="168">
        <f>SUMPRODUCT(('Controle de NFs Tomadas'!$E$4:$E$9993=$A$1)*('Controle de NFs Tomadas'!$C$4:$C$9993=GT$2)*('Controle de NFs Tomadas'!$G$4:$G$9993=$A38)*('Controle de NFs Tomadas'!$I$4:$I$9993))</f>
        <v>0</v>
      </c>
      <c r="GU38" s="168">
        <f>SUMPRODUCT(('Controle de NFs Tomadas'!$E$4:$E$9993=$A$1)*('Controle de NFs Tomadas'!$C$4:$C$9993=GU$2)*('Controle de NFs Tomadas'!$G$4:$G$9993=$A38)*('Controle de NFs Tomadas'!$I$4:$I$9993))</f>
        <v>0</v>
      </c>
      <c r="GV38" s="168">
        <f>SUMPRODUCT(('Controle de NFs Tomadas'!$E$4:$E$9993=$A$1)*('Controle de NFs Tomadas'!$C$4:$C$9993=GV$2)*('Controle de NFs Tomadas'!$G$4:$G$9993=$A38)*('Controle de NFs Tomadas'!$I$4:$I$9993))</f>
        <v>0</v>
      </c>
      <c r="GW38" s="168">
        <f>SUMPRODUCT(('Controle de NFs Tomadas'!$E$4:$E$9993=$A$1)*('Controle de NFs Tomadas'!$C$4:$C$9993=GW$2)*('Controle de NFs Tomadas'!$G$4:$G$9993=$A38)*('Controle de NFs Tomadas'!$I$4:$I$9993))</f>
        <v>0</v>
      </c>
      <c r="GX38" s="168">
        <f>SUMPRODUCT(('Controle de NFs Tomadas'!$E$4:$E$9993=$A$1)*('Controle de NFs Tomadas'!$C$4:$C$9993=GX$2)*('Controle de NFs Tomadas'!$G$4:$G$9993=$A38)*('Controle de NFs Tomadas'!$I$4:$I$9993))</f>
        <v>0</v>
      </c>
      <c r="GY38" s="168">
        <f>SUMPRODUCT(('Controle de NFs Tomadas'!$E$4:$E$9993=$A$1)*('Controle de NFs Tomadas'!$C$4:$C$9993=GY$2)*('Controle de NFs Tomadas'!$G$4:$G$9993=$A38)*('Controle de NFs Tomadas'!$I$4:$I$9993))</f>
        <v>0</v>
      </c>
      <c r="GZ38" s="168">
        <f>SUMPRODUCT(('Controle de NFs Tomadas'!$E$4:$E$9993=$A$1)*('Controle de NFs Tomadas'!$C$4:$C$9993=GZ$2)*('Controle de NFs Tomadas'!$G$4:$G$9993=$A38)*('Controle de NFs Tomadas'!$I$4:$I$9993))</f>
        <v>0</v>
      </c>
      <c r="HA38" s="168">
        <f>SUMPRODUCT(('Controle de NFs Tomadas'!$E$4:$E$9993=$A$1)*('Controle de NFs Tomadas'!$C$4:$C$9993=HA$2)*('Controle de NFs Tomadas'!$G$4:$G$9993=$A38)*('Controle de NFs Tomadas'!$I$4:$I$9993))</f>
        <v>0</v>
      </c>
      <c r="HB38" s="168">
        <f>SUMPRODUCT(('Controle de NFs Tomadas'!$E$4:$E$9993=$A$1)*('Controle de NFs Tomadas'!$C$4:$C$9993=HB$2)*('Controle de NFs Tomadas'!$G$4:$G$9993=$A38)*('Controle de NFs Tomadas'!$I$4:$I$9993))</f>
        <v>0</v>
      </c>
      <c r="HC38" s="168">
        <f>SUMPRODUCT(('Controle de NFs Tomadas'!$E$4:$E$9993=$A$1)*('Controle de NFs Tomadas'!$C$4:$C$9993=HC$2)*('Controle de NFs Tomadas'!$G$4:$G$9993=$A38)*('Controle de NFs Tomadas'!$I$4:$I$9993))</f>
        <v>0</v>
      </c>
      <c r="HD38" s="168">
        <f>SUMPRODUCT(('Controle de NFs Tomadas'!$E$4:$E$9993=$A$1)*('Controle de NFs Tomadas'!$C$4:$C$9993=HD$2)*('Controle de NFs Tomadas'!$G$4:$G$9993=$A38)*('Controle de NFs Tomadas'!$I$4:$I$9993))</f>
        <v>0</v>
      </c>
      <c r="HE38" s="168">
        <f>SUMPRODUCT(('Controle de NFs Tomadas'!$E$4:$E$9993=$A$1)*('Controle de NFs Tomadas'!$C$4:$C$9993=HE$2)*('Controle de NFs Tomadas'!$G$4:$G$9993=$A38)*('Controle de NFs Tomadas'!$I$4:$I$9993))</f>
        <v>0</v>
      </c>
      <c r="HF38" s="168">
        <f>SUMPRODUCT(('Controle de NFs Tomadas'!$E$4:$E$9993=$A$1)*('Controle de NFs Tomadas'!$C$4:$C$9993=HF$2)*('Controle de NFs Tomadas'!$G$4:$G$9993=$A38)*('Controle de NFs Tomadas'!$I$4:$I$9993))</f>
        <v>0</v>
      </c>
      <c r="HG38" s="168">
        <f>SUMPRODUCT(('Controle de NFs Tomadas'!$E$4:$E$9993=$A$1)*('Controle de NFs Tomadas'!$C$4:$C$9993=HG$2)*('Controle de NFs Tomadas'!$G$4:$G$9993=$A38)*('Controle de NFs Tomadas'!$I$4:$I$9993))</f>
        <v>0</v>
      </c>
      <c r="HH38" s="168">
        <f>SUMPRODUCT(('Controle de NFs Tomadas'!$E$4:$E$9993=$A$1)*('Controle de NFs Tomadas'!$C$4:$C$9993=HH$2)*('Controle de NFs Tomadas'!$G$4:$G$9993=$A38)*('Controle de NFs Tomadas'!$I$4:$I$9993))</f>
        <v>0</v>
      </c>
      <c r="HI38" s="168">
        <f>SUMPRODUCT(('Controle de NFs Tomadas'!$E$4:$E$9993=$A$1)*('Controle de NFs Tomadas'!$C$4:$C$9993=HI$2)*('Controle de NFs Tomadas'!$G$4:$G$9993=$A38)*('Controle de NFs Tomadas'!$I$4:$I$9993))</f>
        <v>0</v>
      </c>
      <c r="HJ38" s="168">
        <f>SUMPRODUCT(('Controle de NFs Tomadas'!$E$4:$E$9993=$A$1)*('Controle de NFs Tomadas'!$C$4:$C$9993=HJ$2)*('Controle de NFs Tomadas'!$G$4:$G$9993=$A38)*('Controle de NFs Tomadas'!$I$4:$I$9993))</f>
        <v>0</v>
      </c>
      <c r="HK38" s="168">
        <f>SUMPRODUCT(('Controle de NFs Tomadas'!$E$4:$E$9993=$A$1)*('Controle de NFs Tomadas'!$C$4:$C$9993=HK$2)*('Controle de NFs Tomadas'!$G$4:$G$9993=$A38)*('Controle de NFs Tomadas'!$I$4:$I$9993))</f>
        <v>0</v>
      </c>
      <c r="HL38" s="168">
        <f>SUMPRODUCT(('Controle de NFs Tomadas'!$E$4:$E$9993=$A$1)*('Controle de NFs Tomadas'!$C$4:$C$9993=HL$2)*('Controle de NFs Tomadas'!$G$4:$G$9993=$A38)*('Controle de NFs Tomadas'!$I$4:$I$9993))</f>
        <v>0</v>
      </c>
      <c r="HM38" s="168">
        <f>SUMPRODUCT(('Controle de NFs Tomadas'!$E$4:$E$9993=$A$1)*('Controle de NFs Tomadas'!$C$4:$C$9993=HM$2)*('Controle de NFs Tomadas'!$G$4:$G$9993=$A38)*('Controle de NFs Tomadas'!$I$4:$I$9993))</f>
        <v>0</v>
      </c>
      <c r="HN38" s="168">
        <f>SUMPRODUCT(('Controle de NFs Tomadas'!$E$4:$E$9993=$A$1)*('Controle de NFs Tomadas'!$C$4:$C$9993=HN$2)*('Controle de NFs Tomadas'!$G$4:$G$9993=$A38)*('Controle de NFs Tomadas'!$I$4:$I$9993))</f>
        <v>0</v>
      </c>
      <c r="HO38" s="168">
        <f>SUMPRODUCT(('Controle de NFs Tomadas'!$E$4:$E$9993=$A$1)*('Controle de NFs Tomadas'!$C$4:$C$9993=HO$2)*('Controle de NFs Tomadas'!$G$4:$G$9993=$A38)*('Controle de NFs Tomadas'!$I$4:$I$9993))</f>
        <v>0</v>
      </c>
      <c r="HP38" s="168">
        <f>SUMPRODUCT(('Controle de NFs Tomadas'!$E$4:$E$9993=$A$1)*('Controle de NFs Tomadas'!$C$4:$C$9993=HP$2)*('Controle de NFs Tomadas'!$G$4:$G$9993=$A38)*('Controle de NFs Tomadas'!$I$4:$I$9993))</f>
        <v>0</v>
      </c>
      <c r="HQ38" s="168">
        <f>SUMPRODUCT(('Controle de NFs Tomadas'!$E$4:$E$9993=$A$1)*('Controle de NFs Tomadas'!$C$4:$C$9993=HQ$2)*('Controle de NFs Tomadas'!$G$4:$G$9993=$A38)*('Controle de NFs Tomadas'!$I$4:$I$9993))</f>
        <v>0</v>
      </c>
      <c r="HR38" s="168">
        <f>SUMPRODUCT(('Controle de NFs Tomadas'!$E$4:$E$9993=$A$1)*('Controle de NFs Tomadas'!$C$4:$C$9993=HR$2)*('Controle de NFs Tomadas'!$G$4:$G$9993=$A38)*('Controle de NFs Tomadas'!$I$4:$I$9993))</f>
        <v>0</v>
      </c>
      <c r="HS38" s="168">
        <f>SUMPRODUCT(('Controle de NFs Tomadas'!$E$4:$E$9993=$A$1)*('Controle de NFs Tomadas'!$C$4:$C$9993=HS$2)*('Controle de NFs Tomadas'!$G$4:$G$9993=$A38)*('Controle de NFs Tomadas'!$I$4:$I$9993))</f>
        <v>0</v>
      </c>
      <c r="HT38" s="168">
        <f>SUMPRODUCT(('Controle de NFs Tomadas'!$E$4:$E$9993=$A$1)*('Controle de NFs Tomadas'!$C$4:$C$9993=HT$2)*('Controle de NFs Tomadas'!$G$4:$G$9993=$A38)*('Controle de NFs Tomadas'!$I$4:$I$9993))</f>
        <v>0</v>
      </c>
      <c r="HU38" s="168">
        <f>SUMPRODUCT(('Controle de NFs Tomadas'!$E$4:$E$9993=$A$1)*('Controle de NFs Tomadas'!$C$4:$C$9993=HU$2)*('Controle de NFs Tomadas'!$G$4:$G$9993=$A38)*('Controle de NFs Tomadas'!$I$4:$I$9993))</f>
        <v>0</v>
      </c>
      <c r="HV38" s="168">
        <f>SUMPRODUCT(('Controle de NFs Tomadas'!$E$4:$E$9993=$A$1)*('Controle de NFs Tomadas'!$C$4:$C$9993=HV$2)*('Controle de NFs Tomadas'!$G$4:$G$9993=$A38)*('Controle de NFs Tomadas'!$I$4:$I$9993))</f>
        <v>0</v>
      </c>
      <c r="HW38" s="168">
        <f>SUMPRODUCT(('Controle de NFs Tomadas'!$E$4:$E$9993=$A$1)*('Controle de NFs Tomadas'!$C$4:$C$9993=HW$2)*('Controle de NFs Tomadas'!$G$4:$G$9993=$A38)*('Controle de NFs Tomadas'!$I$4:$I$9993))</f>
        <v>0</v>
      </c>
      <c r="HX38" s="168">
        <f>SUMPRODUCT(('Controle de NFs Tomadas'!$E$4:$E$9993=$A$1)*('Controle de NFs Tomadas'!$C$4:$C$9993=HX$2)*('Controle de NFs Tomadas'!$G$4:$G$9993=$A38)*('Controle de NFs Tomadas'!$I$4:$I$9993))</f>
        <v>0</v>
      </c>
      <c r="HY38" s="168">
        <f>SUMPRODUCT(('Controle de NFs Tomadas'!$E$4:$E$9993=$A$1)*('Controle de NFs Tomadas'!$C$4:$C$9993=HY$2)*('Controle de NFs Tomadas'!$G$4:$G$9993=$A38)*('Controle de NFs Tomadas'!$I$4:$I$9993))</f>
        <v>0</v>
      </c>
      <c r="HZ38" s="168">
        <f>SUMPRODUCT(('Controle de NFs Tomadas'!$E$4:$E$9993=$A$1)*('Controle de NFs Tomadas'!$C$4:$C$9993=HZ$2)*('Controle de NFs Tomadas'!$G$4:$G$9993=$A38)*('Controle de NFs Tomadas'!$I$4:$I$9993))</f>
        <v>0</v>
      </c>
      <c r="IA38" s="168">
        <f>SUMPRODUCT(('Controle de NFs Tomadas'!$E$4:$E$9993=$A$1)*('Controle de NFs Tomadas'!$C$4:$C$9993=IA$2)*('Controle de NFs Tomadas'!$G$4:$G$9993=$A38)*('Controle de NFs Tomadas'!$I$4:$I$9993))</f>
        <v>0</v>
      </c>
      <c r="IB38" s="168">
        <f>SUMPRODUCT(('Controle de NFs Tomadas'!$E$4:$E$9993=$A$1)*('Controle de NFs Tomadas'!$C$4:$C$9993=IB$2)*('Controle de NFs Tomadas'!$G$4:$G$9993=$A38)*('Controle de NFs Tomadas'!$I$4:$I$9993))</f>
        <v>0</v>
      </c>
      <c r="IC38" s="168">
        <f>SUMPRODUCT(('Controle de NFs Tomadas'!$E$4:$E$9993=$A$1)*('Controle de NFs Tomadas'!$C$4:$C$9993=IC$2)*('Controle de NFs Tomadas'!$G$4:$G$9993=$A38)*('Controle de NFs Tomadas'!$I$4:$I$9993))</f>
        <v>0</v>
      </c>
      <c r="ID38" s="168">
        <f>SUMPRODUCT(('Controle de NFs Tomadas'!$E$4:$E$9993=$A$1)*('Controle de NFs Tomadas'!$C$4:$C$9993=ID$2)*('Controle de NFs Tomadas'!$G$4:$G$9993=$A38)*('Controle de NFs Tomadas'!$I$4:$I$9993))</f>
        <v>0</v>
      </c>
      <c r="IE38" s="168">
        <f>SUMPRODUCT(('Controle de NFs Tomadas'!$E$4:$E$9993=$A$1)*('Controle de NFs Tomadas'!$C$4:$C$9993=IE$2)*('Controle de NFs Tomadas'!$G$4:$G$9993=$A38)*('Controle de NFs Tomadas'!$I$4:$I$9993))</f>
        <v>0</v>
      </c>
      <c r="IF38" s="168">
        <f>SUMPRODUCT(('Controle de NFs Tomadas'!$E$4:$E$9993=$A$1)*('Controle de NFs Tomadas'!$C$4:$C$9993=IF$2)*('Controle de NFs Tomadas'!$G$4:$G$9993=$A38)*('Controle de NFs Tomadas'!$I$4:$I$9993))</f>
        <v>0</v>
      </c>
      <c r="IG38" s="168">
        <f>SUMPRODUCT(('Controle de NFs Tomadas'!$E$4:$E$9993=$A$1)*('Controle de NFs Tomadas'!$C$4:$C$9993=IG$2)*('Controle de NFs Tomadas'!$G$4:$G$9993=$A38)*('Controle de NFs Tomadas'!$I$4:$I$9993))</f>
        <v>0</v>
      </c>
      <c r="IH38" s="168">
        <f>SUMPRODUCT(('Controle de NFs Tomadas'!$E$4:$E$9993=$A$1)*('Controle de NFs Tomadas'!$C$4:$C$9993=IH$2)*('Controle de NFs Tomadas'!$G$4:$G$9993=$A38)*('Controle de NFs Tomadas'!$I$4:$I$9993))</f>
        <v>0</v>
      </c>
      <c r="II38" s="168">
        <f>SUMPRODUCT(('Controle de NFs Tomadas'!$E$4:$E$9993=$A$1)*('Controle de NFs Tomadas'!$C$4:$C$9993=II$2)*('Controle de NFs Tomadas'!$G$4:$G$9993=$A38)*('Controle de NFs Tomadas'!$I$4:$I$9993))</f>
        <v>0</v>
      </c>
      <c r="IJ38" s="168">
        <f>SUMPRODUCT(('Controle de NFs Tomadas'!$E$4:$E$9993=$A$1)*('Controle de NFs Tomadas'!$C$4:$C$9993=IJ$2)*('Controle de NFs Tomadas'!$G$4:$G$9993=$A38)*('Controle de NFs Tomadas'!$I$4:$I$9993))</f>
        <v>0</v>
      </c>
      <c r="IK38" s="168">
        <f>SUMPRODUCT(('Controle de NFs Tomadas'!$E$4:$E$9993=$A$1)*('Controle de NFs Tomadas'!$C$4:$C$9993=IK$2)*('Controle de NFs Tomadas'!$G$4:$G$9993=$A38)*('Controle de NFs Tomadas'!$I$4:$I$9993))</f>
        <v>0</v>
      </c>
      <c r="IL38" s="168">
        <f>SUMPRODUCT(('Controle de NFs Tomadas'!$E$4:$E$9993=$A$1)*('Controle de NFs Tomadas'!$C$4:$C$9993=IL$2)*('Controle de NFs Tomadas'!$G$4:$G$9993=$A38)*('Controle de NFs Tomadas'!$I$4:$I$9993))</f>
        <v>0</v>
      </c>
    </row>
    <row r="39" spans="1:246" ht="15.75" customHeight="1" x14ac:dyDescent="0.35">
      <c r="B39" s="70"/>
      <c r="C39" s="70"/>
      <c r="D39" s="77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8"/>
      <c r="AI39" s="77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8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</row>
    <row r="40" spans="1:246" ht="15.75" customHeight="1" x14ac:dyDescent="0.35">
      <c r="A40" s="73" t="s">
        <v>818</v>
      </c>
      <c r="B40" s="89"/>
      <c r="C40" s="89"/>
      <c r="D40" s="173">
        <f t="shared" ref="D40:CQ40" si="326">SUM(D41,D48,D57)</f>
        <v>50</v>
      </c>
      <c r="E40" s="174">
        <f t="shared" si="326"/>
        <v>0</v>
      </c>
      <c r="F40" s="174">
        <f t="shared" si="326"/>
        <v>78.5</v>
      </c>
      <c r="G40" s="174">
        <f t="shared" si="326"/>
        <v>50</v>
      </c>
      <c r="H40" s="174">
        <f t="shared" si="326"/>
        <v>50</v>
      </c>
      <c r="I40" s="174">
        <f t="shared" si="326"/>
        <v>260</v>
      </c>
      <c r="J40" s="174">
        <f t="shared" si="326"/>
        <v>270</v>
      </c>
      <c r="K40" s="174">
        <f t="shared" si="326"/>
        <v>0</v>
      </c>
      <c r="L40" s="174">
        <f t="shared" si="326"/>
        <v>0</v>
      </c>
      <c r="M40" s="174">
        <f t="shared" si="326"/>
        <v>120</v>
      </c>
      <c r="N40" s="174">
        <f t="shared" si="326"/>
        <v>25</v>
      </c>
      <c r="O40" s="174">
        <f t="shared" si="326"/>
        <v>120</v>
      </c>
      <c r="P40" s="174">
        <f t="shared" si="326"/>
        <v>20</v>
      </c>
      <c r="Q40" s="174">
        <f t="shared" si="326"/>
        <v>150</v>
      </c>
      <c r="R40" s="174">
        <f t="shared" si="326"/>
        <v>0</v>
      </c>
      <c r="S40" s="174">
        <f t="shared" si="326"/>
        <v>0</v>
      </c>
      <c r="T40" s="174">
        <f t="shared" si="326"/>
        <v>0</v>
      </c>
      <c r="U40" s="174">
        <f t="shared" si="326"/>
        <v>0</v>
      </c>
      <c r="V40" s="174">
        <f t="shared" si="326"/>
        <v>0</v>
      </c>
      <c r="W40" s="174">
        <f t="shared" si="326"/>
        <v>0</v>
      </c>
      <c r="X40" s="174">
        <f t="shared" si="326"/>
        <v>0</v>
      </c>
      <c r="Y40" s="174">
        <f t="shared" si="326"/>
        <v>824.94</v>
      </c>
      <c r="Z40" s="174">
        <f t="shared" si="326"/>
        <v>0</v>
      </c>
      <c r="AA40" s="174">
        <f t="shared" si="326"/>
        <v>320</v>
      </c>
      <c r="AB40" s="174">
        <f t="shared" si="326"/>
        <v>120</v>
      </c>
      <c r="AC40" s="174">
        <f t="shared" si="326"/>
        <v>120</v>
      </c>
      <c r="AD40" s="174">
        <f t="shared" si="326"/>
        <v>20</v>
      </c>
      <c r="AE40" s="174">
        <f t="shared" si="326"/>
        <v>150</v>
      </c>
      <c r="AF40" s="174">
        <f t="shared" si="326"/>
        <v>704.56999999999994</v>
      </c>
      <c r="AG40" s="174">
        <f t="shared" si="326"/>
        <v>0</v>
      </c>
      <c r="AH40" s="175">
        <f t="shared" si="326"/>
        <v>1626.1</v>
      </c>
      <c r="AI40" s="173">
        <f t="shared" si="326"/>
        <v>8120</v>
      </c>
      <c r="AJ40" s="174">
        <f t="shared" si="326"/>
        <v>200</v>
      </c>
      <c r="AK40" s="174">
        <f t="shared" si="326"/>
        <v>140</v>
      </c>
      <c r="AL40" s="174">
        <f t="shared" si="326"/>
        <v>150</v>
      </c>
      <c r="AM40" s="174">
        <f t="shared" si="326"/>
        <v>11335.630000000001</v>
      </c>
      <c r="AN40" s="174">
        <f t="shared" si="326"/>
        <v>30</v>
      </c>
      <c r="AO40" s="174">
        <f t="shared" si="326"/>
        <v>90</v>
      </c>
      <c r="AP40" s="174">
        <f t="shared" si="326"/>
        <v>120</v>
      </c>
      <c r="AQ40" s="174">
        <f t="shared" si="326"/>
        <v>884.8</v>
      </c>
      <c r="AR40" s="174">
        <f t="shared" si="326"/>
        <v>370</v>
      </c>
      <c r="AS40" s="174">
        <f t="shared" si="326"/>
        <v>150</v>
      </c>
      <c r="AT40" s="174">
        <f t="shared" si="326"/>
        <v>419.77</v>
      </c>
      <c r="AU40" s="174">
        <f t="shared" si="326"/>
        <v>827.55</v>
      </c>
      <c r="AV40" s="174">
        <f t="shared" si="326"/>
        <v>70</v>
      </c>
      <c r="AW40" s="174">
        <f t="shared" si="326"/>
        <v>579.41000000000008</v>
      </c>
      <c r="AX40" s="174">
        <f t="shared" si="326"/>
        <v>120</v>
      </c>
      <c r="AY40" s="174">
        <f t="shared" si="326"/>
        <v>290</v>
      </c>
      <c r="AZ40" s="174">
        <f t="shared" si="326"/>
        <v>120</v>
      </c>
      <c r="BA40" s="174">
        <f t="shared" si="326"/>
        <v>204.57</v>
      </c>
      <c r="BB40" s="174">
        <f t="shared" si="326"/>
        <v>205</v>
      </c>
      <c r="BC40" s="174">
        <f t="shared" si="326"/>
        <v>320</v>
      </c>
      <c r="BD40" s="174">
        <f t="shared" si="326"/>
        <v>120</v>
      </c>
      <c r="BE40" s="174">
        <f t="shared" si="326"/>
        <v>1084.3399999999999</v>
      </c>
      <c r="BF40" s="174">
        <f t="shared" si="326"/>
        <v>140</v>
      </c>
      <c r="BG40" s="174">
        <f t="shared" si="326"/>
        <v>150</v>
      </c>
      <c r="BH40" s="174">
        <f t="shared" si="326"/>
        <v>204.57</v>
      </c>
      <c r="BI40" s="174">
        <f t="shared" si="326"/>
        <v>205</v>
      </c>
      <c r="BJ40" s="174">
        <f t="shared" si="326"/>
        <v>1300</v>
      </c>
      <c r="BK40" s="174">
        <f t="shared" si="326"/>
        <v>255</v>
      </c>
      <c r="BL40" s="174">
        <f t="shared" si="326"/>
        <v>500</v>
      </c>
      <c r="BM40" s="175">
        <f t="shared" si="326"/>
        <v>20</v>
      </c>
      <c r="BN40" s="176">
        <f t="shared" si="326"/>
        <v>0</v>
      </c>
      <c r="BO40" s="174">
        <f t="shared" si="326"/>
        <v>204.57</v>
      </c>
      <c r="BP40" s="174">
        <f t="shared" si="326"/>
        <v>1565.64</v>
      </c>
      <c r="BQ40" s="174">
        <f t="shared" si="326"/>
        <v>285</v>
      </c>
      <c r="BR40" s="174">
        <f t="shared" si="326"/>
        <v>8869.0499999999993</v>
      </c>
      <c r="BS40" s="174">
        <f t="shared" si="326"/>
        <v>0</v>
      </c>
      <c r="BT40" s="174">
        <f t="shared" si="326"/>
        <v>0</v>
      </c>
      <c r="BU40" s="174">
        <f t="shared" si="326"/>
        <v>0</v>
      </c>
      <c r="BV40" s="174">
        <f t="shared" si="326"/>
        <v>204.57</v>
      </c>
      <c r="BW40" s="174">
        <f t="shared" si="326"/>
        <v>0</v>
      </c>
      <c r="BX40" s="174">
        <f t="shared" si="326"/>
        <v>7200</v>
      </c>
      <c r="BY40" s="174">
        <f t="shared" si="326"/>
        <v>0</v>
      </c>
      <c r="BZ40" s="174">
        <f t="shared" si="326"/>
        <v>894.01</v>
      </c>
      <c r="CA40" s="174">
        <f t="shared" si="326"/>
        <v>0</v>
      </c>
      <c r="CB40" s="174">
        <f t="shared" si="326"/>
        <v>0</v>
      </c>
      <c r="CC40" s="174">
        <f t="shared" si="326"/>
        <v>204.57</v>
      </c>
      <c r="CD40" s="174">
        <f t="shared" si="326"/>
        <v>0</v>
      </c>
      <c r="CE40" s="174">
        <f t="shared" si="326"/>
        <v>0</v>
      </c>
      <c r="CF40" s="174">
        <f t="shared" si="326"/>
        <v>0</v>
      </c>
      <c r="CG40" s="174">
        <f t="shared" si="326"/>
        <v>1300</v>
      </c>
      <c r="CH40" s="174">
        <f t="shared" si="326"/>
        <v>0</v>
      </c>
      <c r="CI40" s="174">
        <f t="shared" si="326"/>
        <v>498.82</v>
      </c>
      <c r="CJ40" s="174">
        <f t="shared" si="326"/>
        <v>204.57</v>
      </c>
      <c r="CK40" s="174">
        <f t="shared" si="326"/>
        <v>209.38</v>
      </c>
      <c r="CL40" s="174">
        <f t="shared" si="326"/>
        <v>0</v>
      </c>
      <c r="CM40" s="174">
        <f t="shared" si="326"/>
        <v>0</v>
      </c>
      <c r="CN40" s="174">
        <f t="shared" si="326"/>
        <v>0</v>
      </c>
      <c r="CO40" s="174">
        <f t="shared" si="326"/>
        <v>0</v>
      </c>
      <c r="CP40" s="174">
        <f t="shared" si="326"/>
        <v>0</v>
      </c>
      <c r="CQ40" s="174">
        <f t="shared" si="326"/>
        <v>0</v>
      </c>
      <c r="CR40" s="174">
        <f t="shared" ref="CR40:FC40" si="327">SUM(CR41,CR48,CR57)</f>
        <v>0</v>
      </c>
      <c r="CS40" s="174">
        <f t="shared" si="327"/>
        <v>0</v>
      </c>
      <c r="CT40" s="174">
        <f t="shared" si="327"/>
        <v>0</v>
      </c>
      <c r="CU40" s="174">
        <f t="shared" si="327"/>
        <v>0</v>
      </c>
      <c r="CV40" s="174">
        <f t="shared" si="327"/>
        <v>0</v>
      </c>
      <c r="CW40" s="174">
        <f t="shared" si="327"/>
        <v>0</v>
      </c>
      <c r="CX40" s="174">
        <f t="shared" si="327"/>
        <v>0</v>
      </c>
      <c r="CY40" s="174">
        <f t="shared" si="327"/>
        <v>0</v>
      </c>
      <c r="CZ40" s="174">
        <f t="shared" si="327"/>
        <v>0</v>
      </c>
      <c r="DA40" s="174">
        <f t="shared" si="327"/>
        <v>0</v>
      </c>
      <c r="DB40" s="174">
        <f t="shared" si="327"/>
        <v>0</v>
      </c>
      <c r="DC40" s="174">
        <f t="shared" si="327"/>
        <v>0</v>
      </c>
      <c r="DD40" s="174">
        <f t="shared" si="327"/>
        <v>0</v>
      </c>
      <c r="DE40" s="174">
        <f t="shared" si="327"/>
        <v>0</v>
      </c>
      <c r="DF40" s="174">
        <f t="shared" si="327"/>
        <v>0</v>
      </c>
      <c r="DG40" s="174">
        <f t="shared" si="327"/>
        <v>0</v>
      </c>
      <c r="DH40" s="174">
        <f t="shared" si="327"/>
        <v>0</v>
      </c>
      <c r="DI40" s="174">
        <f t="shared" si="327"/>
        <v>0</v>
      </c>
      <c r="DJ40" s="174">
        <f t="shared" si="327"/>
        <v>0</v>
      </c>
      <c r="DK40" s="174">
        <f t="shared" si="327"/>
        <v>0</v>
      </c>
      <c r="DL40" s="174">
        <f t="shared" si="327"/>
        <v>0</v>
      </c>
      <c r="DM40" s="174">
        <f t="shared" si="327"/>
        <v>0</v>
      </c>
      <c r="DN40" s="174">
        <f t="shared" si="327"/>
        <v>0</v>
      </c>
      <c r="DO40" s="174">
        <f t="shared" si="327"/>
        <v>0</v>
      </c>
      <c r="DP40" s="174">
        <f t="shared" si="327"/>
        <v>0</v>
      </c>
      <c r="DQ40" s="174">
        <f t="shared" si="327"/>
        <v>0</v>
      </c>
      <c r="DR40" s="174">
        <f t="shared" si="327"/>
        <v>0</v>
      </c>
      <c r="DS40" s="174">
        <f t="shared" si="327"/>
        <v>0</v>
      </c>
      <c r="DT40" s="174">
        <f t="shared" si="327"/>
        <v>0</v>
      </c>
      <c r="DU40" s="174">
        <f t="shared" si="327"/>
        <v>0</v>
      </c>
      <c r="DV40" s="174">
        <f t="shared" si="327"/>
        <v>0</v>
      </c>
      <c r="DW40" s="174">
        <f t="shared" si="327"/>
        <v>0</v>
      </c>
      <c r="DX40" s="174">
        <f t="shared" si="327"/>
        <v>0</v>
      </c>
      <c r="DY40" s="174">
        <f t="shared" si="327"/>
        <v>0</v>
      </c>
      <c r="DZ40" s="174">
        <f t="shared" si="327"/>
        <v>0</v>
      </c>
      <c r="EA40" s="174">
        <f t="shared" si="327"/>
        <v>0</v>
      </c>
      <c r="EB40" s="174">
        <f t="shared" si="327"/>
        <v>0</v>
      </c>
      <c r="EC40" s="174">
        <f t="shared" si="327"/>
        <v>0</v>
      </c>
      <c r="ED40" s="174">
        <f t="shared" si="327"/>
        <v>0</v>
      </c>
      <c r="EE40" s="174">
        <f t="shared" si="327"/>
        <v>0</v>
      </c>
      <c r="EF40" s="174">
        <f t="shared" si="327"/>
        <v>0</v>
      </c>
      <c r="EG40" s="174">
        <f t="shared" si="327"/>
        <v>0</v>
      </c>
      <c r="EH40" s="174">
        <f t="shared" si="327"/>
        <v>0</v>
      </c>
      <c r="EI40" s="174">
        <f t="shared" si="327"/>
        <v>0</v>
      </c>
      <c r="EJ40" s="174">
        <f t="shared" si="327"/>
        <v>0</v>
      </c>
      <c r="EK40" s="174">
        <f t="shared" si="327"/>
        <v>0</v>
      </c>
      <c r="EL40" s="174">
        <f t="shared" si="327"/>
        <v>0</v>
      </c>
      <c r="EM40" s="174">
        <f t="shared" si="327"/>
        <v>0</v>
      </c>
      <c r="EN40" s="174">
        <f t="shared" si="327"/>
        <v>0</v>
      </c>
      <c r="EO40" s="174">
        <f t="shared" si="327"/>
        <v>0</v>
      </c>
      <c r="EP40" s="174">
        <f t="shared" si="327"/>
        <v>0</v>
      </c>
      <c r="EQ40" s="174">
        <f t="shared" si="327"/>
        <v>0</v>
      </c>
      <c r="ER40" s="174">
        <f t="shared" si="327"/>
        <v>0</v>
      </c>
      <c r="ES40" s="174">
        <f t="shared" si="327"/>
        <v>0</v>
      </c>
      <c r="ET40" s="174">
        <f t="shared" si="327"/>
        <v>0</v>
      </c>
      <c r="EU40" s="174">
        <f t="shared" si="327"/>
        <v>0</v>
      </c>
      <c r="EV40" s="174">
        <f t="shared" si="327"/>
        <v>0</v>
      </c>
      <c r="EW40" s="174">
        <f t="shared" si="327"/>
        <v>0</v>
      </c>
      <c r="EX40" s="174">
        <f t="shared" si="327"/>
        <v>0</v>
      </c>
      <c r="EY40" s="174">
        <f t="shared" si="327"/>
        <v>0</v>
      </c>
      <c r="EZ40" s="174">
        <f t="shared" si="327"/>
        <v>0</v>
      </c>
      <c r="FA40" s="174">
        <f t="shared" si="327"/>
        <v>0</v>
      </c>
      <c r="FB40" s="174">
        <f t="shared" si="327"/>
        <v>0</v>
      </c>
      <c r="FC40" s="174">
        <f t="shared" si="327"/>
        <v>0</v>
      </c>
      <c r="FD40" s="174">
        <f t="shared" ref="FD40:HO40" si="328">SUM(FD41,FD48,FD57)</f>
        <v>0</v>
      </c>
      <c r="FE40" s="174">
        <f t="shared" si="328"/>
        <v>0</v>
      </c>
      <c r="FF40" s="174">
        <f t="shared" si="328"/>
        <v>0</v>
      </c>
      <c r="FG40" s="174">
        <f t="shared" si="328"/>
        <v>0</v>
      </c>
      <c r="FH40" s="174">
        <f t="shared" si="328"/>
        <v>0</v>
      </c>
      <c r="FI40" s="174">
        <f t="shared" si="328"/>
        <v>0</v>
      </c>
      <c r="FJ40" s="174">
        <f t="shared" si="328"/>
        <v>0</v>
      </c>
      <c r="FK40" s="174">
        <f t="shared" si="328"/>
        <v>0</v>
      </c>
      <c r="FL40" s="174">
        <f t="shared" si="328"/>
        <v>0</v>
      </c>
      <c r="FM40" s="174">
        <f t="shared" si="328"/>
        <v>0</v>
      </c>
      <c r="FN40" s="174">
        <f t="shared" si="328"/>
        <v>0</v>
      </c>
      <c r="FO40" s="174">
        <f t="shared" si="328"/>
        <v>0</v>
      </c>
      <c r="FP40" s="174">
        <f t="shared" si="328"/>
        <v>0</v>
      </c>
      <c r="FQ40" s="174">
        <f t="shared" si="328"/>
        <v>0</v>
      </c>
      <c r="FR40" s="174">
        <f t="shared" si="328"/>
        <v>0</v>
      </c>
      <c r="FS40" s="174">
        <f t="shared" si="328"/>
        <v>0</v>
      </c>
      <c r="FT40" s="174">
        <f t="shared" si="328"/>
        <v>0</v>
      </c>
      <c r="FU40" s="174">
        <f t="shared" si="328"/>
        <v>0</v>
      </c>
      <c r="FV40" s="174">
        <f t="shared" si="328"/>
        <v>0</v>
      </c>
      <c r="FW40" s="174">
        <f t="shared" si="328"/>
        <v>0</v>
      </c>
      <c r="FX40" s="174">
        <f t="shared" si="328"/>
        <v>0</v>
      </c>
      <c r="FY40" s="174">
        <f t="shared" si="328"/>
        <v>0</v>
      </c>
      <c r="FZ40" s="174">
        <f t="shared" si="328"/>
        <v>0</v>
      </c>
      <c r="GA40" s="174">
        <f t="shared" si="328"/>
        <v>0</v>
      </c>
      <c r="GB40" s="174">
        <f t="shared" si="328"/>
        <v>0</v>
      </c>
      <c r="GC40" s="174">
        <f t="shared" si="328"/>
        <v>0</v>
      </c>
      <c r="GD40" s="174">
        <f t="shared" si="328"/>
        <v>0</v>
      </c>
      <c r="GE40" s="174">
        <f t="shared" si="328"/>
        <v>0</v>
      </c>
      <c r="GF40" s="174">
        <f t="shared" si="328"/>
        <v>0</v>
      </c>
      <c r="GG40" s="174">
        <f t="shared" si="328"/>
        <v>0</v>
      </c>
      <c r="GH40" s="174">
        <f t="shared" si="328"/>
        <v>0</v>
      </c>
      <c r="GI40" s="174">
        <f t="shared" si="328"/>
        <v>0</v>
      </c>
      <c r="GJ40" s="174">
        <f t="shared" si="328"/>
        <v>0</v>
      </c>
      <c r="GK40" s="174">
        <f t="shared" si="328"/>
        <v>0</v>
      </c>
      <c r="GL40" s="174">
        <f t="shared" si="328"/>
        <v>0</v>
      </c>
      <c r="GM40" s="174">
        <f t="shared" si="328"/>
        <v>0</v>
      </c>
      <c r="GN40" s="174">
        <f t="shared" si="328"/>
        <v>0</v>
      </c>
      <c r="GO40" s="174">
        <f t="shared" si="328"/>
        <v>0</v>
      </c>
      <c r="GP40" s="174">
        <f t="shared" si="328"/>
        <v>0</v>
      </c>
      <c r="GQ40" s="174">
        <f t="shared" si="328"/>
        <v>0</v>
      </c>
      <c r="GR40" s="174">
        <f t="shared" si="328"/>
        <v>0</v>
      </c>
      <c r="GS40" s="174">
        <f t="shared" si="328"/>
        <v>0</v>
      </c>
      <c r="GT40" s="174">
        <f t="shared" si="328"/>
        <v>0</v>
      </c>
      <c r="GU40" s="174">
        <f t="shared" si="328"/>
        <v>0</v>
      </c>
      <c r="GV40" s="174">
        <f t="shared" si="328"/>
        <v>0</v>
      </c>
      <c r="GW40" s="174">
        <f t="shared" si="328"/>
        <v>0</v>
      </c>
      <c r="GX40" s="174">
        <f t="shared" si="328"/>
        <v>0</v>
      </c>
      <c r="GY40" s="174">
        <f t="shared" si="328"/>
        <v>0</v>
      </c>
      <c r="GZ40" s="174">
        <f t="shared" si="328"/>
        <v>0</v>
      </c>
      <c r="HA40" s="174">
        <f t="shared" si="328"/>
        <v>0</v>
      </c>
      <c r="HB40" s="174">
        <f t="shared" si="328"/>
        <v>0</v>
      </c>
      <c r="HC40" s="174">
        <f t="shared" si="328"/>
        <v>0</v>
      </c>
      <c r="HD40" s="174">
        <f t="shared" si="328"/>
        <v>0</v>
      </c>
      <c r="HE40" s="174">
        <f t="shared" si="328"/>
        <v>0</v>
      </c>
      <c r="HF40" s="174">
        <f t="shared" si="328"/>
        <v>0</v>
      </c>
      <c r="HG40" s="174">
        <f t="shared" si="328"/>
        <v>0</v>
      </c>
      <c r="HH40" s="174">
        <f t="shared" si="328"/>
        <v>0</v>
      </c>
      <c r="HI40" s="174">
        <f t="shared" si="328"/>
        <v>0</v>
      </c>
      <c r="HJ40" s="174">
        <f t="shared" si="328"/>
        <v>0</v>
      </c>
      <c r="HK40" s="174">
        <f t="shared" si="328"/>
        <v>0</v>
      </c>
      <c r="HL40" s="174">
        <f t="shared" si="328"/>
        <v>0</v>
      </c>
      <c r="HM40" s="174">
        <f t="shared" si="328"/>
        <v>0</v>
      </c>
      <c r="HN40" s="174">
        <f t="shared" si="328"/>
        <v>0</v>
      </c>
      <c r="HO40" s="174">
        <f t="shared" si="328"/>
        <v>0</v>
      </c>
      <c r="HP40" s="174">
        <f t="shared" ref="HP40:IL40" si="329">SUM(HP41,HP48,HP57)</f>
        <v>0</v>
      </c>
      <c r="HQ40" s="174">
        <f t="shared" si="329"/>
        <v>0</v>
      </c>
      <c r="HR40" s="174">
        <f t="shared" si="329"/>
        <v>0</v>
      </c>
      <c r="HS40" s="174">
        <f t="shared" si="329"/>
        <v>0</v>
      </c>
      <c r="HT40" s="174">
        <f t="shared" si="329"/>
        <v>0</v>
      </c>
      <c r="HU40" s="174">
        <f t="shared" si="329"/>
        <v>0</v>
      </c>
      <c r="HV40" s="174">
        <f t="shared" si="329"/>
        <v>0</v>
      </c>
      <c r="HW40" s="174">
        <f t="shared" si="329"/>
        <v>0</v>
      </c>
      <c r="HX40" s="174">
        <f t="shared" si="329"/>
        <v>0</v>
      </c>
      <c r="HY40" s="174">
        <f t="shared" si="329"/>
        <v>0</v>
      </c>
      <c r="HZ40" s="174">
        <f t="shared" si="329"/>
        <v>0</v>
      </c>
      <c r="IA40" s="174">
        <f t="shared" si="329"/>
        <v>0</v>
      </c>
      <c r="IB40" s="174">
        <f t="shared" si="329"/>
        <v>0</v>
      </c>
      <c r="IC40" s="174">
        <f t="shared" si="329"/>
        <v>0</v>
      </c>
      <c r="ID40" s="174">
        <f t="shared" si="329"/>
        <v>0</v>
      </c>
      <c r="IE40" s="174">
        <f t="shared" si="329"/>
        <v>0</v>
      </c>
      <c r="IF40" s="174">
        <f t="shared" si="329"/>
        <v>0</v>
      </c>
      <c r="IG40" s="174">
        <f t="shared" si="329"/>
        <v>0</v>
      </c>
      <c r="IH40" s="174">
        <f t="shared" si="329"/>
        <v>0</v>
      </c>
      <c r="II40" s="174">
        <f t="shared" si="329"/>
        <v>0</v>
      </c>
      <c r="IJ40" s="174">
        <f t="shared" si="329"/>
        <v>0</v>
      </c>
      <c r="IK40" s="174">
        <f t="shared" si="329"/>
        <v>0</v>
      </c>
      <c r="IL40" s="174">
        <f t="shared" si="329"/>
        <v>0</v>
      </c>
    </row>
    <row r="41" spans="1:246" ht="15.75" customHeight="1" outlineLevel="1" x14ac:dyDescent="0.35">
      <c r="A41" s="90" t="s">
        <v>819</v>
      </c>
      <c r="B41" s="70"/>
      <c r="C41" s="70"/>
      <c r="D41" s="153">
        <f t="shared" ref="D41:CQ41" si="330">SUM(D42:D47)</f>
        <v>50</v>
      </c>
      <c r="E41" s="154">
        <f t="shared" si="330"/>
        <v>0</v>
      </c>
      <c r="F41" s="154">
        <f t="shared" si="330"/>
        <v>0</v>
      </c>
      <c r="G41" s="154">
        <f t="shared" si="330"/>
        <v>0</v>
      </c>
      <c r="H41" s="154">
        <f t="shared" si="330"/>
        <v>50</v>
      </c>
      <c r="I41" s="154">
        <f t="shared" si="330"/>
        <v>260</v>
      </c>
      <c r="J41" s="154">
        <f t="shared" si="330"/>
        <v>270</v>
      </c>
      <c r="K41" s="154">
        <f t="shared" si="330"/>
        <v>0</v>
      </c>
      <c r="L41" s="154">
        <f t="shared" si="330"/>
        <v>0</v>
      </c>
      <c r="M41" s="154">
        <f t="shared" si="330"/>
        <v>120</v>
      </c>
      <c r="N41" s="154">
        <f t="shared" si="330"/>
        <v>0</v>
      </c>
      <c r="O41" s="154">
        <f t="shared" si="330"/>
        <v>120</v>
      </c>
      <c r="P41" s="154">
        <f t="shared" si="330"/>
        <v>20</v>
      </c>
      <c r="Q41" s="154">
        <f t="shared" si="330"/>
        <v>150</v>
      </c>
      <c r="R41" s="154">
        <f t="shared" si="330"/>
        <v>0</v>
      </c>
      <c r="S41" s="154">
        <f t="shared" si="330"/>
        <v>0</v>
      </c>
      <c r="T41" s="154">
        <f t="shared" si="330"/>
        <v>0</v>
      </c>
      <c r="U41" s="154">
        <f t="shared" si="330"/>
        <v>0</v>
      </c>
      <c r="V41" s="154">
        <f t="shared" si="330"/>
        <v>0</v>
      </c>
      <c r="W41" s="154">
        <f t="shared" si="330"/>
        <v>0</v>
      </c>
      <c r="X41" s="154">
        <f t="shared" si="330"/>
        <v>0</v>
      </c>
      <c r="Y41" s="154">
        <f t="shared" si="330"/>
        <v>204.57</v>
      </c>
      <c r="Z41" s="154">
        <f t="shared" si="330"/>
        <v>0</v>
      </c>
      <c r="AA41" s="154">
        <f t="shared" si="330"/>
        <v>320</v>
      </c>
      <c r="AB41" s="154">
        <f t="shared" si="330"/>
        <v>120</v>
      </c>
      <c r="AC41" s="154">
        <f t="shared" si="330"/>
        <v>120</v>
      </c>
      <c r="AD41" s="154">
        <f t="shared" si="330"/>
        <v>0</v>
      </c>
      <c r="AE41" s="154">
        <f t="shared" si="330"/>
        <v>150</v>
      </c>
      <c r="AF41" s="154">
        <f t="shared" si="330"/>
        <v>704.56999999999994</v>
      </c>
      <c r="AG41" s="154">
        <f t="shared" si="330"/>
        <v>0</v>
      </c>
      <c r="AH41" s="155">
        <f t="shared" si="330"/>
        <v>1606.1</v>
      </c>
      <c r="AI41" s="153">
        <f t="shared" si="330"/>
        <v>120</v>
      </c>
      <c r="AJ41" s="154">
        <f t="shared" si="330"/>
        <v>200</v>
      </c>
      <c r="AK41" s="154">
        <f t="shared" si="330"/>
        <v>140</v>
      </c>
      <c r="AL41" s="154">
        <f t="shared" si="330"/>
        <v>150</v>
      </c>
      <c r="AM41" s="154">
        <f t="shared" si="330"/>
        <v>5321.34</v>
      </c>
      <c r="AN41" s="154">
        <f t="shared" si="330"/>
        <v>0</v>
      </c>
      <c r="AO41" s="154">
        <f t="shared" si="330"/>
        <v>20</v>
      </c>
      <c r="AP41" s="154">
        <f t="shared" si="330"/>
        <v>120</v>
      </c>
      <c r="AQ41" s="154">
        <f t="shared" si="330"/>
        <v>120</v>
      </c>
      <c r="AR41" s="154">
        <f t="shared" si="330"/>
        <v>370</v>
      </c>
      <c r="AS41" s="154">
        <f t="shared" si="330"/>
        <v>150</v>
      </c>
      <c r="AT41" s="154">
        <f t="shared" si="330"/>
        <v>419.77</v>
      </c>
      <c r="AU41" s="154">
        <f t="shared" si="330"/>
        <v>0</v>
      </c>
      <c r="AV41" s="154">
        <f t="shared" si="330"/>
        <v>0</v>
      </c>
      <c r="AW41" s="154">
        <f t="shared" si="330"/>
        <v>240</v>
      </c>
      <c r="AX41" s="154">
        <f t="shared" si="330"/>
        <v>120</v>
      </c>
      <c r="AY41" s="154">
        <f t="shared" si="330"/>
        <v>290</v>
      </c>
      <c r="AZ41" s="154">
        <f t="shared" si="330"/>
        <v>120</v>
      </c>
      <c r="BA41" s="154">
        <f t="shared" si="330"/>
        <v>204.57</v>
      </c>
      <c r="BB41" s="154">
        <f t="shared" si="330"/>
        <v>0</v>
      </c>
      <c r="BC41" s="154">
        <f t="shared" si="330"/>
        <v>270</v>
      </c>
      <c r="BD41" s="154">
        <f t="shared" si="330"/>
        <v>120</v>
      </c>
      <c r="BE41" s="154">
        <f t="shared" si="330"/>
        <v>0</v>
      </c>
      <c r="BF41" s="154">
        <f t="shared" si="330"/>
        <v>140</v>
      </c>
      <c r="BG41" s="154">
        <f t="shared" si="330"/>
        <v>150</v>
      </c>
      <c r="BH41" s="154">
        <f t="shared" si="330"/>
        <v>204.57</v>
      </c>
      <c r="BI41" s="154">
        <f t="shared" si="330"/>
        <v>50</v>
      </c>
      <c r="BJ41" s="154">
        <f t="shared" si="330"/>
        <v>0</v>
      </c>
      <c r="BK41" s="154">
        <f t="shared" si="330"/>
        <v>240</v>
      </c>
      <c r="BL41" s="154">
        <f t="shared" si="330"/>
        <v>0</v>
      </c>
      <c r="BM41" s="155">
        <f t="shared" si="330"/>
        <v>20</v>
      </c>
      <c r="BN41" s="156">
        <f t="shared" si="330"/>
        <v>0</v>
      </c>
      <c r="BO41" s="154">
        <f t="shared" si="330"/>
        <v>204.57</v>
      </c>
      <c r="BP41" s="154">
        <f t="shared" si="330"/>
        <v>0</v>
      </c>
      <c r="BQ41" s="154">
        <f t="shared" si="330"/>
        <v>0</v>
      </c>
      <c r="BR41" s="154">
        <f t="shared" si="330"/>
        <v>2869.05</v>
      </c>
      <c r="BS41" s="154">
        <f t="shared" si="330"/>
        <v>0</v>
      </c>
      <c r="BT41" s="154">
        <f t="shared" si="330"/>
        <v>0</v>
      </c>
      <c r="BU41" s="154">
        <f t="shared" si="330"/>
        <v>0</v>
      </c>
      <c r="BV41" s="154">
        <f t="shared" si="330"/>
        <v>204.57</v>
      </c>
      <c r="BW41" s="154">
        <f t="shared" si="330"/>
        <v>0</v>
      </c>
      <c r="BX41" s="154">
        <f t="shared" si="330"/>
        <v>0</v>
      </c>
      <c r="BY41" s="154">
        <f t="shared" si="330"/>
        <v>0</v>
      </c>
      <c r="BZ41" s="154">
        <f t="shared" si="330"/>
        <v>0</v>
      </c>
      <c r="CA41" s="154">
        <f t="shared" si="330"/>
        <v>0</v>
      </c>
      <c r="CB41" s="154">
        <f t="shared" si="330"/>
        <v>0</v>
      </c>
      <c r="CC41" s="154">
        <f t="shared" si="330"/>
        <v>204.57</v>
      </c>
      <c r="CD41" s="154">
        <f t="shared" si="330"/>
        <v>0</v>
      </c>
      <c r="CE41" s="154">
        <f t="shared" si="330"/>
        <v>0</v>
      </c>
      <c r="CF41" s="154">
        <f t="shared" si="330"/>
        <v>0</v>
      </c>
      <c r="CG41" s="154">
        <f t="shared" si="330"/>
        <v>0</v>
      </c>
      <c r="CH41" s="154">
        <f t="shared" si="330"/>
        <v>0</v>
      </c>
      <c r="CI41" s="154">
        <f t="shared" si="330"/>
        <v>0</v>
      </c>
      <c r="CJ41" s="154">
        <f t="shared" si="330"/>
        <v>204.57</v>
      </c>
      <c r="CK41" s="154">
        <f t="shared" si="330"/>
        <v>0</v>
      </c>
      <c r="CL41" s="154">
        <f t="shared" si="330"/>
        <v>0</v>
      </c>
      <c r="CM41" s="154">
        <f t="shared" si="330"/>
        <v>0</v>
      </c>
      <c r="CN41" s="154">
        <f t="shared" si="330"/>
        <v>0</v>
      </c>
      <c r="CO41" s="154">
        <f t="shared" si="330"/>
        <v>0</v>
      </c>
      <c r="CP41" s="154">
        <f t="shared" si="330"/>
        <v>0</v>
      </c>
      <c r="CQ41" s="154">
        <f t="shared" si="330"/>
        <v>0</v>
      </c>
      <c r="CR41" s="154">
        <f t="shared" ref="CR41:FC41" si="331">SUM(CR42:CR47)</f>
        <v>0</v>
      </c>
      <c r="CS41" s="154">
        <f t="shared" si="331"/>
        <v>0</v>
      </c>
      <c r="CT41" s="154">
        <f t="shared" si="331"/>
        <v>0</v>
      </c>
      <c r="CU41" s="154">
        <f t="shared" si="331"/>
        <v>0</v>
      </c>
      <c r="CV41" s="154">
        <f t="shared" si="331"/>
        <v>0</v>
      </c>
      <c r="CW41" s="154">
        <f t="shared" si="331"/>
        <v>0</v>
      </c>
      <c r="CX41" s="154">
        <f t="shared" si="331"/>
        <v>0</v>
      </c>
      <c r="CY41" s="154">
        <f t="shared" si="331"/>
        <v>0</v>
      </c>
      <c r="CZ41" s="154">
        <f t="shared" si="331"/>
        <v>0</v>
      </c>
      <c r="DA41" s="154">
        <f t="shared" si="331"/>
        <v>0</v>
      </c>
      <c r="DB41" s="154">
        <f t="shared" si="331"/>
        <v>0</v>
      </c>
      <c r="DC41" s="154">
        <f t="shared" si="331"/>
        <v>0</v>
      </c>
      <c r="DD41" s="154">
        <f t="shared" si="331"/>
        <v>0</v>
      </c>
      <c r="DE41" s="154">
        <f t="shared" si="331"/>
        <v>0</v>
      </c>
      <c r="DF41" s="154">
        <f t="shared" si="331"/>
        <v>0</v>
      </c>
      <c r="DG41" s="154">
        <f t="shared" si="331"/>
        <v>0</v>
      </c>
      <c r="DH41" s="154">
        <f t="shared" si="331"/>
        <v>0</v>
      </c>
      <c r="DI41" s="154">
        <f t="shared" si="331"/>
        <v>0</v>
      </c>
      <c r="DJ41" s="154">
        <f t="shared" si="331"/>
        <v>0</v>
      </c>
      <c r="DK41" s="154">
        <f t="shared" si="331"/>
        <v>0</v>
      </c>
      <c r="DL41" s="154">
        <f t="shared" si="331"/>
        <v>0</v>
      </c>
      <c r="DM41" s="154">
        <f t="shared" si="331"/>
        <v>0</v>
      </c>
      <c r="DN41" s="154">
        <f t="shared" si="331"/>
        <v>0</v>
      </c>
      <c r="DO41" s="154">
        <f t="shared" si="331"/>
        <v>0</v>
      </c>
      <c r="DP41" s="154">
        <f t="shared" si="331"/>
        <v>0</v>
      </c>
      <c r="DQ41" s="154">
        <f t="shared" si="331"/>
        <v>0</v>
      </c>
      <c r="DR41" s="154">
        <f t="shared" si="331"/>
        <v>0</v>
      </c>
      <c r="DS41" s="154">
        <f t="shared" si="331"/>
        <v>0</v>
      </c>
      <c r="DT41" s="154">
        <f t="shared" si="331"/>
        <v>0</v>
      </c>
      <c r="DU41" s="154">
        <f t="shared" si="331"/>
        <v>0</v>
      </c>
      <c r="DV41" s="154">
        <f t="shared" si="331"/>
        <v>0</v>
      </c>
      <c r="DW41" s="154">
        <f t="shared" si="331"/>
        <v>0</v>
      </c>
      <c r="DX41" s="154">
        <f t="shared" si="331"/>
        <v>0</v>
      </c>
      <c r="DY41" s="154">
        <f t="shared" si="331"/>
        <v>0</v>
      </c>
      <c r="DZ41" s="154">
        <f t="shared" si="331"/>
        <v>0</v>
      </c>
      <c r="EA41" s="154">
        <f t="shared" si="331"/>
        <v>0</v>
      </c>
      <c r="EB41" s="154">
        <f t="shared" si="331"/>
        <v>0</v>
      </c>
      <c r="EC41" s="154">
        <f t="shared" si="331"/>
        <v>0</v>
      </c>
      <c r="ED41" s="154">
        <f t="shared" si="331"/>
        <v>0</v>
      </c>
      <c r="EE41" s="154">
        <f t="shared" si="331"/>
        <v>0</v>
      </c>
      <c r="EF41" s="154">
        <f t="shared" si="331"/>
        <v>0</v>
      </c>
      <c r="EG41" s="154">
        <f t="shared" si="331"/>
        <v>0</v>
      </c>
      <c r="EH41" s="154">
        <f t="shared" si="331"/>
        <v>0</v>
      </c>
      <c r="EI41" s="154">
        <f t="shared" si="331"/>
        <v>0</v>
      </c>
      <c r="EJ41" s="154">
        <f t="shared" si="331"/>
        <v>0</v>
      </c>
      <c r="EK41" s="154">
        <f t="shared" si="331"/>
        <v>0</v>
      </c>
      <c r="EL41" s="154">
        <f t="shared" si="331"/>
        <v>0</v>
      </c>
      <c r="EM41" s="154">
        <f t="shared" si="331"/>
        <v>0</v>
      </c>
      <c r="EN41" s="154">
        <f t="shared" si="331"/>
        <v>0</v>
      </c>
      <c r="EO41" s="154">
        <f t="shared" si="331"/>
        <v>0</v>
      </c>
      <c r="EP41" s="154">
        <f t="shared" si="331"/>
        <v>0</v>
      </c>
      <c r="EQ41" s="154">
        <f t="shared" si="331"/>
        <v>0</v>
      </c>
      <c r="ER41" s="154">
        <f t="shared" si="331"/>
        <v>0</v>
      </c>
      <c r="ES41" s="154">
        <f t="shared" si="331"/>
        <v>0</v>
      </c>
      <c r="ET41" s="154">
        <f t="shared" si="331"/>
        <v>0</v>
      </c>
      <c r="EU41" s="154">
        <f t="shared" si="331"/>
        <v>0</v>
      </c>
      <c r="EV41" s="154">
        <f t="shared" si="331"/>
        <v>0</v>
      </c>
      <c r="EW41" s="154">
        <f t="shared" si="331"/>
        <v>0</v>
      </c>
      <c r="EX41" s="154">
        <f t="shared" si="331"/>
        <v>0</v>
      </c>
      <c r="EY41" s="154">
        <f t="shared" si="331"/>
        <v>0</v>
      </c>
      <c r="EZ41" s="154">
        <f t="shared" si="331"/>
        <v>0</v>
      </c>
      <c r="FA41" s="154">
        <f t="shared" si="331"/>
        <v>0</v>
      </c>
      <c r="FB41" s="154">
        <f t="shared" si="331"/>
        <v>0</v>
      </c>
      <c r="FC41" s="154">
        <f t="shared" si="331"/>
        <v>0</v>
      </c>
      <c r="FD41" s="154">
        <f t="shared" ref="FD41:HO41" si="332">SUM(FD42:FD47)</f>
        <v>0</v>
      </c>
      <c r="FE41" s="154">
        <f t="shared" si="332"/>
        <v>0</v>
      </c>
      <c r="FF41" s="154">
        <f t="shared" si="332"/>
        <v>0</v>
      </c>
      <c r="FG41" s="154">
        <f t="shared" si="332"/>
        <v>0</v>
      </c>
      <c r="FH41" s="154">
        <f t="shared" si="332"/>
        <v>0</v>
      </c>
      <c r="FI41" s="154">
        <f t="shared" si="332"/>
        <v>0</v>
      </c>
      <c r="FJ41" s="154">
        <f t="shared" si="332"/>
        <v>0</v>
      </c>
      <c r="FK41" s="154">
        <f t="shared" si="332"/>
        <v>0</v>
      </c>
      <c r="FL41" s="154">
        <f t="shared" si="332"/>
        <v>0</v>
      </c>
      <c r="FM41" s="154">
        <f t="shared" si="332"/>
        <v>0</v>
      </c>
      <c r="FN41" s="154">
        <f t="shared" si="332"/>
        <v>0</v>
      </c>
      <c r="FO41" s="154">
        <f t="shared" si="332"/>
        <v>0</v>
      </c>
      <c r="FP41" s="154">
        <f t="shared" si="332"/>
        <v>0</v>
      </c>
      <c r="FQ41" s="154">
        <f t="shared" si="332"/>
        <v>0</v>
      </c>
      <c r="FR41" s="154">
        <f t="shared" si="332"/>
        <v>0</v>
      </c>
      <c r="FS41" s="154">
        <f t="shared" si="332"/>
        <v>0</v>
      </c>
      <c r="FT41" s="154">
        <f t="shared" si="332"/>
        <v>0</v>
      </c>
      <c r="FU41" s="154">
        <f t="shared" si="332"/>
        <v>0</v>
      </c>
      <c r="FV41" s="154">
        <f t="shared" si="332"/>
        <v>0</v>
      </c>
      <c r="FW41" s="154">
        <f t="shared" si="332"/>
        <v>0</v>
      </c>
      <c r="FX41" s="154">
        <f t="shared" si="332"/>
        <v>0</v>
      </c>
      <c r="FY41" s="154">
        <f t="shared" si="332"/>
        <v>0</v>
      </c>
      <c r="FZ41" s="154">
        <f t="shared" si="332"/>
        <v>0</v>
      </c>
      <c r="GA41" s="154">
        <f t="shared" si="332"/>
        <v>0</v>
      </c>
      <c r="GB41" s="154">
        <f t="shared" si="332"/>
        <v>0</v>
      </c>
      <c r="GC41" s="154">
        <f t="shared" si="332"/>
        <v>0</v>
      </c>
      <c r="GD41" s="154">
        <f t="shared" si="332"/>
        <v>0</v>
      </c>
      <c r="GE41" s="154">
        <f t="shared" si="332"/>
        <v>0</v>
      </c>
      <c r="GF41" s="154">
        <f t="shared" si="332"/>
        <v>0</v>
      </c>
      <c r="GG41" s="154">
        <f t="shared" si="332"/>
        <v>0</v>
      </c>
      <c r="GH41" s="154">
        <f t="shared" si="332"/>
        <v>0</v>
      </c>
      <c r="GI41" s="154">
        <f t="shared" si="332"/>
        <v>0</v>
      </c>
      <c r="GJ41" s="154">
        <f t="shared" si="332"/>
        <v>0</v>
      </c>
      <c r="GK41" s="154">
        <f t="shared" si="332"/>
        <v>0</v>
      </c>
      <c r="GL41" s="154">
        <f t="shared" si="332"/>
        <v>0</v>
      </c>
      <c r="GM41" s="154">
        <f t="shared" si="332"/>
        <v>0</v>
      </c>
      <c r="GN41" s="154">
        <f t="shared" si="332"/>
        <v>0</v>
      </c>
      <c r="GO41" s="154">
        <f t="shared" si="332"/>
        <v>0</v>
      </c>
      <c r="GP41" s="154">
        <f t="shared" si="332"/>
        <v>0</v>
      </c>
      <c r="GQ41" s="154">
        <f t="shared" si="332"/>
        <v>0</v>
      </c>
      <c r="GR41" s="154">
        <f t="shared" si="332"/>
        <v>0</v>
      </c>
      <c r="GS41" s="154">
        <f t="shared" si="332"/>
        <v>0</v>
      </c>
      <c r="GT41" s="154">
        <f t="shared" si="332"/>
        <v>0</v>
      </c>
      <c r="GU41" s="154">
        <f t="shared" si="332"/>
        <v>0</v>
      </c>
      <c r="GV41" s="154">
        <f t="shared" si="332"/>
        <v>0</v>
      </c>
      <c r="GW41" s="154">
        <f t="shared" si="332"/>
        <v>0</v>
      </c>
      <c r="GX41" s="154">
        <f t="shared" si="332"/>
        <v>0</v>
      </c>
      <c r="GY41" s="154">
        <f t="shared" si="332"/>
        <v>0</v>
      </c>
      <c r="GZ41" s="154">
        <f t="shared" si="332"/>
        <v>0</v>
      </c>
      <c r="HA41" s="154">
        <f t="shared" si="332"/>
        <v>0</v>
      </c>
      <c r="HB41" s="154">
        <f t="shared" si="332"/>
        <v>0</v>
      </c>
      <c r="HC41" s="154">
        <f t="shared" si="332"/>
        <v>0</v>
      </c>
      <c r="HD41" s="154">
        <f t="shared" si="332"/>
        <v>0</v>
      </c>
      <c r="HE41" s="154">
        <f t="shared" si="332"/>
        <v>0</v>
      </c>
      <c r="HF41" s="154">
        <f t="shared" si="332"/>
        <v>0</v>
      </c>
      <c r="HG41" s="154">
        <f t="shared" si="332"/>
        <v>0</v>
      </c>
      <c r="HH41" s="154">
        <f t="shared" si="332"/>
        <v>0</v>
      </c>
      <c r="HI41" s="154">
        <f t="shared" si="332"/>
        <v>0</v>
      </c>
      <c r="HJ41" s="154">
        <f t="shared" si="332"/>
        <v>0</v>
      </c>
      <c r="HK41" s="154">
        <f t="shared" si="332"/>
        <v>0</v>
      </c>
      <c r="HL41" s="154">
        <f t="shared" si="332"/>
        <v>0</v>
      </c>
      <c r="HM41" s="154">
        <f t="shared" si="332"/>
        <v>0</v>
      </c>
      <c r="HN41" s="154">
        <f t="shared" si="332"/>
        <v>0</v>
      </c>
      <c r="HO41" s="154">
        <f t="shared" si="332"/>
        <v>0</v>
      </c>
      <c r="HP41" s="154">
        <f t="shared" ref="HP41:IL41" si="333">SUM(HP42:HP47)</f>
        <v>0</v>
      </c>
      <c r="HQ41" s="154">
        <f t="shared" si="333"/>
        <v>0</v>
      </c>
      <c r="HR41" s="154">
        <f t="shared" si="333"/>
        <v>0</v>
      </c>
      <c r="HS41" s="154">
        <f t="shared" si="333"/>
        <v>0</v>
      </c>
      <c r="HT41" s="154">
        <f t="shared" si="333"/>
        <v>0</v>
      </c>
      <c r="HU41" s="154">
        <f t="shared" si="333"/>
        <v>0</v>
      </c>
      <c r="HV41" s="154">
        <f t="shared" si="333"/>
        <v>0</v>
      </c>
      <c r="HW41" s="154">
        <f t="shared" si="333"/>
        <v>0</v>
      </c>
      <c r="HX41" s="154">
        <f t="shared" si="333"/>
        <v>0</v>
      </c>
      <c r="HY41" s="154">
        <f t="shared" si="333"/>
        <v>0</v>
      </c>
      <c r="HZ41" s="154">
        <f t="shared" si="333"/>
        <v>0</v>
      </c>
      <c r="IA41" s="154">
        <f t="shared" si="333"/>
        <v>0</v>
      </c>
      <c r="IB41" s="154">
        <f t="shared" si="333"/>
        <v>0</v>
      </c>
      <c r="IC41" s="154">
        <f t="shared" si="333"/>
        <v>0</v>
      </c>
      <c r="ID41" s="154">
        <f t="shared" si="333"/>
        <v>0</v>
      </c>
      <c r="IE41" s="154">
        <f t="shared" si="333"/>
        <v>0</v>
      </c>
      <c r="IF41" s="154">
        <f t="shared" si="333"/>
        <v>0</v>
      </c>
      <c r="IG41" s="154">
        <f t="shared" si="333"/>
        <v>0</v>
      </c>
      <c r="IH41" s="154">
        <f t="shared" si="333"/>
        <v>0</v>
      </c>
      <c r="II41" s="154">
        <f t="shared" si="333"/>
        <v>0</v>
      </c>
      <c r="IJ41" s="154">
        <f t="shared" si="333"/>
        <v>0</v>
      </c>
      <c r="IK41" s="154">
        <f t="shared" si="333"/>
        <v>0</v>
      </c>
      <c r="IL41" s="154">
        <f t="shared" si="333"/>
        <v>0</v>
      </c>
    </row>
    <row r="42" spans="1:246" ht="15.75" customHeight="1" outlineLevel="2" x14ac:dyDescent="0.35">
      <c r="A42" s="3" t="s">
        <v>820</v>
      </c>
      <c r="B42" s="70"/>
      <c r="C42" s="70"/>
      <c r="D42" s="167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>
        <v>200</v>
      </c>
      <c r="AB42" s="168"/>
      <c r="AC42" s="168"/>
      <c r="AD42" s="168"/>
      <c r="AE42" s="168"/>
      <c r="AF42" s="168"/>
      <c r="AG42" s="168"/>
      <c r="AH42" s="169">
        <v>1606.1</v>
      </c>
      <c r="AI42" s="167"/>
      <c r="AJ42" s="168"/>
      <c r="AK42" s="168"/>
      <c r="AL42" s="168"/>
      <c r="AM42" s="168">
        <v>3921.17</v>
      </c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  <c r="BL42" s="168"/>
      <c r="BM42" s="169"/>
      <c r="BN42" s="170"/>
      <c r="BO42" s="168"/>
      <c r="BP42" s="168"/>
      <c r="BQ42" s="168"/>
      <c r="BR42" s="168">
        <v>1499.85</v>
      </c>
      <c r="BS42" s="168"/>
      <c r="BT42" s="168"/>
      <c r="BU42" s="168"/>
      <c r="BV42" s="168"/>
      <c r="BW42" s="168"/>
      <c r="BX42" s="168"/>
      <c r="BY42" s="168"/>
      <c r="BZ42" s="168"/>
      <c r="CA42" s="168"/>
      <c r="CB42" s="168"/>
      <c r="CC42" s="168"/>
      <c r="CD42" s="168"/>
      <c r="CE42" s="168"/>
      <c r="CF42" s="168"/>
      <c r="CG42" s="168"/>
      <c r="CH42" s="168"/>
      <c r="CI42" s="168"/>
      <c r="CJ42" s="168"/>
      <c r="CK42" s="168"/>
      <c r="CL42" s="168"/>
      <c r="CM42" s="168"/>
      <c r="CN42" s="168"/>
      <c r="CO42" s="168"/>
      <c r="CP42" s="168"/>
      <c r="CQ42" s="168"/>
      <c r="CR42" s="168"/>
      <c r="CS42" s="168"/>
      <c r="CT42" s="168"/>
      <c r="CU42" s="168"/>
      <c r="CV42" s="168"/>
      <c r="CW42" s="168"/>
      <c r="CX42" s="168"/>
      <c r="CY42" s="168"/>
      <c r="CZ42" s="168"/>
      <c r="DA42" s="168"/>
      <c r="DB42" s="168"/>
      <c r="DC42" s="168"/>
      <c r="DD42" s="168"/>
      <c r="DE42" s="168"/>
      <c r="DF42" s="168"/>
      <c r="DG42" s="168"/>
      <c r="DH42" s="168"/>
      <c r="DI42" s="168"/>
      <c r="DJ42" s="168"/>
      <c r="DK42" s="168"/>
      <c r="DL42" s="168"/>
      <c r="DM42" s="168"/>
      <c r="DN42" s="168"/>
      <c r="DO42" s="168"/>
      <c r="DP42" s="168"/>
      <c r="DQ42" s="168"/>
      <c r="DR42" s="168"/>
      <c r="DS42" s="168"/>
      <c r="DT42" s="168"/>
      <c r="DU42" s="168"/>
      <c r="DV42" s="168"/>
      <c r="DW42" s="168"/>
      <c r="DX42" s="168"/>
      <c r="DY42" s="168"/>
      <c r="DZ42" s="168"/>
      <c r="EA42" s="168"/>
      <c r="EB42" s="168"/>
      <c r="EC42" s="168"/>
      <c r="ED42" s="168"/>
      <c r="EE42" s="168"/>
      <c r="EF42" s="168"/>
      <c r="EG42" s="168"/>
      <c r="EH42" s="168"/>
      <c r="EI42" s="168"/>
      <c r="EJ42" s="168"/>
      <c r="EK42" s="168"/>
      <c r="EL42" s="168"/>
      <c r="EM42" s="168"/>
      <c r="EN42" s="168"/>
      <c r="EO42" s="168"/>
      <c r="EP42" s="168"/>
      <c r="EQ42" s="168"/>
      <c r="ER42" s="168"/>
      <c r="ES42" s="168"/>
      <c r="ET42" s="168"/>
      <c r="EU42" s="168"/>
      <c r="EV42" s="168"/>
      <c r="EW42" s="168"/>
      <c r="EX42" s="168"/>
      <c r="EY42" s="168"/>
      <c r="EZ42" s="168"/>
      <c r="FA42" s="168"/>
      <c r="FB42" s="168"/>
      <c r="FC42" s="168"/>
      <c r="FD42" s="168"/>
      <c r="FE42" s="168"/>
      <c r="FF42" s="168"/>
      <c r="FG42" s="168"/>
      <c r="FH42" s="168"/>
      <c r="FI42" s="168"/>
      <c r="FJ42" s="168"/>
      <c r="FK42" s="168"/>
      <c r="FL42" s="168"/>
      <c r="FM42" s="168"/>
      <c r="FN42" s="168"/>
      <c r="FO42" s="168"/>
      <c r="FP42" s="168"/>
      <c r="FQ42" s="168"/>
      <c r="FR42" s="168"/>
      <c r="FS42" s="168"/>
      <c r="FT42" s="168"/>
      <c r="FU42" s="168"/>
      <c r="FV42" s="168"/>
      <c r="FW42" s="168"/>
      <c r="FX42" s="168"/>
      <c r="FY42" s="168"/>
      <c r="FZ42" s="168"/>
      <c r="GA42" s="168"/>
      <c r="GB42" s="168"/>
      <c r="GC42" s="168"/>
      <c r="GD42" s="168"/>
      <c r="GE42" s="168"/>
      <c r="GF42" s="168"/>
      <c r="GG42" s="168"/>
      <c r="GH42" s="168"/>
      <c r="GI42" s="168"/>
      <c r="GJ42" s="168"/>
      <c r="GK42" s="168"/>
      <c r="GL42" s="168"/>
      <c r="GM42" s="168"/>
      <c r="GN42" s="168"/>
      <c r="GO42" s="168"/>
      <c r="GP42" s="168"/>
      <c r="GQ42" s="168"/>
      <c r="GR42" s="168"/>
      <c r="GS42" s="168"/>
      <c r="GT42" s="168"/>
      <c r="GU42" s="168"/>
      <c r="GV42" s="168"/>
      <c r="GW42" s="168"/>
      <c r="GX42" s="168"/>
      <c r="GY42" s="168"/>
      <c r="GZ42" s="168"/>
      <c r="HA42" s="168"/>
      <c r="HB42" s="168"/>
      <c r="HC42" s="168"/>
      <c r="HD42" s="168"/>
      <c r="HE42" s="168"/>
      <c r="HF42" s="168"/>
      <c r="HG42" s="168"/>
      <c r="HH42" s="168"/>
      <c r="HI42" s="168"/>
      <c r="HJ42" s="168"/>
      <c r="HK42" s="168"/>
      <c r="HL42" s="168"/>
      <c r="HM42" s="168"/>
      <c r="HN42" s="168"/>
      <c r="HO42" s="168"/>
      <c r="HP42" s="168"/>
      <c r="HQ42" s="168"/>
      <c r="HR42" s="168"/>
      <c r="HS42" s="168"/>
      <c r="HT42" s="168"/>
      <c r="HU42" s="168"/>
      <c r="HV42" s="168"/>
      <c r="HW42" s="168"/>
      <c r="HX42" s="168"/>
      <c r="HY42" s="168"/>
      <c r="HZ42" s="168"/>
      <c r="IA42" s="168"/>
      <c r="IB42" s="168"/>
      <c r="IC42" s="168"/>
      <c r="ID42" s="168"/>
      <c r="IE42" s="168"/>
      <c r="IF42" s="168"/>
      <c r="IG42" s="168"/>
      <c r="IH42" s="168"/>
      <c r="II42" s="168"/>
      <c r="IJ42" s="168"/>
      <c r="IK42" s="168"/>
      <c r="IL42" s="168"/>
    </row>
    <row r="43" spans="1:246" ht="15.75" customHeight="1" outlineLevel="2" x14ac:dyDescent="0.35">
      <c r="A43" s="3" t="s">
        <v>821</v>
      </c>
      <c r="B43" s="70"/>
      <c r="C43" s="70"/>
      <c r="D43" s="167"/>
      <c r="E43" s="168"/>
      <c r="F43" s="168"/>
      <c r="G43" s="168"/>
      <c r="H43" s="168"/>
      <c r="I43" s="168">
        <v>20</v>
      </c>
      <c r="J43" s="168">
        <v>150</v>
      </c>
      <c r="K43" s="168"/>
      <c r="L43" s="168"/>
      <c r="M43" s="168"/>
      <c r="N43" s="168"/>
      <c r="O43" s="168"/>
      <c r="P43" s="168">
        <v>20</v>
      </c>
      <c r="Q43" s="168">
        <v>150</v>
      </c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9"/>
      <c r="AI43" s="167"/>
      <c r="AJ43" s="168"/>
      <c r="AK43" s="168">
        <v>20</v>
      </c>
      <c r="AL43" s="168">
        <v>150</v>
      </c>
      <c r="AM43" s="168">
        <v>1195.5999999999999</v>
      </c>
      <c r="AN43" s="168"/>
      <c r="AO43" s="168">
        <v>20</v>
      </c>
      <c r="AP43" s="168"/>
      <c r="AQ43" s="168"/>
      <c r="AR43" s="168"/>
      <c r="AS43" s="168">
        <v>150</v>
      </c>
      <c r="AT43" s="168">
        <v>100</v>
      </c>
      <c r="AU43" s="168"/>
      <c r="AV43" s="168"/>
      <c r="AW43" s="168"/>
      <c r="AX43" s="168"/>
      <c r="AY43" s="168"/>
      <c r="AZ43" s="168"/>
      <c r="BA43" s="168"/>
      <c r="BB43" s="168"/>
      <c r="BC43" s="168">
        <v>150</v>
      </c>
      <c r="BD43" s="168"/>
      <c r="BE43" s="168"/>
      <c r="BF43" s="168">
        <v>20</v>
      </c>
      <c r="BG43" s="168">
        <v>150</v>
      </c>
      <c r="BH43" s="168"/>
      <c r="BI43" s="168">
        <v>50</v>
      </c>
      <c r="BJ43" s="168"/>
      <c r="BK43" s="168"/>
      <c r="BL43" s="168"/>
      <c r="BM43" s="169">
        <v>20</v>
      </c>
      <c r="BN43" s="170"/>
      <c r="BO43" s="168"/>
      <c r="BP43" s="168"/>
      <c r="BQ43" s="168"/>
      <c r="BR43" s="168">
        <v>1369.2</v>
      </c>
      <c r="BS43" s="168"/>
      <c r="BT43" s="168"/>
      <c r="BU43" s="168"/>
      <c r="BV43" s="168"/>
      <c r="BW43" s="168"/>
      <c r="BX43" s="168"/>
      <c r="BY43" s="168"/>
      <c r="BZ43" s="168"/>
      <c r="CA43" s="168"/>
      <c r="CB43" s="168"/>
      <c r="CC43" s="168"/>
      <c r="CD43" s="168"/>
      <c r="CE43" s="168"/>
      <c r="CF43" s="168"/>
      <c r="CG43" s="168"/>
      <c r="CH43" s="168"/>
      <c r="CI43" s="168"/>
      <c r="CJ43" s="168"/>
      <c r="CK43" s="168"/>
      <c r="CL43" s="168"/>
      <c r="CM43" s="168"/>
      <c r="CN43" s="168"/>
      <c r="CO43" s="168"/>
      <c r="CP43" s="168"/>
      <c r="CQ43" s="168"/>
      <c r="CR43" s="168"/>
      <c r="CS43" s="168"/>
      <c r="CT43" s="168"/>
      <c r="CU43" s="168"/>
      <c r="CV43" s="168"/>
      <c r="CW43" s="168"/>
      <c r="CX43" s="168"/>
      <c r="CY43" s="168"/>
      <c r="CZ43" s="168"/>
      <c r="DA43" s="168"/>
      <c r="DB43" s="168"/>
      <c r="DC43" s="168"/>
      <c r="DD43" s="168"/>
      <c r="DE43" s="168"/>
      <c r="DF43" s="168"/>
      <c r="DG43" s="168"/>
      <c r="DH43" s="168"/>
      <c r="DI43" s="168"/>
      <c r="DJ43" s="168"/>
      <c r="DK43" s="168"/>
      <c r="DL43" s="168"/>
      <c r="DM43" s="168"/>
      <c r="DN43" s="168"/>
      <c r="DO43" s="168"/>
      <c r="DP43" s="168"/>
      <c r="DQ43" s="168"/>
      <c r="DR43" s="168"/>
      <c r="DS43" s="168"/>
      <c r="DT43" s="168"/>
      <c r="DU43" s="168"/>
      <c r="DV43" s="168"/>
      <c r="DW43" s="168"/>
      <c r="DX43" s="168"/>
      <c r="DY43" s="168"/>
      <c r="DZ43" s="168"/>
      <c r="EA43" s="168"/>
      <c r="EB43" s="168"/>
      <c r="EC43" s="168"/>
      <c r="ED43" s="168"/>
      <c r="EE43" s="168"/>
      <c r="EF43" s="168"/>
      <c r="EG43" s="168"/>
      <c r="EH43" s="168"/>
      <c r="EI43" s="168"/>
      <c r="EJ43" s="168"/>
      <c r="EK43" s="168"/>
      <c r="EL43" s="168"/>
      <c r="EM43" s="168"/>
      <c r="EN43" s="168"/>
      <c r="EO43" s="168"/>
      <c r="EP43" s="168"/>
      <c r="EQ43" s="168"/>
      <c r="ER43" s="168"/>
      <c r="ES43" s="168"/>
      <c r="ET43" s="168"/>
      <c r="EU43" s="168"/>
      <c r="EV43" s="168"/>
      <c r="EW43" s="168"/>
      <c r="EX43" s="168"/>
      <c r="EY43" s="168"/>
      <c r="EZ43" s="168"/>
      <c r="FA43" s="168"/>
      <c r="FB43" s="168"/>
      <c r="FC43" s="168"/>
      <c r="FD43" s="168"/>
      <c r="FE43" s="168"/>
      <c r="FF43" s="168"/>
      <c r="FG43" s="168"/>
      <c r="FH43" s="168"/>
      <c r="FI43" s="168"/>
      <c r="FJ43" s="168"/>
      <c r="FK43" s="168"/>
      <c r="FL43" s="168"/>
      <c r="FM43" s="168"/>
      <c r="FN43" s="168"/>
      <c r="FO43" s="168"/>
      <c r="FP43" s="168"/>
      <c r="FQ43" s="168"/>
      <c r="FR43" s="168"/>
      <c r="FS43" s="168"/>
      <c r="FT43" s="168"/>
      <c r="FU43" s="168"/>
      <c r="FV43" s="168"/>
      <c r="FW43" s="168"/>
      <c r="FX43" s="168"/>
      <c r="FY43" s="168"/>
      <c r="FZ43" s="168"/>
      <c r="GA43" s="168"/>
      <c r="GB43" s="168"/>
      <c r="GC43" s="168"/>
      <c r="GD43" s="168"/>
      <c r="GE43" s="168"/>
      <c r="GF43" s="168"/>
      <c r="GG43" s="168"/>
      <c r="GH43" s="168"/>
      <c r="GI43" s="168"/>
      <c r="GJ43" s="168"/>
      <c r="GK43" s="168"/>
      <c r="GL43" s="168"/>
      <c r="GM43" s="168"/>
      <c r="GN43" s="168"/>
      <c r="GO43" s="168"/>
      <c r="GP43" s="168"/>
      <c r="GQ43" s="168"/>
      <c r="GR43" s="168"/>
      <c r="GS43" s="168"/>
      <c r="GT43" s="168"/>
      <c r="GU43" s="168"/>
      <c r="GV43" s="168"/>
      <c r="GW43" s="168"/>
      <c r="GX43" s="168"/>
      <c r="GY43" s="168"/>
      <c r="GZ43" s="168"/>
      <c r="HA43" s="168"/>
      <c r="HB43" s="168"/>
      <c r="HC43" s="168"/>
      <c r="HD43" s="168"/>
      <c r="HE43" s="168"/>
      <c r="HF43" s="168"/>
      <c r="HG43" s="168"/>
      <c r="HH43" s="168"/>
      <c r="HI43" s="168"/>
      <c r="HJ43" s="168"/>
      <c r="HK43" s="168"/>
      <c r="HL43" s="168"/>
      <c r="HM43" s="168"/>
      <c r="HN43" s="168"/>
      <c r="HO43" s="168"/>
      <c r="HP43" s="168"/>
      <c r="HQ43" s="168"/>
      <c r="HR43" s="168"/>
      <c r="HS43" s="168"/>
      <c r="HT43" s="168"/>
      <c r="HU43" s="168"/>
      <c r="HV43" s="168"/>
      <c r="HW43" s="168"/>
      <c r="HX43" s="168"/>
      <c r="HY43" s="168"/>
      <c r="HZ43" s="168"/>
      <c r="IA43" s="168"/>
      <c r="IB43" s="168"/>
      <c r="IC43" s="168"/>
      <c r="ID43" s="168"/>
      <c r="IE43" s="168"/>
      <c r="IF43" s="168"/>
      <c r="IG43" s="168"/>
      <c r="IH43" s="168"/>
      <c r="II43" s="168"/>
      <c r="IJ43" s="168"/>
      <c r="IK43" s="168"/>
      <c r="IL43" s="168"/>
    </row>
    <row r="44" spans="1:246" ht="15.75" customHeight="1" outlineLevel="2" x14ac:dyDescent="0.35">
      <c r="A44" s="3" t="s">
        <v>822</v>
      </c>
      <c r="B44" s="70"/>
      <c r="C44" s="70"/>
      <c r="D44" s="167"/>
      <c r="E44" s="168"/>
      <c r="F44" s="168"/>
      <c r="G44" s="168"/>
      <c r="H44" s="168"/>
      <c r="I44" s="168">
        <v>240</v>
      </c>
      <c r="J44" s="168">
        <v>120</v>
      </c>
      <c r="K44" s="168"/>
      <c r="L44" s="168"/>
      <c r="M44" s="168">
        <v>120</v>
      </c>
      <c r="N44" s="168"/>
      <c r="O44" s="168">
        <v>120</v>
      </c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>
        <v>120</v>
      </c>
      <c r="AB44" s="168">
        <v>120</v>
      </c>
      <c r="AC44" s="168">
        <v>120</v>
      </c>
      <c r="AD44" s="168"/>
      <c r="AE44" s="168">
        <v>150</v>
      </c>
      <c r="AF44" s="168">
        <v>500</v>
      </c>
      <c r="AG44" s="168"/>
      <c r="AH44" s="169"/>
      <c r="AI44" s="167"/>
      <c r="AJ44" s="168"/>
      <c r="AK44" s="168"/>
      <c r="AL44" s="168"/>
      <c r="AM44" s="168"/>
      <c r="AN44" s="168"/>
      <c r="AO44" s="168"/>
      <c r="AP44" s="168">
        <v>120</v>
      </c>
      <c r="AQ44" s="168">
        <v>120</v>
      </c>
      <c r="AR44" s="168">
        <f>120+250</f>
        <v>370</v>
      </c>
      <c r="AS44" s="168"/>
      <c r="AT44" s="168">
        <v>115.2</v>
      </c>
      <c r="AU44" s="168"/>
      <c r="AV44" s="168"/>
      <c r="AW44" s="168">
        <v>240</v>
      </c>
      <c r="AX44" s="168">
        <v>120</v>
      </c>
      <c r="AY44" s="168">
        <v>240</v>
      </c>
      <c r="AZ44" s="168">
        <v>120</v>
      </c>
      <c r="BA44" s="168"/>
      <c r="BB44" s="168"/>
      <c r="BC44" s="168">
        <v>120</v>
      </c>
      <c r="BD44" s="168">
        <v>120</v>
      </c>
      <c r="BE44" s="168"/>
      <c r="BF44" s="168">
        <v>120</v>
      </c>
      <c r="BG44" s="168"/>
      <c r="BH44" s="168"/>
      <c r="BI44" s="168"/>
      <c r="BJ44" s="168"/>
      <c r="BK44" s="168">
        <v>240</v>
      </c>
      <c r="BL44" s="168"/>
      <c r="BM44" s="169"/>
      <c r="BN44" s="170"/>
      <c r="BO44" s="168"/>
      <c r="BP44" s="168"/>
      <c r="BQ44" s="168"/>
      <c r="BR44" s="168"/>
      <c r="BS44" s="168"/>
      <c r="BT44" s="168"/>
      <c r="BU44" s="168"/>
      <c r="BV44" s="168"/>
      <c r="BW44" s="168"/>
      <c r="BX44" s="168"/>
      <c r="BY44" s="168"/>
      <c r="BZ44" s="168"/>
      <c r="CA44" s="168"/>
      <c r="CB44" s="168"/>
      <c r="CC44" s="168"/>
      <c r="CD44" s="168"/>
      <c r="CE44" s="168"/>
      <c r="CF44" s="168"/>
      <c r="CG44" s="168"/>
      <c r="CH44" s="168"/>
      <c r="CI44" s="168"/>
      <c r="CJ44" s="168"/>
      <c r="CK44" s="168"/>
      <c r="CL44" s="168"/>
      <c r="CM44" s="168"/>
      <c r="CN44" s="168"/>
      <c r="CO44" s="168"/>
      <c r="CP44" s="168"/>
      <c r="CQ44" s="168"/>
      <c r="CR44" s="168"/>
      <c r="CS44" s="168"/>
      <c r="CT44" s="168"/>
      <c r="CU44" s="168"/>
      <c r="CV44" s="168"/>
      <c r="CW44" s="168"/>
      <c r="CX44" s="168"/>
      <c r="CY44" s="168"/>
      <c r="CZ44" s="168"/>
      <c r="DA44" s="168"/>
      <c r="DB44" s="168"/>
      <c r="DC44" s="168"/>
      <c r="DD44" s="168"/>
      <c r="DE44" s="168"/>
      <c r="DF44" s="168"/>
      <c r="DG44" s="168"/>
      <c r="DH44" s="168"/>
      <c r="DI44" s="168"/>
      <c r="DJ44" s="168"/>
      <c r="DK44" s="168"/>
      <c r="DL44" s="168"/>
      <c r="DM44" s="168"/>
      <c r="DN44" s="168"/>
      <c r="DO44" s="168"/>
      <c r="DP44" s="168"/>
      <c r="DQ44" s="168"/>
      <c r="DR44" s="168"/>
      <c r="DS44" s="168"/>
      <c r="DT44" s="168"/>
      <c r="DU44" s="168"/>
      <c r="DV44" s="168"/>
      <c r="DW44" s="168"/>
      <c r="DX44" s="168"/>
      <c r="DY44" s="168"/>
      <c r="DZ44" s="168"/>
      <c r="EA44" s="168"/>
      <c r="EB44" s="168"/>
      <c r="EC44" s="168"/>
      <c r="ED44" s="168"/>
      <c r="EE44" s="168"/>
      <c r="EF44" s="168"/>
      <c r="EG44" s="168"/>
      <c r="EH44" s="168"/>
      <c r="EI44" s="168"/>
      <c r="EJ44" s="168"/>
      <c r="EK44" s="168"/>
      <c r="EL44" s="168"/>
      <c r="EM44" s="168"/>
      <c r="EN44" s="168"/>
      <c r="EO44" s="168"/>
      <c r="EP44" s="168"/>
      <c r="EQ44" s="168"/>
      <c r="ER44" s="168"/>
      <c r="ES44" s="168"/>
      <c r="ET44" s="168"/>
      <c r="EU44" s="168"/>
      <c r="EV44" s="168"/>
      <c r="EW44" s="168"/>
      <c r="EX44" s="168"/>
      <c r="EY44" s="168"/>
      <c r="EZ44" s="168"/>
      <c r="FA44" s="168"/>
      <c r="FB44" s="168"/>
      <c r="FC44" s="168"/>
      <c r="FD44" s="168"/>
      <c r="FE44" s="168"/>
      <c r="FF44" s="168"/>
      <c r="FG44" s="168"/>
      <c r="FH44" s="168"/>
      <c r="FI44" s="168"/>
      <c r="FJ44" s="168"/>
      <c r="FK44" s="168"/>
      <c r="FL44" s="168"/>
      <c r="FM44" s="168"/>
      <c r="FN44" s="168"/>
      <c r="FO44" s="168"/>
      <c r="FP44" s="168"/>
      <c r="FQ44" s="168"/>
      <c r="FR44" s="168"/>
      <c r="FS44" s="168"/>
      <c r="FT44" s="168"/>
      <c r="FU44" s="168"/>
      <c r="FV44" s="168"/>
      <c r="FW44" s="168"/>
      <c r="FX44" s="168"/>
      <c r="FY44" s="168"/>
      <c r="FZ44" s="168"/>
      <c r="GA44" s="168"/>
      <c r="GB44" s="168"/>
      <c r="GC44" s="168"/>
      <c r="GD44" s="168"/>
      <c r="GE44" s="168"/>
      <c r="GF44" s="168"/>
      <c r="GG44" s="168"/>
      <c r="GH44" s="168"/>
      <c r="GI44" s="168"/>
      <c r="GJ44" s="168"/>
      <c r="GK44" s="168"/>
      <c r="GL44" s="168"/>
      <c r="GM44" s="168"/>
      <c r="GN44" s="168"/>
      <c r="GO44" s="168"/>
      <c r="GP44" s="168"/>
      <c r="GQ44" s="168"/>
      <c r="GR44" s="168"/>
      <c r="GS44" s="168"/>
      <c r="GT44" s="168"/>
      <c r="GU44" s="168"/>
      <c r="GV44" s="168"/>
      <c r="GW44" s="168"/>
      <c r="GX44" s="168"/>
      <c r="GY44" s="168"/>
      <c r="GZ44" s="168"/>
      <c r="HA44" s="168"/>
      <c r="HB44" s="168"/>
      <c r="HC44" s="168"/>
      <c r="HD44" s="168"/>
      <c r="HE44" s="168"/>
      <c r="HF44" s="168"/>
      <c r="HG44" s="168"/>
      <c r="HH44" s="168"/>
      <c r="HI44" s="168"/>
      <c r="HJ44" s="168"/>
      <c r="HK44" s="168"/>
      <c r="HL44" s="168"/>
      <c r="HM44" s="168"/>
      <c r="HN44" s="168"/>
      <c r="HO44" s="168"/>
      <c r="HP44" s="168"/>
      <c r="HQ44" s="168"/>
      <c r="HR44" s="168"/>
      <c r="HS44" s="168"/>
      <c r="HT44" s="168"/>
      <c r="HU44" s="168"/>
      <c r="HV44" s="168"/>
      <c r="HW44" s="168"/>
      <c r="HX44" s="168"/>
      <c r="HY44" s="168"/>
      <c r="HZ44" s="168"/>
      <c r="IA44" s="168"/>
      <c r="IB44" s="168"/>
      <c r="IC44" s="168"/>
      <c r="ID44" s="168"/>
      <c r="IE44" s="168"/>
      <c r="IF44" s="168"/>
      <c r="IG44" s="168"/>
      <c r="IH44" s="168"/>
      <c r="II44" s="168"/>
      <c r="IJ44" s="168"/>
      <c r="IK44" s="168"/>
      <c r="IL44" s="168"/>
    </row>
    <row r="45" spans="1:246" ht="15.75" customHeight="1" outlineLevel="2" x14ac:dyDescent="0.35">
      <c r="A45" s="3" t="s">
        <v>823</v>
      </c>
      <c r="B45" s="70"/>
      <c r="C45" s="70"/>
      <c r="D45" s="167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9"/>
      <c r="AI45" s="167">
        <v>120</v>
      </c>
      <c r="AJ45" s="168">
        <v>120</v>
      </c>
      <c r="AK45" s="168">
        <v>120</v>
      </c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168"/>
      <c r="AW45" s="168"/>
      <c r="AX45" s="168"/>
      <c r="AY45" s="168">
        <v>50</v>
      </c>
      <c r="AZ45" s="168"/>
      <c r="BA45" s="168"/>
      <c r="BB45" s="168"/>
      <c r="BC45" s="168"/>
      <c r="BD45" s="168"/>
      <c r="BE45" s="168"/>
      <c r="BF45" s="168"/>
      <c r="BG45" s="168"/>
      <c r="BH45" s="168"/>
      <c r="BI45" s="168"/>
      <c r="BJ45" s="168"/>
      <c r="BK45" s="168"/>
      <c r="BL45" s="168"/>
      <c r="BM45" s="169"/>
      <c r="BN45" s="170"/>
      <c r="BO45" s="168"/>
      <c r="BP45" s="168"/>
      <c r="BQ45" s="168"/>
      <c r="BR45" s="168"/>
      <c r="BS45" s="168"/>
      <c r="BT45" s="168"/>
      <c r="BU45" s="168"/>
      <c r="BV45" s="168"/>
      <c r="BW45" s="168"/>
      <c r="BX45" s="168"/>
      <c r="BY45" s="168"/>
      <c r="BZ45" s="168"/>
      <c r="CA45" s="168"/>
      <c r="CB45" s="168"/>
      <c r="CC45" s="168"/>
      <c r="CD45" s="168"/>
      <c r="CE45" s="168"/>
      <c r="CF45" s="168"/>
      <c r="CG45" s="168"/>
      <c r="CH45" s="168"/>
      <c r="CI45" s="168"/>
      <c r="CJ45" s="168"/>
      <c r="CK45" s="168"/>
      <c r="CL45" s="168"/>
      <c r="CM45" s="168"/>
      <c r="CN45" s="168"/>
      <c r="CO45" s="168"/>
      <c r="CP45" s="168"/>
      <c r="CQ45" s="168"/>
      <c r="CR45" s="168"/>
      <c r="CS45" s="168"/>
      <c r="CT45" s="168"/>
      <c r="CU45" s="168"/>
      <c r="CV45" s="168"/>
      <c r="CW45" s="168"/>
      <c r="CX45" s="168"/>
      <c r="CY45" s="168"/>
      <c r="CZ45" s="168"/>
      <c r="DA45" s="168"/>
      <c r="DB45" s="168"/>
      <c r="DC45" s="168"/>
      <c r="DD45" s="168"/>
      <c r="DE45" s="168"/>
      <c r="DF45" s="168"/>
      <c r="DG45" s="168"/>
      <c r="DH45" s="168"/>
      <c r="DI45" s="168"/>
      <c r="DJ45" s="168"/>
      <c r="DK45" s="168"/>
      <c r="DL45" s="168"/>
      <c r="DM45" s="168"/>
      <c r="DN45" s="168"/>
      <c r="DO45" s="168"/>
      <c r="DP45" s="168"/>
      <c r="DQ45" s="168"/>
      <c r="DR45" s="168"/>
      <c r="DS45" s="168"/>
      <c r="DT45" s="168"/>
      <c r="DU45" s="168"/>
      <c r="DV45" s="168"/>
      <c r="DW45" s="168"/>
      <c r="DX45" s="168"/>
      <c r="DY45" s="168"/>
      <c r="DZ45" s="168"/>
      <c r="EA45" s="168"/>
      <c r="EB45" s="168"/>
      <c r="EC45" s="168"/>
      <c r="ED45" s="168"/>
      <c r="EE45" s="168"/>
      <c r="EF45" s="168"/>
      <c r="EG45" s="168"/>
      <c r="EH45" s="168"/>
      <c r="EI45" s="168"/>
      <c r="EJ45" s="168"/>
      <c r="EK45" s="168"/>
      <c r="EL45" s="168"/>
      <c r="EM45" s="168"/>
      <c r="EN45" s="168"/>
      <c r="EO45" s="168"/>
      <c r="EP45" s="168"/>
      <c r="EQ45" s="168"/>
      <c r="ER45" s="168"/>
      <c r="ES45" s="168"/>
      <c r="ET45" s="168"/>
      <c r="EU45" s="168"/>
      <c r="EV45" s="168"/>
      <c r="EW45" s="168"/>
      <c r="EX45" s="168"/>
      <c r="EY45" s="168"/>
      <c r="EZ45" s="168"/>
      <c r="FA45" s="168"/>
      <c r="FB45" s="168"/>
      <c r="FC45" s="168"/>
      <c r="FD45" s="168"/>
      <c r="FE45" s="168"/>
      <c r="FF45" s="168"/>
      <c r="FG45" s="168"/>
      <c r="FH45" s="168"/>
      <c r="FI45" s="168"/>
      <c r="FJ45" s="168"/>
      <c r="FK45" s="168"/>
      <c r="FL45" s="168"/>
      <c r="FM45" s="168"/>
      <c r="FN45" s="168"/>
      <c r="FO45" s="168"/>
      <c r="FP45" s="168"/>
      <c r="FQ45" s="168"/>
      <c r="FR45" s="168"/>
      <c r="FS45" s="168"/>
      <c r="FT45" s="168"/>
      <c r="FU45" s="168"/>
      <c r="FV45" s="168"/>
      <c r="FW45" s="168"/>
      <c r="FX45" s="168"/>
      <c r="FY45" s="168"/>
      <c r="FZ45" s="168"/>
      <c r="GA45" s="168"/>
      <c r="GB45" s="168"/>
      <c r="GC45" s="168"/>
      <c r="GD45" s="168"/>
      <c r="GE45" s="168"/>
      <c r="GF45" s="168"/>
      <c r="GG45" s="168"/>
      <c r="GH45" s="168"/>
      <c r="GI45" s="168"/>
      <c r="GJ45" s="168"/>
      <c r="GK45" s="168"/>
      <c r="GL45" s="168"/>
      <c r="GM45" s="168"/>
      <c r="GN45" s="168"/>
      <c r="GO45" s="168"/>
      <c r="GP45" s="168"/>
      <c r="GQ45" s="168"/>
      <c r="GR45" s="168"/>
      <c r="GS45" s="168"/>
      <c r="GT45" s="168"/>
      <c r="GU45" s="168"/>
      <c r="GV45" s="168"/>
      <c r="GW45" s="168"/>
      <c r="GX45" s="168"/>
      <c r="GY45" s="168"/>
      <c r="GZ45" s="168"/>
      <c r="HA45" s="168"/>
      <c r="HB45" s="168"/>
      <c r="HC45" s="168"/>
      <c r="HD45" s="168"/>
      <c r="HE45" s="168"/>
      <c r="HF45" s="168"/>
      <c r="HG45" s="168"/>
      <c r="HH45" s="168"/>
      <c r="HI45" s="168"/>
      <c r="HJ45" s="168"/>
      <c r="HK45" s="168"/>
      <c r="HL45" s="168"/>
      <c r="HM45" s="168"/>
      <c r="HN45" s="168"/>
      <c r="HO45" s="168"/>
      <c r="HP45" s="168"/>
      <c r="HQ45" s="168"/>
      <c r="HR45" s="168"/>
      <c r="HS45" s="168"/>
      <c r="HT45" s="168"/>
      <c r="HU45" s="168"/>
      <c r="HV45" s="168"/>
      <c r="HW45" s="168"/>
      <c r="HX45" s="168"/>
      <c r="HY45" s="168"/>
      <c r="HZ45" s="168"/>
      <c r="IA45" s="168"/>
      <c r="IB45" s="168"/>
      <c r="IC45" s="168"/>
      <c r="ID45" s="168"/>
      <c r="IE45" s="168"/>
      <c r="IF45" s="168"/>
      <c r="IG45" s="168"/>
      <c r="IH45" s="168"/>
      <c r="II45" s="168"/>
      <c r="IJ45" s="168"/>
      <c r="IK45" s="168"/>
      <c r="IL45" s="168"/>
    </row>
    <row r="46" spans="1:246" ht="15.75" customHeight="1" outlineLevel="2" x14ac:dyDescent="0.35">
      <c r="A46" s="3" t="s">
        <v>824</v>
      </c>
      <c r="B46" s="70"/>
      <c r="C46" s="70"/>
      <c r="D46" s="167">
        <v>50</v>
      </c>
      <c r="E46" s="168"/>
      <c r="F46" s="168"/>
      <c r="G46" s="168"/>
      <c r="H46" s="168">
        <v>50</v>
      </c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>
        <v>204.57</v>
      </c>
      <c r="Z46" s="168"/>
      <c r="AA46" s="168"/>
      <c r="AB46" s="168"/>
      <c r="AC46" s="168"/>
      <c r="AD46" s="168"/>
      <c r="AE46" s="168"/>
      <c r="AF46" s="168">
        <v>204.57</v>
      </c>
      <c r="AG46" s="168"/>
      <c r="AH46" s="169"/>
      <c r="AI46" s="167"/>
      <c r="AJ46" s="168">
        <v>80</v>
      </c>
      <c r="AK46" s="168"/>
      <c r="AL46" s="168"/>
      <c r="AM46" s="168">
        <v>204.57</v>
      </c>
      <c r="AN46" s="168"/>
      <c r="AO46" s="168"/>
      <c r="AP46" s="168"/>
      <c r="AQ46" s="168"/>
      <c r="AR46" s="168"/>
      <c r="AS46" s="168"/>
      <c r="AT46" s="168">
        <v>204.57</v>
      </c>
      <c r="AU46" s="168"/>
      <c r="AV46" s="168"/>
      <c r="AW46" s="168"/>
      <c r="AX46" s="168"/>
      <c r="AY46" s="168"/>
      <c r="AZ46" s="168"/>
      <c r="BA46" s="168">
        <v>204.57</v>
      </c>
      <c r="BB46" s="168"/>
      <c r="BC46" s="168"/>
      <c r="BD46" s="168"/>
      <c r="BE46" s="168"/>
      <c r="BF46" s="168"/>
      <c r="BG46" s="168"/>
      <c r="BH46" s="168"/>
      <c r="BI46" s="168"/>
      <c r="BJ46" s="168"/>
      <c r="BK46" s="168"/>
      <c r="BL46" s="168"/>
      <c r="BM46" s="169"/>
      <c r="BN46" s="170"/>
      <c r="BO46" s="168"/>
      <c r="BP46" s="168"/>
      <c r="BQ46" s="168"/>
      <c r="BR46" s="168"/>
      <c r="BS46" s="168"/>
      <c r="BT46" s="168"/>
      <c r="BU46" s="168"/>
      <c r="BV46" s="168"/>
      <c r="BW46" s="168"/>
      <c r="BX46" s="168"/>
      <c r="BY46" s="168"/>
      <c r="BZ46" s="168"/>
      <c r="CA46" s="168"/>
      <c r="CB46" s="168"/>
      <c r="CC46" s="168">
        <v>204.57</v>
      </c>
      <c r="CD46" s="168"/>
      <c r="CE46" s="168"/>
      <c r="CF46" s="168"/>
      <c r="CG46" s="168"/>
      <c r="CH46" s="168"/>
      <c r="CI46" s="168"/>
      <c r="CJ46" s="168">
        <v>204.57</v>
      </c>
      <c r="CK46" s="168"/>
      <c r="CL46" s="168"/>
      <c r="CM46" s="168"/>
      <c r="CN46" s="168"/>
      <c r="CO46" s="168"/>
      <c r="CP46" s="168"/>
      <c r="CQ46" s="168"/>
      <c r="CR46" s="168"/>
      <c r="CS46" s="168"/>
      <c r="CT46" s="168"/>
      <c r="CU46" s="168"/>
      <c r="CV46" s="168"/>
      <c r="CW46" s="168"/>
      <c r="CX46" s="168"/>
      <c r="CY46" s="168"/>
      <c r="CZ46" s="168"/>
      <c r="DA46" s="168"/>
      <c r="DB46" s="168"/>
      <c r="DC46" s="168"/>
      <c r="DD46" s="168"/>
      <c r="DE46" s="168"/>
      <c r="DF46" s="168"/>
      <c r="DG46" s="168"/>
      <c r="DH46" s="168"/>
      <c r="DI46" s="168"/>
      <c r="DJ46" s="168"/>
      <c r="DK46" s="168"/>
      <c r="DL46" s="168"/>
      <c r="DM46" s="168"/>
      <c r="DN46" s="168"/>
      <c r="DO46" s="168"/>
      <c r="DP46" s="168"/>
      <c r="DQ46" s="168"/>
      <c r="DR46" s="168"/>
      <c r="DS46" s="168"/>
      <c r="DT46" s="168"/>
      <c r="DU46" s="168"/>
      <c r="DV46" s="168"/>
      <c r="DW46" s="168"/>
      <c r="DX46" s="168"/>
      <c r="DY46" s="168"/>
      <c r="DZ46" s="168"/>
      <c r="EA46" s="168"/>
      <c r="EB46" s="168"/>
      <c r="EC46" s="168"/>
      <c r="ED46" s="168"/>
      <c r="EE46" s="168"/>
      <c r="EF46" s="168"/>
      <c r="EG46" s="168"/>
      <c r="EH46" s="168"/>
      <c r="EI46" s="168"/>
      <c r="EJ46" s="168"/>
      <c r="EK46" s="168"/>
      <c r="EL46" s="168"/>
      <c r="EM46" s="168"/>
      <c r="EN46" s="168"/>
      <c r="EO46" s="168"/>
      <c r="EP46" s="168"/>
      <c r="EQ46" s="168"/>
      <c r="ER46" s="168"/>
      <c r="ES46" s="168"/>
      <c r="ET46" s="168"/>
      <c r="EU46" s="168"/>
      <c r="EV46" s="168"/>
      <c r="EW46" s="168"/>
      <c r="EX46" s="168"/>
      <c r="EY46" s="168"/>
      <c r="EZ46" s="168"/>
      <c r="FA46" s="168"/>
      <c r="FB46" s="168"/>
      <c r="FC46" s="168"/>
      <c r="FD46" s="168"/>
      <c r="FE46" s="168"/>
      <c r="FF46" s="168"/>
      <c r="FG46" s="168"/>
      <c r="FH46" s="168"/>
      <c r="FI46" s="168"/>
      <c r="FJ46" s="168"/>
      <c r="FK46" s="168"/>
      <c r="FL46" s="168"/>
      <c r="FM46" s="168"/>
      <c r="FN46" s="168"/>
      <c r="FO46" s="168"/>
      <c r="FP46" s="168"/>
      <c r="FQ46" s="168"/>
      <c r="FR46" s="168"/>
      <c r="FS46" s="168"/>
      <c r="FT46" s="168"/>
      <c r="FU46" s="168"/>
      <c r="FV46" s="168"/>
      <c r="FW46" s="168"/>
      <c r="FX46" s="168"/>
      <c r="FY46" s="168"/>
      <c r="FZ46" s="168"/>
      <c r="GA46" s="168"/>
      <c r="GB46" s="168"/>
      <c r="GC46" s="168"/>
      <c r="GD46" s="168"/>
      <c r="GE46" s="168"/>
      <c r="GF46" s="168"/>
      <c r="GG46" s="168"/>
      <c r="GH46" s="168"/>
      <c r="GI46" s="168"/>
      <c r="GJ46" s="168"/>
      <c r="GK46" s="168"/>
      <c r="GL46" s="168"/>
      <c r="GM46" s="168"/>
      <c r="GN46" s="168"/>
      <c r="GO46" s="168"/>
      <c r="GP46" s="168"/>
      <c r="GQ46" s="168"/>
      <c r="GR46" s="168"/>
      <c r="GS46" s="168"/>
      <c r="GT46" s="168"/>
      <c r="GU46" s="168"/>
      <c r="GV46" s="168"/>
      <c r="GW46" s="168"/>
      <c r="GX46" s="168"/>
      <c r="GY46" s="168"/>
      <c r="GZ46" s="168"/>
      <c r="HA46" s="168"/>
      <c r="HB46" s="168"/>
      <c r="HC46" s="168"/>
      <c r="HD46" s="168"/>
      <c r="HE46" s="168"/>
      <c r="HF46" s="168"/>
      <c r="HG46" s="168"/>
      <c r="HH46" s="168"/>
      <c r="HI46" s="168"/>
      <c r="HJ46" s="168"/>
      <c r="HK46" s="168"/>
      <c r="HL46" s="168"/>
      <c r="HM46" s="168"/>
      <c r="HN46" s="168"/>
      <c r="HO46" s="168"/>
      <c r="HP46" s="168"/>
      <c r="HQ46" s="168"/>
      <c r="HR46" s="168"/>
      <c r="HS46" s="168"/>
      <c r="HT46" s="168"/>
      <c r="HU46" s="168"/>
      <c r="HV46" s="168"/>
      <c r="HW46" s="168"/>
      <c r="HX46" s="168"/>
      <c r="HY46" s="168"/>
      <c r="HZ46" s="168"/>
      <c r="IA46" s="168"/>
      <c r="IB46" s="168"/>
      <c r="IC46" s="168"/>
      <c r="ID46" s="168"/>
      <c r="IE46" s="168"/>
      <c r="IF46" s="168"/>
      <c r="IG46" s="168"/>
      <c r="IH46" s="168"/>
      <c r="II46" s="168"/>
      <c r="IJ46" s="168"/>
      <c r="IK46" s="168"/>
      <c r="IL46" s="168"/>
    </row>
    <row r="47" spans="1:246" ht="15.75" customHeight="1" outlineLevel="2" x14ac:dyDescent="0.35">
      <c r="A47" s="3" t="s">
        <v>825</v>
      </c>
      <c r="B47" s="70"/>
      <c r="C47" s="70"/>
      <c r="D47" s="167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9"/>
      <c r="AI47" s="167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68"/>
      <c r="AV47" s="168"/>
      <c r="AW47" s="168"/>
      <c r="AX47" s="168"/>
      <c r="AY47" s="168"/>
      <c r="AZ47" s="168"/>
      <c r="BA47" s="168"/>
      <c r="BB47" s="168"/>
      <c r="BC47" s="168"/>
      <c r="BD47" s="168"/>
      <c r="BE47" s="168"/>
      <c r="BF47" s="168"/>
      <c r="BG47" s="168"/>
      <c r="BH47" s="168">
        <v>204.57</v>
      </c>
      <c r="BI47" s="168"/>
      <c r="BJ47" s="168"/>
      <c r="BK47" s="168"/>
      <c r="BL47" s="168"/>
      <c r="BM47" s="169"/>
      <c r="BN47" s="170"/>
      <c r="BO47" s="168">
        <v>204.57</v>
      </c>
      <c r="BP47" s="168"/>
      <c r="BQ47" s="168"/>
      <c r="BR47" s="168"/>
      <c r="BS47" s="168"/>
      <c r="BT47" s="168"/>
      <c r="BU47" s="168"/>
      <c r="BV47" s="168">
        <v>204.57</v>
      </c>
      <c r="BW47" s="168"/>
      <c r="BX47" s="168"/>
      <c r="BY47" s="168"/>
      <c r="BZ47" s="168"/>
      <c r="CA47" s="168"/>
      <c r="CB47" s="168"/>
      <c r="CC47" s="168"/>
      <c r="CD47" s="168"/>
      <c r="CE47" s="168"/>
      <c r="CF47" s="168"/>
      <c r="CG47" s="168"/>
      <c r="CH47" s="168"/>
      <c r="CI47" s="168"/>
      <c r="CJ47" s="168"/>
      <c r="CK47" s="168"/>
      <c r="CL47" s="168"/>
      <c r="CM47" s="168"/>
      <c r="CN47" s="168"/>
      <c r="CO47" s="168"/>
      <c r="CP47" s="168"/>
      <c r="CQ47" s="168"/>
      <c r="CR47" s="168"/>
      <c r="CS47" s="168"/>
      <c r="CT47" s="168"/>
      <c r="CU47" s="168"/>
      <c r="CV47" s="168"/>
      <c r="CW47" s="168"/>
      <c r="CX47" s="168"/>
      <c r="CY47" s="168"/>
      <c r="CZ47" s="168"/>
      <c r="DA47" s="168"/>
      <c r="DB47" s="168"/>
      <c r="DC47" s="168"/>
      <c r="DD47" s="168"/>
      <c r="DE47" s="168"/>
      <c r="DF47" s="168"/>
      <c r="DG47" s="168"/>
      <c r="DH47" s="168"/>
      <c r="DI47" s="168"/>
      <c r="DJ47" s="168"/>
      <c r="DK47" s="168"/>
      <c r="DL47" s="168"/>
      <c r="DM47" s="168"/>
      <c r="DN47" s="168"/>
      <c r="DO47" s="168"/>
      <c r="DP47" s="168"/>
      <c r="DQ47" s="168"/>
      <c r="DR47" s="168"/>
      <c r="DS47" s="168"/>
      <c r="DT47" s="168"/>
      <c r="DU47" s="168"/>
      <c r="DV47" s="168"/>
      <c r="DW47" s="168"/>
      <c r="DX47" s="168"/>
      <c r="DY47" s="168"/>
      <c r="DZ47" s="168"/>
      <c r="EA47" s="168"/>
      <c r="EB47" s="168"/>
      <c r="EC47" s="168"/>
      <c r="ED47" s="168"/>
      <c r="EE47" s="168"/>
      <c r="EF47" s="168"/>
      <c r="EG47" s="168"/>
      <c r="EH47" s="168"/>
      <c r="EI47" s="168"/>
      <c r="EJ47" s="168"/>
      <c r="EK47" s="168"/>
      <c r="EL47" s="168"/>
      <c r="EM47" s="168"/>
      <c r="EN47" s="168"/>
      <c r="EO47" s="168"/>
      <c r="EP47" s="168"/>
      <c r="EQ47" s="168"/>
      <c r="ER47" s="168"/>
      <c r="ES47" s="168"/>
      <c r="ET47" s="168"/>
      <c r="EU47" s="168"/>
      <c r="EV47" s="168"/>
      <c r="EW47" s="168"/>
      <c r="EX47" s="168"/>
      <c r="EY47" s="168"/>
      <c r="EZ47" s="168"/>
      <c r="FA47" s="168"/>
      <c r="FB47" s="168"/>
      <c r="FC47" s="168"/>
      <c r="FD47" s="168"/>
      <c r="FE47" s="168"/>
      <c r="FF47" s="168"/>
      <c r="FG47" s="168"/>
      <c r="FH47" s="168"/>
      <c r="FI47" s="168"/>
      <c r="FJ47" s="168"/>
      <c r="FK47" s="168"/>
      <c r="FL47" s="168"/>
      <c r="FM47" s="168"/>
      <c r="FN47" s="168"/>
      <c r="FO47" s="168"/>
      <c r="FP47" s="168"/>
      <c r="FQ47" s="168"/>
      <c r="FR47" s="168"/>
      <c r="FS47" s="168"/>
      <c r="FT47" s="168"/>
      <c r="FU47" s="168"/>
      <c r="FV47" s="168"/>
      <c r="FW47" s="168"/>
      <c r="FX47" s="168"/>
      <c r="FY47" s="168"/>
      <c r="FZ47" s="168"/>
      <c r="GA47" s="168"/>
      <c r="GB47" s="168"/>
      <c r="GC47" s="168"/>
      <c r="GD47" s="168"/>
      <c r="GE47" s="168"/>
      <c r="GF47" s="168"/>
      <c r="GG47" s="168"/>
      <c r="GH47" s="168"/>
      <c r="GI47" s="168"/>
      <c r="GJ47" s="168"/>
      <c r="GK47" s="168"/>
      <c r="GL47" s="168"/>
      <c r="GM47" s="168"/>
      <c r="GN47" s="168"/>
      <c r="GO47" s="168"/>
      <c r="GP47" s="168"/>
      <c r="GQ47" s="168"/>
      <c r="GR47" s="168"/>
      <c r="GS47" s="168"/>
      <c r="GT47" s="168"/>
      <c r="GU47" s="168"/>
      <c r="GV47" s="168"/>
      <c r="GW47" s="168"/>
      <c r="GX47" s="168"/>
      <c r="GY47" s="168"/>
      <c r="GZ47" s="168"/>
      <c r="HA47" s="168"/>
      <c r="HB47" s="168"/>
      <c r="HC47" s="168"/>
      <c r="HD47" s="168"/>
      <c r="HE47" s="168"/>
      <c r="HF47" s="168"/>
      <c r="HG47" s="168"/>
      <c r="HH47" s="168"/>
      <c r="HI47" s="168"/>
      <c r="HJ47" s="168"/>
      <c r="HK47" s="168"/>
      <c r="HL47" s="168"/>
      <c r="HM47" s="168"/>
      <c r="HN47" s="168"/>
      <c r="HO47" s="168"/>
      <c r="HP47" s="168"/>
      <c r="HQ47" s="168"/>
      <c r="HR47" s="168"/>
      <c r="HS47" s="168"/>
      <c r="HT47" s="168"/>
      <c r="HU47" s="168"/>
      <c r="HV47" s="168"/>
      <c r="HW47" s="168"/>
      <c r="HX47" s="168"/>
      <c r="HY47" s="168"/>
      <c r="HZ47" s="168"/>
      <c r="IA47" s="168"/>
      <c r="IB47" s="168"/>
      <c r="IC47" s="168"/>
      <c r="ID47" s="168"/>
      <c r="IE47" s="168"/>
      <c r="IF47" s="168"/>
      <c r="IG47" s="168"/>
      <c r="IH47" s="168"/>
      <c r="II47" s="168"/>
      <c r="IJ47" s="168"/>
      <c r="IK47" s="168"/>
      <c r="IL47" s="168"/>
    </row>
    <row r="48" spans="1:246" ht="15.75" customHeight="1" outlineLevel="1" x14ac:dyDescent="0.35">
      <c r="A48" s="90" t="s">
        <v>826</v>
      </c>
      <c r="B48" s="70"/>
      <c r="C48" s="70"/>
      <c r="D48" s="177">
        <f t="shared" ref="D48:CQ48" si="334">SUM(D49:D56)</f>
        <v>0</v>
      </c>
      <c r="E48" s="178">
        <f t="shared" si="334"/>
        <v>0</v>
      </c>
      <c r="F48" s="178">
        <f t="shared" si="334"/>
        <v>78.5</v>
      </c>
      <c r="G48" s="178">
        <f t="shared" si="334"/>
        <v>50</v>
      </c>
      <c r="H48" s="178">
        <f t="shared" si="334"/>
        <v>0</v>
      </c>
      <c r="I48" s="178">
        <f t="shared" si="334"/>
        <v>0</v>
      </c>
      <c r="J48" s="178">
        <f t="shared" si="334"/>
        <v>0</v>
      </c>
      <c r="K48" s="178">
        <f t="shared" si="334"/>
        <v>0</v>
      </c>
      <c r="L48" s="178">
        <f t="shared" si="334"/>
        <v>0</v>
      </c>
      <c r="M48" s="178">
        <f t="shared" si="334"/>
        <v>0</v>
      </c>
      <c r="N48" s="178">
        <f t="shared" si="334"/>
        <v>25</v>
      </c>
      <c r="O48" s="178">
        <f t="shared" si="334"/>
        <v>0</v>
      </c>
      <c r="P48" s="178">
        <f t="shared" si="334"/>
        <v>0</v>
      </c>
      <c r="Q48" s="178">
        <f t="shared" si="334"/>
        <v>0</v>
      </c>
      <c r="R48" s="178">
        <f t="shared" si="334"/>
        <v>0</v>
      </c>
      <c r="S48" s="178">
        <f t="shared" si="334"/>
        <v>0</v>
      </c>
      <c r="T48" s="178">
        <f t="shared" si="334"/>
        <v>0</v>
      </c>
      <c r="U48" s="178">
        <f t="shared" si="334"/>
        <v>0</v>
      </c>
      <c r="V48" s="178">
        <f t="shared" si="334"/>
        <v>0</v>
      </c>
      <c r="W48" s="178">
        <f t="shared" si="334"/>
        <v>0</v>
      </c>
      <c r="X48" s="178">
        <f t="shared" si="334"/>
        <v>0</v>
      </c>
      <c r="Y48" s="178">
        <f t="shared" si="334"/>
        <v>415.37</v>
      </c>
      <c r="Z48" s="178">
        <f t="shared" si="334"/>
        <v>0</v>
      </c>
      <c r="AA48" s="178">
        <f t="shared" si="334"/>
        <v>0</v>
      </c>
      <c r="AB48" s="178">
        <f t="shared" si="334"/>
        <v>0</v>
      </c>
      <c r="AC48" s="178">
        <f t="shared" si="334"/>
        <v>0</v>
      </c>
      <c r="AD48" s="178">
        <f t="shared" si="334"/>
        <v>0</v>
      </c>
      <c r="AE48" s="178">
        <f t="shared" si="334"/>
        <v>0</v>
      </c>
      <c r="AF48" s="178">
        <f t="shared" si="334"/>
        <v>0</v>
      </c>
      <c r="AG48" s="178">
        <f t="shared" si="334"/>
        <v>0</v>
      </c>
      <c r="AH48" s="155">
        <f t="shared" si="334"/>
        <v>20</v>
      </c>
      <c r="AI48" s="177">
        <f t="shared" si="334"/>
        <v>0</v>
      </c>
      <c r="AJ48" s="178">
        <f t="shared" si="334"/>
        <v>0</v>
      </c>
      <c r="AK48" s="178">
        <f t="shared" si="334"/>
        <v>0</v>
      </c>
      <c r="AL48" s="178">
        <f t="shared" si="334"/>
        <v>0</v>
      </c>
      <c r="AM48" s="178">
        <f t="shared" si="334"/>
        <v>6014.29</v>
      </c>
      <c r="AN48" s="178">
        <f t="shared" si="334"/>
        <v>0</v>
      </c>
      <c r="AO48" s="178">
        <f t="shared" si="334"/>
        <v>0</v>
      </c>
      <c r="AP48" s="178">
        <f t="shared" si="334"/>
        <v>0</v>
      </c>
      <c r="AQ48" s="178">
        <f t="shared" si="334"/>
        <v>0</v>
      </c>
      <c r="AR48" s="178">
        <f t="shared" si="334"/>
        <v>0</v>
      </c>
      <c r="AS48" s="178">
        <f t="shared" si="334"/>
        <v>0</v>
      </c>
      <c r="AT48" s="178">
        <f t="shared" si="334"/>
        <v>0</v>
      </c>
      <c r="AU48" s="178">
        <f t="shared" si="334"/>
        <v>827.55</v>
      </c>
      <c r="AV48" s="178">
        <f t="shared" si="334"/>
        <v>70</v>
      </c>
      <c r="AW48" s="178">
        <f t="shared" si="334"/>
        <v>339.41</v>
      </c>
      <c r="AX48" s="178">
        <f t="shared" si="334"/>
        <v>0</v>
      </c>
      <c r="AY48" s="178">
        <f t="shared" si="334"/>
        <v>0</v>
      </c>
      <c r="AZ48" s="178">
        <f t="shared" si="334"/>
        <v>0</v>
      </c>
      <c r="BA48" s="178">
        <f t="shared" si="334"/>
        <v>0</v>
      </c>
      <c r="BB48" s="178">
        <f t="shared" si="334"/>
        <v>0</v>
      </c>
      <c r="BC48" s="178">
        <f t="shared" si="334"/>
        <v>50</v>
      </c>
      <c r="BD48" s="178">
        <f t="shared" si="334"/>
        <v>0</v>
      </c>
      <c r="BE48" s="178">
        <f t="shared" si="334"/>
        <v>434.34</v>
      </c>
      <c r="BF48" s="178">
        <f t="shared" si="334"/>
        <v>0</v>
      </c>
      <c r="BG48" s="178">
        <f t="shared" si="334"/>
        <v>0</v>
      </c>
      <c r="BH48" s="178">
        <f t="shared" si="334"/>
        <v>0</v>
      </c>
      <c r="BI48" s="178">
        <f t="shared" si="334"/>
        <v>155</v>
      </c>
      <c r="BJ48" s="178">
        <f t="shared" si="334"/>
        <v>0</v>
      </c>
      <c r="BK48" s="178">
        <f t="shared" si="334"/>
        <v>0</v>
      </c>
      <c r="BL48" s="178">
        <f t="shared" si="334"/>
        <v>0</v>
      </c>
      <c r="BM48" s="155">
        <f t="shared" si="334"/>
        <v>0</v>
      </c>
      <c r="BN48" s="179">
        <f t="shared" si="334"/>
        <v>0</v>
      </c>
      <c r="BO48" s="178">
        <f t="shared" si="334"/>
        <v>0</v>
      </c>
      <c r="BP48" s="178">
        <f t="shared" si="334"/>
        <v>0</v>
      </c>
      <c r="BQ48" s="178">
        <f t="shared" si="334"/>
        <v>0</v>
      </c>
      <c r="BR48" s="178">
        <f t="shared" si="334"/>
        <v>6000</v>
      </c>
      <c r="BS48" s="178">
        <f t="shared" si="334"/>
        <v>0</v>
      </c>
      <c r="BT48" s="178">
        <f t="shared" si="334"/>
        <v>0</v>
      </c>
      <c r="BU48" s="178">
        <f t="shared" si="334"/>
        <v>0</v>
      </c>
      <c r="BV48" s="178">
        <f t="shared" si="334"/>
        <v>0</v>
      </c>
      <c r="BW48" s="178">
        <f t="shared" si="334"/>
        <v>0</v>
      </c>
      <c r="BX48" s="178">
        <f t="shared" si="334"/>
        <v>0</v>
      </c>
      <c r="BY48" s="178">
        <f t="shared" si="334"/>
        <v>0</v>
      </c>
      <c r="BZ48" s="178">
        <f t="shared" si="334"/>
        <v>894.01</v>
      </c>
      <c r="CA48" s="178">
        <f t="shared" si="334"/>
        <v>0</v>
      </c>
      <c r="CB48" s="178">
        <f t="shared" si="334"/>
        <v>0</v>
      </c>
      <c r="CC48" s="178">
        <f t="shared" si="334"/>
        <v>0</v>
      </c>
      <c r="CD48" s="178">
        <f t="shared" si="334"/>
        <v>0</v>
      </c>
      <c r="CE48" s="178">
        <f t="shared" si="334"/>
        <v>0</v>
      </c>
      <c r="CF48" s="178">
        <f t="shared" si="334"/>
        <v>0</v>
      </c>
      <c r="CG48" s="178">
        <f t="shared" si="334"/>
        <v>0</v>
      </c>
      <c r="CH48" s="178">
        <f t="shared" si="334"/>
        <v>0</v>
      </c>
      <c r="CI48" s="178">
        <f t="shared" si="334"/>
        <v>498.82</v>
      </c>
      <c r="CJ48" s="178">
        <f t="shared" si="334"/>
        <v>0</v>
      </c>
      <c r="CK48" s="178">
        <f t="shared" si="334"/>
        <v>0</v>
      </c>
      <c r="CL48" s="178">
        <f t="shared" si="334"/>
        <v>0</v>
      </c>
      <c r="CM48" s="178">
        <f t="shared" si="334"/>
        <v>0</v>
      </c>
      <c r="CN48" s="178">
        <f t="shared" si="334"/>
        <v>0</v>
      </c>
      <c r="CO48" s="178">
        <f t="shared" si="334"/>
        <v>0</v>
      </c>
      <c r="CP48" s="178">
        <f t="shared" si="334"/>
        <v>0</v>
      </c>
      <c r="CQ48" s="178">
        <f t="shared" si="334"/>
        <v>0</v>
      </c>
      <c r="CR48" s="178">
        <f t="shared" ref="CR48:FC48" si="335">SUM(CR49:CR56)</f>
        <v>0</v>
      </c>
      <c r="CS48" s="178">
        <f t="shared" si="335"/>
        <v>0</v>
      </c>
      <c r="CT48" s="178">
        <f t="shared" si="335"/>
        <v>0</v>
      </c>
      <c r="CU48" s="178">
        <f t="shared" si="335"/>
        <v>0</v>
      </c>
      <c r="CV48" s="178">
        <f t="shared" si="335"/>
        <v>0</v>
      </c>
      <c r="CW48" s="178">
        <f t="shared" si="335"/>
        <v>0</v>
      </c>
      <c r="CX48" s="178">
        <f t="shared" si="335"/>
        <v>0</v>
      </c>
      <c r="CY48" s="178">
        <f t="shared" si="335"/>
        <v>0</v>
      </c>
      <c r="CZ48" s="178">
        <f t="shared" si="335"/>
        <v>0</v>
      </c>
      <c r="DA48" s="178">
        <f t="shared" si="335"/>
        <v>0</v>
      </c>
      <c r="DB48" s="178">
        <f t="shared" si="335"/>
        <v>0</v>
      </c>
      <c r="DC48" s="178">
        <f t="shared" si="335"/>
        <v>0</v>
      </c>
      <c r="DD48" s="178">
        <f t="shared" si="335"/>
        <v>0</v>
      </c>
      <c r="DE48" s="178">
        <f t="shared" si="335"/>
        <v>0</v>
      </c>
      <c r="DF48" s="178">
        <f t="shared" si="335"/>
        <v>0</v>
      </c>
      <c r="DG48" s="178">
        <f t="shared" si="335"/>
        <v>0</v>
      </c>
      <c r="DH48" s="178">
        <f t="shared" si="335"/>
        <v>0</v>
      </c>
      <c r="DI48" s="178">
        <f t="shared" si="335"/>
        <v>0</v>
      </c>
      <c r="DJ48" s="178">
        <f t="shared" si="335"/>
        <v>0</v>
      </c>
      <c r="DK48" s="178">
        <f t="shared" si="335"/>
        <v>0</v>
      </c>
      <c r="DL48" s="178">
        <f t="shared" si="335"/>
        <v>0</v>
      </c>
      <c r="DM48" s="178">
        <f t="shared" si="335"/>
        <v>0</v>
      </c>
      <c r="DN48" s="178">
        <f t="shared" si="335"/>
        <v>0</v>
      </c>
      <c r="DO48" s="178">
        <f t="shared" si="335"/>
        <v>0</v>
      </c>
      <c r="DP48" s="178">
        <f t="shared" si="335"/>
        <v>0</v>
      </c>
      <c r="DQ48" s="178">
        <f t="shared" si="335"/>
        <v>0</v>
      </c>
      <c r="DR48" s="178">
        <f t="shared" si="335"/>
        <v>0</v>
      </c>
      <c r="DS48" s="178">
        <f t="shared" si="335"/>
        <v>0</v>
      </c>
      <c r="DT48" s="178">
        <f t="shared" si="335"/>
        <v>0</v>
      </c>
      <c r="DU48" s="178">
        <f t="shared" si="335"/>
        <v>0</v>
      </c>
      <c r="DV48" s="178">
        <f t="shared" si="335"/>
        <v>0</v>
      </c>
      <c r="DW48" s="178">
        <f t="shared" si="335"/>
        <v>0</v>
      </c>
      <c r="DX48" s="178">
        <f t="shared" si="335"/>
        <v>0</v>
      </c>
      <c r="DY48" s="178">
        <f t="shared" si="335"/>
        <v>0</v>
      </c>
      <c r="DZ48" s="178">
        <f t="shared" si="335"/>
        <v>0</v>
      </c>
      <c r="EA48" s="178">
        <f t="shared" si="335"/>
        <v>0</v>
      </c>
      <c r="EB48" s="178">
        <f t="shared" si="335"/>
        <v>0</v>
      </c>
      <c r="EC48" s="178">
        <f t="shared" si="335"/>
        <v>0</v>
      </c>
      <c r="ED48" s="178">
        <f t="shared" si="335"/>
        <v>0</v>
      </c>
      <c r="EE48" s="178">
        <f t="shared" si="335"/>
        <v>0</v>
      </c>
      <c r="EF48" s="178">
        <f t="shared" si="335"/>
        <v>0</v>
      </c>
      <c r="EG48" s="178">
        <f t="shared" si="335"/>
        <v>0</v>
      </c>
      <c r="EH48" s="178">
        <f t="shared" si="335"/>
        <v>0</v>
      </c>
      <c r="EI48" s="178">
        <f t="shared" si="335"/>
        <v>0</v>
      </c>
      <c r="EJ48" s="178">
        <f t="shared" si="335"/>
        <v>0</v>
      </c>
      <c r="EK48" s="178">
        <f t="shared" si="335"/>
        <v>0</v>
      </c>
      <c r="EL48" s="178">
        <f t="shared" si="335"/>
        <v>0</v>
      </c>
      <c r="EM48" s="178">
        <f t="shared" si="335"/>
        <v>0</v>
      </c>
      <c r="EN48" s="178">
        <f t="shared" si="335"/>
        <v>0</v>
      </c>
      <c r="EO48" s="178">
        <f t="shared" si="335"/>
        <v>0</v>
      </c>
      <c r="EP48" s="178">
        <f t="shared" si="335"/>
        <v>0</v>
      </c>
      <c r="EQ48" s="178">
        <f t="shared" si="335"/>
        <v>0</v>
      </c>
      <c r="ER48" s="178">
        <f t="shared" si="335"/>
        <v>0</v>
      </c>
      <c r="ES48" s="178">
        <f t="shared" si="335"/>
        <v>0</v>
      </c>
      <c r="ET48" s="178">
        <f t="shared" si="335"/>
        <v>0</v>
      </c>
      <c r="EU48" s="178">
        <f t="shared" si="335"/>
        <v>0</v>
      </c>
      <c r="EV48" s="178">
        <f t="shared" si="335"/>
        <v>0</v>
      </c>
      <c r="EW48" s="178">
        <f t="shared" si="335"/>
        <v>0</v>
      </c>
      <c r="EX48" s="178">
        <f t="shared" si="335"/>
        <v>0</v>
      </c>
      <c r="EY48" s="178">
        <f t="shared" si="335"/>
        <v>0</v>
      </c>
      <c r="EZ48" s="178">
        <f t="shared" si="335"/>
        <v>0</v>
      </c>
      <c r="FA48" s="178">
        <f t="shared" si="335"/>
        <v>0</v>
      </c>
      <c r="FB48" s="178">
        <f t="shared" si="335"/>
        <v>0</v>
      </c>
      <c r="FC48" s="178">
        <f t="shared" si="335"/>
        <v>0</v>
      </c>
      <c r="FD48" s="178">
        <f t="shared" ref="FD48:HO48" si="336">SUM(FD49:FD56)</f>
        <v>0</v>
      </c>
      <c r="FE48" s="178">
        <f t="shared" si="336"/>
        <v>0</v>
      </c>
      <c r="FF48" s="178">
        <f t="shared" si="336"/>
        <v>0</v>
      </c>
      <c r="FG48" s="178">
        <f t="shared" si="336"/>
        <v>0</v>
      </c>
      <c r="FH48" s="178">
        <f t="shared" si="336"/>
        <v>0</v>
      </c>
      <c r="FI48" s="178">
        <f t="shared" si="336"/>
        <v>0</v>
      </c>
      <c r="FJ48" s="178">
        <f t="shared" si="336"/>
        <v>0</v>
      </c>
      <c r="FK48" s="178">
        <f t="shared" si="336"/>
        <v>0</v>
      </c>
      <c r="FL48" s="178">
        <f t="shared" si="336"/>
        <v>0</v>
      </c>
      <c r="FM48" s="178">
        <f t="shared" si="336"/>
        <v>0</v>
      </c>
      <c r="FN48" s="178">
        <f t="shared" si="336"/>
        <v>0</v>
      </c>
      <c r="FO48" s="178">
        <f t="shared" si="336"/>
        <v>0</v>
      </c>
      <c r="FP48" s="178">
        <f t="shared" si="336"/>
        <v>0</v>
      </c>
      <c r="FQ48" s="178">
        <f t="shared" si="336"/>
        <v>0</v>
      </c>
      <c r="FR48" s="178">
        <f t="shared" si="336"/>
        <v>0</v>
      </c>
      <c r="FS48" s="178">
        <f t="shared" si="336"/>
        <v>0</v>
      </c>
      <c r="FT48" s="178">
        <f t="shared" si="336"/>
        <v>0</v>
      </c>
      <c r="FU48" s="178">
        <f t="shared" si="336"/>
        <v>0</v>
      </c>
      <c r="FV48" s="178">
        <f t="shared" si="336"/>
        <v>0</v>
      </c>
      <c r="FW48" s="178">
        <f t="shared" si="336"/>
        <v>0</v>
      </c>
      <c r="FX48" s="178">
        <f t="shared" si="336"/>
        <v>0</v>
      </c>
      <c r="FY48" s="178">
        <f t="shared" si="336"/>
        <v>0</v>
      </c>
      <c r="FZ48" s="178">
        <f t="shared" si="336"/>
        <v>0</v>
      </c>
      <c r="GA48" s="178">
        <f t="shared" si="336"/>
        <v>0</v>
      </c>
      <c r="GB48" s="178">
        <f t="shared" si="336"/>
        <v>0</v>
      </c>
      <c r="GC48" s="178">
        <f t="shared" si="336"/>
        <v>0</v>
      </c>
      <c r="GD48" s="178">
        <f t="shared" si="336"/>
        <v>0</v>
      </c>
      <c r="GE48" s="178">
        <f t="shared" si="336"/>
        <v>0</v>
      </c>
      <c r="GF48" s="178">
        <f t="shared" si="336"/>
        <v>0</v>
      </c>
      <c r="GG48" s="178">
        <f t="shared" si="336"/>
        <v>0</v>
      </c>
      <c r="GH48" s="178">
        <f t="shared" si="336"/>
        <v>0</v>
      </c>
      <c r="GI48" s="178">
        <f t="shared" si="336"/>
        <v>0</v>
      </c>
      <c r="GJ48" s="178">
        <f t="shared" si="336"/>
        <v>0</v>
      </c>
      <c r="GK48" s="178">
        <f t="shared" si="336"/>
        <v>0</v>
      </c>
      <c r="GL48" s="178">
        <f t="shared" si="336"/>
        <v>0</v>
      </c>
      <c r="GM48" s="178">
        <f t="shared" si="336"/>
        <v>0</v>
      </c>
      <c r="GN48" s="178">
        <f t="shared" si="336"/>
        <v>0</v>
      </c>
      <c r="GO48" s="178">
        <f t="shared" si="336"/>
        <v>0</v>
      </c>
      <c r="GP48" s="178">
        <f t="shared" si="336"/>
        <v>0</v>
      </c>
      <c r="GQ48" s="178">
        <f t="shared" si="336"/>
        <v>0</v>
      </c>
      <c r="GR48" s="178">
        <f t="shared" si="336"/>
        <v>0</v>
      </c>
      <c r="GS48" s="178">
        <f t="shared" si="336"/>
        <v>0</v>
      </c>
      <c r="GT48" s="178">
        <f t="shared" si="336"/>
        <v>0</v>
      </c>
      <c r="GU48" s="178">
        <f t="shared" si="336"/>
        <v>0</v>
      </c>
      <c r="GV48" s="178">
        <f t="shared" si="336"/>
        <v>0</v>
      </c>
      <c r="GW48" s="178">
        <f t="shared" si="336"/>
        <v>0</v>
      </c>
      <c r="GX48" s="178">
        <f t="shared" si="336"/>
        <v>0</v>
      </c>
      <c r="GY48" s="178">
        <f t="shared" si="336"/>
        <v>0</v>
      </c>
      <c r="GZ48" s="178">
        <f t="shared" si="336"/>
        <v>0</v>
      </c>
      <c r="HA48" s="178">
        <f t="shared" si="336"/>
        <v>0</v>
      </c>
      <c r="HB48" s="178">
        <f t="shared" si="336"/>
        <v>0</v>
      </c>
      <c r="HC48" s="178">
        <f t="shared" si="336"/>
        <v>0</v>
      </c>
      <c r="HD48" s="178">
        <f t="shared" si="336"/>
        <v>0</v>
      </c>
      <c r="HE48" s="178">
        <f t="shared" si="336"/>
        <v>0</v>
      </c>
      <c r="HF48" s="178">
        <f t="shared" si="336"/>
        <v>0</v>
      </c>
      <c r="HG48" s="178">
        <f t="shared" si="336"/>
        <v>0</v>
      </c>
      <c r="HH48" s="178">
        <f t="shared" si="336"/>
        <v>0</v>
      </c>
      <c r="HI48" s="178">
        <f t="shared" si="336"/>
        <v>0</v>
      </c>
      <c r="HJ48" s="178">
        <f t="shared" si="336"/>
        <v>0</v>
      </c>
      <c r="HK48" s="178">
        <f t="shared" si="336"/>
        <v>0</v>
      </c>
      <c r="HL48" s="178">
        <f t="shared" si="336"/>
        <v>0</v>
      </c>
      <c r="HM48" s="178">
        <f t="shared" si="336"/>
        <v>0</v>
      </c>
      <c r="HN48" s="178">
        <f t="shared" si="336"/>
        <v>0</v>
      </c>
      <c r="HO48" s="178">
        <f t="shared" si="336"/>
        <v>0</v>
      </c>
      <c r="HP48" s="178">
        <f t="shared" ref="HP48:IL48" si="337">SUM(HP49:HP56)</f>
        <v>0</v>
      </c>
      <c r="HQ48" s="178">
        <f t="shared" si="337"/>
        <v>0</v>
      </c>
      <c r="HR48" s="178">
        <f t="shared" si="337"/>
        <v>0</v>
      </c>
      <c r="HS48" s="178">
        <f t="shared" si="337"/>
        <v>0</v>
      </c>
      <c r="HT48" s="178">
        <f t="shared" si="337"/>
        <v>0</v>
      </c>
      <c r="HU48" s="178">
        <f t="shared" si="337"/>
        <v>0</v>
      </c>
      <c r="HV48" s="178">
        <f t="shared" si="337"/>
        <v>0</v>
      </c>
      <c r="HW48" s="178">
        <f t="shared" si="337"/>
        <v>0</v>
      </c>
      <c r="HX48" s="178">
        <f t="shared" si="337"/>
        <v>0</v>
      </c>
      <c r="HY48" s="178">
        <f t="shared" si="337"/>
        <v>0</v>
      </c>
      <c r="HZ48" s="178">
        <f t="shared" si="337"/>
        <v>0</v>
      </c>
      <c r="IA48" s="178">
        <f t="shared" si="337"/>
        <v>0</v>
      </c>
      <c r="IB48" s="178">
        <f t="shared" si="337"/>
        <v>0</v>
      </c>
      <c r="IC48" s="178">
        <f t="shared" si="337"/>
        <v>0</v>
      </c>
      <c r="ID48" s="178">
        <f t="shared" si="337"/>
        <v>0</v>
      </c>
      <c r="IE48" s="178">
        <f t="shared" si="337"/>
        <v>0</v>
      </c>
      <c r="IF48" s="178">
        <f t="shared" si="337"/>
        <v>0</v>
      </c>
      <c r="IG48" s="178">
        <f t="shared" si="337"/>
        <v>0</v>
      </c>
      <c r="IH48" s="178">
        <f t="shared" si="337"/>
        <v>0</v>
      </c>
      <c r="II48" s="178">
        <f t="shared" si="337"/>
        <v>0</v>
      </c>
      <c r="IJ48" s="178">
        <f t="shared" si="337"/>
        <v>0</v>
      </c>
      <c r="IK48" s="178">
        <f t="shared" si="337"/>
        <v>0</v>
      </c>
      <c r="IL48" s="178">
        <f t="shared" si="337"/>
        <v>0</v>
      </c>
    </row>
    <row r="49" spans="1:246" ht="15.75" customHeight="1" outlineLevel="1" x14ac:dyDescent="0.35">
      <c r="A49" s="3" t="s">
        <v>827</v>
      </c>
      <c r="B49" s="70"/>
      <c r="C49" s="70"/>
      <c r="D49" s="167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9"/>
      <c r="AI49" s="167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>
        <v>727.55</v>
      </c>
      <c r="AV49" s="168"/>
      <c r="AW49" s="168"/>
      <c r="AX49" s="168"/>
      <c r="AY49" s="168"/>
      <c r="AZ49" s="168"/>
      <c r="BA49" s="168"/>
      <c r="BB49" s="168"/>
      <c r="BC49" s="168"/>
      <c r="BD49" s="168"/>
      <c r="BE49" s="168"/>
      <c r="BF49" s="168"/>
      <c r="BG49" s="168"/>
      <c r="BH49" s="168"/>
      <c r="BI49" s="168"/>
      <c r="BJ49" s="168"/>
      <c r="BK49" s="168"/>
      <c r="BL49" s="168"/>
      <c r="BM49" s="169"/>
      <c r="BN49" s="170"/>
      <c r="BO49" s="168"/>
      <c r="BP49" s="168"/>
      <c r="BQ49" s="168"/>
      <c r="BR49" s="168"/>
      <c r="BS49" s="168"/>
      <c r="BT49" s="168"/>
      <c r="BU49" s="168"/>
      <c r="BV49" s="168"/>
      <c r="BW49" s="168"/>
      <c r="BX49" s="168"/>
      <c r="BY49" s="168"/>
      <c r="BZ49" s="168">
        <v>894.01</v>
      </c>
      <c r="CA49" s="168"/>
      <c r="CB49" s="168"/>
      <c r="CC49" s="168"/>
      <c r="CD49" s="168"/>
      <c r="CE49" s="168"/>
      <c r="CF49" s="168"/>
      <c r="CG49" s="168"/>
      <c r="CH49" s="168"/>
      <c r="CI49" s="168"/>
      <c r="CJ49" s="168"/>
      <c r="CK49" s="168"/>
      <c r="CL49" s="168"/>
      <c r="CM49" s="168"/>
      <c r="CN49" s="168"/>
      <c r="CO49" s="168"/>
      <c r="CP49" s="168"/>
      <c r="CQ49" s="168"/>
      <c r="CR49" s="168"/>
      <c r="CS49" s="168"/>
      <c r="CT49" s="168"/>
      <c r="CU49" s="168"/>
      <c r="CV49" s="168"/>
      <c r="CW49" s="168"/>
      <c r="CX49" s="168"/>
      <c r="CY49" s="168"/>
      <c r="CZ49" s="168"/>
      <c r="DA49" s="168"/>
      <c r="DB49" s="168"/>
      <c r="DC49" s="168"/>
      <c r="DD49" s="168"/>
      <c r="DE49" s="168"/>
      <c r="DF49" s="168"/>
      <c r="DG49" s="168"/>
      <c r="DH49" s="168"/>
      <c r="DI49" s="168"/>
      <c r="DJ49" s="168"/>
      <c r="DK49" s="168"/>
      <c r="DL49" s="168"/>
      <c r="DM49" s="168"/>
      <c r="DN49" s="168"/>
      <c r="DO49" s="168"/>
      <c r="DP49" s="168"/>
      <c r="DQ49" s="168"/>
      <c r="DR49" s="168"/>
      <c r="DS49" s="168"/>
      <c r="DT49" s="168"/>
      <c r="DU49" s="168"/>
      <c r="DV49" s="168"/>
      <c r="DW49" s="168"/>
      <c r="DX49" s="168"/>
      <c r="DY49" s="168"/>
      <c r="DZ49" s="168"/>
      <c r="EA49" s="168"/>
      <c r="EB49" s="168"/>
      <c r="EC49" s="168"/>
      <c r="ED49" s="168"/>
      <c r="EE49" s="168"/>
      <c r="EF49" s="168"/>
      <c r="EG49" s="168"/>
      <c r="EH49" s="168"/>
      <c r="EI49" s="168"/>
      <c r="EJ49" s="168"/>
      <c r="EK49" s="168"/>
      <c r="EL49" s="168"/>
      <c r="EM49" s="168"/>
      <c r="EN49" s="168"/>
      <c r="EO49" s="168"/>
      <c r="EP49" s="168"/>
      <c r="EQ49" s="168"/>
      <c r="ER49" s="168"/>
      <c r="ES49" s="168"/>
      <c r="ET49" s="168"/>
      <c r="EU49" s="168"/>
      <c r="EV49" s="168"/>
      <c r="EW49" s="168"/>
      <c r="EX49" s="168"/>
      <c r="EY49" s="168"/>
      <c r="EZ49" s="168"/>
      <c r="FA49" s="168"/>
      <c r="FB49" s="168"/>
      <c r="FC49" s="168"/>
      <c r="FD49" s="168"/>
      <c r="FE49" s="168"/>
      <c r="FF49" s="168"/>
      <c r="FG49" s="168"/>
      <c r="FH49" s="168"/>
      <c r="FI49" s="168"/>
      <c r="FJ49" s="168"/>
      <c r="FK49" s="168"/>
      <c r="FL49" s="168"/>
      <c r="FM49" s="168"/>
      <c r="FN49" s="168"/>
      <c r="FO49" s="168"/>
      <c r="FP49" s="168"/>
      <c r="FQ49" s="168"/>
      <c r="FR49" s="168"/>
      <c r="FS49" s="168"/>
      <c r="FT49" s="168"/>
      <c r="FU49" s="168"/>
      <c r="FV49" s="168"/>
      <c r="FW49" s="168"/>
      <c r="FX49" s="168"/>
      <c r="FY49" s="168"/>
      <c r="FZ49" s="168"/>
      <c r="GA49" s="168"/>
      <c r="GB49" s="168"/>
      <c r="GC49" s="168"/>
      <c r="GD49" s="168"/>
      <c r="GE49" s="168"/>
      <c r="GF49" s="168"/>
      <c r="GG49" s="168"/>
      <c r="GH49" s="168"/>
      <c r="GI49" s="168"/>
      <c r="GJ49" s="168"/>
      <c r="GK49" s="168"/>
      <c r="GL49" s="168"/>
      <c r="GM49" s="168"/>
      <c r="GN49" s="168"/>
      <c r="GO49" s="168"/>
      <c r="GP49" s="168"/>
      <c r="GQ49" s="168"/>
      <c r="GR49" s="168"/>
      <c r="GS49" s="168"/>
      <c r="GT49" s="168"/>
      <c r="GU49" s="168"/>
      <c r="GV49" s="168"/>
      <c r="GW49" s="168"/>
      <c r="GX49" s="168"/>
      <c r="GY49" s="168"/>
      <c r="GZ49" s="168"/>
      <c r="HA49" s="168"/>
      <c r="HB49" s="168"/>
      <c r="HC49" s="168"/>
      <c r="HD49" s="168"/>
      <c r="HE49" s="168"/>
      <c r="HF49" s="168"/>
      <c r="HG49" s="168"/>
      <c r="HH49" s="168"/>
      <c r="HI49" s="168"/>
      <c r="HJ49" s="168"/>
      <c r="HK49" s="168"/>
      <c r="HL49" s="168"/>
      <c r="HM49" s="168"/>
      <c r="HN49" s="168"/>
      <c r="HO49" s="168"/>
      <c r="HP49" s="168"/>
      <c r="HQ49" s="168"/>
      <c r="HR49" s="168"/>
      <c r="HS49" s="168"/>
      <c r="HT49" s="168"/>
      <c r="HU49" s="168"/>
      <c r="HV49" s="168"/>
      <c r="HW49" s="168"/>
      <c r="HX49" s="168"/>
      <c r="HY49" s="168"/>
      <c r="HZ49" s="168"/>
      <c r="IA49" s="168"/>
      <c r="IB49" s="168"/>
      <c r="IC49" s="168"/>
      <c r="ID49" s="168"/>
      <c r="IE49" s="168"/>
      <c r="IF49" s="168"/>
      <c r="IG49" s="168"/>
      <c r="IH49" s="168"/>
      <c r="II49" s="168"/>
      <c r="IJ49" s="168"/>
      <c r="IK49" s="168"/>
      <c r="IL49" s="168"/>
    </row>
    <row r="50" spans="1:246" ht="15.75" customHeight="1" outlineLevel="2" x14ac:dyDescent="0.35">
      <c r="A50" s="3" t="s">
        <v>828</v>
      </c>
      <c r="B50" s="70"/>
      <c r="C50" s="70"/>
      <c r="D50" s="167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9"/>
      <c r="AI50" s="167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69"/>
      <c r="BN50" s="170"/>
      <c r="BO50" s="168"/>
      <c r="BP50" s="168"/>
      <c r="BQ50" s="168"/>
      <c r="BR50" s="168"/>
      <c r="BS50" s="168"/>
      <c r="BT50" s="168"/>
      <c r="BU50" s="168"/>
      <c r="BV50" s="168"/>
      <c r="BW50" s="168"/>
      <c r="BX50" s="168"/>
      <c r="BY50" s="168"/>
      <c r="BZ50" s="168"/>
      <c r="CA50" s="168"/>
      <c r="CB50" s="168"/>
      <c r="CC50" s="168"/>
      <c r="CD50" s="168"/>
      <c r="CE50" s="168"/>
      <c r="CF50" s="168"/>
      <c r="CG50" s="168"/>
      <c r="CH50" s="168"/>
      <c r="CI50" s="168"/>
      <c r="CJ50" s="168"/>
      <c r="CK50" s="168"/>
      <c r="CL50" s="168"/>
      <c r="CM50" s="168"/>
      <c r="CN50" s="168"/>
      <c r="CO50" s="168"/>
      <c r="CP50" s="168"/>
      <c r="CQ50" s="168"/>
      <c r="CR50" s="168"/>
      <c r="CS50" s="168"/>
      <c r="CT50" s="168"/>
      <c r="CU50" s="168"/>
      <c r="CV50" s="168"/>
      <c r="CW50" s="168"/>
      <c r="CX50" s="168"/>
      <c r="CY50" s="168"/>
      <c r="CZ50" s="168"/>
      <c r="DA50" s="168"/>
      <c r="DB50" s="168"/>
      <c r="DC50" s="168"/>
      <c r="DD50" s="168"/>
      <c r="DE50" s="168"/>
      <c r="DF50" s="168"/>
      <c r="DG50" s="168"/>
      <c r="DH50" s="168"/>
      <c r="DI50" s="168"/>
      <c r="DJ50" s="168"/>
      <c r="DK50" s="168"/>
      <c r="DL50" s="168"/>
      <c r="DM50" s="168"/>
      <c r="DN50" s="168"/>
      <c r="DO50" s="168"/>
      <c r="DP50" s="168"/>
      <c r="DQ50" s="168"/>
      <c r="DR50" s="168"/>
      <c r="DS50" s="168"/>
      <c r="DT50" s="168"/>
      <c r="DU50" s="168"/>
      <c r="DV50" s="168"/>
      <c r="DW50" s="168"/>
      <c r="DX50" s="168"/>
      <c r="DY50" s="168"/>
      <c r="DZ50" s="168"/>
      <c r="EA50" s="168"/>
      <c r="EB50" s="168"/>
      <c r="EC50" s="168"/>
      <c r="ED50" s="168"/>
      <c r="EE50" s="168"/>
      <c r="EF50" s="168"/>
      <c r="EG50" s="168"/>
      <c r="EH50" s="168"/>
      <c r="EI50" s="168"/>
      <c r="EJ50" s="168"/>
      <c r="EK50" s="168"/>
      <c r="EL50" s="168"/>
      <c r="EM50" s="168"/>
      <c r="EN50" s="168"/>
      <c r="EO50" s="168"/>
      <c r="EP50" s="168"/>
      <c r="EQ50" s="168"/>
      <c r="ER50" s="168"/>
      <c r="ES50" s="168"/>
      <c r="ET50" s="168"/>
      <c r="EU50" s="168"/>
      <c r="EV50" s="168"/>
      <c r="EW50" s="168"/>
      <c r="EX50" s="168"/>
      <c r="EY50" s="168"/>
      <c r="EZ50" s="168"/>
      <c r="FA50" s="168"/>
      <c r="FB50" s="168"/>
      <c r="FC50" s="168"/>
      <c r="FD50" s="168"/>
      <c r="FE50" s="168"/>
      <c r="FF50" s="168"/>
      <c r="FG50" s="168"/>
      <c r="FH50" s="168"/>
      <c r="FI50" s="168"/>
      <c r="FJ50" s="168"/>
      <c r="FK50" s="168"/>
      <c r="FL50" s="168"/>
      <c r="FM50" s="168"/>
      <c r="FN50" s="168"/>
      <c r="FO50" s="168"/>
      <c r="FP50" s="168"/>
      <c r="FQ50" s="168"/>
      <c r="FR50" s="168"/>
      <c r="FS50" s="168"/>
      <c r="FT50" s="168"/>
      <c r="FU50" s="168"/>
      <c r="FV50" s="168"/>
      <c r="FW50" s="168"/>
      <c r="FX50" s="168"/>
      <c r="FY50" s="168"/>
      <c r="FZ50" s="168"/>
      <c r="GA50" s="168"/>
      <c r="GB50" s="168"/>
      <c r="GC50" s="168"/>
      <c r="GD50" s="168"/>
      <c r="GE50" s="168"/>
      <c r="GF50" s="168"/>
      <c r="GG50" s="168"/>
      <c r="GH50" s="168"/>
      <c r="GI50" s="168"/>
      <c r="GJ50" s="168"/>
      <c r="GK50" s="168"/>
      <c r="GL50" s="168"/>
      <c r="GM50" s="168"/>
      <c r="GN50" s="168"/>
      <c r="GO50" s="168"/>
      <c r="GP50" s="168"/>
      <c r="GQ50" s="168"/>
      <c r="GR50" s="168"/>
      <c r="GS50" s="168"/>
      <c r="GT50" s="168"/>
      <c r="GU50" s="168"/>
      <c r="GV50" s="168"/>
      <c r="GW50" s="168"/>
      <c r="GX50" s="168"/>
      <c r="GY50" s="168"/>
      <c r="GZ50" s="168"/>
      <c r="HA50" s="168"/>
      <c r="HB50" s="168"/>
      <c r="HC50" s="168"/>
      <c r="HD50" s="168"/>
      <c r="HE50" s="168"/>
      <c r="HF50" s="168"/>
      <c r="HG50" s="168"/>
      <c r="HH50" s="168"/>
      <c r="HI50" s="168"/>
      <c r="HJ50" s="168"/>
      <c r="HK50" s="168"/>
      <c r="HL50" s="168"/>
      <c r="HM50" s="168"/>
      <c r="HN50" s="168"/>
      <c r="HO50" s="168"/>
      <c r="HP50" s="168"/>
      <c r="HQ50" s="168"/>
      <c r="HR50" s="168"/>
      <c r="HS50" s="168"/>
      <c r="HT50" s="168"/>
      <c r="HU50" s="168"/>
      <c r="HV50" s="168"/>
      <c r="HW50" s="168"/>
      <c r="HX50" s="168"/>
      <c r="HY50" s="168"/>
      <c r="HZ50" s="168"/>
      <c r="IA50" s="168"/>
      <c r="IB50" s="168"/>
      <c r="IC50" s="168"/>
      <c r="ID50" s="168"/>
      <c r="IE50" s="168"/>
      <c r="IF50" s="168"/>
      <c r="IG50" s="168"/>
      <c r="IH50" s="168"/>
      <c r="II50" s="168"/>
      <c r="IJ50" s="168"/>
      <c r="IK50" s="168"/>
      <c r="IL50" s="168"/>
    </row>
    <row r="51" spans="1:246" ht="15.75" customHeight="1" outlineLevel="2" x14ac:dyDescent="0.35">
      <c r="A51" s="3" t="s">
        <v>829</v>
      </c>
      <c r="B51" s="70"/>
      <c r="C51" s="70"/>
      <c r="D51" s="167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9"/>
      <c r="AI51" s="167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/>
      <c r="AV51" s="168"/>
      <c r="AW51" s="168">
        <v>319.41000000000003</v>
      </c>
      <c r="AX51" s="168"/>
      <c r="AY51" s="168"/>
      <c r="AZ51" s="168"/>
      <c r="BA51" s="168"/>
      <c r="BB51" s="168"/>
      <c r="BC51" s="168"/>
      <c r="BD51" s="168"/>
      <c r="BE51" s="168"/>
      <c r="BF51" s="168"/>
      <c r="BG51" s="168"/>
      <c r="BH51" s="168"/>
      <c r="BI51" s="168"/>
      <c r="BJ51" s="168"/>
      <c r="BK51" s="168"/>
      <c r="BL51" s="168"/>
      <c r="BM51" s="169"/>
      <c r="BN51" s="170"/>
      <c r="BO51" s="168"/>
      <c r="BP51" s="168"/>
      <c r="BQ51" s="168"/>
      <c r="BR51" s="168"/>
      <c r="BS51" s="168"/>
      <c r="BT51" s="168"/>
      <c r="BU51" s="168"/>
      <c r="BV51" s="168"/>
      <c r="BW51" s="168"/>
      <c r="BX51" s="168"/>
      <c r="BY51" s="168"/>
      <c r="BZ51" s="168"/>
      <c r="CA51" s="168"/>
      <c r="CB51" s="168"/>
      <c r="CC51" s="168"/>
      <c r="CD51" s="168"/>
      <c r="CE51" s="168"/>
      <c r="CF51" s="168"/>
      <c r="CG51" s="168"/>
      <c r="CH51" s="168"/>
      <c r="CI51" s="168"/>
      <c r="CJ51" s="168"/>
      <c r="CK51" s="168"/>
      <c r="CL51" s="168"/>
      <c r="CM51" s="168"/>
      <c r="CN51" s="168"/>
      <c r="CO51" s="168"/>
      <c r="CP51" s="168"/>
      <c r="CQ51" s="168"/>
      <c r="CR51" s="168"/>
      <c r="CS51" s="168"/>
      <c r="CT51" s="168"/>
      <c r="CU51" s="168"/>
      <c r="CV51" s="168"/>
      <c r="CW51" s="168"/>
      <c r="CX51" s="168"/>
      <c r="CY51" s="168"/>
      <c r="CZ51" s="168"/>
      <c r="DA51" s="168"/>
      <c r="DB51" s="168"/>
      <c r="DC51" s="168"/>
      <c r="DD51" s="168"/>
      <c r="DE51" s="168"/>
      <c r="DF51" s="168"/>
      <c r="DG51" s="168"/>
      <c r="DH51" s="168"/>
      <c r="DI51" s="168"/>
      <c r="DJ51" s="168"/>
      <c r="DK51" s="168"/>
      <c r="DL51" s="168"/>
      <c r="DM51" s="168"/>
      <c r="DN51" s="168"/>
      <c r="DO51" s="168"/>
      <c r="DP51" s="168"/>
      <c r="DQ51" s="168"/>
      <c r="DR51" s="168"/>
      <c r="DS51" s="168"/>
      <c r="DT51" s="168"/>
      <c r="DU51" s="168"/>
      <c r="DV51" s="168"/>
      <c r="DW51" s="168"/>
      <c r="DX51" s="168"/>
      <c r="DY51" s="168"/>
      <c r="DZ51" s="168"/>
      <c r="EA51" s="168"/>
      <c r="EB51" s="168"/>
      <c r="EC51" s="168"/>
      <c r="ED51" s="168"/>
      <c r="EE51" s="168"/>
      <c r="EF51" s="168"/>
      <c r="EG51" s="168"/>
      <c r="EH51" s="168"/>
      <c r="EI51" s="168"/>
      <c r="EJ51" s="168"/>
      <c r="EK51" s="168"/>
      <c r="EL51" s="168"/>
      <c r="EM51" s="168"/>
      <c r="EN51" s="168"/>
      <c r="EO51" s="168"/>
      <c r="EP51" s="168"/>
      <c r="EQ51" s="168"/>
      <c r="ER51" s="168"/>
      <c r="ES51" s="168"/>
      <c r="ET51" s="168"/>
      <c r="EU51" s="168"/>
      <c r="EV51" s="168"/>
      <c r="EW51" s="168"/>
      <c r="EX51" s="168"/>
      <c r="EY51" s="168"/>
      <c r="EZ51" s="168"/>
      <c r="FA51" s="168"/>
      <c r="FB51" s="168"/>
      <c r="FC51" s="168"/>
      <c r="FD51" s="168"/>
      <c r="FE51" s="168"/>
      <c r="FF51" s="168"/>
      <c r="FG51" s="168"/>
      <c r="FH51" s="168"/>
      <c r="FI51" s="168"/>
      <c r="FJ51" s="168"/>
      <c r="FK51" s="168"/>
      <c r="FL51" s="168"/>
      <c r="FM51" s="168"/>
      <c r="FN51" s="168"/>
      <c r="FO51" s="168"/>
      <c r="FP51" s="168"/>
      <c r="FQ51" s="168"/>
      <c r="FR51" s="168"/>
      <c r="FS51" s="168"/>
      <c r="FT51" s="168"/>
      <c r="FU51" s="168"/>
      <c r="FV51" s="168"/>
      <c r="FW51" s="168"/>
      <c r="FX51" s="168"/>
      <c r="FY51" s="168"/>
      <c r="FZ51" s="168"/>
      <c r="GA51" s="168"/>
      <c r="GB51" s="168"/>
      <c r="GC51" s="168"/>
      <c r="GD51" s="168"/>
      <c r="GE51" s="168"/>
      <c r="GF51" s="168"/>
      <c r="GG51" s="168"/>
      <c r="GH51" s="168"/>
      <c r="GI51" s="168"/>
      <c r="GJ51" s="168"/>
      <c r="GK51" s="168"/>
      <c r="GL51" s="168"/>
      <c r="GM51" s="168"/>
      <c r="GN51" s="168"/>
      <c r="GO51" s="168"/>
      <c r="GP51" s="168"/>
      <c r="GQ51" s="168"/>
      <c r="GR51" s="168"/>
      <c r="GS51" s="168"/>
      <c r="GT51" s="168"/>
      <c r="GU51" s="168"/>
      <c r="GV51" s="168"/>
      <c r="GW51" s="168"/>
      <c r="GX51" s="168"/>
      <c r="GY51" s="168"/>
      <c r="GZ51" s="168"/>
      <c r="HA51" s="168"/>
      <c r="HB51" s="168"/>
      <c r="HC51" s="168"/>
      <c r="HD51" s="168"/>
      <c r="HE51" s="168"/>
      <c r="HF51" s="168"/>
      <c r="HG51" s="168"/>
      <c r="HH51" s="168"/>
      <c r="HI51" s="168"/>
      <c r="HJ51" s="168"/>
      <c r="HK51" s="168"/>
      <c r="HL51" s="168"/>
      <c r="HM51" s="168"/>
      <c r="HN51" s="168"/>
      <c r="HO51" s="168"/>
      <c r="HP51" s="168"/>
      <c r="HQ51" s="168"/>
      <c r="HR51" s="168"/>
      <c r="HS51" s="168"/>
      <c r="HT51" s="168"/>
      <c r="HU51" s="168"/>
      <c r="HV51" s="168"/>
      <c r="HW51" s="168"/>
      <c r="HX51" s="168"/>
      <c r="HY51" s="168"/>
      <c r="HZ51" s="168"/>
      <c r="IA51" s="168"/>
      <c r="IB51" s="168"/>
      <c r="IC51" s="168"/>
      <c r="ID51" s="168"/>
      <c r="IE51" s="168"/>
      <c r="IF51" s="168"/>
      <c r="IG51" s="168"/>
      <c r="IH51" s="168"/>
      <c r="II51" s="168"/>
      <c r="IJ51" s="168"/>
      <c r="IK51" s="168"/>
      <c r="IL51" s="168"/>
    </row>
    <row r="52" spans="1:246" ht="15.75" customHeight="1" outlineLevel="2" x14ac:dyDescent="0.35">
      <c r="A52" s="3" t="s">
        <v>830</v>
      </c>
      <c r="B52" s="70"/>
      <c r="C52" s="70"/>
      <c r="D52" s="167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>
        <v>415.37</v>
      </c>
      <c r="Z52" s="168"/>
      <c r="AA52" s="168"/>
      <c r="AB52" s="168"/>
      <c r="AC52" s="168"/>
      <c r="AD52" s="168"/>
      <c r="AE52" s="168"/>
      <c r="AF52" s="168"/>
      <c r="AG52" s="168"/>
      <c r="AH52" s="169"/>
      <c r="AI52" s="167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>
        <v>50</v>
      </c>
      <c r="BD52" s="168"/>
      <c r="BE52" s="168">
        <v>434.34</v>
      </c>
      <c r="BF52" s="168"/>
      <c r="BG52" s="168"/>
      <c r="BH52" s="168"/>
      <c r="BI52" s="168"/>
      <c r="BJ52" s="168"/>
      <c r="BK52" s="168"/>
      <c r="BL52" s="168"/>
      <c r="BM52" s="169"/>
      <c r="BN52" s="170"/>
      <c r="BO52" s="168"/>
      <c r="BP52" s="168"/>
      <c r="BQ52" s="168"/>
      <c r="BR52" s="168"/>
      <c r="BS52" s="168"/>
      <c r="BT52" s="168"/>
      <c r="BU52" s="168"/>
      <c r="BV52" s="168"/>
      <c r="BW52" s="168"/>
      <c r="BX52" s="168"/>
      <c r="BY52" s="168"/>
      <c r="BZ52" s="168"/>
      <c r="CA52" s="168"/>
      <c r="CB52" s="168"/>
      <c r="CC52" s="168"/>
      <c r="CD52" s="168"/>
      <c r="CE52" s="168"/>
      <c r="CF52" s="168"/>
      <c r="CG52" s="168"/>
      <c r="CH52" s="168"/>
      <c r="CI52" s="168">
        <v>498.82</v>
      </c>
      <c r="CJ52" s="168"/>
      <c r="CK52" s="168"/>
      <c r="CL52" s="168"/>
      <c r="CM52" s="168"/>
      <c r="CN52" s="168"/>
      <c r="CO52" s="168"/>
      <c r="CP52" s="168"/>
      <c r="CQ52" s="168"/>
      <c r="CR52" s="168"/>
      <c r="CS52" s="168"/>
      <c r="CT52" s="168"/>
      <c r="CU52" s="168"/>
      <c r="CV52" s="168"/>
      <c r="CW52" s="168"/>
      <c r="CX52" s="168"/>
      <c r="CY52" s="168"/>
      <c r="CZ52" s="168"/>
      <c r="DA52" s="168"/>
      <c r="DB52" s="168"/>
      <c r="DC52" s="168"/>
      <c r="DD52" s="168"/>
      <c r="DE52" s="168"/>
      <c r="DF52" s="168"/>
      <c r="DG52" s="168"/>
      <c r="DH52" s="168"/>
      <c r="DI52" s="168"/>
      <c r="DJ52" s="168"/>
      <c r="DK52" s="168"/>
      <c r="DL52" s="168"/>
      <c r="DM52" s="168"/>
      <c r="DN52" s="168"/>
      <c r="DO52" s="168"/>
      <c r="DP52" s="168"/>
      <c r="DQ52" s="168"/>
      <c r="DR52" s="168"/>
      <c r="DS52" s="168"/>
      <c r="DT52" s="168"/>
      <c r="DU52" s="168"/>
      <c r="DV52" s="168"/>
      <c r="DW52" s="168"/>
      <c r="DX52" s="168"/>
      <c r="DY52" s="168"/>
      <c r="DZ52" s="168"/>
      <c r="EA52" s="168"/>
      <c r="EB52" s="168"/>
      <c r="EC52" s="168"/>
      <c r="ED52" s="168"/>
      <c r="EE52" s="168"/>
      <c r="EF52" s="168"/>
      <c r="EG52" s="168"/>
      <c r="EH52" s="168"/>
      <c r="EI52" s="168"/>
      <c r="EJ52" s="168"/>
      <c r="EK52" s="168"/>
      <c r="EL52" s="168"/>
      <c r="EM52" s="168"/>
      <c r="EN52" s="168"/>
      <c r="EO52" s="168"/>
      <c r="EP52" s="168"/>
      <c r="EQ52" s="168"/>
      <c r="ER52" s="168"/>
      <c r="ES52" s="168"/>
      <c r="ET52" s="168"/>
      <c r="EU52" s="168"/>
      <c r="EV52" s="168"/>
      <c r="EW52" s="168"/>
      <c r="EX52" s="168"/>
      <c r="EY52" s="168"/>
      <c r="EZ52" s="168"/>
      <c r="FA52" s="168"/>
      <c r="FB52" s="168"/>
      <c r="FC52" s="168"/>
      <c r="FD52" s="168"/>
      <c r="FE52" s="168"/>
      <c r="FF52" s="168"/>
      <c r="FG52" s="168"/>
      <c r="FH52" s="168"/>
      <c r="FI52" s="168"/>
      <c r="FJ52" s="168"/>
      <c r="FK52" s="168"/>
      <c r="FL52" s="168"/>
      <c r="FM52" s="168"/>
      <c r="FN52" s="168"/>
      <c r="FO52" s="168"/>
      <c r="FP52" s="168"/>
      <c r="FQ52" s="168"/>
      <c r="FR52" s="168"/>
      <c r="FS52" s="168"/>
      <c r="FT52" s="168"/>
      <c r="FU52" s="168"/>
      <c r="FV52" s="168"/>
      <c r="FW52" s="168"/>
      <c r="FX52" s="168"/>
      <c r="FY52" s="168"/>
      <c r="FZ52" s="168"/>
      <c r="GA52" s="168"/>
      <c r="GB52" s="168"/>
      <c r="GC52" s="168"/>
      <c r="GD52" s="168"/>
      <c r="GE52" s="168"/>
      <c r="GF52" s="168"/>
      <c r="GG52" s="168"/>
      <c r="GH52" s="168"/>
      <c r="GI52" s="168"/>
      <c r="GJ52" s="168"/>
      <c r="GK52" s="168"/>
      <c r="GL52" s="168"/>
      <c r="GM52" s="168"/>
      <c r="GN52" s="168"/>
      <c r="GO52" s="168"/>
      <c r="GP52" s="168"/>
      <c r="GQ52" s="168"/>
      <c r="GR52" s="168"/>
      <c r="GS52" s="168"/>
      <c r="GT52" s="168"/>
      <c r="GU52" s="168"/>
      <c r="GV52" s="168"/>
      <c r="GW52" s="168"/>
      <c r="GX52" s="168"/>
      <c r="GY52" s="168"/>
      <c r="GZ52" s="168"/>
      <c r="HA52" s="168"/>
      <c r="HB52" s="168"/>
      <c r="HC52" s="168"/>
      <c r="HD52" s="168"/>
      <c r="HE52" s="168"/>
      <c r="HF52" s="168"/>
      <c r="HG52" s="168"/>
      <c r="HH52" s="168"/>
      <c r="HI52" s="168"/>
      <c r="HJ52" s="168"/>
      <c r="HK52" s="168"/>
      <c r="HL52" s="168"/>
      <c r="HM52" s="168"/>
      <c r="HN52" s="168"/>
      <c r="HO52" s="168"/>
      <c r="HP52" s="168"/>
      <c r="HQ52" s="168"/>
      <c r="HR52" s="168"/>
      <c r="HS52" s="168"/>
      <c r="HT52" s="168"/>
      <c r="HU52" s="168"/>
      <c r="HV52" s="168"/>
      <c r="HW52" s="168"/>
      <c r="HX52" s="168"/>
      <c r="HY52" s="168"/>
      <c r="HZ52" s="168"/>
      <c r="IA52" s="168"/>
      <c r="IB52" s="168"/>
      <c r="IC52" s="168"/>
      <c r="ID52" s="168"/>
      <c r="IE52" s="168"/>
      <c r="IF52" s="168"/>
      <c r="IG52" s="168"/>
      <c r="IH52" s="168"/>
      <c r="II52" s="168"/>
      <c r="IJ52" s="168"/>
      <c r="IK52" s="168"/>
      <c r="IL52" s="168"/>
    </row>
    <row r="53" spans="1:246" ht="15.75" customHeight="1" outlineLevel="2" x14ac:dyDescent="0.35">
      <c r="A53" s="3" t="s">
        <v>831</v>
      </c>
      <c r="B53" s="70"/>
      <c r="C53" s="70"/>
      <c r="D53" s="167"/>
      <c r="E53" s="168"/>
      <c r="F53" s="168"/>
      <c r="G53" s="168">
        <v>50</v>
      </c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9">
        <v>20</v>
      </c>
      <c r="AI53" s="167"/>
      <c r="AJ53" s="168"/>
      <c r="AK53" s="168"/>
      <c r="AL53" s="168"/>
      <c r="AM53" s="168">
        <v>14.29</v>
      </c>
      <c r="AN53" s="168"/>
      <c r="AO53" s="168"/>
      <c r="AP53" s="168"/>
      <c r="AQ53" s="168"/>
      <c r="AR53" s="168"/>
      <c r="AS53" s="168"/>
      <c r="AT53" s="168"/>
      <c r="AU53" s="168">
        <v>100</v>
      </c>
      <c r="AV53" s="168">
        <v>70</v>
      </c>
      <c r="AW53" s="168">
        <v>20</v>
      </c>
      <c r="AX53" s="168"/>
      <c r="AY53" s="168"/>
      <c r="AZ53" s="168"/>
      <c r="BA53" s="168"/>
      <c r="BB53" s="168"/>
      <c r="BC53" s="168"/>
      <c r="BD53" s="168"/>
      <c r="BE53" s="168"/>
      <c r="BF53" s="168"/>
      <c r="BG53" s="168"/>
      <c r="BH53" s="168"/>
      <c r="BI53" s="168"/>
      <c r="BJ53" s="168"/>
      <c r="BK53" s="168"/>
      <c r="BL53" s="168"/>
      <c r="BM53" s="169"/>
      <c r="BN53" s="170"/>
      <c r="BO53" s="168"/>
      <c r="BP53" s="168"/>
      <c r="BQ53" s="168"/>
      <c r="BR53" s="168"/>
      <c r="BS53" s="168"/>
      <c r="BT53" s="168"/>
      <c r="BU53" s="168"/>
      <c r="BV53" s="168"/>
      <c r="BW53" s="168"/>
      <c r="BX53" s="168"/>
      <c r="BY53" s="168"/>
      <c r="BZ53" s="168"/>
      <c r="CA53" s="168"/>
      <c r="CB53" s="168"/>
      <c r="CC53" s="168"/>
      <c r="CD53" s="168"/>
      <c r="CE53" s="168"/>
      <c r="CF53" s="168"/>
      <c r="CG53" s="168"/>
      <c r="CH53" s="168"/>
      <c r="CI53" s="168"/>
      <c r="CJ53" s="168"/>
      <c r="CK53" s="168"/>
      <c r="CL53" s="168"/>
      <c r="CM53" s="168"/>
      <c r="CN53" s="168"/>
      <c r="CO53" s="168"/>
      <c r="CP53" s="168"/>
      <c r="CQ53" s="168"/>
      <c r="CR53" s="168"/>
      <c r="CS53" s="168"/>
      <c r="CT53" s="168"/>
      <c r="CU53" s="168"/>
      <c r="CV53" s="168"/>
      <c r="CW53" s="168"/>
      <c r="CX53" s="168"/>
      <c r="CY53" s="168"/>
      <c r="CZ53" s="168"/>
      <c r="DA53" s="168"/>
      <c r="DB53" s="168"/>
      <c r="DC53" s="168"/>
      <c r="DD53" s="168"/>
      <c r="DE53" s="168"/>
      <c r="DF53" s="168"/>
      <c r="DG53" s="168"/>
      <c r="DH53" s="168"/>
      <c r="DI53" s="168"/>
      <c r="DJ53" s="168"/>
      <c r="DK53" s="168"/>
      <c r="DL53" s="168"/>
      <c r="DM53" s="168"/>
      <c r="DN53" s="168"/>
      <c r="DO53" s="168"/>
      <c r="DP53" s="168"/>
      <c r="DQ53" s="168"/>
      <c r="DR53" s="168"/>
      <c r="DS53" s="168"/>
      <c r="DT53" s="168"/>
      <c r="DU53" s="168"/>
      <c r="DV53" s="168"/>
      <c r="DW53" s="168"/>
      <c r="DX53" s="168"/>
      <c r="DY53" s="168"/>
      <c r="DZ53" s="168"/>
      <c r="EA53" s="168"/>
      <c r="EB53" s="168"/>
      <c r="EC53" s="168"/>
      <c r="ED53" s="168"/>
      <c r="EE53" s="168"/>
      <c r="EF53" s="168"/>
      <c r="EG53" s="168"/>
      <c r="EH53" s="168"/>
      <c r="EI53" s="168"/>
      <c r="EJ53" s="168"/>
      <c r="EK53" s="168"/>
      <c r="EL53" s="168"/>
      <c r="EM53" s="168"/>
      <c r="EN53" s="168"/>
      <c r="EO53" s="168"/>
      <c r="EP53" s="168"/>
      <c r="EQ53" s="168"/>
      <c r="ER53" s="168"/>
      <c r="ES53" s="168"/>
      <c r="ET53" s="168"/>
      <c r="EU53" s="168"/>
      <c r="EV53" s="168"/>
      <c r="EW53" s="168"/>
      <c r="EX53" s="168"/>
      <c r="EY53" s="168"/>
      <c r="EZ53" s="168"/>
      <c r="FA53" s="168"/>
      <c r="FB53" s="168"/>
      <c r="FC53" s="168"/>
      <c r="FD53" s="168"/>
      <c r="FE53" s="168"/>
      <c r="FF53" s="168"/>
      <c r="FG53" s="168"/>
      <c r="FH53" s="168"/>
      <c r="FI53" s="168"/>
      <c r="FJ53" s="168"/>
      <c r="FK53" s="168"/>
      <c r="FL53" s="168"/>
      <c r="FM53" s="168"/>
      <c r="FN53" s="168"/>
      <c r="FO53" s="168"/>
      <c r="FP53" s="168"/>
      <c r="FQ53" s="168"/>
      <c r="FR53" s="168"/>
      <c r="FS53" s="168"/>
      <c r="FT53" s="168"/>
      <c r="FU53" s="168"/>
      <c r="FV53" s="168"/>
      <c r="FW53" s="168"/>
      <c r="FX53" s="168"/>
      <c r="FY53" s="168"/>
      <c r="FZ53" s="168"/>
      <c r="GA53" s="168"/>
      <c r="GB53" s="168"/>
      <c r="GC53" s="168"/>
      <c r="GD53" s="168"/>
      <c r="GE53" s="168"/>
      <c r="GF53" s="168"/>
      <c r="GG53" s="168"/>
      <c r="GH53" s="168"/>
      <c r="GI53" s="168"/>
      <c r="GJ53" s="168"/>
      <c r="GK53" s="168"/>
      <c r="GL53" s="168"/>
      <c r="GM53" s="168"/>
      <c r="GN53" s="168"/>
      <c r="GO53" s="168"/>
      <c r="GP53" s="168"/>
      <c r="GQ53" s="168"/>
      <c r="GR53" s="168"/>
      <c r="GS53" s="168"/>
      <c r="GT53" s="168"/>
      <c r="GU53" s="168"/>
      <c r="GV53" s="168"/>
      <c r="GW53" s="168"/>
      <c r="GX53" s="168"/>
      <c r="GY53" s="168"/>
      <c r="GZ53" s="168"/>
      <c r="HA53" s="168"/>
      <c r="HB53" s="168"/>
      <c r="HC53" s="168"/>
      <c r="HD53" s="168"/>
      <c r="HE53" s="168"/>
      <c r="HF53" s="168"/>
      <c r="HG53" s="168"/>
      <c r="HH53" s="168"/>
      <c r="HI53" s="168"/>
      <c r="HJ53" s="168"/>
      <c r="HK53" s="168"/>
      <c r="HL53" s="168"/>
      <c r="HM53" s="168"/>
      <c r="HN53" s="168"/>
      <c r="HO53" s="168"/>
      <c r="HP53" s="168"/>
      <c r="HQ53" s="168"/>
      <c r="HR53" s="168"/>
      <c r="HS53" s="168"/>
      <c r="HT53" s="168"/>
      <c r="HU53" s="168"/>
      <c r="HV53" s="168"/>
      <c r="HW53" s="168"/>
      <c r="HX53" s="168"/>
      <c r="HY53" s="168"/>
      <c r="HZ53" s="168"/>
      <c r="IA53" s="168"/>
      <c r="IB53" s="168"/>
      <c r="IC53" s="168"/>
      <c r="ID53" s="168"/>
      <c r="IE53" s="168"/>
      <c r="IF53" s="168"/>
      <c r="IG53" s="168"/>
      <c r="IH53" s="168"/>
      <c r="II53" s="168"/>
      <c r="IJ53" s="168"/>
      <c r="IK53" s="168"/>
      <c r="IL53" s="168"/>
    </row>
    <row r="54" spans="1:246" ht="15.75" customHeight="1" outlineLevel="2" x14ac:dyDescent="0.35">
      <c r="A54" s="3" t="s">
        <v>832</v>
      </c>
      <c r="B54" s="70"/>
      <c r="C54" s="70"/>
      <c r="D54" s="167"/>
      <c r="E54" s="168"/>
      <c r="F54" s="168">
        <v>78.5</v>
      </c>
      <c r="G54" s="168"/>
      <c r="H54" s="168"/>
      <c r="I54" s="168"/>
      <c r="J54" s="168"/>
      <c r="K54" s="168"/>
      <c r="L54" s="168"/>
      <c r="M54" s="168"/>
      <c r="N54" s="168">
        <v>25</v>
      </c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9"/>
      <c r="AI54" s="167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>
        <v>155</v>
      </c>
      <c r="BJ54" s="168"/>
      <c r="BK54" s="168"/>
      <c r="BL54" s="168"/>
      <c r="BM54" s="169"/>
      <c r="BN54" s="170"/>
      <c r="BO54" s="168"/>
      <c r="BP54" s="168"/>
      <c r="BQ54" s="168"/>
      <c r="BR54" s="168"/>
      <c r="BS54" s="168"/>
      <c r="BT54" s="168"/>
      <c r="BU54" s="168"/>
      <c r="BV54" s="168"/>
      <c r="BW54" s="168"/>
      <c r="BX54" s="168"/>
      <c r="BY54" s="168"/>
      <c r="BZ54" s="168"/>
      <c r="CA54" s="168"/>
      <c r="CB54" s="168"/>
      <c r="CC54" s="168"/>
      <c r="CD54" s="168"/>
      <c r="CE54" s="168"/>
      <c r="CF54" s="168"/>
      <c r="CG54" s="168"/>
      <c r="CH54" s="168"/>
      <c r="CI54" s="168"/>
      <c r="CJ54" s="168"/>
      <c r="CK54" s="168"/>
      <c r="CL54" s="168"/>
      <c r="CM54" s="168"/>
      <c r="CN54" s="168"/>
      <c r="CO54" s="168"/>
      <c r="CP54" s="168"/>
      <c r="CQ54" s="168"/>
      <c r="CR54" s="168"/>
      <c r="CS54" s="168"/>
      <c r="CT54" s="168"/>
      <c r="CU54" s="168"/>
      <c r="CV54" s="168"/>
      <c r="CW54" s="168"/>
      <c r="CX54" s="168"/>
      <c r="CY54" s="168"/>
      <c r="CZ54" s="168"/>
      <c r="DA54" s="168"/>
      <c r="DB54" s="168"/>
      <c r="DC54" s="168"/>
      <c r="DD54" s="168"/>
      <c r="DE54" s="168"/>
      <c r="DF54" s="168"/>
      <c r="DG54" s="168"/>
      <c r="DH54" s="168"/>
      <c r="DI54" s="168"/>
      <c r="DJ54" s="168"/>
      <c r="DK54" s="168"/>
      <c r="DL54" s="168"/>
      <c r="DM54" s="168"/>
      <c r="DN54" s="168"/>
      <c r="DO54" s="168"/>
      <c r="DP54" s="168"/>
      <c r="DQ54" s="168"/>
      <c r="DR54" s="168"/>
      <c r="DS54" s="168"/>
      <c r="DT54" s="168"/>
      <c r="DU54" s="168"/>
      <c r="DV54" s="168"/>
      <c r="DW54" s="168"/>
      <c r="DX54" s="168"/>
      <c r="DY54" s="168"/>
      <c r="DZ54" s="168"/>
      <c r="EA54" s="168"/>
      <c r="EB54" s="168"/>
      <c r="EC54" s="168"/>
      <c r="ED54" s="168"/>
      <c r="EE54" s="168"/>
      <c r="EF54" s="168"/>
      <c r="EG54" s="168"/>
      <c r="EH54" s="168"/>
      <c r="EI54" s="168"/>
      <c r="EJ54" s="168"/>
      <c r="EK54" s="168"/>
      <c r="EL54" s="168"/>
      <c r="EM54" s="168"/>
      <c r="EN54" s="168"/>
      <c r="EO54" s="168"/>
      <c r="EP54" s="168"/>
      <c r="EQ54" s="168"/>
      <c r="ER54" s="168"/>
      <c r="ES54" s="168"/>
      <c r="ET54" s="168"/>
      <c r="EU54" s="168"/>
      <c r="EV54" s="168"/>
      <c r="EW54" s="168"/>
      <c r="EX54" s="168"/>
      <c r="EY54" s="168"/>
      <c r="EZ54" s="168"/>
      <c r="FA54" s="168"/>
      <c r="FB54" s="168"/>
      <c r="FC54" s="168"/>
      <c r="FD54" s="168"/>
      <c r="FE54" s="168"/>
      <c r="FF54" s="168"/>
      <c r="FG54" s="168"/>
      <c r="FH54" s="168"/>
      <c r="FI54" s="168"/>
      <c r="FJ54" s="168"/>
      <c r="FK54" s="168"/>
      <c r="FL54" s="168"/>
      <c r="FM54" s="168"/>
      <c r="FN54" s="168"/>
      <c r="FO54" s="168"/>
      <c r="FP54" s="168"/>
      <c r="FQ54" s="168"/>
      <c r="FR54" s="168"/>
      <c r="FS54" s="168"/>
      <c r="FT54" s="168"/>
      <c r="FU54" s="168"/>
      <c r="FV54" s="168"/>
      <c r="FW54" s="168"/>
      <c r="FX54" s="168"/>
      <c r="FY54" s="168"/>
      <c r="FZ54" s="168"/>
      <c r="GA54" s="168"/>
      <c r="GB54" s="168"/>
      <c r="GC54" s="168"/>
      <c r="GD54" s="168"/>
      <c r="GE54" s="168"/>
      <c r="GF54" s="168"/>
      <c r="GG54" s="168"/>
      <c r="GH54" s="168"/>
      <c r="GI54" s="168"/>
      <c r="GJ54" s="168"/>
      <c r="GK54" s="168"/>
      <c r="GL54" s="168"/>
      <c r="GM54" s="168"/>
      <c r="GN54" s="168"/>
      <c r="GO54" s="168"/>
      <c r="GP54" s="168"/>
      <c r="GQ54" s="168"/>
      <c r="GR54" s="168"/>
      <c r="GS54" s="168"/>
      <c r="GT54" s="168"/>
      <c r="GU54" s="168"/>
      <c r="GV54" s="168"/>
      <c r="GW54" s="168"/>
      <c r="GX54" s="168"/>
      <c r="GY54" s="168"/>
      <c r="GZ54" s="168"/>
      <c r="HA54" s="168"/>
      <c r="HB54" s="168"/>
      <c r="HC54" s="168"/>
      <c r="HD54" s="168"/>
      <c r="HE54" s="168"/>
      <c r="HF54" s="168"/>
      <c r="HG54" s="168"/>
      <c r="HH54" s="168"/>
      <c r="HI54" s="168"/>
      <c r="HJ54" s="168"/>
      <c r="HK54" s="168"/>
      <c r="HL54" s="168"/>
      <c r="HM54" s="168"/>
      <c r="HN54" s="168"/>
      <c r="HO54" s="168"/>
      <c r="HP54" s="168"/>
      <c r="HQ54" s="168"/>
      <c r="HR54" s="168"/>
      <c r="HS54" s="168"/>
      <c r="HT54" s="168"/>
      <c r="HU54" s="168"/>
      <c r="HV54" s="168"/>
      <c r="HW54" s="168"/>
      <c r="HX54" s="168"/>
      <c r="HY54" s="168"/>
      <c r="HZ54" s="168"/>
      <c r="IA54" s="168"/>
      <c r="IB54" s="168"/>
      <c r="IC54" s="168"/>
      <c r="ID54" s="168"/>
      <c r="IE54" s="168"/>
      <c r="IF54" s="168"/>
      <c r="IG54" s="168"/>
      <c r="IH54" s="168"/>
      <c r="II54" s="168"/>
      <c r="IJ54" s="168"/>
      <c r="IK54" s="168"/>
      <c r="IL54" s="168"/>
    </row>
    <row r="55" spans="1:246" ht="15.75" customHeight="1" outlineLevel="2" x14ac:dyDescent="0.35">
      <c r="A55" s="3" t="s">
        <v>833</v>
      </c>
      <c r="B55" s="70"/>
      <c r="C55" s="70"/>
      <c r="D55" s="167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9"/>
      <c r="AI55" s="167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9"/>
      <c r="BN55" s="170"/>
      <c r="BO55" s="168"/>
      <c r="BP55" s="168"/>
      <c r="BQ55" s="168"/>
      <c r="BR55" s="168"/>
      <c r="BS55" s="168"/>
      <c r="BT55" s="168"/>
      <c r="BU55" s="168"/>
      <c r="BV55" s="168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8"/>
      <c r="ER55" s="168"/>
      <c r="ES55" s="168"/>
      <c r="ET55" s="168"/>
      <c r="EU55" s="168"/>
      <c r="EV55" s="168"/>
      <c r="EW55" s="168"/>
      <c r="EX55" s="168"/>
      <c r="EY55" s="168"/>
      <c r="EZ55" s="168"/>
      <c r="FA55" s="168"/>
      <c r="FB55" s="168"/>
      <c r="FC55" s="168"/>
      <c r="FD55" s="168"/>
      <c r="FE55" s="168"/>
      <c r="FF55" s="168"/>
      <c r="FG55" s="168"/>
      <c r="FH55" s="168"/>
      <c r="FI55" s="168"/>
      <c r="FJ55" s="168"/>
      <c r="FK55" s="168"/>
      <c r="FL55" s="168"/>
      <c r="FM55" s="168"/>
      <c r="FN55" s="168"/>
      <c r="FO55" s="168"/>
      <c r="FP55" s="168"/>
      <c r="FQ55" s="168"/>
      <c r="FR55" s="168"/>
      <c r="FS55" s="168"/>
      <c r="FT55" s="168"/>
      <c r="FU55" s="168"/>
      <c r="FV55" s="168"/>
      <c r="FW55" s="168"/>
      <c r="FX55" s="168"/>
      <c r="FY55" s="168"/>
      <c r="FZ55" s="168"/>
      <c r="GA55" s="168"/>
      <c r="GB55" s="168"/>
      <c r="GC55" s="168"/>
      <c r="GD55" s="168"/>
      <c r="GE55" s="168"/>
      <c r="GF55" s="168"/>
      <c r="GG55" s="168"/>
      <c r="GH55" s="168"/>
      <c r="GI55" s="168"/>
      <c r="GJ55" s="168"/>
      <c r="GK55" s="168"/>
      <c r="GL55" s="168"/>
      <c r="GM55" s="168"/>
      <c r="GN55" s="168"/>
      <c r="GO55" s="168"/>
      <c r="GP55" s="168"/>
      <c r="GQ55" s="168"/>
      <c r="GR55" s="168"/>
      <c r="GS55" s="168"/>
      <c r="GT55" s="168"/>
      <c r="GU55" s="168"/>
      <c r="GV55" s="168"/>
      <c r="GW55" s="168"/>
      <c r="GX55" s="168"/>
      <c r="GY55" s="168"/>
      <c r="GZ55" s="168"/>
      <c r="HA55" s="168"/>
      <c r="HB55" s="168"/>
      <c r="HC55" s="168"/>
      <c r="HD55" s="168"/>
      <c r="HE55" s="168"/>
      <c r="HF55" s="168"/>
      <c r="HG55" s="168"/>
      <c r="HH55" s="168"/>
      <c r="HI55" s="168"/>
      <c r="HJ55" s="168"/>
      <c r="HK55" s="168"/>
      <c r="HL55" s="168"/>
      <c r="HM55" s="168"/>
      <c r="HN55" s="168"/>
      <c r="HO55" s="168"/>
      <c r="HP55" s="168"/>
      <c r="HQ55" s="168"/>
      <c r="HR55" s="168"/>
      <c r="HS55" s="168"/>
      <c r="HT55" s="168"/>
      <c r="HU55" s="168"/>
      <c r="HV55" s="168"/>
      <c r="HW55" s="168"/>
      <c r="HX55" s="168"/>
      <c r="HY55" s="168"/>
      <c r="HZ55" s="168"/>
      <c r="IA55" s="168"/>
      <c r="IB55" s="168"/>
      <c r="IC55" s="168"/>
      <c r="ID55" s="168"/>
      <c r="IE55" s="168"/>
      <c r="IF55" s="168"/>
      <c r="IG55" s="168"/>
      <c r="IH55" s="168"/>
      <c r="II55" s="168"/>
      <c r="IJ55" s="168"/>
      <c r="IK55" s="168"/>
      <c r="IL55" s="168"/>
    </row>
    <row r="56" spans="1:246" ht="15.75" customHeight="1" outlineLevel="2" x14ac:dyDescent="0.35">
      <c r="A56" s="3" t="s">
        <v>834</v>
      </c>
      <c r="B56" s="70"/>
      <c r="C56" s="70"/>
      <c r="D56" s="167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9"/>
      <c r="AI56" s="167"/>
      <c r="AJ56" s="168"/>
      <c r="AK56" s="168"/>
      <c r="AL56" s="168"/>
      <c r="AM56" s="168">
        <v>6000</v>
      </c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  <c r="BB56" s="168"/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69"/>
      <c r="BN56" s="170"/>
      <c r="BO56" s="168"/>
      <c r="BP56" s="168"/>
      <c r="BQ56" s="168"/>
      <c r="BR56" s="168">
        <v>6000</v>
      </c>
      <c r="BS56" s="168"/>
      <c r="BT56" s="168"/>
      <c r="BU56" s="168"/>
      <c r="BV56" s="168"/>
      <c r="BW56" s="168"/>
      <c r="BX56" s="168"/>
      <c r="BY56" s="168"/>
      <c r="BZ56" s="168"/>
      <c r="CA56" s="168"/>
      <c r="CB56" s="168"/>
      <c r="CC56" s="168"/>
      <c r="CD56" s="168"/>
      <c r="CE56" s="168"/>
      <c r="CF56" s="168"/>
      <c r="CG56" s="168"/>
      <c r="CH56" s="168"/>
      <c r="CI56" s="168"/>
      <c r="CJ56" s="168"/>
      <c r="CK56" s="168"/>
      <c r="CL56" s="168"/>
      <c r="CM56" s="168"/>
      <c r="CN56" s="168"/>
      <c r="CO56" s="168"/>
      <c r="CP56" s="168"/>
      <c r="CQ56" s="168"/>
      <c r="CR56" s="168"/>
      <c r="CS56" s="168"/>
      <c r="CT56" s="168"/>
      <c r="CU56" s="168"/>
      <c r="CV56" s="168"/>
      <c r="CW56" s="168"/>
      <c r="CX56" s="168"/>
      <c r="CY56" s="168"/>
      <c r="CZ56" s="168"/>
      <c r="DA56" s="168"/>
      <c r="DB56" s="168"/>
      <c r="DC56" s="168"/>
      <c r="DD56" s="168"/>
      <c r="DE56" s="168"/>
      <c r="DF56" s="168"/>
      <c r="DG56" s="168"/>
      <c r="DH56" s="168"/>
      <c r="DI56" s="168"/>
      <c r="DJ56" s="168"/>
      <c r="DK56" s="168"/>
      <c r="DL56" s="168"/>
      <c r="DM56" s="168"/>
      <c r="DN56" s="168"/>
      <c r="DO56" s="168"/>
      <c r="DP56" s="168"/>
      <c r="DQ56" s="168"/>
      <c r="DR56" s="168"/>
      <c r="DS56" s="168"/>
      <c r="DT56" s="168"/>
      <c r="DU56" s="168"/>
      <c r="DV56" s="168"/>
      <c r="DW56" s="168"/>
      <c r="DX56" s="168"/>
      <c r="DY56" s="168"/>
      <c r="DZ56" s="168"/>
      <c r="EA56" s="168"/>
      <c r="EB56" s="168"/>
      <c r="EC56" s="168"/>
      <c r="ED56" s="168"/>
      <c r="EE56" s="168"/>
      <c r="EF56" s="168"/>
      <c r="EG56" s="168"/>
      <c r="EH56" s="168"/>
      <c r="EI56" s="168"/>
      <c r="EJ56" s="168"/>
      <c r="EK56" s="168"/>
      <c r="EL56" s="168"/>
      <c r="EM56" s="168"/>
      <c r="EN56" s="168"/>
      <c r="EO56" s="168"/>
      <c r="EP56" s="168"/>
      <c r="EQ56" s="168"/>
      <c r="ER56" s="168"/>
      <c r="ES56" s="168"/>
      <c r="ET56" s="168"/>
      <c r="EU56" s="168"/>
      <c r="EV56" s="168"/>
      <c r="EW56" s="168"/>
      <c r="EX56" s="168"/>
      <c r="EY56" s="168"/>
      <c r="EZ56" s="168"/>
      <c r="FA56" s="168"/>
      <c r="FB56" s="168"/>
      <c r="FC56" s="168"/>
      <c r="FD56" s="168"/>
      <c r="FE56" s="168"/>
      <c r="FF56" s="168"/>
      <c r="FG56" s="168"/>
      <c r="FH56" s="168"/>
      <c r="FI56" s="168"/>
      <c r="FJ56" s="168"/>
      <c r="FK56" s="168"/>
      <c r="FL56" s="168"/>
      <c r="FM56" s="168"/>
      <c r="FN56" s="168"/>
      <c r="FO56" s="168"/>
      <c r="FP56" s="168"/>
      <c r="FQ56" s="168"/>
      <c r="FR56" s="168"/>
      <c r="FS56" s="168"/>
      <c r="FT56" s="168"/>
      <c r="FU56" s="168"/>
      <c r="FV56" s="168"/>
      <c r="FW56" s="168"/>
      <c r="FX56" s="168"/>
      <c r="FY56" s="168"/>
      <c r="FZ56" s="168"/>
      <c r="GA56" s="168"/>
      <c r="GB56" s="168"/>
      <c r="GC56" s="168"/>
      <c r="GD56" s="168"/>
      <c r="GE56" s="168"/>
      <c r="GF56" s="168"/>
      <c r="GG56" s="168"/>
      <c r="GH56" s="168"/>
      <c r="GI56" s="168"/>
      <c r="GJ56" s="168"/>
      <c r="GK56" s="168"/>
      <c r="GL56" s="168"/>
      <c r="GM56" s="168"/>
      <c r="GN56" s="168"/>
      <c r="GO56" s="168"/>
      <c r="GP56" s="168"/>
      <c r="GQ56" s="168"/>
      <c r="GR56" s="168"/>
      <c r="GS56" s="168"/>
      <c r="GT56" s="168"/>
      <c r="GU56" s="168"/>
      <c r="GV56" s="168"/>
      <c r="GW56" s="168"/>
      <c r="GX56" s="168"/>
      <c r="GY56" s="168"/>
      <c r="GZ56" s="168"/>
      <c r="HA56" s="168"/>
      <c r="HB56" s="168"/>
      <c r="HC56" s="168"/>
      <c r="HD56" s="168"/>
      <c r="HE56" s="168"/>
      <c r="HF56" s="168"/>
      <c r="HG56" s="168"/>
      <c r="HH56" s="168"/>
      <c r="HI56" s="168"/>
      <c r="HJ56" s="168"/>
      <c r="HK56" s="168"/>
      <c r="HL56" s="168"/>
      <c r="HM56" s="168"/>
      <c r="HN56" s="168"/>
      <c r="HO56" s="168"/>
      <c r="HP56" s="168"/>
      <c r="HQ56" s="168"/>
      <c r="HR56" s="168"/>
      <c r="HS56" s="168"/>
      <c r="HT56" s="168"/>
      <c r="HU56" s="168"/>
      <c r="HV56" s="168"/>
      <c r="HW56" s="168"/>
      <c r="HX56" s="168"/>
      <c r="HY56" s="168"/>
      <c r="HZ56" s="168"/>
      <c r="IA56" s="168"/>
      <c r="IB56" s="168"/>
      <c r="IC56" s="168"/>
      <c r="ID56" s="168"/>
      <c r="IE56" s="168"/>
      <c r="IF56" s="168"/>
      <c r="IG56" s="168"/>
      <c r="IH56" s="168"/>
      <c r="II56" s="168"/>
      <c r="IJ56" s="168"/>
      <c r="IK56" s="168"/>
      <c r="IL56" s="168"/>
    </row>
    <row r="57" spans="1:246" ht="15.75" customHeight="1" outlineLevel="1" x14ac:dyDescent="0.35">
      <c r="A57" s="90" t="s">
        <v>835</v>
      </c>
      <c r="B57" s="70"/>
      <c r="C57" s="70"/>
      <c r="D57" s="153">
        <f t="shared" ref="D57:CQ57" si="338">SUM(D58:D66)</f>
        <v>0</v>
      </c>
      <c r="E57" s="154">
        <f t="shared" si="338"/>
        <v>0</v>
      </c>
      <c r="F57" s="154">
        <f t="shared" si="338"/>
        <v>0</v>
      </c>
      <c r="G57" s="154">
        <f t="shared" si="338"/>
        <v>0</v>
      </c>
      <c r="H57" s="154">
        <f t="shared" si="338"/>
        <v>0</v>
      </c>
      <c r="I57" s="154">
        <f t="shared" si="338"/>
        <v>0</v>
      </c>
      <c r="J57" s="154">
        <f t="shared" si="338"/>
        <v>0</v>
      </c>
      <c r="K57" s="154">
        <f t="shared" si="338"/>
        <v>0</v>
      </c>
      <c r="L57" s="154">
        <f t="shared" si="338"/>
        <v>0</v>
      </c>
      <c r="M57" s="154">
        <f t="shared" si="338"/>
        <v>0</v>
      </c>
      <c r="N57" s="154">
        <f t="shared" si="338"/>
        <v>0</v>
      </c>
      <c r="O57" s="154">
        <f t="shared" si="338"/>
        <v>0</v>
      </c>
      <c r="P57" s="154">
        <f t="shared" si="338"/>
        <v>0</v>
      </c>
      <c r="Q57" s="154">
        <f t="shared" si="338"/>
        <v>0</v>
      </c>
      <c r="R57" s="154">
        <f t="shared" si="338"/>
        <v>0</v>
      </c>
      <c r="S57" s="154">
        <f t="shared" si="338"/>
        <v>0</v>
      </c>
      <c r="T57" s="154">
        <f t="shared" si="338"/>
        <v>0</v>
      </c>
      <c r="U57" s="154">
        <f t="shared" si="338"/>
        <v>0</v>
      </c>
      <c r="V57" s="154">
        <f t="shared" si="338"/>
        <v>0</v>
      </c>
      <c r="W57" s="154">
        <f t="shared" si="338"/>
        <v>0</v>
      </c>
      <c r="X57" s="154">
        <f t="shared" si="338"/>
        <v>0</v>
      </c>
      <c r="Y57" s="154">
        <f t="shared" si="338"/>
        <v>205</v>
      </c>
      <c r="Z57" s="154">
        <f t="shared" si="338"/>
        <v>0</v>
      </c>
      <c r="AA57" s="154">
        <f t="shared" si="338"/>
        <v>0</v>
      </c>
      <c r="AB57" s="154">
        <f t="shared" si="338"/>
        <v>0</v>
      </c>
      <c r="AC57" s="154">
        <f t="shared" si="338"/>
        <v>0</v>
      </c>
      <c r="AD57" s="154">
        <f t="shared" si="338"/>
        <v>20</v>
      </c>
      <c r="AE57" s="154">
        <f t="shared" si="338"/>
        <v>0</v>
      </c>
      <c r="AF57" s="154">
        <f t="shared" si="338"/>
        <v>0</v>
      </c>
      <c r="AG57" s="154">
        <f t="shared" si="338"/>
        <v>0</v>
      </c>
      <c r="AH57" s="155">
        <f t="shared" si="338"/>
        <v>0</v>
      </c>
      <c r="AI57" s="153">
        <f t="shared" si="338"/>
        <v>8000</v>
      </c>
      <c r="AJ57" s="154">
        <f t="shared" si="338"/>
        <v>0</v>
      </c>
      <c r="AK57" s="154">
        <f t="shared" si="338"/>
        <v>0</v>
      </c>
      <c r="AL57" s="154">
        <f t="shared" si="338"/>
        <v>0</v>
      </c>
      <c r="AM57" s="154">
        <f t="shared" si="338"/>
        <v>0</v>
      </c>
      <c r="AN57" s="154">
        <f t="shared" si="338"/>
        <v>30</v>
      </c>
      <c r="AO57" s="154">
        <f t="shared" si="338"/>
        <v>70</v>
      </c>
      <c r="AP57" s="154">
        <f t="shared" si="338"/>
        <v>0</v>
      </c>
      <c r="AQ57" s="154">
        <f t="shared" si="338"/>
        <v>764.8</v>
      </c>
      <c r="AR57" s="154">
        <f t="shared" si="338"/>
        <v>0</v>
      </c>
      <c r="AS57" s="154">
        <f t="shared" si="338"/>
        <v>0</v>
      </c>
      <c r="AT57" s="154">
        <f t="shared" si="338"/>
        <v>0</v>
      </c>
      <c r="AU57" s="154">
        <f t="shared" si="338"/>
        <v>0</v>
      </c>
      <c r="AV57" s="154">
        <f t="shared" si="338"/>
        <v>0</v>
      </c>
      <c r="AW57" s="154">
        <f t="shared" si="338"/>
        <v>0</v>
      </c>
      <c r="AX57" s="154">
        <f t="shared" si="338"/>
        <v>0</v>
      </c>
      <c r="AY57" s="154">
        <f t="shared" si="338"/>
        <v>0</v>
      </c>
      <c r="AZ57" s="154">
        <f t="shared" si="338"/>
        <v>0</v>
      </c>
      <c r="BA57" s="154">
        <f t="shared" si="338"/>
        <v>0</v>
      </c>
      <c r="BB57" s="154">
        <f t="shared" si="338"/>
        <v>205</v>
      </c>
      <c r="BC57" s="154">
        <f t="shared" si="338"/>
        <v>0</v>
      </c>
      <c r="BD57" s="154">
        <f t="shared" si="338"/>
        <v>0</v>
      </c>
      <c r="BE57" s="154">
        <f t="shared" si="338"/>
        <v>650</v>
      </c>
      <c r="BF57" s="154">
        <f t="shared" si="338"/>
        <v>0</v>
      </c>
      <c r="BG57" s="154">
        <f t="shared" si="338"/>
        <v>0</v>
      </c>
      <c r="BH57" s="154">
        <f t="shared" si="338"/>
        <v>0</v>
      </c>
      <c r="BI57" s="154">
        <f t="shared" si="338"/>
        <v>0</v>
      </c>
      <c r="BJ57" s="154">
        <f t="shared" si="338"/>
        <v>1300</v>
      </c>
      <c r="BK57" s="154">
        <f t="shared" si="338"/>
        <v>15</v>
      </c>
      <c r="BL57" s="154">
        <f t="shared" si="338"/>
        <v>500</v>
      </c>
      <c r="BM57" s="155">
        <f t="shared" si="338"/>
        <v>0</v>
      </c>
      <c r="BN57" s="156">
        <f t="shared" si="338"/>
        <v>0</v>
      </c>
      <c r="BO57" s="154">
        <f t="shared" si="338"/>
        <v>0</v>
      </c>
      <c r="BP57" s="154">
        <f t="shared" si="338"/>
        <v>1565.64</v>
      </c>
      <c r="BQ57" s="154">
        <f t="shared" si="338"/>
        <v>285</v>
      </c>
      <c r="BR57" s="154">
        <f t="shared" si="338"/>
        <v>0</v>
      </c>
      <c r="BS57" s="154">
        <f t="shared" si="338"/>
        <v>0</v>
      </c>
      <c r="BT57" s="154">
        <f t="shared" si="338"/>
        <v>0</v>
      </c>
      <c r="BU57" s="154">
        <f t="shared" si="338"/>
        <v>0</v>
      </c>
      <c r="BV57" s="154">
        <f t="shared" si="338"/>
        <v>0</v>
      </c>
      <c r="BW57" s="154">
        <f t="shared" si="338"/>
        <v>0</v>
      </c>
      <c r="BX57" s="154">
        <f t="shared" si="338"/>
        <v>7200</v>
      </c>
      <c r="BY57" s="154">
        <f t="shared" si="338"/>
        <v>0</v>
      </c>
      <c r="BZ57" s="154">
        <f t="shared" si="338"/>
        <v>0</v>
      </c>
      <c r="CA57" s="154">
        <f t="shared" si="338"/>
        <v>0</v>
      </c>
      <c r="CB57" s="154">
        <f t="shared" si="338"/>
        <v>0</v>
      </c>
      <c r="CC57" s="154">
        <f t="shared" si="338"/>
        <v>0</v>
      </c>
      <c r="CD57" s="154">
        <f t="shared" si="338"/>
        <v>0</v>
      </c>
      <c r="CE57" s="154">
        <f t="shared" si="338"/>
        <v>0</v>
      </c>
      <c r="CF57" s="154">
        <f t="shared" si="338"/>
        <v>0</v>
      </c>
      <c r="CG57" s="154">
        <f t="shared" si="338"/>
        <v>1300</v>
      </c>
      <c r="CH57" s="154">
        <f t="shared" si="338"/>
        <v>0</v>
      </c>
      <c r="CI57" s="154">
        <f t="shared" si="338"/>
        <v>0</v>
      </c>
      <c r="CJ57" s="154">
        <f t="shared" si="338"/>
        <v>0</v>
      </c>
      <c r="CK57" s="154">
        <f t="shared" si="338"/>
        <v>209.38</v>
      </c>
      <c r="CL57" s="154">
        <f t="shared" si="338"/>
        <v>0</v>
      </c>
      <c r="CM57" s="154">
        <f t="shared" si="338"/>
        <v>0</v>
      </c>
      <c r="CN57" s="154">
        <f t="shared" si="338"/>
        <v>0</v>
      </c>
      <c r="CO57" s="154">
        <f t="shared" si="338"/>
        <v>0</v>
      </c>
      <c r="CP57" s="154">
        <f t="shared" si="338"/>
        <v>0</v>
      </c>
      <c r="CQ57" s="154">
        <f t="shared" si="338"/>
        <v>0</v>
      </c>
      <c r="CR57" s="154">
        <f t="shared" ref="CR57:FC57" si="339">SUM(CR58:CR66)</f>
        <v>0</v>
      </c>
      <c r="CS57" s="154">
        <f t="shared" si="339"/>
        <v>0</v>
      </c>
      <c r="CT57" s="154">
        <f t="shared" si="339"/>
        <v>0</v>
      </c>
      <c r="CU57" s="154">
        <f t="shared" si="339"/>
        <v>0</v>
      </c>
      <c r="CV57" s="154">
        <f t="shared" si="339"/>
        <v>0</v>
      </c>
      <c r="CW57" s="154">
        <f t="shared" si="339"/>
        <v>0</v>
      </c>
      <c r="CX57" s="154">
        <f t="shared" si="339"/>
        <v>0</v>
      </c>
      <c r="CY57" s="154">
        <f t="shared" si="339"/>
        <v>0</v>
      </c>
      <c r="CZ57" s="154">
        <f t="shared" si="339"/>
        <v>0</v>
      </c>
      <c r="DA57" s="154">
        <f t="shared" si="339"/>
        <v>0</v>
      </c>
      <c r="DB57" s="154">
        <f t="shared" si="339"/>
        <v>0</v>
      </c>
      <c r="DC57" s="154">
        <f t="shared" si="339"/>
        <v>0</v>
      </c>
      <c r="DD57" s="154">
        <f t="shared" si="339"/>
        <v>0</v>
      </c>
      <c r="DE57" s="154">
        <f t="shared" si="339"/>
        <v>0</v>
      </c>
      <c r="DF57" s="154">
        <f t="shared" si="339"/>
        <v>0</v>
      </c>
      <c r="DG57" s="154">
        <f t="shared" si="339"/>
        <v>0</v>
      </c>
      <c r="DH57" s="154">
        <f t="shared" si="339"/>
        <v>0</v>
      </c>
      <c r="DI57" s="154">
        <f t="shared" si="339"/>
        <v>0</v>
      </c>
      <c r="DJ57" s="154">
        <f t="shared" si="339"/>
        <v>0</v>
      </c>
      <c r="DK57" s="154">
        <f t="shared" si="339"/>
        <v>0</v>
      </c>
      <c r="DL57" s="154">
        <f t="shared" si="339"/>
        <v>0</v>
      </c>
      <c r="DM57" s="154">
        <f t="shared" si="339"/>
        <v>0</v>
      </c>
      <c r="DN57" s="154">
        <f t="shared" si="339"/>
        <v>0</v>
      </c>
      <c r="DO57" s="154">
        <f t="shared" si="339"/>
        <v>0</v>
      </c>
      <c r="DP57" s="154">
        <f t="shared" si="339"/>
        <v>0</v>
      </c>
      <c r="DQ57" s="154">
        <f t="shared" si="339"/>
        <v>0</v>
      </c>
      <c r="DR57" s="154">
        <f t="shared" si="339"/>
        <v>0</v>
      </c>
      <c r="DS57" s="154">
        <f t="shared" si="339"/>
        <v>0</v>
      </c>
      <c r="DT57" s="154">
        <f t="shared" si="339"/>
        <v>0</v>
      </c>
      <c r="DU57" s="154">
        <f t="shared" si="339"/>
        <v>0</v>
      </c>
      <c r="DV57" s="154">
        <f t="shared" si="339"/>
        <v>0</v>
      </c>
      <c r="DW57" s="154">
        <f t="shared" si="339"/>
        <v>0</v>
      </c>
      <c r="DX57" s="154">
        <f t="shared" si="339"/>
        <v>0</v>
      </c>
      <c r="DY57" s="154">
        <f t="shared" si="339"/>
        <v>0</v>
      </c>
      <c r="DZ57" s="154">
        <f t="shared" si="339"/>
        <v>0</v>
      </c>
      <c r="EA57" s="154">
        <f t="shared" si="339"/>
        <v>0</v>
      </c>
      <c r="EB57" s="154">
        <f t="shared" si="339"/>
        <v>0</v>
      </c>
      <c r="EC57" s="154">
        <f t="shared" si="339"/>
        <v>0</v>
      </c>
      <c r="ED57" s="154">
        <f t="shared" si="339"/>
        <v>0</v>
      </c>
      <c r="EE57" s="154">
        <f t="shared" si="339"/>
        <v>0</v>
      </c>
      <c r="EF57" s="154">
        <f t="shared" si="339"/>
        <v>0</v>
      </c>
      <c r="EG57" s="154">
        <f t="shared" si="339"/>
        <v>0</v>
      </c>
      <c r="EH57" s="154">
        <f t="shared" si="339"/>
        <v>0</v>
      </c>
      <c r="EI57" s="154">
        <f t="shared" si="339"/>
        <v>0</v>
      </c>
      <c r="EJ57" s="154">
        <f t="shared" si="339"/>
        <v>0</v>
      </c>
      <c r="EK57" s="154">
        <f t="shared" si="339"/>
        <v>0</v>
      </c>
      <c r="EL57" s="154">
        <f t="shared" si="339"/>
        <v>0</v>
      </c>
      <c r="EM57" s="154">
        <f t="shared" si="339"/>
        <v>0</v>
      </c>
      <c r="EN57" s="154">
        <f t="shared" si="339"/>
        <v>0</v>
      </c>
      <c r="EO57" s="154">
        <f t="shared" si="339"/>
        <v>0</v>
      </c>
      <c r="EP57" s="154">
        <f t="shared" si="339"/>
        <v>0</v>
      </c>
      <c r="EQ57" s="154">
        <f t="shared" si="339"/>
        <v>0</v>
      </c>
      <c r="ER57" s="154">
        <f t="shared" si="339"/>
        <v>0</v>
      </c>
      <c r="ES57" s="154">
        <f t="shared" si="339"/>
        <v>0</v>
      </c>
      <c r="ET57" s="154">
        <f t="shared" si="339"/>
        <v>0</v>
      </c>
      <c r="EU57" s="154">
        <f t="shared" si="339"/>
        <v>0</v>
      </c>
      <c r="EV57" s="154">
        <f t="shared" si="339"/>
        <v>0</v>
      </c>
      <c r="EW57" s="154">
        <f t="shared" si="339"/>
        <v>0</v>
      </c>
      <c r="EX57" s="154">
        <f t="shared" si="339"/>
        <v>0</v>
      </c>
      <c r="EY57" s="154">
        <f t="shared" si="339"/>
        <v>0</v>
      </c>
      <c r="EZ57" s="154">
        <f t="shared" si="339"/>
        <v>0</v>
      </c>
      <c r="FA57" s="154">
        <f t="shared" si="339"/>
        <v>0</v>
      </c>
      <c r="FB57" s="154">
        <f t="shared" si="339"/>
        <v>0</v>
      </c>
      <c r="FC57" s="154">
        <f t="shared" si="339"/>
        <v>0</v>
      </c>
      <c r="FD57" s="154">
        <f t="shared" ref="FD57:HO57" si="340">SUM(FD58:FD66)</f>
        <v>0</v>
      </c>
      <c r="FE57" s="154">
        <f t="shared" si="340"/>
        <v>0</v>
      </c>
      <c r="FF57" s="154">
        <f t="shared" si="340"/>
        <v>0</v>
      </c>
      <c r="FG57" s="154">
        <f t="shared" si="340"/>
        <v>0</v>
      </c>
      <c r="FH57" s="154">
        <f t="shared" si="340"/>
        <v>0</v>
      </c>
      <c r="FI57" s="154">
        <f t="shared" si="340"/>
        <v>0</v>
      </c>
      <c r="FJ57" s="154">
        <f t="shared" si="340"/>
        <v>0</v>
      </c>
      <c r="FK57" s="154">
        <f t="shared" si="340"/>
        <v>0</v>
      </c>
      <c r="FL57" s="154">
        <f t="shared" si="340"/>
        <v>0</v>
      </c>
      <c r="FM57" s="154">
        <f t="shared" si="340"/>
        <v>0</v>
      </c>
      <c r="FN57" s="154">
        <f t="shared" si="340"/>
        <v>0</v>
      </c>
      <c r="FO57" s="154">
        <f t="shared" si="340"/>
        <v>0</v>
      </c>
      <c r="FP57" s="154">
        <f t="shared" si="340"/>
        <v>0</v>
      </c>
      <c r="FQ57" s="154">
        <f t="shared" si="340"/>
        <v>0</v>
      </c>
      <c r="FR57" s="154">
        <f t="shared" si="340"/>
        <v>0</v>
      </c>
      <c r="FS57" s="154">
        <f t="shared" si="340"/>
        <v>0</v>
      </c>
      <c r="FT57" s="154">
        <f t="shared" si="340"/>
        <v>0</v>
      </c>
      <c r="FU57" s="154">
        <f t="shared" si="340"/>
        <v>0</v>
      </c>
      <c r="FV57" s="154">
        <f t="shared" si="340"/>
        <v>0</v>
      </c>
      <c r="FW57" s="154">
        <f t="shared" si="340"/>
        <v>0</v>
      </c>
      <c r="FX57" s="154">
        <f t="shared" si="340"/>
        <v>0</v>
      </c>
      <c r="FY57" s="154">
        <f t="shared" si="340"/>
        <v>0</v>
      </c>
      <c r="FZ57" s="154">
        <f t="shared" si="340"/>
        <v>0</v>
      </c>
      <c r="GA57" s="154">
        <f t="shared" si="340"/>
        <v>0</v>
      </c>
      <c r="GB57" s="154">
        <f t="shared" si="340"/>
        <v>0</v>
      </c>
      <c r="GC57" s="154">
        <f t="shared" si="340"/>
        <v>0</v>
      </c>
      <c r="GD57" s="154">
        <f t="shared" si="340"/>
        <v>0</v>
      </c>
      <c r="GE57" s="154">
        <f t="shared" si="340"/>
        <v>0</v>
      </c>
      <c r="GF57" s="154">
        <f t="shared" si="340"/>
        <v>0</v>
      </c>
      <c r="GG57" s="154">
        <f t="shared" si="340"/>
        <v>0</v>
      </c>
      <c r="GH57" s="154">
        <f t="shared" si="340"/>
        <v>0</v>
      </c>
      <c r="GI57" s="154">
        <f t="shared" si="340"/>
        <v>0</v>
      </c>
      <c r="GJ57" s="154">
        <f t="shared" si="340"/>
        <v>0</v>
      </c>
      <c r="GK57" s="154">
        <f t="shared" si="340"/>
        <v>0</v>
      </c>
      <c r="GL57" s="154">
        <f t="shared" si="340"/>
        <v>0</v>
      </c>
      <c r="GM57" s="154">
        <f t="shared" si="340"/>
        <v>0</v>
      </c>
      <c r="GN57" s="154">
        <f t="shared" si="340"/>
        <v>0</v>
      </c>
      <c r="GO57" s="154">
        <f t="shared" si="340"/>
        <v>0</v>
      </c>
      <c r="GP57" s="154">
        <f t="shared" si="340"/>
        <v>0</v>
      </c>
      <c r="GQ57" s="154">
        <f t="shared" si="340"/>
        <v>0</v>
      </c>
      <c r="GR57" s="154">
        <f t="shared" si="340"/>
        <v>0</v>
      </c>
      <c r="GS57" s="154">
        <f t="shared" si="340"/>
        <v>0</v>
      </c>
      <c r="GT57" s="154">
        <f t="shared" si="340"/>
        <v>0</v>
      </c>
      <c r="GU57" s="154">
        <f t="shared" si="340"/>
        <v>0</v>
      </c>
      <c r="GV57" s="154">
        <f t="shared" si="340"/>
        <v>0</v>
      </c>
      <c r="GW57" s="154">
        <f t="shared" si="340"/>
        <v>0</v>
      </c>
      <c r="GX57" s="154">
        <f t="shared" si="340"/>
        <v>0</v>
      </c>
      <c r="GY57" s="154">
        <f t="shared" si="340"/>
        <v>0</v>
      </c>
      <c r="GZ57" s="154">
        <f t="shared" si="340"/>
        <v>0</v>
      </c>
      <c r="HA57" s="154">
        <f t="shared" si="340"/>
        <v>0</v>
      </c>
      <c r="HB57" s="154">
        <f t="shared" si="340"/>
        <v>0</v>
      </c>
      <c r="HC57" s="154">
        <f t="shared" si="340"/>
        <v>0</v>
      </c>
      <c r="HD57" s="154">
        <f t="shared" si="340"/>
        <v>0</v>
      </c>
      <c r="HE57" s="154">
        <f t="shared" si="340"/>
        <v>0</v>
      </c>
      <c r="HF57" s="154">
        <f t="shared" si="340"/>
        <v>0</v>
      </c>
      <c r="HG57" s="154">
        <f t="shared" si="340"/>
        <v>0</v>
      </c>
      <c r="HH57" s="154">
        <f t="shared" si="340"/>
        <v>0</v>
      </c>
      <c r="HI57" s="154">
        <f t="shared" si="340"/>
        <v>0</v>
      </c>
      <c r="HJ57" s="154">
        <f t="shared" si="340"/>
        <v>0</v>
      </c>
      <c r="HK57" s="154">
        <f t="shared" si="340"/>
        <v>0</v>
      </c>
      <c r="HL57" s="154">
        <f t="shared" si="340"/>
        <v>0</v>
      </c>
      <c r="HM57" s="154">
        <f t="shared" si="340"/>
        <v>0</v>
      </c>
      <c r="HN57" s="154">
        <f t="shared" si="340"/>
        <v>0</v>
      </c>
      <c r="HO57" s="154">
        <f t="shared" si="340"/>
        <v>0</v>
      </c>
      <c r="HP57" s="154">
        <f t="shared" ref="HP57:IL57" si="341">SUM(HP58:HP66)</f>
        <v>0</v>
      </c>
      <c r="HQ57" s="154">
        <f t="shared" si="341"/>
        <v>0</v>
      </c>
      <c r="HR57" s="154">
        <f t="shared" si="341"/>
        <v>0</v>
      </c>
      <c r="HS57" s="154">
        <f t="shared" si="341"/>
        <v>0</v>
      </c>
      <c r="HT57" s="154">
        <f t="shared" si="341"/>
        <v>0</v>
      </c>
      <c r="HU57" s="154">
        <f t="shared" si="341"/>
        <v>0</v>
      </c>
      <c r="HV57" s="154">
        <f t="shared" si="341"/>
        <v>0</v>
      </c>
      <c r="HW57" s="154">
        <f t="shared" si="341"/>
        <v>0</v>
      </c>
      <c r="HX57" s="154">
        <f t="shared" si="341"/>
        <v>0</v>
      </c>
      <c r="HY57" s="154">
        <f t="shared" si="341"/>
        <v>0</v>
      </c>
      <c r="HZ57" s="154">
        <f t="shared" si="341"/>
        <v>0</v>
      </c>
      <c r="IA57" s="154">
        <f t="shared" si="341"/>
        <v>0</v>
      </c>
      <c r="IB57" s="154">
        <f t="shared" si="341"/>
        <v>0</v>
      </c>
      <c r="IC57" s="154">
        <f t="shared" si="341"/>
        <v>0</v>
      </c>
      <c r="ID57" s="154">
        <f t="shared" si="341"/>
        <v>0</v>
      </c>
      <c r="IE57" s="154">
        <f t="shared" si="341"/>
        <v>0</v>
      </c>
      <c r="IF57" s="154">
        <f t="shared" si="341"/>
        <v>0</v>
      </c>
      <c r="IG57" s="154">
        <f t="shared" si="341"/>
        <v>0</v>
      </c>
      <c r="IH57" s="154">
        <f t="shared" si="341"/>
        <v>0</v>
      </c>
      <c r="II57" s="154">
        <f t="shared" si="341"/>
        <v>0</v>
      </c>
      <c r="IJ57" s="154">
        <f t="shared" si="341"/>
        <v>0</v>
      </c>
      <c r="IK57" s="154">
        <f t="shared" si="341"/>
        <v>0</v>
      </c>
      <c r="IL57" s="154">
        <f t="shared" si="341"/>
        <v>0</v>
      </c>
    </row>
    <row r="58" spans="1:246" ht="15.75" customHeight="1" outlineLevel="2" x14ac:dyDescent="0.35">
      <c r="A58" s="3" t="s">
        <v>836</v>
      </c>
      <c r="B58" s="70"/>
      <c r="C58" s="70"/>
      <c r="D58" s="167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>
        <v>205</v>
      </c>
      <c r="Z58" s="168"/>
      <c r="AA58" s="168"/>
      <c r="AB58" s="168"/>
      <c r="AC58" s="168"/>
      <c r="AD58" s="168"/>
      <c r="AE58" s="168"/>
      <c r="AF58" s="168"/>
      <c r="AG58" s="168"/>
      <c r="AH58" s="169"/>
      <c r="AI58" s="167"/>
      <c r="AJ58" s="168"/>
      <c r="AK58" s="168"/>
      <c r="AL58" s="168"/>
      <c r="AM58" s="168"/>
      <c r="AN58" s="168"/>
      <c r="AO58" s="168"/>
      <c r="AP58" s="168"/>
      <c r="AQ58" s="168"/>
      <c r="AR58" s="168"/>
      <c r="AS58" s="168"/>
      <c r="AT58" s="168"/>
      <c r="AU58" s="168"/>
      <c r="AV58" s="168"/>
      <c r="AW58" s="168"/>
      <c r="AX58" s="168"/>
      <c r="AY58" s="168"/>
      <c r="AZ58" s="168"/>
      <c r="BA58" s="168"/>
      <c r="BB58" s="168">
        <v>205</v>
      </c>
      <c r="BC58" s="168"/>
      <c r="BD58" s="168"/>
      <c r="BE58" s="168"/>
      <c r="BF58" s="168"/>
      <c r="BG58" s="168"/>
      <c r="BH58" s="168"/>
      <c r="BI58" s="168"/>
      <c r="BJ58" s="168"/>
      <c r="BK58" s="168"/>
      <c r="BL58" s="168"/>
      <c r="BM58" s="169"/>
      <c r="BN58" s="170"/>
      <c r="BO58" s="168"/>
      <c r="BP58" s="168"/>
      <c r="BQ58" s="168"/>
      <c r="BR58" s="168"/>
      <c r="BS58" s="168"/>
      <c r="BT58" s="168"/>
      <c r="BU58" s="168"/>
      <c r="BV58" s="168"/>
      <c r="BW58" s="168"/>
      <c r="BX58" s="168"/>
      <c r="BY58" s="168"/>
      <c r="BZ58" s="168"/>
      <c r="CA58" s="168"/>
      <c r="CB58" s="168"/>
      <c r="CC58" s="168"/>
      <c r="CD58" s="168"/>
      <c r="CE58" s="168"/>
      <c r="CF58" s="168"/>
      <c r="CG58" s="168"/>
      <c r="CH58" s="168"/>
      <c r="CI58" s="168"/>
      <c r="CJ58" s="168"/>
      <c r="CK58" s="168">
        <v>209.38</v>
      </c>
      <c r="CL58" s="168"/>
      <c r="CM58" s="168"/>
      <c r="CN58" s="168"/>
      <c r="CO58" s="168"/>
      <c r="CP58" s="168"/>
      <c r="CQ58" s="168"/>
      <c r="CR58" s="168"/>
      <c r="CS58" s="168"/>
      <c r="CT58" s="168"/>
      <c r="CU58" s="168"/>
      <c r="CV58" s="168"/>
      <c r="CW58" s="168"/>
      <c r="CX58" s="168"/>
      <c r="CY58" s="168"/>
      <c r="CZ58" s="168"/>
      <c r="DA58" s="168"/>
      <c r="DB58" s="168"/>
      <c r="DC58" s="168"/>
      <c r="DD58" s="168"/>
      <c r="DE58" s="168"/>
      <c r="DF58" s="168"/>
      <c r="DG58" s="168"/>
      <c r="DH58" s="168"/>
      <c r="DI58" s="168"/>
      <c r="DJ58" s="168"/>
      <c r="DK58" s="168"/>
      <c r="DL58" s="168"/>
      <c r="DM58" s="168"/>
      <c r="DN58" s="168"/>
      <c r="DO58" s="168"/>
      <c r="DP58" s="168"/>
      <c r="DQ58" s="168"/>
      <c r="DR58" s="168"/>
      <c r="DS58" s="168"/>
      <c r="DT58" s="168"/>
      <c r="DU58" s="168"/>
      <c r="DV58" s="168"/>
      <c r="DW58" s="168"/>
      <c r="DX58" s="168"/>
      <c r="DY58" s="168"/>
      <c r="DZ58" s="168"/>
      <c r="EA58" s="168"/>
      <c r="EB58" s="168"/>
      <c r="EC58" s="168"/>
      <c r="ED58" s="168"/>
      <c r="EE58" s="168"/>
      <c r="EF58" s="168"/>
      <c r="EG58" s="168"/>
      <c r="EH58" s="168"/>
      <c r="EI58" s="168"/>
      <c r="EJ58" s="168"/>
      <c r="EK58" s="168"/>
      <c r="EL58" s="168"/>
      <c r="EM58" s="168"/>
      <c r="EN58" s="168"/>
      <c r="EO58" s="168"/>
      <c r="EP58" s="168"/>
      <c r="EQ58" s="168"/>
      <c r="ER58" s="168"/>
      <c r="ES58" s="168"/>
      <c r="ET58" s="168"/>
      <c r="EU58" s="168"/>
      <c r="EV58" s="168"/>
      <c r="EW58" s="168"/>
      <c r="EX58" s="168"/>
      <c r="EY58" s="168"/>
      <c r="EZ58" s="168"/>
      <c r="FA58" s="168"/>
      <c r="FB58" s="168"/>
      <c r="FC58" s="168"/>
      <c r="FD58" s="168"/>
      <c r="FE58" s="168"/>
      <c r="FF58" s="168"/>
      <c r="FG58" s="168"/>
      <c r="FH58" s="168"/>
      <c r="FI58" s="168"/>
      <c r="FJ58" s="168"/>
      <c r="FK58" s="168"/>
      <c r="FL58" s="168"/>
      <c r="FM58" s="168"/>
      <c r="FN58" s="168"/>
      <c r="FO58" s="168"/>
      <c r="FP58" s="168"/>
      <c r="FQ58" s="168"/>
      <c r="FR58" s="168"/>
      <c r="FS58" s="168"/>
      <c r="FT58" s="168"/>
      <c r="FU58" s="168"/>
      <c r="FV58" s="168"/>
      <c r="FW58" s="168"/>
      <c r="FX58" s="168"/>
      <c r="FY58" s="168"/>
      <c r="FZ58" s="168"/>
      <c r="GA58" s="168"/>
      <c r="GB58" s="168"/>
      <c r="GC58" s="168"/>
      <c r="GD58" s="168"/>
      <c r="GE58" s="168"/>
      <c r="GF58" s="168"/>
      <c r="GG58" s="168"/>
      <c r="GH58" s="168"/>
      <c r="GI58" s="168"/>
      <c r="GJ58" s="168"/>
      <c r="GK58" s="168"/>
      <c r="GL58" s="168"/>
      <c r="GM58" s="168"/>
      <c r="GN58" s="168"/>
      <c r="GO58" s="168"/>
      <c r="GP58" s="168"/>
      <c r="GQ58" s="168"/>
      <c r="GR58" s="168"/>
      <c r="GS58" s="168"/>
      <c r="GT58" s="168"/>
      <c r="GU58" s="168"/>
      <c r="GV58" s="168"/>
      <c r="GW58" s="168"/>
      <c r="GX58" s="168"/>
      <c r="GY58" s="168"/>
      <c r="GZ58" s="168"/>
      <c r="HA58" s="168"/>
      <c r="HB58" s="168"/>
      <c r="HC58" s="168"/>
      <c r="HD58" s="168"/>
      <c r="HE58" s="168"/>
      <c r="HF58" s="168"/>
      <c r="HG58" s="168"/>
      <c r="HH58" s="168"/>
      <c r="HI58" s="168"/>
      <c r="HJ58" s="168"/>
      <c r="HK58" s="168"/>
      <c r="HL58" s="168"/>
      <c r="HM58" s="168"/>
      <c r="HN58" s="168"/>
      <c r="HO58" s="168"/>
      <c r="HP58" s="168"/>
      <c r="HQ58" s="168"/>
      <c r="HR58" s="168"/>
      <c r="HS58" s="168"/>
      <c r="HT58" s="168"/>
      <c r="HU58" s="168"/>
      <c r="HV58" s="168"/>
      <c r="HW58" s="168"/>
      <c r="HX58" s="168"/>
      <c r="HY58" s="168"/>
      <c r="HZ58" s="168"/>
      <c r="IA58" s="168"/>
      <c r="IB58" s="168"/>
      <c r="IC58" s="168"/>
      <c r="ID58" s="168"/>
      <c r="IE58" s="168"/>
      <c r="IF58" s="168"/>
      <c r="IG58" s="168"/>
      <c r="IH58" s="168"/>
      <c r="II58" s="168"/>
      <c r="IJ58" s="168"/>
      <c r="IK58" s="168"/>
      <c r="IL58" s="168"/>
    </row>
    <row r="59" spans="1:246" ht="15.75" customHeight="1" outlineLevel="2" x14ac:dyDescent="0.35">
      <c r="A59" s="3" t="s">
        <v>837</v>
      </c>
      <c r="B59" s="70"/>
      <c r="C59" s="70"/>
      <c r="D59" s="167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9"/>
      <c r="AI59" s="167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9"/>
      <c r="BN59" s="170"/>
      <c r="BO59" s="168"/>
      <c r="BP59" s="168">
        <v>1565.64</v>
      </c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8"/>
      <c r="ER59" s="168"/>
      <c r="ES59" s="168"/>
      <c r="ET59" s="168"/>
      <c r="EU59" s="168"/>
      <c r="EV59" s="168"/>
      <c r="EW59" s="168"/>
      <c r="EX59" s="168"/>
      <c r="EY59" s="168"/>
      <c r="EZ59" s="168"/>
      <c r="FA59" s="168"/>
      <c r="FB59" s="168"/>
      <c r="FC59" s="168"/>
      <c r="FD59" s="168"/>
      <c r="FE59" s="168"/>
      <c r="FF59" s="168"/>
      <c r="FG59" s="168"/>
      <c r="FH59" s="168"/>
      <c r="FI59" s="168"/>
      <c r="FJ59" s="168"/>
      <c r="FK59" s="168"/>
      <c r="FL59" s="168"/>
      <c r="FM59" s="168"/>
      <c r="FN59" s="168"/>
      <c r="FO59" s="168"/>
      <c r="FP59" s="168"/>
      <c r="FQ59" s="168"/>
      <c r="FR59" s="168"/>
      <c r="FS59" s="168"/>
      <c r="FT59" s="168"/>
      <c r="FU59" s="168"/>
      <c r="FV59" s="168"/>
      <c r="FW59" s="168"/>
      <c r="FX59" s="168"/>
      <c r="FY59" s="168"/>
      <c r="FZ59" s="168"/>
      <c r="GA59" s="168"/>
      <c r="GB59" s="168"/>
      <c r="GC59" s="168"/>
      <c r="GD59" s="168"/>
      <c r="GE59" s="168"/>
      <c r="GF59" s="168"/>
      <c r="GG59" s="168"/>
      <c r="GH59" s="168"/>
      <c r="GI59" s="168"/>
      <c r="GJ59" s="168"/>
      <c r="GK59" s="168"/>
      <c r="GL59" s="168"/>
      <c r="GM59" s="168"/>
      <c r="GN59" s="168"/>
      <c r="GO59" s="168"/>
      <c r="GP59" s="168"/>
      <c r="GQ59" s="168"/>
      <c r="GR59" s="168"/>
      <c r="GS59" s="168"/>
      <c r="GT59" s="168"/>
      <c r="GU59" s="168"/>
      <c r="GV59" s="168"/>
      <c r="GW59" s="168"/>
      <c r="GX59" s="168"/>
      <c r="GY59" s="168"/>
      <c r="GZ59" s="168"/>
      <c r="HA59" s="168"/>
      <c r="HB59" s="168"/>
      <c r="HC59" s="168"/>
      <c r="HD59" s="168"/>
      <c r="HE59" s="168"/>
      <c r="HF59" s="168"/>
      <c r="HG59" s="168"/>
      <c r="HH59" s="168"/>
      <c r="HI59" s="168"/>
      <c r="HJ59" s="168"/>
      <c r="HK59" s="168"/>
      <c r="HL59" s="168"/>
      <c r="HM59" s="168"/>
      <c r="HN59" s="168"/>
      <c r="HO59" s="168"/>
      <c r="HP59" s="168"/>
      <c r="HQ59" s="168"/>
      <c r="HR59" s="168"/>
      <c r="HS59" s="168"/>
      <c r="HT59" s="168"/>
      <c r="HU59" s="168"/>
      <c r="HV59" s="168"/>
      <c r="HW59" s="168"/>
      <c r="HX59" s="168"/>
      <c r="HY59" s="168"/>
      <c r="HZ59" s="168"/>
      <c r="IA59" s="168"/>
      <c r="IB59" s="168"/>
      <c r="IC59" s="168"/>
      <c r="ID59" s="168"/>
      <c r="IE59" s="168"/>
      <c r="IF59" s="168"/>
      <c r="IG59" s="168"/>
      <c r="IH59" s="168"/>
      <c r="II59" s="168"/>
      <c r="IJ59" s="168"/>
      <c r="IK59" s="168"/>
      <c r="IL59" s="168"/>
    </row>
    <row r="60" spans="1:246" ht="15.75" customHeight="1" outlineLevel="2" x14ac:dyDescent="0.35">
      <c r="A60" s="3" t="s">
        <v>838</v>
      </c>
      <c r="B60" s="70"/>
      <c r="C60" s="70"/>
      <c r="D60" s="167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69"/>
      <c r="AI60" s="167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168"/>
      <c r="AX60" s="168"/>
      <c r="AY60" s="168"/>
      <c r="AZ60" s="168"/>
      <c r="BA60" s="168"/>
      <c r="BB60" s="168"/>
      <c r="BC60" s="168"/>
      <c r="BD60" s="168"/>
      <c r="BE60" s="168"/>
      <c r="BF60" s="168"/>
      <c r="BG60" s="168"/>
      <c r="BH60" s="168"/>
      <c r="BI60" s="168"/>
      <c r="BJ60" s="168"/>
      <c r="BK60" s="168"/>
      <c r="BL60" s="168"/>
      <c r="BM60" s="169"/>
      <c r="BN60" s="170"/>
      <c r="BO60" s="168"/>
      <c r="BP60" s="168"/>
      <c r="BQ60" s="168"/>
      <c r="BR60" s="168"/>
      <c r="BS60" s="168"/>
      <c r="BT60" s="168"/>
      <c r="BU60" s="168"/>
      <c r="BV60" s="168"/>
      <c r="BW60" s="168"/>
      <c r="BX60" s="168"/>
      <c r="BY60" s="168"/>
      <c r="BZ60" s="168"/>
      <c r="CA60" s="168"/>
      <c r="CB60" s="168"/>
      <c r="CC60" s="168"/>
      <c r="CD60" s="168"/>
      <c r="CE60" s="168"/>
      <c r="CF60" s="168"/>
      <c r="CG60" s="168"/>
      <c r="CH60" s="168"/>
      <c r="CI60" s="168"/>
      <c r="CJ60" s="168"/>
      <c r="CK60" s="168"/>
      <c r="CL60" s="168"/>
      <c r="CM60" s="168"/>
      <c r="CN60" s="168"/>
      <c r="CO60" s="168"/>
      <c r="CP60" s="168"/>
      <c r="CQ60" s="168"/>
      <c r="CR60" s="168"/>
      <c r="CS60" s="168"/>
      <c r="CT60" s="168"/>
      <c r="CU60" s="168"/>
      <c r="CV60" s="168"/>
      <c r="CW60" s="168"/>
      <c r="CX60" s="168"/>
      <c r="CY60" s="168"/>
      <c r="CZ60" s="168"/>
      <c r="DA60" s="168"/>
      <c r="DB60" s="168"/>
      <c r="DC60" s="168"/>
      <c r="DD60" s="168"/>
      <c r="DE60" s="168"/>
      <c r="DF60" s="168"/>
      <c r="DG60" s="168"/>
      <c r="DH60" s="168"/>
      <c r="DI60" s="168"/>
      <c r="DJ60" s="168"/>
      <c r="DK60" s="168"/>
      <c r="DL60" s="168"/>
      <c r="DM60" s="168"/>
      <c r="DN60" s="168"/>
      <c r="DO60" s="168"/>
      <c r="DP60" s="168"/>
      <c r="DQ60" s="168"/>
      <c r="DR60" s="168"/>
      <c r="DS60" s="168"/>
      <c r="DT60" s="168"/>
      <c r="DU60" s="168"/>
      <c r="DV60" s="168"/>
      <c r="DW60" s="168"/>
      <c r="DX60" s="168"/>
      <c r="DY60" s="168"/>
      <c r="DZ60" s="168"/>
      <c r="EA60" s="168"/>
      <c r="EB60" s="168"/>
      <c r="EC60" s="168"/>
      <c r="ED60" s="168"/>
      <c r="EE60" s="168"/>
      <c r="EF60" s="168"/>
      <c r="EG60" s="168"/>
      <c r="EH60" s="168"/>
      <c r="EI60" s="168"/>
      <c r="EJ60" s="168"/>
      <c r="EK60" s="168"/>
      <c r="EL60" s="168"/>
      <c r="EM60" s="168"/>
      <c r="EN60" s="168"/>
      <c r="EO60" s="168"/>
      <c r="EP60" s="168"/>
      <c r="EQ60" s="168"/>
      <c r="ER60" s="168"/>
      <c r="ES60" s="168"/>
      <c r="ET60" s="168"/>
      <c r="EU60" s="168"/>
      <c r="EV60" s="168"/>
      <c r="EW60" s="168"/>
      <c r="EX60" s="168"/>
      <c r="EY60" s="168"/>
      <c r="EZ60" s="168"/>
      <c r="FA60" s="168"/>
      <c r="FB60" s="168"/>
      <c r="FC60" s="168"/>
      <c r="FD60" s="168"/>
      <c r="FE60" s="168"/>
      <c r="FF60" s="168"/>
      <c r="FG60" s="168"/>
      <c r="FH60" s="168"/>
      <c r="FI60" s="168"/>
      <c r="FJ60" s="168"/>
      <c r="FK60" s="168"/>
      <c r="FL60" s="168"/>
      <c r="FM60" s="168"/>
      <c r="FN60" s="168"/>
      <c r="FO60" s="168"/>
      <c r="FP60" s="168"/>
      <c r="FQ60" s="168"/>
      <c r="FR60" s="168"/>
      <c r="FS60" s="168"/>
      <c r="FT60" s="168"/>
      <c r="FU60" s="168"/>
      <c r="FV60" s="168"/>
      <c r="FW60" s="168"/>
      <c r="FX60" s="168"/>
      <c r="FY60" s="168"/>
      <c r="FZ60" s="168"/>
      <c r="GA60" s="168"/>
      <c r="GB60" s="168"/>
      <c r="GC60" s="168"/>
      <c r="GD60" s="168"/>
      <c r="GE60" s="168"/>
      <c r="GF60" s="168"/>
      <c r="GG60" s="168"/>
      <c r="GH60" s="168"/>
      <c r="GI60" s="168"/>
      <c r="GJ60" s="168"/>
      <c r="GK60" s="168"/>
      <c r="GL60" s="168"/>
      <c r="GM60" s="168"/>
      <c r="GN60" s="168"/>
      <c r="GO60" s="168"/>
      <c r="GP60" s="168"/>
      <c r="GQ60" s="168"/>
      <c r="GR60" s="168"/>
      <c r="GS60" s="168"/>
      <c r="GT60" s="168"/>
      <c r="GU60" s="168"/>
      <c r="GV60" s="168"/>
      <c r="GW60" s="168"/>
      <c r="GX60" s="168"/>
      <c r="GY60" s="168"/>
      <c r="GZ60" s="168"/>
      <c r="HA60" s="168"/>
      <c r="HB60" s="168"/>
      <c r="HC60" s="168"/>
      <c r="HD60" s="168"/>
      <c r="HE60" s="168"/>
      <c r="HF60" s="168"/>
      <c r="HG60" s="168"/>
      <c r="HH60" s="168"/>
      <c r="HI60" s="168"/>
      <c r="HJ60" s="168"/>
      <c r="HK60" s="168"/>
      <c r="HL60" s="168"/>
      <c r="HM60" s="168"/>
      <c r="HN60" s="168"/>
      <c r="HO60" s="168"/>
      <c r="HP60" s="168"/>
      <c r="HQ60" s="168"/>
      <c r="HR60" s="168"/>
      <c r="HS60" s="168"/>
      <c r="HT60" s="168"/>
      <c r="HU60" s="168"/>
      <c r="HV60" s="168"/>
      <c r="HW60" s="168"/>
      <c r="HX60" s="168"/>
      <c r="HY60" s="168"/>
      <c r="HZ60" s="168"/>
      <c r="IA60" s="168"/>
      <c r="IB60" s="168"/>
      <c r="IC60" s="168"/>
      <c r="ID60" s="168"/>
      <c r="IE60" s="168"/>
      <c r="IF60" s="168"/>
      <c r="IG60" s="168"/>
      <c r="IH60" s="168"/>
      <c r="II60" s="168"/>
      <c r="IJ60" s="168"/>
      <c r="IK60" s="168"/>
      <c r="IL60" s="168"/>
    </row>
    <row r="61" spans="1:246" ht="15.75" customHeight="1" outlineLevel="2" x14ac:dyDescent="0.35">
      <c r="A61" s="3" t="s">
        <v>839</v>
      </c>
      <c r="B61" s="70"/>
      <c r="C61" s="70"/>
      <c r="D61" s="167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  <c r="AD61" s="168"/>
      <c r="AE61" s="168"/>
      <c r="AF61" s="168"/>
      <c r="AG61" s="168"/>
      <c r="AH61" s="169"/>
      <c r="AI61" s="167"/>
      <c r="AJ61" s="168"/>
      <c r="AK61" s="168"/>
      <c r="AL61" s="168"/>
      <c r="AM61" s="168"/>
      <c r="AN61" s="168"/>
      <c r="AO61" s="168"/>
      <c r="AP61" s="168"/>
      <c r="AQ61" s="168"/>
      <c r="AR61" s="168"/>
      <c r="AS61" s="168"/>
      <c r="AT61" s="168"/>
      <c r="AU61" s="168"/>
      <c r="AV61" s="168"/>
      <c r="AW61" s="168"/>
      <c r="AX61" s="168"/>
      <c r="AY61" s="168"/>
      <c r="AZ61" s="168"/>
      <c r="BA61" s="168"/>
      <c r="BB61" s="168"/>
      <c r="BC61" s="168"/>
      <c r="BD61" s="168"/>
      <c r="BE61" s="168"/>
      <c r="BF61" s="168"/>
      <c r="BG61" s="168"/>
      <c r="BH61" s="168"/>
      <c r="BI61" s="168"/>
      <c r="BJ61" s="168"/>
      <c r="BK61" s="168"/>
      <c r="BL61" s="168"/>
      <c r="BM61" s="169"/>
      <c r="BN61" s="170"/>
      <c r="BO61" s="168"/>
      <c r="BP61" s="168"/>
      <c r="BQ61" s="168"/>
      <c r="BR61" s="168"/>
      <c r="BS61" s="168"/>
      <c r="BT61" s="168"/>
      <c r="BU61" s="168"/>
      <c r="BV61" s="168"/>
      <c r="BW61" s="168"/>
      <c r="BX61" s="168"/>
      <c r="BY61" s="168"/>
      <c r="BZ61" s="168"/>
      <c r="CA61" s="168"/>
      <c r="CB61" s="168"/>
      <c r="CC61" s="168"/>
      <c r="CD61" s="168"/>
      <c r="CE61" s="168"/>
      <c r="CF61" s="168"/>
      <c r="CG61" s="168"/>
      <c r="CH61" s="168"/>
      <c r="CI61" s="168"/>
      <c r="CJ61" s="168"/>
      <c r="CK61" s="168"/>
      <c r="CL61" s="168"/>
      <c r="CM61" s="168"/>
      <c r="CN61" s="168"/>
      <c r="CO61" s="168"/>
      <c r="CP61" s="168"/>
      <c r="CQ61" s="168"/>
      <c r="CR61" s="168"/>
      <c r="CS61" s="168"/>
      <c r="CT61" s="168"/>
      <c r="CU61" s="168"/>
      <c r="CV61" s="168"/>
      <c r="CW61" s="168"/>
      <c r="CX61" s="168"/>
      <c r="CY61" s="168"/>
      <c r="CZ61" s="168"/>
      <c r="DA61" s="168"/>
      <c r="DB61" s="168"/>
      <c r="DC61" s="168"/>
      <c r="DD61" s="168"/>
      <c r="DE61" s="168"/>
      <c r="DF61" s="168"/>
      <c r="DG61" s="168"/>
      <c r="DH61" s="168"/>
      <c r="DI61" s="168"/>
      <c r="DJ61" s="168"/>
      <c r="DK61" s="168"/>
      <c r="DL61" s="168"/>
      <c r="DM61" s="168"/>
      <c r="DN61" s="168"/>
      <c r="DO61" s="168"/>
      <c r="DP61" s="168"/>
      <c r="DQ61" s="168"/>
      <c r="DR61" s="168"/>
      <c r="DS61" s="168"/>
      <c r="DT61" s="168"/>
      <c r="DU61" s="168"/>
      <c r="DV61" s="168"/>
      <c r="DW61" s="168"/>
      <c r="DX61" s="168"/>
      <c r="DY61" s="168"/>
      <c r="DZ61" s="168"/>
      <c r="EA61" s="168"/>
      <c r="EB61" s="168"/>
      <c r="EC61" s="168"/>
      <c r="ED61" s="168"/>
      <c r="EE61" s="168"/>
      <c r="EF61" s="168"/>
      <c r="EG61" s="168"/>
      <c r="EH61" s="168"/>
      <c r="EI61" s="168"/>
      <c r="EJ61" s="168"/>
      <c r="EK61" s="168"/>
      <c r="EL61" s="168"/>
      <c r="EM61" s="168"/>
      <c r="EN61" s="168"/>
      <c r="EO61" s="168"/>
      <c r="EP61" s="168"/>
      <c r="EQ61" s="168"/>
      <c r="ER61" s="168"/>
      <c r="ES61" s="168"/>
      <c r="ET61" s="168"/>
      <c r="EU61" s="168"/>
      <c r="EV61" s="168"/>
      <c r="EW61" s="168"/>
      <c r="EX61" s="168"/>
      <c r="EY61" s="168"/>
      <c r="EZ61" s="168"/>
      <c r="FA61" s="168"/>
      <c r="FB61" s="168"/>
      <c r="FC61" s="168"/>
      <c r="FD61" s="168"/>
      <c r="FE61" s="168"/>
      <c r="FF61" s="168"/>
      <c r="FG61" s="168"/>
      <c r="FH61" s="168"/>
      <c r="FI61" s="168"/>
      <c r="FJ61" s="168"/>
      <c r="FK61" s="168"/>
      <c r="FL61" s="168"/>
      <c r="FM61" s="168"/>
      <c r="FN61" s="168"/>
      <c r="FO61" s="168"/>
      <c r="FP61" s="168"/>
      <c r="FQ61" s="168"/>
      <c r="FR61" s="168"/>
      <c r="FS61" s="168"/>
      <c r="FT61" s="168"/>
      <c r="FU61" s="168"/>
      <c r="FV61" s="168"/>
      <c r="FW61" s="168"/>
      <c r="FX61" s="168"/>
      <c r="FY61" s="168"/>
      <c r="FZ61" s="168"/>
      <c r="GA61" s="168"/>
      <c r="GB61" s="168"/>
      <c r="GC61" s="168"/>
      <c r="GD61" s="168"/>
      <c r="GE61" s="168"/>
      <c r="GF61" s="168"/>
      <c r="GG61" s="168"/>
      <c r="GH61" s="168"/>
      <c r="GI61" s="168"/>
      <c r="GJ61" s="168"/>
      <c r="GK61" s="168"/>
      <c r="GL61" s="168"/>
      <c r="GM61" s="168"/>
      <c r="GN61" s="168"/>
      <c r="GO61" s="168"/>
      <c r="GP61" s="168"/>
      <c r="GQ61" s="168"/>
      <c r="GR61" s="168"/>
      <c r="GS61" s="168"/>
      <c r="GT61" s="168"/>
      <c r="GU61" s="168"/>
      <c r="GV61" s="168"/>
      <c r="GW61" s="168"/>
      <c r="GX61" s="168"/>
      <c r="GY61" s="168"/>
      <c r="GZ61" s="168"/>
      <c r="HA61" s="168"/>
      <c r="HB61" s="168"/>
      <c r="HC61" s="168"/>
      <c r="HD61" s="168"/>
      <c r="HE61" s="168"/>
      <c r="HF61" s="168"/>
      <c r="HG61" s="168"/>
      <c r="HH61" s="168"/>
      <c r="HI61" s="168"/>
      <c r="HJ61" s="168"/>
      <c r="HK61" s="168"/>
      <c r="HL61" s="168"/>
      <c r="HM61" s="168"/>
      <c r="HN61" s="168"/>
      <c r="HO61" s="168"/>
      <c r="HP61" s="168"/>
      <c r="HQ61" s="168"/>
      <c r="HR61" s="168"/>
      <c r="HS61" s="168"/>
      <c r="HT61" s="168"/>
      <c r="HU61" s="168"/>
      <c r="HV61" s="168"/>
      <c r="HW61" s="168"/>
      <c r="HX61" s="168"/>
      <c r="HY61" s="168"/>
      <c r="HZ61" s="168"/>
      <c r="IA61" s="168"/>
      <c r="IB61" s="168"/>
      <c r="IC61" s="168"/>
      <c r="ID61" s="168"/>
      <c r="IE61" s="168"/>
      <c r="IF61" s="168"/>
      <c r="IG61" s="168"/>
      <c r="IH61" s="168"/>
      <c r="II61" s="168"/>
      <c r="IJ61" s="168"/>
      <c r="IK61" s="168"/>
      <c r="IL61" s="168"/>
    </row>
    <row r="62" spans="1:246" ht="15.75" customHeight="1" outlineLevel="2" x14ac:dyDescent="0.35">
      <c r="A62" s="3" t="s">
        <v>840</v>
      </c>
      <c r="B62" s="70"/>
      <c r="C62" s="70"/>
      <c r="D62" s="167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69"/>
      <c r="AI62" s="167"/>
      <c r="AJ62" s="168"/>
      <c r="AK62" s="168"/>
      <c r="AL62" s="168"/>
      <c r="AM62" s="168"/>
      <c r="AN62" s="168"/>
      <c r="AO62" s="168"/>
      <c r="AP62" s="168"/>
      <c r="AQ62" s="168"/>
      <c r="AR62" s="168"/>
      <c r="AS62" s="168"/>
      <c r="AT62" s="168"/>
      <c r="AU62" s="168"/>
      <c r="AV62" s="168"/>
      <c r="AW62" s="168"/>
      <c r="AX62" s="168"/>
      <c r="AY62" s="168"/>
      <c r="AZ62" s="168"/>
      <c r="BA62" s="168"/>
      <c r="BB62" s="168"/>
      <c r="BC62" s="168"/>
      <c r="BD62" s="168"/>
      <c r="BE62" s="168"/>
      <c r="BF62" s="168"/>
      <c r="BG62" s="168"/>
      <c r="BH62" s="168"/>
      <c r="BI62" s="168"/>
      <c r="BJ62" s="168"/>
      <c r="BK62" s="168"/>
      <c r="BL62" s="168"/>
      <c r="BM62" s="169"/>
      <c r="BN62" s="170"/>
      <c r="BO62" s="168"/>
      <c r="BP62" s="168"/>
      <c r="BQ62" s="168"/>
      <c r="BR62" s="168"/>
      <c r="BS62" s="168"/>
      <c r="BT62" s="168"/>
      <c r="BU62" s="168"/>
      <c r="BV62" s="168"/>
      <c r="BW62" s="168"/>
      <c r="BX62" s="168"/>
      <c r="BY62" s="168"/>
      <c r="BZ62" s="168"/>
      <c r="CA62" s="168"/>
      <c r="CB62" s="168"/>
      <c r="CC62" s="168"/>
      <c r="CD62" s="168"/>
      <c r="CE62" s="168"/>
      <c r="CF62" s="168"/>
      <c r="CG62" s="168"/>
      <c r="CH62" s="168"/>
      <c r="CI62" s="168"/>
      <c r="CJ62" s="168"/>
      <c r="CK62" s="168"/>
      <c r="CL62" s="168"/>
      <c r="CM62" s="168"/>
      <c r="CN62" s="168"/>
      <c r="CO62" s="168"/>
      <c r="CP62" s="168"/>
      <c r="CQ62" s="168"/>
      <c r="CR62" s="168"/>
      <c r="CS62" s="168"/>
      <c r="CT62" s="168"/>
      <c r="CU62" s="168"/>
      <c r="CV62" s="168"/>
      <c r="CW62" s="168"/>
      <c r="CX62" s="168"/>
      <c r="CY62" s="168"/>
      <c r="CZ62" s="168"/>
      <c r="DA62" s="168"/>
      <c r="DB62" s="168"/>
      <c r="DC62" s="168"/>
      <c r="DD62" s="168"/>
      <c r="DE62" s="168"/>
      <c r="DF62" s="168"/>
      <c r="DG62" s="168"/>
      <c r="DH62" s="168"/>
      <c r="DI62" s="168"/>
      <c r="DJ62" s="168"/>
      <c r="DK62" s="168"/>
      <c r="DL62" s="168"/>
      <c r="DM62" s="168"/>
      <c r="DN62" s="168"/>
      <c r="DO62" s="168"/>
      <c r="DP62" s="168"/>
      <c r="DQ62" s="168"/>
      <c r="DR62" s="168"/>
      <c r="DS62" s="168"/>
      <c r="DT62" s="168"/>
      <c r="DU62" s="168"/>
      <c r="DV62" s="168"/>
      <c r="DW62" s="168"/>
      <c r="DX62" s="168"/>
      <c r="DY62" s="168"/>
      <c r="DZ62" s="168"/>
      <c r="EA62" s="168"/>
      <c r="EB62" s="168"/>
      <c r="EC62" s="168"/>
      <c r="ED62" s="168"/>
      <c r="EE62" s="168"/>
      <c r="EF62" s="168"/>
      <c r="EG62" s="168"/>
      <c r="EH62" s="168"/>
      <c r="EI62" s="168"/>
      <c r="EJ62" s="168"/>
      <c r="EK62" s="168"/>
      <c r="EL62" s="168"/>
      <c r="EM62" s="168"/>
      <c r="EN62" s="168"/>
      <c r="EO62" s="168"/>
      <c r="EP62" s="168"/>
      <c r="EQ62" s="168"/>
      <c r="ER62" s="168"/>
      <c r="ES62" s="168"/>
      <c r="ET62" s="168"/>
      <c r="EU62" s="168"/>
      <c r="EV62" s="168"/>
      <c r="EW62" s="168"/>
      <c r="EX62" s="168"/>
      <c r="EY62" s="168"/>
      <c r="EZ62" s="168"/>
      <c r="FA62" s="168"/>
      <c r="FB62" s="168"/>
      <c r="FC62" s="168"/>
      <c r="FD62" s="168"/>
      <c r="FE62" s="168"/>
      <c r="FF62" s="168"/>
      <c r="FG62" s="168"/>
      <c r="FH62" s="168"/>
      <c r="FI62" s="168"/>
      <c r="FJ62" s="168"/>
      <c r="FK62" s="168"/>
      <c r="FL62" s="168"/>
      <c r="FM62" s="168"/>
      <c r="FN62" s="168"/>
      <c r="FO62" s="168"/>
      <c r="FP62" s="168"/>
      <c r="FQ62" s="168"/>
      <c r="FR62" s="168"/>
      <c r="FS62" s="168"/>
      <c r="FT62" s="168"/>
      <c r="FU62" s="168"/>
      <c r="FV62" s="168"/>
      <c r="FW62" s="168"/>
      <c r="FX62" s="168"/>
      <c r="FY62" s="168"/>
      <c r="FZ62" s="168"/>
      <c r="GA62" s="168"/>
      <c r="GB62" s="168"/>
      <c r="GC62" s="168"/>
      <c r="GD62" s="168"/>
      <c r="GE62" s="168"/>
      <c r="GF62" s="168"/>
      <c r="GG62" s="168"/>
      <c r="GH62" s="168"/>
      <c r="GI62" s="168"/>
      <c r="GJ62" s="168"/>
      <c r="GK62" s="168"/>
      <c r="GL62" s="168"/>
      <c r="GM62" s="168"/>
      <c r="GN62" s="168"/>
      <c r="GO62" s="168"/>
      <c r="GP62" s="168"/>
      <c r="GQ62" s="168"/>
      <c r="GR62" s="168"/>
      <c r="GS62" s="168"/>
      <c r="GT62" s="168"/>
      <c r="GU62" s="168"/>
      <c r="GV62" s="168"/>
      <c r="GW62" s="168"/>
      <c r="GX62" s="168"/>
      <c r="GY62" s="168"/>
      <c r="GZ62" s="168"/>
      <c r="HA62" s="168"/>
      <c r="HB62" s="168"/>
      <c r="HC62" s="168"/>
      <c r="HD62" s="168"/>
      <c r="HE62" s="168"/>
      <c r="HF62" s="168"/>
      <c r="HG62" s="168"/>
      <c r="HH62" s="168"/>
      <c r="HI62" s="168"/>
      <c r="HJ62" s="168"/>
      <c r="HK62" s="168"/>
      <c r="HL62" s="168"/>
      <c r="HM62" s="168"/>
      <c r="HN62" s="168"/>
      <c r="HO62" s="168"/>
      <c r="HP62" s="168"/>
      <c r="HQ62" s="168"/>
      <c r="HR62" s="168"/>
      <c r="HS62" s="168"/>
      <c r="HT62" s="168"/>
      <c r="HU62" s="168"/>
      <c r="HV62" s="168"/>
      <c r="HW62" s="168"/>
      <c r="HX62" s="168"/>
      <c r="HY62" s="168"/>
      <c r="HZ62" s="168"/>
      <c r="IA62" s="168"/>
      <c r="IB62" s="168"/>
      <c r="IC62" s="168"/>
      <c r="ID62" s="168"/>
      <c r="IE62" s="168"/>
      <c r="IF62" s="168"/>
      <c r="IG62" s="168"/>
      <c r="IH62" s="168"/>
      <c r="II62" s="168"/>
      <c r="IJ62" s="168"/>
      <c r="IK62" s="168"/>
      <c r="IL62" s="168"/>
    </row>
    <row r="63" spans="1:246" ht="14.25" customHeight="1" outlineLevel="2" x14ac:dyDescent="0.35">
      <c r="A63" s="3" t="s">
        <v>841</v>
      </c>
      <c r="B63" s="70"/>
      <c r="C63" s="70"/>
      <c r="D63" s="167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9"/>
      <c r="AI63" s="167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9"/>
      <c r="BN63" s="170"/>
      <c r="BO63" s="168"/>
      <c r="BP63" s="168"/>
      <c r="BQ63" s="168"/>
      <c r="BR63" s="168"/>
      <c r="BS63" s="168"/>
      <c r="BT63" s="168"/>
      <c r="BU63" s="168"/>
      <c r="BV63" s="168"/>
      <c r="BW63" s="168"/>
      <c r="BX63" s="168"/>
      <c r="BY63" s="168"/>
      <c r="BZ63" s="168"/>
      <c r="CA63" s="168"/>
      <c r="CB63" s="168"/>
      <c r="CC63" s="168"/>
      <c r="CD63" s="168"/>
      <c r="CE63" s="168"/>
      <c r="CF63" s="168"/>
      <c r="CG63" s="168"/>
      <c r="CH63" s="168"/>
      <c r="CI63" s="168"/>
      <c r="CJ63" s="168"/>
      <c r="CK63" s="168"/>
      <c r="CL63" s="168"/>
      <c r="CM63" s="168"/>
      <c r="CN63" s="168"/>
      <c r="CO63" s="168"/>
      <c r="CP63" s="168"/>
      <c r="CQ63" s="168"/>
      <c r="CR63" s="168"/>
      <c r="CS63" s="168"/>
      <c r="CT63" s="168"/>
      <c r="CU63" s="168"/>
      <c r="CV63" s="168"/>
      <c r="CW63" s="168"/>
      <c r="CX63" s="168"/>
      <c r="CY63" s="168"/>
      <c r="CZ63" s="168"/>
      <c r="DA63" s="168"/>
      <c r="DB63" s="168"/>
      <c r="DC63" s="168"/>
      <c r="DD63" s="168"/>
      <c r="DE63" s="168"/>
      <c r="DF63" s="168"/>
      <c r="DG63" s="168"/>
      <c r="DH63" s="168"/>
      <c r="DI63" s="168"/>
      <c r="DJ63" s="168"/>
      <c r="DK63" s="168"/>
      <c r="DL63" s="168"/>
      <c r="DM63" s="168"/>
      <c r="DN63" s="168"/>
      <c r="DO63" s="168"/>
      <c r="DP63" s="168"/>
      <c r="DQ63" s="168"/>
      <c r="DR63" s="168"/>
      <c r="DS63" s="168"/>
      <c r="DT63" s="168"/>
      <c r="DU63" s="168"/>
      <c r="DV63" s="168"/>
      <c r="DW63" s="168"/>
      <c r="DX63" s="168"/>
      <c r="DY63" s="168"/>
      <c r="DZ63" s="168"/>
      <c r="EA63" s="168"/>
      <c r="EB63" s="168"/>
      <c r="EC63" s="168"/>
      <c r="ED63" s="168"/>
      <c r="EE63" s="168"/>
      <c r="EF63" s="168"/>
      <c r="EG63" s="168"/>
      <c r="EH63" s="168"/>
      <c r="EI63" s="168"/>
      <c r="EJ63" s="168"/>
      <c r="EK63" s="168"/>
      <c r="EL63" s="168"/>
      <c r="EM63" s="168"/>
      <c r="EN63" s="168"/>
      <c r="EO63" s="168"/>
      <c r="EP63" s="168"/>
      <c r="EQ63" s="168"/>
      <c r="ER63" s="168"/>
      <c r="ES63" s="168"/>
      <c r="ET63" s="168"/>
      <c r="EU63" s="168"/>
      <c r="EV63" s="168"/>
      <c r="EW63" s="168"/>
      <c r="EX63" s="168"/>
      <c r="EY63" s="168"/>
      <c r="EZ63" s="168"/>
      <c r="FA63" s="168"/>
      <c r="FB63" s="168"/>
      <c r="FC63" s="168"/>
      <c r="FD63" s="168"/>
      <c r="FE63" s="168"/>
      <c r="FF63" s="168"/>
      <c r="FG63" s="168"/>
      <c r="FH63" s="168"/>
      <c r="FI63" s="168"/>
      <c r="FJ63" s="168"/>
      <c r="FK63" s="168"/>
      <c r="FL63" s="168"/>
      <c r="FM63" s="168"/>
      <c r="FN63" s="168"/>
      <c r="FO63" s="168"/>
      <c r="FP63" s="168"/>
      <c r="FQ63" s="168"/>
      <c r="FR63" s="168"/>
      <c r="FS63" s="168"/>
      <c r="FT63" s="168"/>
      <c r="FU63" s="168"/>
      <c r="FV63" s="168"/>
      <c r="FW63" s="168"/>
      <c r="FX63" s="168"/>
      <c r="FY63" s="168"/>
      <c r="FZ63" s="168"/>
      <c r="GA63" s="168"/>
      <c r="GB63" s="168"/>
      <c r="GC63" s="168"/>
      <c r="GD63" s="168"/>
      <c r="GE63" s="168"/>
      <c r="GF63" s="168"/>
      <c r="GG63" s="168"/>
      <c r="GH63" s="168"/>
      <c r="GI63" s="168"/>
      <c r="GJ63" s="168"/>
      <c r="GK63" s="168"/>
      <c r="GL63" s="168"/>
      <c r="GM63" s="168"/>
      <c r="GN63" s="168"/>
      <c r="GO63" s="168"/>
      <c r="GP63" s="168"/>
      <c r="GQ63" s="168"/>
      <c r="GR63" s="168"/>
      <c r="GS63" s="168"/>
      <c r="GT63" s="168"/>
      <c r="GU63" s="168"/>
      <c r="GV63" s="168"/>
      <c r="GW63" s="168"/>
      <c r="GX63" s="168"/>
      <c r="GY63" s="168"/>
      <c r="GZ63" s="168"/>
      <c r="HA63" s="168"/>
      <c r="HB63" s="168"/>
      <c r="HC63" s="168"/>
      <c r="HD63" s="168"/>
      <c r="HE63" s="168"/>
      <c r="HF63" s="168"/>
      <c r="HG63" s="168"/>
      <c r="HH63" s="168"/>
      <c r="HI63" s="168"/>
      <c r="HJ63" s="168"/>
      <c r="HK63" s="168"/>
      <c r="HL63" s="168"/>
      <c r="HM63" s="168"/>
      <c r="HN63" s="168"/>
      <c r="HO63" s="168"/>
      <c r="HP63" s="168"/>
      <c r="HQ63" s="168"/>
      <c r="HR63" s="168"/>
      <c r="HS63" s="168"/>
      <c r="HT63" s="168"/>
      <c r="HU63" s="168"/>
      <c r="HV63" s="168"/>
      <c r="HW63" s="168"/>
      <c r="HX63" s="168"/>
      <c r="HY63" s="168"/>
      <c r="HZ63" s="168"/>
      <c r="IA63" s="168"/>
      <c r="IB63" s="168"/>
      <c r="IC63" s="168"/>
      <c r="ID63" s="168"/>
      <c r="IE63" s="168"/>
      <c r="IF63" s="168"/>
      <c r="IG63" s="168"/>
      <c r="IH63" s="168"/>
      <c r="II63" s="168"/>
      <c r="IJ63" s="168"/>
      <c r="IK63" s="168"/>
      <c r="IL63" s="168"/>
    </row>
    <row r="64" spans="1:246" ht="14.25" customHeight="1" outlineLevel="2" x14ac:dyDescent="0.35">
      <c r="A64" s="3" t="s">
        <v>842</v>
      </c>
      <c r="B64" s="70"/>
      <c r="C64" s="70"/>
      <c r="D64" s="167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69"/>
      <c r="AI64" s="167"/>
      <c r="AJ64" s="168"/>
      <c r="AK64" s="168"/>
      <c r="AL64" s="168"/>
      <c r="AM64" s="168"/>
      <c r="AN64" s="168"/>
      <c r="AO64" s="168"/>
      <c r="AP64" s="168"/>
      <c r="AQ64" s="168"/>
      <c r="AR64" s="168"/>
      <c r="AS64" s="168"/>
      <c r="AT64" s="168"/>
      <c r="AU64" s="168"/>
      <c r="AV64" s="168"/>
      <c r="AW64" s="168"/>
      <c r="AX64" s="168"/>
      <c r="AY64" s="168"/>
      <c r="AZ64" s="168"/>
      <c r="BA64" s="168"/>
      <c r="BB64" s="168"/>
      <c r="BC64" s="168"/>
      <c r="BD64" s="168"/>
      <c r="BE64" s="168"/>
      <c r="BF64" s="168"/>
      <c r="BG64" s="168"/>
      <c r="BH64" s="168"/>
      <c r="BI64" s="168"/>
      <c r="BJ64" s="168"/>
      <c r="BK64" s="168"/>
      <c r="BL64" s="168"/>
      <c r="BM64" s="169"/>
      <c r="BN64" s="170"/>
      <c r="BO64" s="168"/>
      <c r="BP64" s="168"/>
      <c r="BQ64" s="168"/>
      <c r="BR64" s="168"/>
      <c r="BS64" s="168"/>
      <c r="BT64" s="168"/>
      <c r="BU64" s="168"/>
      <c r="BV64" s="168"/>
      <c r="BW64" s="168"/>
      <c r="BX64" s="168"/>
      <c r="BY64" s="168"/>
      <c r="BZ64" s="168"/>
      <c r="CA64" s="168"/>
      <c r="CB64" s="168"/>
      <c r="CC64" s="168"/>
      <c r="CD64" s="168"/>
      <c r="CE64" s="168"/>
      <c r="CF64" s="168"/>
      <c r="CG64" s="168"/>
      <c r="CH64" s="168"/>
      <c r="CI64" s="168"/>
      <c r="CJ64" s="168"/>
      <c r="CK64" s="168"/>
      <c r="CL64" s="168"/>
      <c r="CM64" s="168"/>
      <c r="CN64" s="168"/>
      <c r="CO64" s="168"/>
      <c r="CP64" s="168"/>
      <c r="CQ64" s="168"/>
      <c r="CR64" s="168"/>
      <c r="CS64" s="168"/>
      <c r="CT64" s="168"/>
      <c r="CU64" s="168"/>
      <c r="CV64" s="168"/>
      <c r="CW64" s="168"/>
      <c r="CX64" s="168"/>
      <c r="CY64" s="168"/>
      <c r="CZ64" s="168"/>
      <c r="DA64" s="168"/>
      <c r="DB64" s="168"/>
      <c r="DC64" s="168"/>
      <c r="DD64" s="168"/>
      <c r="DE64" s="168"/>
      <c r="DF64" s="168"/>
      <c r="DG64" s="168"/>
      <c r="DH64" s="168"/>
      <c r="DI64" s="168"/>
      <c r="DJ64" s="168"/>
      <c r="DK64" s="168"/>
      <c r="DL64" s="168"/>
      <c r="DM64" s="168"/>
      <c r="DN64" s="168"/>
      <c r="DO64" s="168"/>
      <c r="DP64" s="168"/>
      <c r="DQ64" s="168"/>
      <c r="DR64" s="168"/>
      <c r="DS64" s="168"/>
      <c r="DT64" s="168"/>
      <c r="DU64" s="168"/>
      <c r="DV64" s="168"/>
      <c r="DW64" s="168"/>
      <c r="DX64" s="168"/>
      <c r="DY64" s="168"/>
      <c r="DZ64" s="168"/>
      <c r="EA64" s="168"/>
      <c r="EB64" s="168"/>
      <c r="EC64" s="168"/>
      <c r="ED64" s="168"/>
      <c r="EE64" s="168"/>
      <c r="EF64" s="168"/>
      <c r="EG64" s="168"/>
      <c r="EH64" s="168"/>
      <c r="EI64" s="168"/>
      <c r="EJ64" s="168"/>
      <c r="EK64" s="168"/>
      <c r="EL64" s="168"/>
      <c r="EM64" s="168"/>
      <c r="EN64" s="168"/>
      <c r="EO64" s="168"/>
      <c r="EP64" s="168"/>
      <c r="EQ64" s="168"/>
      <c r="ER64" s="168"/>
      <c r="ES64" s="168"/>
      <c r="ET64" s="168"/>
      <c r="EU64" s="168"/>
      <c r="EV64" s="168"/>
      <c r="EW64" s="168"/>
      <c r="EX64" s="168"/>
      <c r="EY64" s="168"/>
      <c r="EZ64" s="168"/>
      <c r="FA64" s="168"/>
      <c r="FB64" s="168"/>
      <c r="FC64" s="168"/>
      <c r="FD64" s="168"/>
      <c r="FE64" s="168"/>
      <c r="FF64" s="168"/>
      <c r="FG64" s="168"/>
      <c r="FH64" s="168"/>
      <c r="FI64" s="168"/>
      <c r="FJ64" s="168"/>
      <c r="FK64" s="168"/>
      <c r="FL64" s="168"/>
      <c r="FM64" s="168"/>
      <c r="FN64" s="168"/>
      <c r="FO64" s="168"/>
      <c r="FP64" s="168"/>
      <c r="FQ64" s="168"/>
      <c r="FR64" s="168"/>
      <c r="FS64" s="168"/>
      <c r="FT64" s="168"/>
      <c r="FU64" s="168"/>
      <c r="FV64" s="168"/>
      <c r="FW64" s="168"/>
      <c r="FX64" s="168"/>
      <c r="FY64" s="168"/>
      <c r="FZ64" s="168"/>
      <c r="GA64" s="168"/>
      <c r="GB64" s="168"/>
      <c r="GC64" s="168"/>
      <c r="GD64" s="168"/>
      <c r="GE64" s="168"/>
      <c r="GF64" s="168"/>
      <c r="GG64" s="168"/>
      <c r="GH64" s="168"/>
      <c r="GI64" s="168"/>
      <c r="GJ64" s="168"/>
      <c r="GK64" s="168"/>
      <c r="GL64" s="168"/>
      <c r="GM64" s="168"/>
      <c r="GN64" s="168"/>
      <c r="GO64" s="168"/>
      <c r="GP64" s="168"/>
      <c r="GQ64" s="168"/>
      <c r="GR64" s="168"/>
      <c r="GS64" s="168"/>
      <c r="GT64" s="168"/>
      <c r="GU64" s="168"/>
      <c r="GV64" s="168"/>
      <c r="GW64" s="168"/>
      <c r="GX64" s="168"/>
      <c r="GY64" s="168"/>
      <c r="GZ64" s="168"/>
      <c r="HA64" s="168"/>
      <c r="HB64" s="168"/>
      <c r="HC64" s="168"/>
      <c r="HD64" s="168"/>
      <c r="HE64" s="168"/>
      <c r="HF64" s="168"/>
      <c r="HG64" s="168"/>
      <c r="HH64" s="168"/>
      <c r="HI64" s="168"/>
      <c r="HJ64" s="168"/>
      <c r="HK64" s="168"/>
      <c r="HL64" s="168"/>
      <c r="HM64" s="168"/>
      <c r="HN64" s="168"/>
      <c r="HO64" s="168"/>
      <c r="HP64" s="168"/>
      <c r="HQ64" s="168"/>
      <c r="HR64" s="168"/>
      <c r="HS64" s="168"/>
      <c r="HT64" s="168"/>
      <c r="HU64" s="168"/>
      <c r="HV64" s="168"/>
      <c r="HW64" s="168"/>
      <c r="HX64" s="168"/>
      <c r="HY64" s="168"/>
      <c r="HZ64" s="168"/>
      <c r="IA64" s="168"/>
      <c r="IB64" s="168"/>
      <c r="IC64" s="168"/>
      <c r="ID64" s="168"/>
      <c r="IE64" s="168"/>
      <c r="IF64" s="168"/>
      <c r="IG64" s="168"/>
      <c r="IH64" s="168"/>
      <c r="II64" s="168"/>
      <c r="IJ64" s="168"/>
      <c r="IK64" s="168"/>
      <c r="IL64" s="168"/>
    </row>
    <row r="65" spans="1:246" ht="15.75" customHeight="1" outlineLevel="2" x14ac:dyDescent="0.35">
      <c r="A65" s="3" t="s">
        <v>843</v>
      </c>
      <c r="B65" s="70"/>
      <c r="C65" s="70"/>
      <c r="D65" s="167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9"/>
      <c r="AI65" s="167"/>
      <c r="AJ65" s="168"/>
      <c r="AK65" s="168"/>
      <c r="AL65" s="168"/>
      <c r="AM65" s="168"/>
      <c r="AN65" s="168"/>
      <c r="AO65" s="168"/>
      <c r="AP65" s="168"/>
      <c r="AQ65" s="168"/>
      <c r="AR65" s="168"/>
      <c r="AS65" s="168"/>
      <c r="AT65" s="168"/>
      <c r="AU65" s="168"/>
      <c r="AV65" s="168"/>
      <c r="AW65" s="168"/>
      <c r="AX65" s="168"/>
      <c r="AY65" s="168"/>
      <c r="AZ65" s="168"/>
      <c r="BA65" s="168"/>
      <c r="BB65" s="168"/>
      <c r="BC65" s="168"/>
      <c r="BD65" s="168"/>
      <c r="BE65" s="168"/>
      <c r="BF65" s="168"/>
      <c r="BG65" s="168"/>
      <c r="BH65" s="168"/>
      <c r="BI65" s="168"/>
      <c r="BJ65" s="168"/>
      <c r="BK65" s="168"/>
      <c r="BL65" s="168"/>
      <c r="BM65" s="169"/>
      <c r="BN65" s="170"/>
      <c r="BO65" s="168"/>
      <c r="BP65" s="168"/>
      <c r="BQ65" s="168"/>
      <c r="BR65" s="168"/>
      <c r="BS65" s="168"/>
      <c r="BT65" s="168"/>
      <c r="BU65" s="168"/>
      <c r="BV65" s="168"/>
      <c r="BW65" s="168"/>
      <c r="BX65" s="168"/>
      <c r="BY65" s="168"/>
      <c r="BZ65" s="168"/>
      <c r="CA65" s="168"/>
      <c r="CB65" s="168"/>
      <c r="CC65" s="168"/>
      <c r="CD65" s="168"/>
      <c r="CE65" s="168"/>
      <c r="CF65" s="168"/>
      <c r="CG65" s="168"/>
      <c r="CH65" s="168"/>
      <c r="CI65" s="168"/>
      <c r="CJ65" s="168"/>
      <c r="CK65" s="168"/>
      <c r="CL65" s="168"/>
      <c r="CM65" s="168"/>
      <c r="CN65" s="168"/>
      <c r="CO65" s="168"/>
      <c r="CP65" s="168"/>
      <c r="CQ65" s="168"/>
      <c r="CR65" s="168"/>
      <c r="CS65" s="168"/>
      <c r="CT65" s="168"/>
      <c r="CU65" s="168"/>
      <c r="CV65" s="168"/>
      <c r="CW65" s="168"/>
      <c r="CX65" s="168"/>
      <c r="CY65" s="168"/>
      <c r="CZ65" s="168"/>
      <c r="DA65" s="168"/>
      <c r="DB65" s="168"/>
      <c r="DC65" s="168"/>
      <c r="DD65" s="168"/>
      <c r="DE65" s="168"/>
      <c r="DF65" s="168"/>
      <c r="DG65" s="168"/>
      <c r="DH65" s="168"/>
      <c r="DI65" s="168"/>
      <c r="DJ65" s="168"/>
      <c r="DK65" s="168"/>
      <c r="DL65" s="168"/>
      <c r="DM65" s="168"/>
      <c r="DN65" s="168"/>
      <c r="DO65" s="168"/>
      <c r="DP65" s="168"/>
      <c r="DQ65" s="168"/>
      <c r="DR65" s="168"/>
      <c r="DS65" s="168"/>
      <c r="DT65" s="168"/>
      <c r="DU65" s="168"/>
      <c r="DV65" s="168"/>
      <c r="DW65" s="168"/>
      <c r="DX65" s="168"/>
      <c r="DY65" s="168"/>
      <c r="DZ65" s="168"/>
      <c r="EA65" s="168"/>
      <c r="EB65" s="168"/>
      <c r="EC65" s="168"/>
      <c r="ED65" s="168"/>
      <c r="EE65" s="168"/>
      <c r="EF65" s="168"/>
      <c r="EG65" s="168"/>
      <c r="EH65" s="168"/>
      <c r="EI65" s="168"/>
      <c r="EJ65" s="168"/>
      <c r="EK65" s="168"/>
      <c r="EL65" s="168"/>
      <c r="EM65" s="168"/>
      <c r="EN65" s="168"/>
      <c r="EO65" s="168"/>
      <c r="EP65" s="168"/>
      <c r="EQ65" s="168"/>
      <c r="ER65" s="168"/>
      <c r="ES65" s="168"/>
      <c r="ET65" s="168"/>
      <c r="EU65" s="168"/>
      <c r="EV65" s="168"/>
      <c r="EW65" s="168"/>
      <c r="EX65" s="168"/>
      <c r="EY65" s="168"/>
      <c r="EZ65" s="168"/>
      <c r="FA65" s="168"/>
      <c r="FB65" s="168"/>
      <c r="FC65" s="168"/>
      <c r="FD65" s="168"/>
      <c r="FE65" s="168"/>
      <c r="FF65" s="168"/>
      <c r="FG65" s="168"/>
      <c r="FH65" s="168"/>
      <c r="FI65" s="168"/>
      <c r="FJ65" s="168"/>
      <c r="FK65" s="168"/>
      <c r="FL65" s="168"/>
      <c r="FM65" s="168"/>
      <c r="FN65" s="168"/>
      <c r="FO65" s="168"/>
      <c r="FP65" s="168"/>
      <c r="FQ65" s="168"/>
      <c r="FR65" s="168"/>
      <c r="FS65" s="168"/>
      <c r="FT65" s="168"/>
      <c r="FU65" s="168"/>
      <c r="FV65" s="168"/>
      <c r="FW65" s="168"/>
      <c r="FX65" s="168"/>
      <c r="FY65" s="168"/>
      <c r="FZ65" s="168"/>
      <c r="GA65" s="168"/>
      <c r="GB65" s="168"/>
      <c r="GC65" s="168"/>
      <c r="GD65" s="168"/>
      <c r="GE65" s="168"/>
      <c r="GF65" s="168"/>
      <c r="GG65" s="168"/>
      <c r="GH65" s="168"/>
      <c r="GI65" s="168"/>
      <c r="GJ65" s="168"/>
      <c r="GK65" s="168"/>
      <c r="GL65" s="168"/>
      <c r="GM65" s="168"/>
      <c r="GN65" s="168"/>
      <c r="GO65" s="168"/>
      <c r="GP65" s="168"/>
      <c r="GQ65" s="168"/>
      <c r="GR65" s="168"/>
      <c r="GS65" s="168"/>
      <c r="GT65" s="168"/>
      <c r="GU65" s="168"/>
      <c r="GV65" s="168"/>
      <c r="GW65" s="168"/>
      <c r="GX65" s="168"/>
      <c r="GY65" s="168"/>
      <c r="GZ65" s="168"/>
      <c r="HA65" s="168"/>
      <c r="HB65" s="168"/>
      <c r="HC65" s="168"/>
      <c r="HD65" s="168"/>
      <c r="HE65" s="168"/>
      <c r="HF65" s="168"/>
      <c r="HG65" s="168"/>
      <c r="HH65" s="168"/>
      <c r="HI65" s="168"/>
      <c r="HJ65" s="168"/>
      <c r="HK65" s="168"/>
      <c r="HL65" s="168"/>
      <c r="HM65" s="168"/>
      <c r="HN65" s="168"/>
      <c r="HO65" s="168"/>
      <c r="HP65" s="168"/>
      <c r="HQ65" s="168"/>
      <c r="HR65" s="168"/>
      <c r="HS65" s="168"/>
      <c r="HT65" s="168"/>
      <c r="HU65" s="168"/>
      <c r="HV65" s="168"/>
      <c r="HW65" s="168"/>
      <c r="HX65" s="168"/>
      <c r="HY65" s="168"/>
      <c r="HZ65" s="168"/>
      <c r="IA65" s="168"/>
      <c r="IB65" s="168"/>
      <c r="IC65" s="168"/>
      <c r="ID65" s="168"/>
      <c r="IE65" s="168"/>
      <c r="IF65" s="168"/>
      <c r="IG65" s="168"/>
      <c r="IH65" s="168"/>
      <c r="II65" s="168"/>
      <c r="IJ65" s="168"/>
      <c r="IK65" s="168"/>
      <c r="IL65" s="168"/>
    </row>
    <row r="66" spans="1:246" ht="15.75" customHeight="1" outlineLevel="2" x14ac:dyDescent="0.35">
      <c r="A66" s="3" t="s">
        <v>808</v>
      </c>
      <c r="B66" s="70"/>
      <c r="C66" s="70"/>
      <c r="D66" s="167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>
        <v>20</v>
      </c>
      <c r="AE66" s="168"/>
      <c r="AF66" s="168"/>
      <c r="AG66" s="168"/>
      <c r="AH66" s="169"/>
      <c r="AI66" s="167">
        <v>8000</v>
      </c>
      <c r="AJ66" s="168"/>
      <c r="AK66" s="168"/>
      <c r="AL66" s="168"/>
      <c r="AM66" s="168"/>
      <c r="AN66" s="168">
        <v>30</v>
      </c>
      <c r="AO66" s="168">
        <v>70</v>
      </c>
      <c r="AP66" s="168"/>
      <c r="AQ66" s="168">
        <v>764.8</v>
      </c>
      <c r="AR66" s="168"/>
      <c r="AS66" s="168"/>
      <c r="AT66" s="168"/>
      <c r="AU66" s="168"/>
      <c r="AV66" s="168"/>
      <c r="AW66" s="168"/>
      <c r="AX66" s="168"/>
      <c r="AY66" s="168"/>
      <c r="AZ66" s="168"/>
      <c r="BA66" s="168"/>
      <c r="BB66" s="168"/>
      <c r="BC66" s="168"/>
      <c r="BD66" s="168"/>
      <c r="BE66" s="168">
        <v>650</v>
      </c>
      <c r="BF66" s="168"/>
      <c r="BG66" s="168"/>
      <c r="BH66" s="168"/>
      <c r="BI66" s="168"/>
      <c r="BJ66" s="168">
        <v>1300</v>
      </c>
      <c r="BK66" s="168">
        <v>15</v>
      </c>
      <c r="BL66" s="168">
        <v>500</v>
      </c>
      <c r="BM66" s="169"/>
      <c r="BN66" s="170"/>
      <c r="BO66" s="168"/>
      <c r="BP66" s="168"/>
      <c r="BQ66" s="168">
        <v>285</v>
      </c>
      <c r="BR66" s="168"/>
      <c r="BS66" s="168"/>
      <c r="BT66" s="168"/>
      <c r="BU66" s="168"/>
      <c r="BV66" s="168"/>
      <c r="BW66" s="168"/>
      <c r="BX66" s="168">
        <v>7200</v>
      </c>
      <c r="BY66" s="168"/>
      <c r="BZ66" s="168"/>
      <c r="CA66" s="168"/>
      <c r="CB66" s="168"/>
      <c r="CC66" s="168"/>
      <c r="CD66" s="168"/>
      <c r="CE66" s="168"/>
      <c r="CF66" s="168"/>
      <c r="CG66" s="168">
        <v>1300</v>
      </c>
      <c r="CH66" s="168"/>
      <c r="CI66" s="168"/>
      <c r="CJ66" s="168"/>
      <c r="CK66" s="168"/>
      <c r="CL66" s="168"/>
      <c r="CM66" s="168"/>
      <c r="CN66" s="168"/>
      <c r="CO66" s="168"/>
      <c r="CP66" s="168"/>
      <c r="CQ66" s="168"/>
      <c r="CR66" s="168"/>
      <c r="CS66" s="168"/>
      <c r="CT66" s="168"/>
      <c r="CU66" s="168"/>
      <c r="CV66" s="168"/>
      <c r="CW66" s="168"/>
      <c r="CX66" s="168"/>
      <c r="CY66" s="168"/>
      <c r="CZ66" s="168"/>
      <c r="DA66" s="168"/>
      <c r="DB66" s="168"/>
      <c r="DC66" s="168"/>
      <c r="DD66" s="168"/>
      <c r="DE66" s="168"/>
      <c r="DF66" s="168"/>
      <c r="DG66" s="168"/>
      <c r="DH66" s="168"/>
      <c r="DI66" s="168"/>
      <c r="DJ66" s="168"/>
      <c r="DK66" s="168"/>
      <c r="DL66" s="168"/>
      <c r="DM66" s="168"/>
      <c r="DN66" s="168"/>
      <c r="DO66" s="168"/>
      <c r="DP66" s="168"/>
      <c r="DQ66" s="168"/>
      <c r="DR66" s="168"/>
      <c r="DS66" s="168"/>
      <c r="DT66" s="168"/>
      <c r="DU66" s="168"/>
      <c r="DV66" s="168"/>
      <c r="DW66" s="168"/>
      <c r="DX66" s="168"/>
      <c r="DY66" s="168"/>
      <c r="DZ66" s="168"/>
      <c r="EA66" s="168"/>
      <c r="EB66" s="168"/>
      <c r="EC66" s="168"/>
      <c r="ED66" s="168"/>
      <c r="EE66" s="168"/>
      <c r="EF66" s="168"/>
      <c r="EG66" s="168"/>
      <c r="EH66" s="168"/>
      <c r="EI66" s="168"/>
      <c r="EJ66" s="168"/>
      <c r="EK66" s="168"/>
      <c r="EL66" s="168"/>
      <c r="EM66" s="168"/>
      <c r="EN66" s="168"/>
      <c r="EO66" s="168"/>
      <c r="EP66" s="168"/>
      <c r="EQ66" s="168"/>
      <c r="ER66" s="168"/>
      <c r="ES66" s="168"/>
      <c r="ET66" s="168"/>
      <c r="EU66" s="168"/>
      <c r="EV66" s="168"/>
      <c r="EW66" s="168"/>
      <c r="EX66" s="168"/>
      <c r="EY66" s="168"/>
      <c r="EZ66" s="168"/>
      <c r="FA66" s="168"/>
      <c r="FB66" s="168"/>
      <c r="FC66" s="168"/>
      <c r="FD66" s="168"/>
      <c r="FE66" s="168"/>
      <c r="FF66" s="168"/>
      <c r="FG66" s="168"/>
      <c r="FH66" s="168"/>
      <c r="FI66" s="168"/>
      <c r="FJ66" s="168"/>
      <c r="FK66" s="168"/>
      <c r="FL66" s="168"/>
      <c r="FM66" s="168"/>
      <c r="FN66" s="168"/>
      <c r="FO66" s="168"/>
      <c r="FP66" s="168"/>
      <c r="FQ66" s="168"/>
      <c r="FR66" s="168"/>
      <c r="FS66" s="168"/>
      <c r="FT66" s="168"/>
      <c r="FU66" s="168"/>
      <c r="FV66" s="168"/>
      <c r="FW66" s="168"/>
      <c r="FX66" s="168"/>
      <c r="FY66" s="168"/>
      <c r="FZ66" s="168"/>
      <c r="GA66" s="168"/>
      <c r="GB66" s="168"/>
      <c r="GC66" s="168"/>
      <c r="GD66" s="168"/>
      <c r="GE66" s="168"/>
      <c r="GF66" s="168"/>
      <c r="GG66" s="168"/>
      <c r="GH66" s="168"/>
      <c r="GI66" s="168"/>
      <c r="GJ66" s="168"/>
      <c r="GK66" s="168"/>
      <c r="GL66" s="168"/>
      <c r="GM66" s="168"/>
      <c r="GN66" s="168"/>
      <c r="GO66" s="168"/>
      <c r="GP66" s="168"/>
      <c r="GQ66" s="168"/>
      <c r="GR66" s="168"/>
      <c r="GS66" s="168"/>
      <c r="GT66" s="168"/>
      <c r="GU66" s="168"/>
      <c r="GV66" s="168"/>
      <c r="GW66" s="168"/>
      <c r="GX66" s="168"/>
      <c r="GY66" s="168"/>
      <c r="GZ66" s="168"/>
      <c r="HA66" s="168"/>
      <c r="HB66" s="168"/>
      <c r="HC66" s="168"/>
      <c r="HD66" s="168"/>
      <c r="HE66" s="168"/>
      <c r="HF66" s="168"/>
      <c r="HG66" s="168"/>
      <c r="HH66" s="168"/>
      <c r="HI66" s="168"/>
      <c r="HJ66" s="168"/>
      <c r="HK66" s="168"/>
      <c r="HL66" s="168"/>
      <c r="HM66" s="168"/>
      <c r="HN66" s="168"/>
      <c r="HO66" s="168"/>
      <c r="HP66" s="168"/>
      <c r="HQ66" s="168"/>
      <c r="HR66" s="168"/>
      <c r="HS66" s="168"/>
      <c r="HT66" s="168"/>
      <c r="HU66" s="168"/>
      <c r="HV66" s="168"/>
      <c r="HW66" s="168"/>
      <c r="HX66" s="168"/>
      <c r="HY66" s="168"/>
      <c r="HZ66" s="168"/>
      <c r="IA66" s="168"/>
      <c r="IB66" s="168"/>
      <c r="IC66" s="168"/>
      <c r="ID66" s="168"/>
      <c r="IE66" s="168"/>
      <c r="IF66" s="168"/>
      <c r="IG66" s="168"/>
      <c r="IH66" s="168"/>
      <c r="II66" s="168"/>
      <c r="IJ66" s="168"/>
      <c r="IK66" s="168"/>
      <c r="IL66" s="168"/>
    </row>
    <row r="67" spans="1:246" ht="15.75" customHeight="1" x14ac:dyDescent="0.35">
      <c r="B67" s="70"/>
      <c r="C67" s="70"/>
      <c r="D67" s="77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8"/>
      <c r="AI67" s="77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8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</row>
    <row r="68" spans="1:246" ht="15.75" customHeight="1" x14ac:dyDescent="0.35">
      <c r="A68" s="73" t="s">
        <v>844</v>
      </c>
      <c r="B68" s="70"/>
      <c r="C68" s="70"/>
      <c r="D68" s="163">
        <f t="shared" ref="D68:CQ68" si="342">SUM(D69:D71)</f>
        <v>0</v>
      </c>
      <c r="E68" s="164">
        <f t="shared" si="342"/>
        <v>0</v>
      </c>
      <c r="F68" s="164">
        <f t="shared" si="342"/>
        <v>0</v>
      </c>
      <c r="G68" s="164">
        <f t="shared" si="342"/>
        <v>0</v>
      </c>
      <c r="H68" s="164">
        <f t="shared" si="342"/>
        <v>0</v>
      </c>
      <c r="I68" s="164">
        <f t="shared" si="342"/>
        <v>0</v>
      </c>
      <c r="J68" s="164">
        <f t="shared" si="342"/>
        <v>0</v>
      </c>
      <c r="K68" s="164">
        <f t="shared" si="342"/>
        <v>0</v>
      </c>
      <c r="L68" s="164">
        <f t="shared" si="342"/>
        <v>0</v>
      </c>
      <c r="M68" s="164">
        <f t="shared" si="342"/>
        <v>0</v>
      </c>
      <c r="N68" s="164">
        <f t="shared" si="342"/>
        <v>0</v>
      </c>
      <c r="O68" s="164">
        <f t="shared" si="342"/>
        <v>0</v>
      </c>
      <c r="P68" s="164">
        <f t="shared" si="342"/>
        <v>0</v>
      </c>
      <c r="Q68" s="164">
        <f t="shared" si="342"/>
        <v>0</v>
      </c>
      <c r="R68" s="164">
        <f t="shared" si="342"/>
        <v>0</v>
      </c>
      <c r="S68" s="164">
        <f t="shared" si="342"/>
        <v>0</v>
      </c>
      <c r="T68" s="164">
        <f t="shared" si="342"/>
        <v>0</v>
      </c>
      <c r="U68" s="164">
        <f t="shared" si="342"/>
        <v>0</v>
      </c>
      <c r="V68" s="164">
        <f t="shared" si="342"/>
        <v>0</v>
      </c>
      <c r="W68" s="164">
        <f t="shared" si="342"/>
        <v>0</v>
      </c>
      <c r="X68" s="164">
        <f t="shared" si="342"/>
        <v>0</v>
      </c>
      <c r="Y68" s="164">
        <f t="shared" si="342"/>
        <v>0</v>
      </c>
      <c r="Z68" s="164">
        <f t="shared" si="342"/>
        <v>0</v>
      </c>
      <c r="AA68" s="164">
        <f t="shared" si="342"/>
        <v>0</v>
      </c>
      <c r="AB68" s="164">
        <f t="shared" si="342"/>
        <v>0</v>
      </c>
      <c r="AC68" s="164">
        <f t="shared" si="342"/>
        <v>0</v>
      </c>
      <c r="AD68" s="164">
        <f t="shared" si="342"/>
        <v>0</v>
      </c>
      <c r="AE68" s="164">
        <f t="shared" si="342"/>
        <v>0</v>
      </c>
      <c r="AF68" s="164">
        <f t="shared" si="342"/>
        <v>0</v>
      </c>
      <c r="AG68" s="164">
        <f t="shared" si="342"/>
        <v>0</v>
      </c>
      <c r="AH68" s="165">
        <f t="shared" si="342"/>
        <v>2934.29</v>
      </c>
      <c r="AI68" s="163">
        <f t="shared" si="342"/>
        <v>0</v>
      </c>
      <c r="AJ68" s="164">
        <f t="shared" si="342"/>
        <v>0</v>
      </c>
      <c r="AK68" s="164">
        <f t="shared" si="342"/>
        <v>0</v>
      </c>
      <c r="AL68" s="164">
        <f t="shared" si="342"/>
        <v>0</v>
      </c>
      <c r="AM68" s="164">
        <f t="shared" si="342"/>
        <v>0</v>
      </c>
      <c r="AN68" s="164">
        <f t="shared" si="342"/>
        <v>0</v>
      </c>
      <c r="AO68" s="164">
        <f t="shared" si="342"/>
        <v>0</v>
      </c>
      <c r="AP68" s="164">
        <f t="shared" si="342"/>
        <v>0</v>
      </c>
      <c r="AQ68" s="164">
        <f t="shared" si="342"/>
        <v>0</v>
      </c>
      <c r="AR68" s="164">
        <f t="shared" si="342"/>
        <v>0</v>
      </c>
      <c r="AS68" s="164">
        <f t="shared" si="342"/>
        <v>0</v>
      </c>
      <c r="AT68" s="164">
        <f t="shared" si="342"/>
        <v>0</v>
      </c>
      <c r="AU68" s="164">
        <f t="shared" si="342"/>
        <v>0</v>
      </c>
      <c r="AV68" s="164">
        <f t="shared" si="342"/>
        <v>0</v>
      </c>
      <c r="AW68" s="164">
        <f t="shared" si="342"/>
        <v>0</v>
      </c>
      <c r="AX68" s="164">
        <f t="shared" si="342"/>
        <v>0</v>
      </c>
      <c r="AY68" s="164">
        <f t="shared" si="342"/>
        <v>0</v>
      </c>
      <c r="AZ68" s="164">
        <f t="shared" si="342"/>
        <v>0</v>
      </c>
      <c r="BA68" s="164">
        <f t="shared" si="342"/>
        <v>0</v>
      </c>
      <c r="BB68" s="164">
        <f t="shared" si="342"/>
        <v>0</v>
      </c>
      <c r="BC68" s="164">
        <f t="shared" si="342"/>
        <v>0</v>
      </c>
      <c r="BD68" s="164">
        <f t="shared" si="342"/>
        <v>0</v>
      </c>
      <c r="BE68" s="164">
        <f t="shared" si="342"/>
        <v>0</v>
      </c>
      <c r="BF68" s="164">
        <f t="shared" si="342"/>
        <v>0</v>
      </c>
      <c r="BG68" s="164">
        <f t="shared" si="342"/>
        <v>0</v>
      </c>
      <c r="BH68" s="164">
        <f t="shared" si="342"/>
        <v>0</v>
      </c>
      <c r="BI68" s="164">
        <f t="shared" si="342"/>
        <v>0</v>
      </c>
      <c r="BJ68" s="164">
        <f t="shared" si="342"/>
        <v>0</v>
      </c>
      <c r="BK68" s="164">
        <f t="shared" si="342"/>
        <v>0</v>
      </c>
      <c r="BL68" s="164">
        <f t="shared" si="342"/>
        <v>4107.07</v>
      </c>
      <c r="BM68" s="165">
        <f t="shared" si="342"/>
        <v>0</v>
      </c>
      <c r="BN68" s="166">
        <f t="shared" si="342"/>
        <v>0</v>
      </c>
      <c r="BO68" s="164">
        <f t="shared" si="342"/>
        <v>0</v>
      </c>
      <c r="BP68" s="164">
        <f t="shared" si="342"/>
        <v>0</v>
      </c>
      <c r="BQ68" s="164">
        <f t="shared" si="342"/>
        <v>0</v>
      </c>
      <c r="BR68" s="164">
        <f t="shared" si="342"/>
        <v>0</v>
      </c>
      <c r="BS68" s="164">
        <f t="shared" si="342"/>
        <v>0</v>
      </c>
      <c r="BT68" s="164">
        <f t="shared" si="342"/>
        <v>0</v>
      </c>
      <c r="BU68" s="164">
        <f t="shared" si="342"/>
        <v>0</v>
      </c>
      <c r="BV68" s="164">
        <f t="shared" si="342"/>
        <v>0</v>
      </c>
      <c r="BW68" s="164">
        <f t="shared" si="342"/>
        <v>0</v>
      </c>
      <c r="BX68" s="164">
        <f t="shared" si="342"/>
        <v>0</v>
      </c>
      <c r="BY68" s="164">
        <f t="shared" si="342"/>
        <v>0</v>
      </c>
      <c r="BZ68" s="164">
        <f t="shared" si="342"/>
        <v>0</v>
      </c>
      <c r="CA68" s="164">
        <f t="shared" si="342"/>
        <v>0</v>
      </c>
      <c r="CB68" s="164">
        <f t="shared" si="342"/>
        <v>0</v>
      </c>
      <c r="CC68" s="164">
        <f t="shared" si="342"/>
        <v>0</v>
      </c>
      <c r="CD68" s="164">
        <f t="shared" si="342"/>
        <v>0</v>
      </c>
      <c r="CE68" s="164">
        <f t="shared" si="342"/>
        <v>0</v>
      </c>
      <c r="CF68" s="164">
        <f t="shared" si="342"/>
        <v>0</v>
      </c>
      <c r="CG68" s="164">
        <f t="shared" si="342"/>
        <v>0</v>
      </c>
      <c r="CH68" s="164">
        <f t="shared" si="342"/>
        <v>0</v>
      </c>
      <c r="CI68" s="164">
        <f t="shared" si="342"/>
        <v>0</v>
      </c>
      <c r="CJ68" s="164">
        <f t="shared" si="342"/>
        <v>0</v>
      </c>
      <c r="CK68" s="164">
        <f t="shared" si="342"/>
        <v>0</v>
      </c>
      <c r="CL68" s="164">
        <f t="shared" si="342"/>
        <v>0</v>
      </c>
      <c r="CM68" s="164">
        <f t="shared" si="342"/>
        <v>0</v>
      </c>
      <c r="CN68" s="164">
        <f t="shared" si="342"/>
        <v>0</v>
      </c>
      <c r="CO68" s="164">
        <f t="shared" si="342"/>
        <v>0</v>
      </c>
      <c r="CP68" s="164">
        <f t="shared" si="342"/>
        <v>0</v>
      </c>
      <c r="CQ68" s="164">
        <f t="shared" si="342"/>
        <v>0</v>
      </c>
      <c r="CR68" s="164">
        <f t="shared" ref="CR68:FC68" si="343">SUM(CR69:CR71)</f>
        <v>0</v>
      </c>
      <c r="CS68" s="164">
        <f t="shared" si="343"/>
        <v>0</v>
      </c>
      <c r="CT68" s="164">
        <f t="shared" si="343"/>
        <v>0</v>
      </c>
      <c r="CU68" s="164">
        <f t="shared" si="343"/>
        <v>0</v>
      </c>
      <c r="CV68" s="164">
        <f t="shared" si="343"/>
        <v>0</v>
      </c>
      <c r="CW68" s="164">
        <f t="shared" si="343"/>
        <v>0</v>
      </c>
      <c r="CX68" s="164">
        <f t="shared" si="343"/>
        <v>0</v>
      </c>
      <c r="CY68" s="164">
        <f t="shared" si="343"/>
        <v>0</v>
      </c>
      <c r="CZ68" s="164">
        <f t="shared" si="343"/>
        <v>0</v>
      </c>
      <c r="DA68" s="164">
        <f t="shared" si="343"/>
        <v>0</v>
      </c>
      <c r="DB68" s="164">
        <f t="shared" si="343"/>
        <v>0</v>
      </c>
      <c r="DC68" s="164">
        <f t="shared" si="343"/>
        <v>0</v>
      </c>
      <c r="DD68" s="164">
        <f t="shared" si="343"/>
        <v>0</v>
      </c>
      <c r="DE68" s="164">
        <f t="shared" si="343"/>
        <v>0</v>
      </c>
      <c r="DF68" s="164">
        <f t="shared" si="343"/>
        <v>0</v>
      </c>
      <c r="DG68" s="164">
        <f t="shared" si="343"/>
        <v>0</v>
      </c>
      <c r="DH68" s="164">
        <f t="shared" si="343"/>
        <v>0</v>
      </c>
      <c r="DI68" s="164">
        <f t="shared" si="343"/>
        <v>0</v>
      </c>
      <c r="DJ68" s="164">
        <f t="shared" si="343"/>
        <v>0</v>
      </c>
      <c r="DK68" s="164">
        <f t="shared" si="343"/>
        <v>0</v>
      </c>
      <c r="DL68" s="164">
        <f t="shared" si="343"/>
        <v>0</v>
      </c>
      <c r="DM68" s="164">
        <f t="shared" si="343"/>
        <v>0</v>
      </c>
      <c r="DN68" s="164">
        <f t="shared" si="343"/>
        <v>0</v>
      </c>
      <c r="DO68" s="164">
        <f t="shared" si="343"/>
        <v>0</v>
      </c>
      <c r="DP68" s="164">
        <f t="shared" si="343"/>
        <v>0</v>
      </c>
      <c r="DQ68" s="164">
        <f t="shared" si="343"/>
        <v>0</v>
      </c>
      <c r="DR68" s="164">
        <f t="shared" si="343"/>
        <v>0</v>
      </c>
      <c r="DS68" s="164">
        <f t="shared" si="343"/>
        <v>0</v>
      </c>
      <c r="DT68" s="164">
        <f t="shared" si="343"/>
        <v>0</v>
      </c>
      <c r="DU68" s="164">
        <f t="shared" si="343"/>
        <v>0</v>
      </c>
      <c r="DV68" s="164">
        <f t="shared" si="343"/>
        <v>0</v>
      </c>
      <c r="DW68" s="164">
        <f t="shared" si="343"/>
        <v>0</v>
      </c>
      <c r="DX68" s="164">
        <f t="shared" si="343"/>
        <v>0</v>
      </c>
      <c r="DY68" s="164">
        <f t="shared" si="343"/>
        <v>0</v>
      </c>
      <c r="DZ68" s="164">
        <f t="shared" si="343"/>
        <v>0</v>
      </c>
      <c r="EA68" s="164">
        <f t="shared" si="343"/>
        <v>0</v>
      </c>
      <c r="EB68" s="164">
        <f t="shared" si="343"/>
        <v>0</v>
      </c>
      <c r="EC68" s="164">
        <f t="shared" si="343"/>
        <v>0</v>
      </c>
      <c r="ED68" s="164">
        <f t="shared" si="343"/>
        <v>0</v>
      </c>
      <c r="EE68" s="164">
        <f t="shared" si="343"/>
        <v>0</v>
      </c>
      <c r="EF68" s="164">
        <f t="shared" si="343"/>
        <v>0</v>
      </c>
      <c r="EG68" s="164">
        <f t="shared" si="343"/>
        <v>0</v>
      </c>
      <c r="EH68" s="164">
        <f t="shared" si="343"/>
        <v>0</v>
      </c>
      <c r="EI68" s="164">
        <f t="shared" si="343"/>
        <v>0</v>
      </c>
      <c r="EJ68" s="164">
        <f t="shared" si="343"/>
        <v>0</v>
      </c>
      <c r="EK68" s="164">
        <f t="shared" si="343"/>
        <v>0</v>
      </c>
      <c r="EL68" s="164">
        <f t="shared" si="343"/>
        <v>0</v>
      </c>
      <c r="EM68" s="164">
        <f t="shared" si="343"/>
        <v>0</v>
      </c>
      <c r="EN68" s="164">
        <f t="shared" si="343"/>
        <v>0</v>
      </c>
      <c r="EO68" s="164">
        <f t="shared" si="343"/>
        <v>0</v>
      </c>
      <c r="EP68" s="164">
        <f t="shared" si="343"/>
        <v>0</v>
      </c>
      <c r="EQ68" s="164">
        <f t="shared" si="343"/>
        <v>0</v>
      </c>
      <c r="ER68" s="164">
        <f t="shared" si="343"/>
        <v>0</v>
      </c>
      <c r="ES68" s="164">
        <f t="shared" si="343"/>
        <v>0</v>
      </c>
      <c r="ET68" s="164">
        <f t="shared" si="343"/>
        <v>0</v>
      </c>
      <c r="EU68" s="164">
        <f t="shared" si="343"/>
        <v>0</v>
      </c>
      <c r="EV68" s="164">
        <f t="shared" si="343"/>
        <v>0</v>
      </c>
      <c r="EW68" s="164">
        <f t="shared" si="343"/>
        <v>0</v>
      </c>
      <c r="EX68" s="164">
        <f t="shared" si="343"/>
        <v>0</v>
      </c>
      <c r="EY68" s="164">
        <f t="shared" si="343"/>
        <v>0</v>
      </c>
      <c r="EZ68" s="164">
        <f t="shared" si="343"/>
        <v>0</v>
      </c>
      <c r="FA68" s="164">
        <f t="shared" si="343"/>
        <v>0</v>
      </c>
      <c r="FB68" s="164">
        <f t="shared" si="343"/>
        <v>0</v>
      </c>
      <c r="FC68" s="164">
        <f t="shared" si="343"/>
        <v>0</v>
      </c>
      <c r="FD68" s="164">
        <f t="shared" ref="FD68:HO68" si="344">SUM(FD69:FD71)</f>
        <v>0</v>
      </c>
      <c r="FE68" s="164">
        <f t="shared" si="344"/>
        <v>0</v>
      </c>
      <c r="FF68" s="164">
        <f t="shared" si="344"/>
        <v>0</v>
      </c>
      <c r="FG68" s="164">
        <f t="shared" si="344"/>
        <v>0</v>
      </c>
      <c r="FH68" s="164">
        <f t="shared" si="344"/>
        <v>0</v>
      </c>
      <c r="FI68" s="164">
        <f t="shared" si="344"/>
        <v>0</v>
      </c>
      <c r="FJ68" s="164">
        <f t="shared" si="344"/>
        <v>0</v>
      </c>
      <c r="FK68" s="164">
        <f t="shared" si="344"/>
        <v>0</v>
      </c>
      <c r="FL68" s="164">
        <f t="shared" si="344"/>
        <v>0</v>
      </c>
      <c r="FM68" s="164">
        <f t="shared" si="344"/>
        <v>0</v>
      </c>
      <c r="FN68" s="164">
        <f t="shared" si="344"/>
        <v>0</v>
      </c>
      <c r="FO68" s="164">
        <f t="shared" si="344"/>
        <v>0</v>
      </c>
      <c r="FP68" s="164">
        <f t="shared" si="344"/>
        <v>0</v>
      </c>
      <c r="FQ68" s="164">
        <f t="shared" si="344"/>
        <v>0</v>
      </c>
      <c r="FR68" s="164">
        <f t="shared" si="344"/>
        <v>0</v>
      </c>
      <c r="FS68" s="164">
        <f t="shared" si="344"/>
        <v>0</v>
      </c>
      <c r="FT68" s="164">
        <f t="shared" si="344"/>
        <v>0</v>
      </c>
      <c r="FU68" s="164">
        <f t="shared" si="344"/>
        <v>0</v>
      </c>
      <c r="FV68" s="164">
        <f t="shared" si="344"/>
        <v>0</v>
      </c>
      <c r="FW68" s="164">
        <f t="shared" si="344"/>
        <v>0</v>
      </c>
      <c r="FX68" s="164">
        <f t="shared" si="344"/>
        <v>0</v>
      </c>
      <c r="FY68" s="164">
        <f t="shared" si="344"/>
        <v>0</v>
      </c>
      <c r="FZ68" s="164">
        <f t="shared" si="344"/>
        <v>0</v>
      </c>
      <c r="GA68" s="164">
        <f t="shared" si="344"/>
        <v>0</v>
      </c>
      <c r="GB68" s="164">
        <f t="shared" si="344"/>
        <v>0</v>
      </c>
      <c r="GC68" s="164">
        <f t="shared" si="344"/>
        <v>0</v>
      </c>
      <c r="GD68" s="164">
        <f t="shared" si="344"/>
        <v>0</v>
      </c>
      <c r="GE68" s="164">
        <f t="shared" si="344"/>
        <v>0</v>
      </c>
      <c r="GF68" s="164">
        <f t="shared" si="344"/>
        <v>0</v>
      </c>
      <c r="GG68" s="164">
        <f t="shared" si="344"/>
        <v>0</v>
      </c>
      <c r="GH68" s="164">
        <f t="shared" si="344"/>
        <v>0</v>
      </c>
      <c r="GI68" s="164">
        <f t="shared" si="344"/>
        <v>0</v>
      </c>
      <c r="GJ68" s="164">
        <f t="shared" si="344"/>
        <v>0</v>
      </c>
      <c r="GK68" s="164">
        <f t="shared" si="344"/>
        <v>0</v>
      </c>
      <c r="GL68" s="164">
        <f t="shared" si="344"/>
        <v>0</v>
      </c>
      <c r="GM68" s="164">
        <f t="shared" si="344"/>
        <v>0</v>
      </c>
      <c r="GN68" s="164">
        <f t="shared" si="344"/>
        <v>0</v>
      </c>
      <c r="GO68" s="164">
        <f t="shared" si="344"/>
        <v>0</v>
      </c>
      <c r="GP68" s="164">
        <f t="shared" si="344"/>
        <v>0</v>
      </c>
      <c r="GQ68" s="164">
        <f t="shared" si="344"/>
        <v>0</v>
      </c>
      <c r="GR68" s="164">
        <f t="shared" si="344"/>
        <v>0</v>
      </c>
      <c r="GS68" s="164">
        <f t="shared" si="344"/>
        <v>0</v>
      </c>
      <c r="GT68" s="164">
        <f t="shared" si="344"/>
        <v>0</v>
      </c>
      <c r="GU68" s="164">
        <f t="shared" si="344"/>
        <v>0</v>
      </c>
      <c r="GV68" s="164">
        <f t="shared" si="344"/>
        <v>0</v>
      </c>
      <c r="GW68" s="164">
        <f t="shared" si="344"/>
        <v>0</v>
      </c>
      <c r="GX68" s="164">
        <f t="shared" si="344"/>
        <v>0</v>
      </c>
      <c r="GY68" s="164">
        <f t="shared" si="344"/>
        <v>0</v>
      </c>
      <c r="GZ68" s="164">
        <f t="shared" si="344"/>
        <v>0</v>
      </c>
      <c r="HA68" s="164">
        <f t="shared" si="344"/>
        <v>0</v>
      </c>
      <c r="HB68" s="164">
        <f t="shared" si="344"/>
        <v>0</v>
      </c>
      <c r="HC68" s="164">
        <f t="shared" si="344"/>
        <v>0</v>
      </c>
      <c r="HD68" s="164">
        <f t="shared" si="344"/>
        <v>0</v>
      </c>
      <c r="HE68" s="164">
        <f t="shared" si="344"/>
        <v>0</v>
      </c>
      <c r="HF68" s="164">
        <f t="shared" si="344"/>
        <v>0</v>
      </c>
      <c r="HG68" s="164">
        <f t="shared" si="344"/>
        <v>0</v>
      </c>
      <c r="HH68" s="164">
        <f t="shared" si="344"/>
        <v>0</v>
      </c>
      <c r="HI68" s="164">
        <f t="shared" si="344"/>
        <v>0</v>
      </c>
      <c r="HJ68" s="164">
        <f t="shared" si="344"/>
        <v>0</v>
      </c>
      <c r="HK68" s="164">
        <f t="shared" si="344"/>
        <v>0</v>
      </c>
      <c r="HL68" s="164">
        <f t="shared" si="344"/>
        <v>0</v>
      </c>
      <c r="HM68" s="164">
        <f t="shared" si="344"/>
        <v>0</v>
      </c>
      <c r="HN68" s="164">
        <f t="shared" si="344"/>
        <v>0</v>
      </c>
      <c r="HO68" s="164">
        <f t="shared" si="344"/>
        <v>0</v>
      </c>
      <c r="HP68" s="164">
        <f t="shared" ref="HP68:IL68" si="345">SUM(HP69:HP71)</f>
        <v>0</v>
      </c>
      <c r="HQ68" s="164">
        <f t="shared" si="345"/>
        <v>0</v>
      </c>
      <c r="HR68" s="164">
        <f t="shared" si="345"/>
        <v>0</v>
      </c>
      <c r="HS68" s="164">
        <f t="shared" si="345"/>
        <v>0</v>
      </c>
      <c r="HT68" s="164">
        <f t="shared" si="345"/>
        <v>0</v>
      </c>
      <c r="HU68" s="164">
        <f t="shared" si="345"/>
        <v>0</v>
      </c>
      <c r="HV68" s="164">
        <f t="shared" si="345"/>
        <v>0</v>
      </c>
      <c r="HW68" s="164">
        <f t="shared" si="345"/>
        <v>0</v>
      </c>
      <c r="HX68" s="164">
        <f t="shared" si="345"/>
        <v>0</v>
      </c>
      <c r="HY68" s="164">
        <f t="shared" si="345"/>
        <v>0</v>
      </c>
      <c r="HZ68" s="164">
        <f t="shared" si="345"/>
        <v>0</v>
      </c>
      <c r="IA68" s="164">
        <f t="shared" si="345"/>
        <v>0</v>
      </c>
      <c r="IB68" s="164">
        <f t="shared" si="345"/>
        <v>0</v>
      </c>
      <c r="IC68" s="164">
        <f t="shared" si="345"/>
        <v>0</v>
      </c>
      <c r="ID68" s="164">
        <f t="shared" si="345"/>
        <v>0</v>
      </c>
      <c r="IE68" s="164">
        <f t="shared" si="345"/>
        <v>0</v>
      </c>
      <c r="IF68" s="164">
        <f t="shared" si="345"/>
        <v>0</v>
      </c>
      <c r="IG68" s="164">
        <f t="shared" si="345"/>
        <v>0</v>
      </c>
      <c r="IH68" s="164">
        <f t="shared" si="345"/>
        <v>0</v>
      </c>
      <c r="II68" s="164">
        <f t="shared" si="345"/>
        <v>0</v>
      </c>
      <c r="IJ68" s="164">
        <f t="shared" si="345"/>
        <v>0</v>
      </c>
      <c r="IK68" s="164">
        <f t="shared" si="345"/>
        <v>0</v>
      </c>
      <c r="IL68" s="164">
        <f t="shared" si="345"/>
        <v>0</v>
      </c>
    </row>
    <row r="69" spans="1:246" ht="15.75" customHeight="1" outlineLevel="1" x14ac:dyDescent="0.35">
      <c r="A69" s="3" t="s">
        <v>845</v>
      </c>
      <c r="B69" s="70"/>
      <c r="C69" s="70"/>
      <c r="D69" s="167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69">
        <v>2934.29</v>
      </c>
      <c r="AI69" s="167"/>
      <c r="AJ69" s="168"/>
      <c r="AK69" s="168"/>
      <c r="AL69" s="168"/>
      <c r="AM69" s="168"/>
      <c r="AN69" s="168"/>
      <c r="AO69" s="168"/>
      <c r="AP69" s="168"/>
      <c r="AQ69" s="168"/>
      <c r="AR69" s="168"/>
      <c r="AS69" s="168"/>
      <c r="AT69" s="168"/>
      <c r="AU69" s="168"/>
      <c r="AV69" s="168"/>
      <c r="AW69" s="168"/>
      <c r="AX69" s="168"/>
      <c r="AY69" s="168"/>
      <c r="AZ69" s="168"/>
      <c r="BA69" s="168"/>
      <c r="BB69" s="168"/>
      <c r="BC69" s="168"/>
      <c r="BD69" s="168"/>
      <c r="BE69" s="168"/>
      <c r="BF69" s="168"/>
      <c r="BG69" s="168"/>
      <c r="BH69" s="168"/>
      <c r="BI69" s="168"/>
      <c r="BJ69" s="168"/>
      <c r="BK69" s="168"/>
      <c r="BL69" s="168">
        <v>4107.07</v>
      </c>
      <c r="BM69" s="169"/>
      <c r="BN69" s="170"/>
      <c r="BO69" s="168"/>
      <c r="BP69" s="168"/>
      <c r="BQ69" s="168"/>
      <c r="BR69" s="168"/>
      <c r="BS69" s="168"/>
      <c r="BT69" s="168"/>
      <c r="BU69" s="168"/>
      <c r="BV69" s="168"/>
      <c r="BW69" s="168"/>
      <c r="BX69" s="168"/>
      <c r="BY69" s="168"/>
      <c r="BZ69" s="168"/>
      <c r="CA69" s="168"/>
      <c r="CB69" s="168"/>
      <c r="CC69" s="168"/>
      <c r="CD69" s="168"/>
      <c r="CE69" s="168"/>
      <c r="CF69" s="168"/>
      <c r="CG69" s="168"/>
      <c r="CH69" s="168"/>
      <c r="CI69" s="168"/>
      <c r="CJ69" s="168"/>
      <c r="CK69" s="168"/>
      <c r="CL69" s="168"/>
      <c r="CM69" s="168"/>
      <c r="CN69" s="168"/>
      <c r="CO69" s="168"/>
      <c r="CP69" s="168"/>
      <c r="CQ69" s="168"/>
      <c r="CR69" s="168"/>
      <c r="CS69" s="168"/>
      <c r="CT69" s="168"/>
      <c r="CU69" s="168"/>
      <c r="CV69" s="168"/>
      <c r="CW69" s="168"/>
      <c r="CX69" s="168"/>
      <c r="CY69" s="168"/>
      <c r="CZ69" s="168"/>
      <c r="DA69" s="168"/>
      <c r="DB69" s="168"/>
      <c r="DC69" s="168"/>
      <c r="DD69" s="168"/>
      <c r="DE69" s="168"/>
      <c r="DF69" s="168"/>
      <c r="DG69" s="168"/>
      <c r="DH69" s="168"/>
      <c r="DI69" s="168"/>
      <c r="DJ69" s="168"/>
      <c r="DK69" s="168"/>
      <c r="DL69" s="168"/>
      <c r="DM69" s="168"/>
      <c r="DN69" s="168"/>
      <c r="DO69" s="168"/>
      <c r="DP69" s="168"/>
      <c r="DQ69" s="168"/>
      <c r="DR69" s="168"/>
      <c r="DS69" s="168"/>
      <c r="DT69" s="168"/>
      <c r="DU69" s="168"/>
      <c r="DV69" s="168"/>
      <c r="DW69" s="168"/>
      <c r="DX69" s="168"/>
      <c r="DY69" s="168"/>
      <c r="DZ69" s="168"/>
      <c r="EA69" s="168"/>
      <c r="EB69" s="168"/>
      <c r="EC69" s="168"/>
      <c r="ED69" s="168"/>
      <c r="EE69" s="168"/>
      <c r="EF69" s="168"/>
      <c r="EG69" s="168"/>
      <c r="EH69" s="168"/>
      <c r="EI69" s="168"/>
      <c r="EJ69" s="168"/>
      <c r="EK69" s="168"/>
      <c r="EL69" s="168"/>
      <c r="EM69" s="168"/>
      <c r="EN69" s="168"/>
      <c r="EO69" s="168"/>
      <c r="EP69" s="168"/>
      <c r="EQ69" s="168"/>
      <c r="ER69" s="168"/>
      <c r="ES69" s="168"/>
      <c r="ET69" s="168"/>
      <c r="EU69" s="168"/>
      <c r="EV69" s="168"/>
      <c r="EW69" s="168"/>
      <c r="EX69" s="168"/>
      <c r="EY69" s="168"/>
      <c r="EZ69" s="168"/>
      <c r="FA69" s="168"/>
      <c r="FB69" s="168"/>
      <c r="FC69" s="168"/>
      <c r="FD69" s="168"/>
      <c r="FE69" s="168"/>
      <c r="FF69" s="168"/>
      <c r="FG69" s="168"/>
      <c r="FH69" s="168"/>
      <c r="FI69" s="168"/>
      <c r="FJ69" s="168"/>
      <c r="FK69" s="168"/>
      <c r="FL69" s="168"/>
      <c r="FM69" s="168"/>
      <c r="FN69" s="168"/>
      <c r="FO69" s="168"/>
      <c r="FP69" s="168"/>
      <c r="FQ69" s="168"/>
      <c r="FR69" s="168"/>
      <c r="FS69" s="168"/>
      <c r="FT69" s="168"/>
      <c r="FU69" s="168"/>
      <c r="FV69" s="168"/>
      <c r="FW69" s="168"/>
      <c r="FX69" s="168"/>
      <c r="FY69" s="168"/>
      <c r="FZ69" s="168"/>
      <c r="GA69" s="168"/>
      <c r="GB69" s="168"/>
      <c r="GC69" s="168"/>
      <c r="GD69" s="168"/>
      <c r="GE69" s="168"/>
      <c r="GF69" s="168"/>
      <c r="GG69" s="168"/>
      <c r="GH69" s="168"/>
      <c r="GI69" s="168"/>
      <c r="GJ69" s="168"/>
      <c r="GK69" s="168"/>
      <c r="GL69" s="168"/>
      <c r="GM69" s="168"/>
      <c r="GN69" s="168"/>
      <c r="GO69" s="168"/>
      <c r="GP69" s="168"/>
      <c r="GQ69" s="168"/>
      <c r="GR69" s="168"/>
      <c r="GS69" s="168"/>
      <c r="GT69" s="168"/>
      <c r="GU69" s="168"/>
      <c r="GV69" s="168"/>
      <c r="GW69" s="168"/>
      <c r="GX69" s="168"/>
      <c r="GY69" s="168"/>
      <c r="GZ69" s="168"/>
      <c r="HA69" s="168"/>
      <c r="HB69" s="168"/>
      <c r="HC69" s="168"/>
      <c r="HD69" s="168"/>
      <c r="HE69" s="168"/>
      <c r="HF69" s="168"/>
      <c r="HG69" s="168"/>
      <c r="HH69" s="168"/>
      <c r="HI69" s="168"/>
      <c r="HJ69" s="168"/>
      <c r="HK69" s="168"/>
      <c r="HL69" s="168"/>
      <c r="HM69" s="168"/>
      <c r="HN69" s="168"/>
      <c r="HO69" s="168"/>
      <c r="HP69" s="168"/>
      <c r="HQ69" s="168"/>
      <c r="HR69" s="168"/>
      <c r="HS69" s="168"/>
      <c r="HT69" s="168"/>
      <c r="HU69" s="168"/>
      <c r="HV69" s="168"/>
      <c r="HW69" s="168"/>
      <c r="HX69" s="168"/>
      <c r="HY69" s="168"/>
      <c r="HZ69" s="168"/>
      <c r="IA69" s="168"/>
      <c r="IB69" s="168"/>
      <c r="IC69" s="168"/>
      <c r="ID69" s="168"/>
      <c r="IE69" s="168"/>
      <c r="IF69" s="168"/>
      <c r="IG69" s="168"/>
      <c r="IH69" s="168"/>
      <c r="II69" s="168"/>
      <c r="IJ69" s="168"/>
      <c r="IK69" s="168"/>
      <c r="IL69" s="168"/>
    </row>
    <row r="70" spans="1:246" ht="15.75" customHeight="1" outlineLevel="1" x14ac:dyDescent="0.35">
      <c r="A70" s="3" t="s">
        <v>846</v>
      </c>
      <c r="B70" s="70"/>
      <c r="C70" s="70"/>
      <c r="D70" s="167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69"/>
      <c r="AI70" s="167"/>
      <c r="AJ70" s="168"/>
      <c r="AK70" s="168"/>
      <c r="AL70" s="168"/>
      <c r="AM70" s="168"/>
      <c r="AN70" s="168"/>
      <c r="AO70" s="168"/>
      <c r="AP70" s="168"/>
      <c r="AQ70" s="168"/>
      <c r="AR70" s="168"/>
      <c r="AS70" s="168"/>
      <c r="AT70" s="168"/>
      <c r="AU70" s="168"/>
      <c r="AV70" s="168"/>
      <c r="AW70" s="168"/>
      <c r="AX70" s="168"/>
      <c r="AY70" s="168"/>
      <c r="AZ70" s="168"/>
      <c r="BA70" s="168"/>
      <c r="BB70" s="168"/>
      <c r="BC70" s="168"/>
      <c r="BD70" s="168"/>
      <c r="BE70" s="168"/>
      <c r="BF70" s="168"/>
      <c r="BG70" s="168"/>
      <c r="BH70" s="168"/>
      <c r="BI70" s="168"/>
      <c r="BJ70" s="168"/>
      <c r="BK70" s="168"/>
      <c r="BL70" s="168"/>
      <c r="BM70" s="169"/>
      <c r="BN70" s="170"/>
      <c r="BO70" s="168"/>
      <c r="BP70" s="168"/>
      <c r="BQ70" s="168"/>
      <c r="BR70" s="168"/>
      <c r="BS70" s="168"/>
      <c r="BT70" s="168"/>
      <c r="BU70" s="168"/>
      <c r="BV70" s="168"/>
      <c r="BW70" s="168"/>
      <c r="BX70" s="168"/>
      <c r="BY70" s="168"/>
      <c r="BZ70" s="168"/>
      <c r="CA70" s="168"/>
      <c r="CB70" s="168"/>
      <c r="CC70" s="168"/>
      <c r="CD70" s="168"/>
      <c r="CE70" s="168"/>
      <c r="CF70" s="168"/>
      <c r="CG70" s="168"/>
      <c r="CH70" s="168"/>
      <c r="CI70" s="168"/>
      <c r="CJ70" s="168"/>
      <c r="CK70" s="168"/>
      <c r="CL70" s="168"/>
      <c r="CM70" s="168"/>
      <c r="CN70" s="168"/>
      <c r="CO70" s="168"/>
      <c r="CP70" s="168"/>
      <c r="CQ70" s="168"/>
      <c r="CR70" s="168"/>
      <c r="CS70" s="168"/>
      <c r="CT70" s="168"/>
      <c r="CU70" s="168"/>
      <c r="CV70" s="168"/>
      <c r="CW70" s="168"/>
      <c r="CX70" s="168"/>
      <c r="CY70" s="168"/>
      <c r="CZ70" s="168"/>
      <c r="DA70" s="168"/>
      <c r="DB70" s="168"/>
      <c r="DC70" s="168"/>
      <c r="DD70" s="168"/>
      <c r="DE70" s="168"/>
      <c r="DF70" s="168"/>
      <c r="DG70" s="168"/>
      <c r="DH70" s="168"/>
      <c r="DI70" s="168"/>
      <c r="DJ70" s="168"/>
      <c r="DK70" s="168"/>
      <c r="DL70" s="168"/>
      <c r="DM70" s="168"/>
      <c r="DN70" s="168"/>
      <c r="DO70" s="168"/>
      <c r="DP70" s="168"/>
      <c r="DQ70" s="168"/>
      <c r="DR70" s="168"/>
      <c r="DS70" s="168"/>
      <c r="DT70" s="168"/>
      <c r="DU70" s="168"/>
      <c r="DV70" s="168"/>
      <c r="DW70" s="168"/>
      <c r="DX70" s="168"/>
      <c r="DY70" s="168"/>
      <c r="DZ70" s="168"/>
      <c r="EA70" s="168"/>
      <c r="EB70" s="168"/>
      <c r="EC70" s="168"/>
      <c r="ED70" s="168"/>
      <c r="EE70" s="168"/>
      <c r="EF70" s="168"/>
      <c r="EG70" s="168"/>
      <c r="EH70" s="168"/>
      <c r="EI70" s="168"/>
      <c r="EJ70" s="168"/>
      <c r="EK70" s="168"/>
      <c r="EL70" s="168"/>
      <c r="EM70" s="168"/>
      <c r="EN70" s="168"/>
      <c r="EO70" s="168"/>
      <c r="EP70" s="168"/>
      <c r="EQ70" s="168"/>
      <c r="ER70" s="168"/>
      <c r="ES70" s="168"/>
      <c r="ET70" s="168"/>
      <c r="EU70" s="168"/>
      <c r="EV70" s="168"/>
      <c r="EW70" s="168"/>
      <c r="EX70" s="168"/>
      <c r="EY70" s="168"/>
      <c r="EZ70" s="168"/>
      <c r="FA70" s="168"/>
      <c r="FB70" s="168"/>
      <c r="FC70" s="168"/>
      <c r="FD70" s="168"/>
      <c r="FE70" s="168"/>
      <c r="FF70" s="168"/>
      <c r="FG70" s="168"/>
      <c r="FH70" s="168"/>
      <c r="FI70" s="168"/>
      <c r="FJ70" s="168"/>
      <c r="FK70" s="168"/>
      <c r="FL70" s="168"/>
      <c r="FM70" s="168"/>
      <c r="FN70" s="168"/>
      <c r="FO70" s="168"/>
      <c r="FP70" s="168"/>
      <c r="FQ70" s="168"/>
      <c r="FR70" s="168"/>
      <c r="FS70" s="168"/>
      <c r="FT70" s="168"/>
      <c r="FU70" s="168"/>
      <c r="FV70" s="168"/>
      <c r="FW70" s="168"/>
      <c r="FX70" s="168"/>
      <c r="FY70" s="168"/>
      <c r="FZ70" s="168"/>
      <c r="GA70" s="168"/>
      <c r="GB70" s="168"/>
      <c r="GC70" s="168"/>
      <c r="GD70" s="168"/>
      <c r="GE70" s="168"/>
      <c r="GF70" s="168"/>
      <c r="GG70" s="168"/>
      <c r="GH70" s="168"/>
      <c r="GI70" s="168"/>
      <c r="GJ70" s="168"/>
      <c r="GK70" s="168"/>
      <c r="GL70" s="168"/>
      <c r="GM70" s="168"/>
      <c r="GN70" s="168"/>
      <c r="GO70" s="168"/>
      <c r="GP70" s="168"/>
      <c r="GQ70" s="168"/>
      <c r="GR70" s="168"/>
      <c r="GS70" s="168"/>
      <c r="GT70" s="168"/>
      <c r="GU70" s="168"/>
      <c r="GV70" s="168"/>
      <c r="GW70" s="168"/>
      <c r="GX70" s="168"/>
      <c r="GY70" s="168"/>
      <c r="GZ70" s="168"/>
      <c r="HA70" s="168"/>
      <c r="HB70" s="168"/>
      <c r="HC70" s="168"/>
      <c r="HD70" s="168"/>
      <c r="HE70" s="168"/>
      <c r="HF70" s="168"/>
      <c r="HG70" s="168"/>
      <c r="HH70" s="168"/>
      <c r="HI70" s="168"/>
      <c r="HJ70" s="168"/>
      <c r="HK70" s="168"/>
      <c r="HL70" s="168"/>
      <c r="HM70" s="168"/>
      <c r="HN70" s="168"/>
      <c r="HO70" s="168"/>
      <c r="HP70" s="168"/>
      <c r="HQ70" s="168"/>
      <c r="HR70" s="168"/>
      <c r="HS70" s="168"/>
      <c r="HT70" s="168"/>
      <c r="HU70" s="168"/>
      <c r="HV70" s="168"/>
      <c r="HW70" s="168"/>
      <c r="HX70" s="168"/>
      <c r="HY70" s="168"/>
      <c r="HZ70" s="168"/>
      <c r="IA70" s="168"/>
      <c r="IB70" s="168"/>
      <c r="IC70" s="168"/>
      <c r="ID70" s="168"/>
      <c r="IE70" s="168"/>
      <c r="IF70" s="168"/>
      <c r="IG70" s="168"/>
      <c r="IH70" s="168"/>
      <c r="II70" s="168"/>
      <c r="IJ70" s="168"/>
      <c r="IK70" s="168"/>
      <c r="IL70" s="168"/>
    </row>
    <row r="71" spans="1:246" ht="15.75" customHeight="1" outlineLevel="1" x14ac:dyDescent="0.35">
      <c r="A71" s="3" t="s">
        <v>847</v>
      </c>
      <c r="B71" s="70"/>
      <c r="C71" s="70"/>
      <c r="D71" s="167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69"/>
      <c r="AI71" s="167"/>
      <c r="AJ71" s="168"/>
      <c r="AK71" s="168"/>
      <c r="AL71" s="168"/>
      <c r="AM71" s="168"/>
      <c r="AN71" s="168"/>
      <c r="AO71" s="168"/>
      <c r="AP71" s="168"/>
      <c r="AQ71" s="168"/>
      <c r="AR71" s="168"/>
      <c r="AS71" s="168"/>
      <c r="AT71" s="168"/>
      <c r="AU71" s="168"/>
      <c r="AV71" s="168"/>
      <c r="AW71" s="168"/>
      <c r="AX71" s="168"/>
      <c r="AY71" s="168"/>
      <c r="AZ71" s="168"/>
      <c r="BA71" s="168"/>
      <c r="BB71" s="168"/>
      <c r="BC71" s="168"/>
      <c r="BD71" s="168"/>
      <c r="BE71" s="168"/>
      <c r="BF71" s="168"/>
      <c r="BG71" s="168"/>
      <c r="BH71" s="168"/>
      <c r="BI71" s="168"/>
      <c r="BJ71" s="168"/>
      <c r="BK71" s="168"/>
      <c r="BL71" s="168"/>
      <c r="BM71" s="169"/>
      <c r="BN71" s="170"/>
      <c r="BO71" s="168"/>
      <c r="BP71" s="168"/>
      <c r="BQ71" s="168"/>
      <c r="BR71" s="168"/>
      <c r="BS71" s="168"/>
      <c r="BT71" s="168"/>
      <c r="BU71" s="168"/>
      <c r="BV71" s="168"/>
      <c r="BW71" s="168"/>
      <c r="BX71" s="168"/>
      <c r="BY71" s="168"/>
      <c r="BZ71" s="168"/>
      <c r="CA71" s="168"/>
      <c r="CB71" s="168"/>
      <c r="CC71" s="168"/>
      <c r="CD71" s="168"/>
      <c r="CE71" s="168"/>
      <c r="CF71" s="168"/>
      <c r="CG71" s="168"/>
      <c r="CH71" s="168"/>
      <c r="CI71" s="168"/>
      <c r="CJ71" s="168"/>
      <c r="CK71" s="168"/>
      <c r="CL71" s="168"/>
      <c r="CM71" s="168"/>
      <c r="CN71" s="168"/>
      <c r="CO71" s="168"/>
      <c r="CP71" s="168"/>
      <c r="CQ71" s="168"/>
      <c r="CR71" s="168"/>
      <c r="CS71" s="168"/>
      <c r="CT71" s="168"/>
      <c r="CU71" s="168"/>
      <c r="CV71" s="168"/>
      <c r="CW71" s="168"/>
      <c r="CX71" s="168"/>
      <c r="CY71" s="168"/>
      <c r="CZ71" s="168"/>
      <c r="DA71" s="168"/>
      <c r="DB71" s="168"/>
      <c r="DC71" s="168"/>
      <c r="DD71" s="168"/>
      <c r="DE71" s="168"/>
      <c r="DF71" s="168"/>
      <c r="DG71" s="168"/>
      <c r="DH71" s="168"/>
      <c r="DI71" s="168"/>
      <c r="DJ71" s="168"/>
      <c r="DK71" s="168"/>
      <c r="DL71" s="168"/>
      <c r="DM71" s="168"/>
      <c r="DN71" s="168"/>
      <c r="DO71" s="168"/>
      <c r="DP71" s="168"/>
      <c r="DQ71" s="168"/>
      <c r="DR71" s="168"/>
      <c r="DS71" s="168"/>
      <c r="DT71" s="168"/>
      <c r="DU71" s="168"/>
      <c r="DV71" s="168"/>
      <c r="DW71" s="168"/>
      <c r="DX71" s="168"/>
      <c r="DY71" s="168"/>
      <c r="DZ71" s="168"/>
      <c r="EA71" s="168"/>
      <c r="EB71" s="168"/>
      <c r="EC71" s="168"/>
      <c r="ED71" s="168"/>
      <c r="EE71" s="168"/>
      <c r="EF71" s="168"/>
      <c r="EG71" s="168"/>
      <c r="EH71" s="168"/>
      <c r="EI71" s="168"/>
      <c r="EJ71" s="168"/>
      <c r="EK71" s="168"/>
      <c r="EL71" s="168"/>
      <c r="EM71" s="168"/>
      <c r="EN71" s="168"/>
      <c r="EO71" s="168"/>
      <c r="EP71" s="168"/>
      <c r="EQ71" s="168"/>
      <c r="ER71" s="168"/>
      <c r="ES71" s="168"/>
      <c r="ET71" s="168"/>
      <c r="EU71" s="168"/>
      <c r="EV71" s="168"/>
      <c r="EW71" s="168"/>
      <c r="EX71" s="168"/>
      <c r="EY71" s="168"/>
      <c r="EZ71" s="168"/>
      <c r="FA71" s="168"/>
      <c r="FB71" s="168"/>
      <c r="FC71" s="168"/>
      <c r="FD71" s="168"/>
      <c r="FE71" s="168"/>
      <c r="FF71" s="168"/>
      <c r="FG71" s="168"/>
      <c r="FH71" s="168"/>
      <c r="FI71" s="168"/>
      <c r="FJ71" s="168"/>
      <c r="FK71" s="168"/>
      <c r="FL71" s="168"/>
      <c r="FM71" s="168"/>
      <c r="FN71" s="168"/>
      <c r="FO71" s="168"/>
      <c r="FP71" s="168"/>
      <c r="FQ71" s="168"/>
      <c r="FR71" s="168"/>
      <c r="FS71" s="168"/>
      <c r="FT71" s="168"/>
      <c r="FU71" s="168"/>
      <c r="FV71" s="168"/>
      <c r="FW71" s="168"/>
      <c r="FX71" s="168"/>
      <c r="FY71" s="168"/>
      <c r="FZ71" s="168"/>
      <c r="GA71" s="168"/>
      <c r="GB71" s="168"/>
      <c r="GC71" s="168"/>
      <c r="GD71" s="168"/>
      <c r="GE71" s="168"/>
      <c r="GF71" s="168"/>
      <c r="GG71" s="168"/>
      <c r="GH71" s="168"/>
      <c r="GI71" s="168"/>
      <c r="GJ71" s="168"/>
      <c r="GK71" s="168"/>
      <c r="GL71" s="168"/>
      <c r="GM71" s="168"/>
      <c r="GN71" s="168"/>
      <c r="GO71" s="168"/>
      <c r="GP71" s="168"/>
      <c r="GQ71" s="168"/>
      <c r="GR71" s="168"/>
      <c r="GS71" s="168"/>
      <c r="GT71" s="168"/>
      <c r="GU71" s="168"/>
      <c r="GV71" s="168"/>
      <c r="GW71" s="168"/>
      <c r="GX71" s="168"/>
      <c r="GY71" s="168"/>
      <c r="GZ71" s="168"/>
      <c r="HA71" s="168"/>
      <c r="HB71" s="168"/>
      <c r="HC71" s="168"/>
      <c r="HD71" s="168"/>
      <c r="HE71" s="168"/>
      <c r="HF71" s="168"/>
      <c r="HG71" s="168"/>
      <c r="HH71" s="168"/>
      <c r="HI71" s="168"/>
      <c r="HJ71" s="168"/>
      <c r="HK71" s="168"/>
      <c r="HL71" s="168"/>
      <c r="HM71" s="168"/>
      <c r="HN71" s="168"/>
      <c r="HO71" s="168"/>
      <c r="HP71" s="168"/>
      <c r="HQ71" s="168"/>
      <c r="HR71" s="168"/>
      <c r="HS71" s="168"/>
      <c r="HT71" s="168"/>
      <c r="HU71" s="168"/>
      <c r="HV71" s="168"/>
      <c r="HW71" s="168"/>
      <c r="HX71" s="168"/>
      <c r="HY71" s="168"/>
      <c r="HZ71" s="168"/>
      <c r="IA71" s="168"/>
      <c r="IB71" s="168"/>
      <c r="IC71" s="168"/>
      <c r="ID71" s="168"/>
      <c r="IE71" s="168"/>
      <c r="IF71" s="168"/>
      <c r="IG71" s="168"/>
      <c r="IH71" s="168"/>
      <c r="II71" s="168"/>
      <c r="IJ71" s="168"/>
      <c r="IK71" s="168"/>
      <c r="IL71" s="168"/>
    </row>
    <row r="72" spans="1:246" ht="15.75" customHeight="1" x14ac:dyDescent="0.35">
      <c r="B72" s="70"/>
      <c r="C72" s="70"/>
      <c r="D72" s="77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8"/>
      <c r="AI72" s="77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8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</row>
    <row r="73" spans="1:246" ht="15.75" customHeight="1" x14ac:dyDescent="0.35">
      <c r="A73" s="73" t="s">
        <v>848</v>
      </c>
      <c r="B73" s="70"/>
      <c r="C73" s="70"/>
      <c r="D73" s="163">
        <f t="shared" ref="D73:CQ73" si="346">SUM(D74:D75)</f>
        <v>0</v>
      </c>
      <c r="E73" s="164">
        <f t="shared" si="346"/>
        <v>0</v>
      </c>
      <c r="F73" s="164">
        <f t="shared" si="346"/>
        <v>0</v>
      </c>
      <c r="G73" s="164">
        <f t="shared" si="346"/>
        <v>0</v>
      </c>
      <c r="H73" s="164">
        <f t="shared" si="346"/>
        <v>0</v>
      </c>
      <c r="I73" s="164">
        <f t="shared" si="346"/>
        <v>0</v>
      </c>
      <c r="J73" s="164">
        <f t="shared" si="346"/>
        <v>0</v>
      </c>
      <c r="K73" s="164">
        <f t="shared" si="346"/>
        <v>0</v>
      </c>
      <c r="L73" s="164">
        <f t="shared" si="346"/>
        <v>0</v>
      </c>
      <c r="M73" s="164">
        <f t="shared" si="346"/>
        <v>0</v>
      </c>
      <c r="N73" s="164">
        <f t="shared" si="346"/>
        <v>0</v>
      </c>
      <c r="O73" s="164">
        <f t="shared" si="346"/>
        <v>0</v>
      </c>
      <c r="P73" s="164">
        <f t="shared" si="346"/>
        <v>0</v>
      </c>
      <c r="Q73" s="164">
        <f t="shared" si="346"/>
        <v>0</v>
      </c>
      <c r="R73" s="164">
        <f t="shared" si="346"/>
        <v>0</v>
      </c>
      <c r="S73" s="164">
        <f t="shared" si="346"/>
        <v>0</v>
      </c>
      <c r="T73" s="164">
        <f t="shared" si="346"/>
        <v>0</v>
      </c>
      <c r="U73" s="164">
        <f t="shared" si="346"/>
        <v>0</v>
      </c>
      <c r="V73" s="164">
        <f t="shared" si="346"/>
        <v>0</v>
      </c>
      <c r="W73" s="164">
        <f t="shared" si="346"/>
        <v>0</v>
      </c>
      <c r="X73" s="164">
        <f t="shared" si="346"/>
        <v>0</v>
      </c>
      <c r="Y73" s="164">
        <f t="shared" si="346"/>
        <v>0</v>
      </c>
      <c r="Z73" s="164">
        <f t="shared" si="346"/>
        <v>0</v>
      </c>
      <c r="AA73" s="164">
        <f t="shared" si="346"/>
        <v>0</v>
      </c>
      <c r="AB73" s="164">
        <f t="shared" si="346"/>
        <v>0</v>
      </c>
      <c r="AC73" s="164">
        <f t="shared" si="346"/>
        <v>0</v>
      </c>
      <c r="AD73" s="164">
        <f t="shared" si="346"/>
        <v>0</v>
      </c>
      <c r="AE73" s="164">
        <f t="shared" si="346"/>
        <v>0</v>
      </c>
      <c r="AF73" s="164">
        <f t="shared" si="346"/>
        <v>6800</v>
      </c>
      <c r="AG73" s="164">
        <f t="shared" si="346"/>
        <v>0</v>
      </c>
      <c r="AH73" s="165">
        <f t="shared" si="346"/>
        <v>0</v>
      </c>
      <c r="AI73" s="163">
        <f t="shared" si="346"/>
        <v>0</v>
      </c>
      <c r="AJ73" s="164">
        <f t="shared" si="346"/>
        <v>0</v>
      </c>
      <c r="AK73" s="164">
        <f t="shared" si="346"/>
        <v>0</v>
      </c>
      <c r="AL73" s="164">
        <f t="shared" si="346"/>
        <v>0</v>
      </c>
      <c r="AM73" s="164">
        <f t="shared" si="346"/>
        <v>5000</v>
      </c>
      <c r="AN73" s="164">
        <f t="shared" si="346"/>
        <v>0</v>
      </c>
      <c r="AO73" s="164">
        <f t="shared" si="346"/>
        <v>0</v>
      </c>
      <c r="AP73" s="164">
        <f t="shared" si="346"/>
        <v>0</v>
      </c>
      <c r="AQ73" s="164">
        <f t="shared" si="346"/>
        <v>0</v>
      </c>
      <c r="AR73" s="164">
        <f t="shared" si="346"/>
        <v>0</v>
      </c>
      <c r="AS73" s="164">
        <f t="shared" si="346"/>
        <v>0</v>
      </c>
      <c r="AT73" s="164">
        <f t="shared" si="346"/>
        <v>0</v>
      </c>
      <c r="AU73" s="164">
        <f t="shared" si="346"/>
        <v>0</v>
      </c>
      <c r="AV73" s="164">
        <f t="shared" si="346"/>
        <v>0</v>
      </c>
      <c r="AW73" s="164">
        <f t="shared" si="346"/>
        <v>0</v>
      </c>
      <c r="AX73" s="164">
        <f t="shared" si="346"/>
        <v>0</v>
      </c>
      <c r="AY73" s="164">
        <f t="shared" si="346"/>
        <v>0</v>
      </c>
      <c r="AZ73" s="164">
        <f t="shared" si="346"/>
        <v>0</v>
      </c>
      <c r="BA73" s="164">
        <f t="shared" si="346"/>
        <v>5000</v>
      </c>
      <c r="BB73" s="164">
        <f t="shared" si="346"/>
        <v>0</v>
      </c>
      <c r="BC73" s="164">
        <f t="shared" si="346"/>
        <v>0</v>
      </c>
      <c r="BD73" s="164">
        <f t="shared" si="346"/>
        <v>0</v>
      </c>
      <c r="BE73" s="164">
        <f t="shared" si="346"/>
        <v>0</v>
      </c>
      <c r="BF73" s="164">
        <f t="shared" si="346"/>
        <v>0</v>
      </c>
      <c r="BG73" s="164">
        <f t="shared" si="346"/>
        <v>0</v>
      </c>
      <c r="BH73" s="164">
        <f t="shared" si="346"/>
        <v>0</v>
      </c>
      <c r="BI73" s="164">
        <f t="shared" si="346"/>
        <v>0</v>
      </c>
      <c r="BJ73" s="164">
        <f t="shared" si="346"/>
        <v>0</v>
      </c>
      <c r="BK73" s="164">
        <f t="shared" si="346"/>
        <v>0</v>
      </c>
      <c r="BL73" s="164">
        <f t="shared" si="346"/>
        <v>0</v>
      </c>
      <c r="BM73" s="165">
        <f t="shared" si="346"/>
        <v>0</v>
      </c>
      <c r="BN73" s="166">
        <f t="shared" si="346"/>
        <v>0</v>
      </c>
      <c r="BO73" s="164">
        <f t="shared" si="346"/>
        <v>0</v>
      </c>
      <c r="BP73" s="164">
        <f t="shared" si="346"/>
        <v>0</v>
      </c>
      <c r="BQ73" s="164">
        <f t="shared" si="346"/>
        <v>0</v>
      </c>
      <c r="BR73" s="164">
        <f t="shared" si="346"/>
        <v>0</v>
      </c>
      <c r="BS73" s="164">
        <f t="shared" si="346"/>
        <v>0</v>
      </c>
      <c r="BT73" s="164">
        <f t="shared" si="346"/>
        <v>0</v>
      </c>
      <c r="BU73" s="164">
        <f t="shared" si="346"/>
        <v>0</v>
      </c>
      <c r="BV73" s="164">
        <f t="shared" si="346"/>
        <v>0</v>
      </c>
      <c r="BW73" s="164">
        <f t="shared" si="346"/>
        <v>0</v>
      </c>
      <c r="BX73" s="164">
        <f t="shared" si="346"/>
        <v>0</v>
      </c>
      <c r="BY73" s="164">
        <f t="shared" si="346"/>
        <v>0</v>
      </c>
      <c r="BZ73" s="164">
        <f t="shared" si="346"/>
        <v>0</v>
      </c>
      <c r="CA73" s="164">
        <f t="shared" si="346"/>
        <v>0</v>
      </c>
      <c r="CB73" s="164">
        <f t="shared" si="346"/>
        <v>0</v>
      </c>
      <c r="CC73" s="164">
        <f t="shared" si="346"/>
        <v>5344</v>
      </c>
      <c r="CD73" s="164">
        <f t="shared" si="346"/>
        <v>0</v>
      </c>
      <c r="CE73" s="164">
        <f t="shared" si="346"/>
        <v>0</v>
      </c>
      <c r="CF73" s="164">
        <f t="shared" si="346"/>
        <v>0</v>
      </c>
      <c r="CG73" s="164">
        <f t="shared" si="346"/>
        <v>0</v>
      </c>
      <c r="CH73" s="164">
        <f t="shared" si="346"/>
        <v>0</v>
      </c>
      <c r="CI73" s="164">
        <f t="shared" si="346"/>
        <v>0</v>
      </c>
      <c r="CJ73" s="164">
        <f t="shared" si="346"/>
        <v>7144</v>
      </c>
      <c r="CK73" s="164">
        <f t="shared" si="346"/>
        <v>0</v>
      </c>
      <c r="CL73" s="164">
        <f t="shared" si="346"/>
        <v>0</v>
      </c>
      <c r="CM73" s="164">
        <f t="shared" si="346"/>
        <v>0</v>
      </c>
      <c r="CN73" s="164">
        <f t="shared" si="346"/>
        <v>0</v>
      </c>
      <c r="CO73" s="164">
        <f t="shared" si="346"/>
        <v>0</v>
      </c>
      <c r="CP73" s="164">
        <f t="shared" si="346"/>
        <v>0</v>
      </c>
      <c r="CQ73" s="164">
        <f t="shared" si="346"/>
        <v>0</v>
      </c>
      <c r="CR73" s="164">
        <f t="shared" ref="CR73:FC73" si="347">SUM(CR74:CR75)</f>
        <v>0</v>
      </c>
      <c r="CS73" s="164">
        <f t="shared" si="347"/>
        <v>0</v>
      </c>
      <c r="CT73" s="164">
        <f t="shared" si="347"/>
        <v>0</v>
      </c>
      <c r="CU73" s="164">
        <f t="shared" si="347"/>
        <v>0</v>
      </c>
      <c r="CV73" s="164">
        <f t="shared" si="347"/>
        <v>0</v>
      </c>
      <c r="CW73" s="164">
        <f t="shared" si="347"/>
        <v>0</v>
      </c>
      <c r="CX73" s="164">
        <f t="shared" si="347"/>
        <v>0</v>
      </c>
      <c r="CY73" s="164">
        <f t="shared" si="347"/>
        <v>0</v>
      </c>
      <c r="CZ73" s="164">
        <f t="shared" si="347"/>
        <v>0</v>
      </c>
      <c r="DA73" s="164">
        <f t="shared" si="347"/>
        <v>0</v>
      </c>
      <c r="DB73" s="164">
        <f t="shared" si="347"/>
        <v>0</v>
      </c>
      <c r="DC73" s="164">
        <f t="shared" si="347"/>
        <v>0</v>
      </c>
      <c r="DD73" s="164">
        <f t="shared" si="347"/>
        <v>0</v>
      </c>
      <c r="DE73" s="164">
        <f t="shared" si="347"/>
        <v>0</v>
      </c>
      <c r="DF73" s="164">
        <f t="shared" si="347"/>
        <v>0</v>
      </c>
      <c r="DG73" s="164">
        <f t="shared" si="347"/>
        <v>0</v>
      </c>
      <c r="DH73" s="164">
        <f t="shared" si="347"/>
        <v>0</v>
      </c>
      <c r="DI73" s="164">
        <f t="shared" si="347"/>
        <v>0</v>
      </c>
      <c r="DJ73" s="164">
        <f t="shared" si="347"/>
        <v>0</v>
      </c>
      <c r="DK73" s="164">
        <f t="shared" si="347"/>
        <v>0</v>
      </c>
      <c r="DL73" s="164">
        <f t="shared" si="347"/>
        <v>0</v>
      </c>
      <c r="DM73" s="164">
        <f t="shared" si="347"/>
        <v>0</v>
      </c>
      <c r="DN73" s="164">
        <f t="shared" si="347"/>
        <v>0</v>
      </c>
      <c r="DO73" s="164">
        <f t="shared" si="347"/>
        <v>0</v>
      </c>
      <c r="DP73" s="164">
        <f t="shared" si="347"/>
        <v>0</v>
      </c>
      <c r="DQ73" s="164">
        <f t="shared" si="347"/>
        <v>0</v>
      </c>
      <c r="DR73" s="164">
        <f t="shared" si="347"/>
        <v>0</v>
      </c>
      <c r="DS73" s="164">
        <f t="shared" si="347"/>
        <v>0</v>
      </c>
      <c r="DT73" s="164">
        <f t="shared" si="347"/>
        <v>0</v>
      </c>
      <c r="DU73" s="164">
        <f t="shared" si="347"/>
        <v>0</v>
      </c>
      <c r="DV73" s="164">
        <f t="shared" si="347"/>
        <v>0</v>
      </c>
      <c r="DW73" s="164">
        <f t="shared" si="347"/>
        <v>0</v>
      </c>
      <c r="DX73" s="164">
        <f t="shared" si="347"/>
        <v>0</v>
      </c>
      <c r="DY73" s="164">
        <f t="shared" si="347"/>
        <v>0</v>
      </c>
      <c r="DZ73" s="164">
        <f t="shared" si="347"/>
        <v>0</v>
      </c>
      <c r="EA73" s="164">
        <f t="shared" si="347"/>
        <v>0</v>
      </c>
      <c r="EB73" s="164">
        <f t="shared" si="347"/>
        <v>0</v>
      </c>
      <c r="EC73" s="164">
        <f t="shared" si="347"/>
        <v>0</v>
      </c>
      <c r="ED73" s="164">
        <f t="shared" si="347"/>
        <v>0</v>
      </c>
      <c r="EE73" s="164">
        <f t="shared" si="347"/>
        <v>0</v>
      </c>
      <c r="EF73" s="164">
        <f t="shared" si="347"/>
        <v>0</v>
      </c>
      <c r="EG73" s="164">
        <f t="shared" si="347"/>
        <v>0</v>
      </c>
      <c r="EH73" s="164">
        <f t="shared" si="347"/>
        <v>0</v>
      </c>
      <c r="EI73" s="164">
        <f t="shared" si="347"/>
        <v>0</v>
      </c>
      <c r="EJ73" s="164">
        <f t="shared" si="347"/>
        <v>0</v>
      </c>
      <c r="EK73" s="164">
        <f t="shared" si="347"/>
        <v>0</v>
      </c>
      <c r="EL73" s="164">
        <f t="shared" si="347"/>
        <v>0</v>
      </c>
      <c r="EM73" s="164">
        <f t="shared" si="347"/>
        <v>0</v>
      </c>
      <c r="EN73" s="164">
        <f t="shared" si="347"/>
        <v>0</v>
      </c>
      <c r="EO73" s="164">
        <f t="shared" si="347"/>
        <v>0</v>
      </c>
      <c r="EP73" s="164">
        <f t="shared" si="347"/>
        <v>0</v>
      </c>
      <c r="EQ73" s="164">
        <f t="shared" si="347"/>
        <v>0</v>
      </c>
      <c r="ER73" s="164">
        <f t="shared" si="347"/>
        <v>0</v>
      </c>
      <c r="ES73" s="164">
        <f t="shared" si="347"/>
        <v>0</v>
      </c>
      <c r="ET73" s="164">
        <f t="shared" si="347"/>
        <v>0</v>
      </c>
      <c r="EU73" s="164">
        <f t="shared" si="347"/>
        <v>0</v>
      </c>
      <c r="EV73" s="164">
        <f t="shared" si="347"/>
        <v>0</v>
      </c>
      <c r="EW73" s="164">
        <f t="shared" si="347"/>
        <v>0</v>
      </c>
      <c r="EX73" s="164">
        <f t="shared" si="347"/>
        <v>0</v>
      </c>
      <c r="EY73" s="164">
        <f t="shared" si="347"/>
        <v>0</v>
      </c>
      <c r="EZ73" s="164">
        <f t="shared" si="347"/>
        <v>0</v>
      </c>
      <c r="FA73" s="164">
        <f t="shared" si="347"/>
        <v>0</v>
      </c>
      <c r="FB73" s="164">
        <f t="shared" si="347"/>
        <v>0</v>
      </c>
      <c r="FC73" s="164">
        <f t="shared" si="347"/>
        <v>0</v>
      </c>
      <c r="FD73" s="164">
        <f t="shared" ref="FD73:HO73" si="348">SUM(FD74:FD75)</f>
        <v>0</v>
      </c>
      <c r="FE73" s="164">
        <f t="shared" si="348"/>
        <v>0</v>
      </c>
      <c r="FF73" s="164">
        <f t="shared" si="348"/>
        <v>0</v>
      </c>
      <c r="FG73" s="164">
        <f t="shared" si="348"/>
        <v>0</v>
      </c>
      <c r="FH73" s="164">
        <f t="shared" si="348"/>
        <v>0</v>
      </c>
      <c r="FI73" s="164">
        <f t="shared" si="348"/>
        <v>0</v>
      </c>
      <c r="FJ73" s="164">
        <f t="shared" si="348"/>
        <v>0</v>
      </c>
      <c r="FK73" s="164">
        <f t="shared" si="348"/>
        <v>0</v>
      </c>
      <c r="FL73" s="164">
        <f t="shared" si="348"/>
        <v>0</v>
      </c>
      <c r="FM73" s="164">
        <f t="shared" si="348"/>
        <v>0</v>
      </c>
      <c r="FN73" s="164">
        <f t="shared" si="348"/>
        <v>0</v>
      </c>
      <c r="FO73" s="164">
        <f t="shared" si="348"/>
        <v>0</v>
      </c>
      <c r="FP73" s="164">
        <f t="shared" si="348"/>
        <v>0</v>
      </c>
      <c r="FQ73" s="164">
        <f t="shared" si="348"/>
        <v>0</v>
      </c>
      <c r="FR73" s="164">
        <f t="shared" si="348"/>
        <v>0</v>
      </c>
      <c r="FS73" s="164">
        <f t="shared" si="348"/>
        <v>0</v>
      </c>
      <c r="FT73" s="164">
        <f t="shared" si="348"/>
        <v>0</v>
      </c>
      <c r="FU73" s="164">
        <f t="shared" si="348"/>
        <v>0</v>
      </c>
      <c r="FV73" s="164">
        <f t="shared" si="348"/>
        <v>0</v>
      </c>
      <c r="FW73" s="164">
        <f t="shared" si="348"/>
        <v>0</v>
      </c>
      <c r="FX73" s="164">
        <f t="shared" si="348"/>
        <v>0</v>
      </c>
      <c r="FY73" s="164">
        <f t="shared" si="348"/>
        <v>0</v>
      </c>
      <c r="FZ73" s="164">
        <f t="shared" si="348"/>
        <v>0</v>
      </c>
      <c r="GA73" s="164">
        <f t="shared" si="348"/>
        <v>0</v>
      </c>
      <c r="GB73" s="164">
        <f t="shared" si="348"/>
        <v>0</v>
      </c>
      <c r="GC73" s="164">
        <f t="shared" si="348"/>
        <v>0</v>
      </c>
      <c r="GD73" s="164">
        <f t="shared" si="348"/>
        <v>0</v>
      </c>
      <c r="GE73" s="164">
        <f t="shared" si="348"/>
        <v>0</v>
      </c>
      <c r="GF73" s="164">
        <f t="shared" si="348"/>
        <v>0</v>
      </c>
      <c r="GG73" s="164">
        <f t="shared" si="348"/>
        <v>0</v>
      </c>
      <c r="GH73" s="164">
        <f t="shared" si="348"/>
        <v>0</v>
      </c>
      <c r="GI73" s="164">
        <f t="shared" si="348"/>
        <v>0</v>
      </c>
      <c r="GJ73" s="164">
        <f t="shared" si="348"/>
        <v>0</v>
      </c>
      <c r="GK73" s="164">
        <f t="shared" si="348"/>
        <v>0</v>
      </c>
      <c r="GL73" s="164">
        <f t="shared" si="348"/>
        <v>0</v>
      </c>
      <c r="GM73" s="164">
        <f t="shared" si="348"/>
        <v>0</v>
      </c>
      <c r="GN73" s="164">
        <f t="shared" si="348"/>
        <v>0</v>
      </c>
      <c r="GO73" s="164">
        <f t="shared" si="348"/>
        <v>0</v>
      </c>
      <c r="GP73" s="164">
        <f t="shared" si="348"/>
        <v>0</v>
      </c>
      <c r="GQ73" s="164">
        <f t="shared" si="348"/>
        <v>0</v>
      </c>
      <c r="GR73" s="164">
        <f t="shared" si="348"/>
        <v>0</v>
      </c>
      <c r="GS73" s="164">
        <f t="shared" si="348"/>
        <v>0</v>
      </c>
      <c r="GT73" s="164">
        <f t="shared" si="348"/>
        <v>0</v>
      </c>
      <c r="GU73" s="164">
        <f t="shared" si="348"/>
        <v>0</v>
      </c>
      <c r="GV73" s="164">
        <f t="shared" si="348"/>
        <v>0</v>
      </c>
      <c r="GW73" s="164">
        <f t="shared" si="348"/>
        <v>0</v>
      </c>
      <c r="GX73" s="164">
        <f t="shared" si="348"/>
        <v>0</v>
      </c>
      <c r="GY73" s="164">
        <f t="shared" si="348"/>
        <v>0</v>
      </c>
      <c r="GZ73" s="164">
        <f t="shared" si="348"/>
        <v>0</v>
      </c>
      <c r="HA73" s="164">
        <f t="shared" si="348"/>
        <v>0</v>
      </c>
      <c r="HB73" s="164">
        <f t="shared" si="348"/>
        <v>0</v>
      </c>
      <c r="HC73" s="164">
        <f t="shared" si="348"/>
        <v>0</v>
      </c>
      <c r="HD73" s="164">
        <f t="shared" si="348"/>
        <v>0</v>
      </c>
      <c r="HE73" s="164">
        <f t="shared" si="348"/>
        <v>0</v>
      </c>
      <c r="HF73" s="164">
        <f t="shared" si="348"/>
        <v>0</v>
      </c>
      <c r="HG73" s="164">
        <f t="shared" si="348"/>
        <v>0</v>
      </c>
      <c r="HH73" s="164">
        <f t="shared" si="348"/>
        <v>0</v>
      </c>
      <c r="HI73" s="164">
        <f t="shared" si="348"/>
        <v>0</v>
      </c>
      <c r="HJ73" s="164">
        <f t="shared" si="348"/>
        <v>0</v>
      </c>
      <c r="HK73" s="164">
        <f t="shared" si="348"/>
        <v>0</v>
      </c>
      <c r="HL73" s="164">
        <f t="shared" si="348"/>
        <v>0</v>
      </c>
      <c r="HM73" s="164">
        <f t="shared" si="348"/>
        <v>0</v>
      </c>
      <c r="HN73" s="164">
        <f t="shared" si="348"/>
        <v>0</v>
      </c>
      <c r="HO73" s="164">
        <f t="shared" si="348"/>
        <v>0</v>
      </c>
      <c r="HP73" s="164">
        <f t="shared" ref="HP73:IL73" si="349">SUM(HP74:HP75)</f>
        <v>0</v>
      </c>
      <c r="HQ73" s="164">
        <f t="shared" si="349"/>
        <v>0</v>
      </c>
      <c r="HR73" s="164">
        <f t="shared" si="349"/>
        <v>0</v>
      </c>
      <c r="HS73" s="164">
        <f t="shared" si="349"/>
        <v>0</v>
      </c>
      <c r="HT73" s="164">
        <f t="shared" si="349"/>
        <v>0</v>
      </c>
      <c r="HU73" s="164">
        <f t="shared" si="349"/>
        <v>0</v>
      </c>
      <c r="HV73" s="164">
        <f t="shared" si="349"/>
        <v>0</v>
      </c>
      <c r="HW73" s="164">
        <f t="shared" si="349"/>
        <v>0</v>
      </c>
      <c r="HX73" s="164">
        <f t="shared" si="349"/>
        <v>0</v>
      </c>
      <c r="HY73" s="164">
        <f t="shared" si="349"/>
        <v>0</v>
      </c>
      <c r="HZ73" s="164">
        <f t="shared" si="349"/>
        <v>0</v>
      </c>
      <c r="IA73" s="164">
        <f t="shared" si="349"/>
        <v>0</v>
      </c>
      <c r="IB73" s="164">
        <f t="shared" si="349"/>
        <v>0</v>
      </c>
      <c r="IC73" s="164">
        <f t="shared" si="349"/>
        <v>0</v>
      </c>
      <c r="ID73" s="164">
        <f t="shared" si="349"/>
        <v>0</v>
      </c>
      <c r="IE73" s="164">
        <f t="shared" si="349"/>
        <v>0</v>
      </c>
      <c r="IF73" s="164">
        <f t="shared" si="349"/>
        <v>0</v>
      </c>
      <c r="IG73" s="164">
        <f t="shared" si="349"/>
        <v>0</v>
      </c>
      <c r="IH73" s="164">
        <f t="shared" si="349"/>
        <v>0</v>
      </c>
      <c r="II73" s="164">
        <f t="shared" si="349"/>
        <v>0</v>
      </c>
      <c r="IJ73" s="164">
        <f t="shared" si="349"/>
        <v>0</v>
      </c>
      <c r="IK73" s="164">
        <f t="shared" si="349"/>
        <v>0</v>
      </c>
      <c r="IL73" s="164">
        <f t="shared" si="349"/>
        <v>0</v>
      </c>
    </row>
    <row r="74" spans="1:246" ht="15.75" customHeight="1" outlineLevel="1" x14ac:dyDescent="0.35">
      <c r="A74" s="3" t="s">
        <v>849</v>
      </c>
      <c r="B74" s="70"/>
      <c r="C74" s="70"/>
      <c r="D74" s="167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>
        <v>6800</v>
      </c>
      <c r="AG74" s="168"/>
      <c r="AH74" s="169"/>
      <c r="AI74" s="167"/>
      <c r="AJ74" s="168"/>
      <c r="AK74" s="168"/>
      <c r="AL74" s="168"/>
      <c r="AM74" s="168">
        <v>5000</v>
      </c>
      <c r="AN74" s="168"/>
      <c r="AO74" s="168"/>
      <c r="AP74" s="168"/>
      <c r="AQ74" s="168"/>
      <c r="AR74" s="168"/>
      <c r="AS74" s="168"/>
      <c r="AT74" s="168"/>
      <c r="AU74" s="168"/>
      <c r="AV74" s="168"/>
      <c r="AW74" s="168"/>
      <c r="AX74" s="168"/>
      <c r="AY74" s="168"/>
      <c r="AZ74" s="168"/>
      <c r="BA74" s="168">
        <v>5000</v>
      </c>
      <c r="BB74" s="168"/>
      <c r="BC74" s="168"/>
      <c r="BD74" s="168"/>
      <c r="BE74" s="168"/>
      <c r="BF74" s="168"/>
      <c r="BG74" s="168"/>
      <c r="BH74" s="168"/>
      <c r="BI74" s="168"/>
      <c r="BJ74" s="168"/>
      <c r="BK74" s="168"/>
      <c r="BL74" s="168"/>
      <c r="BM74" s="169"/>
      <c r="BN74" s="170"/>
      <c r="BO74" s="168"/>
      <c r="BP74" s="168"/>
      <c r="BQ74" s="168"/>
      <c r="BR74" s="168"/>
      <c r="BS74" s="168"/>
      <c r="BT74" s="168"/>
      <c r="BU74" s="168"/>
      <c r="BV74" s="168"/>
      <c r="BW74" s="168"/>
      <c r="BX74" s="168"/>
      <c r="BY74" s="168"/>
      <c r="BZ74" s="168"/>
      <c r="CA74" s="168"/>
      <c r="CB74" s="168"/>
      <c r="CC74" s="168">
        <v>5344</v>
      </c>
      <c r="CD74" s="168"/>
      <c r="CE74" s="168"/>
      <c r="CF74" s="168"/>
      <c r="CG74" s="168"/>
      <c r="CH74" s="168"/>
      <c r="CI74" s="168"/>
      <c r="CJ74" s="168">
        <v>7144</v>
      </c>
      <c r="CK74" s="168"/>
      <c r="CL74" s="168"/>
      <c r="CM74" s="168"/>
      <c r="CN74" s="168"/>
      <c r="CO74" s="168"/>
      <c r="CP74" s="168"/>
      <c r="CQ74" s="168"/>
      <c r="CR74" s="168"/>
      <c r="CS74" s="168"/>
      <c r="CT74" s="168"/>
      <c r="CU74" s="168"/>
      <c r="CV74" s="168"/>
      <c r="CW74" s="168"/>
      <c r="CX74" s="168"/>
      <c r="CY74" s="168"/>
      <c r="CZ74" s="168"/>
      <c r="DA74" s="168"/>
      <c r="DB74" s="168"/>
      <c r="DC74" s="168"/>
      <c r="DD74" s="168"/>
      <c r="DE74" s="168"/>
      <c r="DF74" s="168"/>
      <c r="DG74" s="168"/>
      <c r="DH74" s="168"/>
      <c r="DI74" s="168"/>
      <c r="DJ74" s="168"/>
      <c r="DK74" s="168"/>
      <c r="DL74" s="168"/>
      <c r="DM74" s="168"/>
      <c r="DN74" s="168"/>
      <c r="DO74" s="168"/>
      <c r="DP74" s="168"/>
      <c r="DQ74" s="168"/>
      <c r="DR74" s="168"/>
      <c r="DS74" s="168"/>
      <c r="DT74" s="168"/>
      <c r="DU74" s="168"/>
      <c r="DV74" s="168"/>
      <c r="DW74" s="168"/>
      <c r="DX74" s="168"/>
      <c r="DY74" s="168"/>
      <c r="DZ74" s="168"/>
      <c r="EA74" s="168"/>
      <c r="EB74" s="168"/>
      <c r="EC74" s="168"/>
      <c r="ED74" s="168"/>
      <c r="EE74" s="168"/>
      <c r="EF74" s="168"/>
      <c r="EG74" s="168"/>
      <c r="EH74" s="168"/>
      <c r="EI74" s="168"/>
      <c r="EJ74" s="168"/>
      <c r="EK74" s="168"/>
      <c r="EL74" s="168"/>
      <c r="EM74" s="168"/>
      <c r="EN74" s="168"/>
      <c r="EO74" s="168"/>
      <c r="EP74" s="168"/>
      <c r="EQ74" s="168"/>
      <c r="ER74" s="168"/>
      <c r="ES74" s="168"/>
      <c r="ET74" s="168"/>
      <c r="EU74" s="168"/>
      <c r="EV74" s="168"/>
      <c r="EW74" s="168"/>
      <c r="EX74" s="168"/>
      <c r="EY74" s="168"/>
      <c r="EZ74" s="168"/>
      <c r="FA74" s="168"/>
      <c r="FB74" s="168"/>
      <c r="FC74" s="168"/>
      <c r="FD74" s="168"/>
      <c r="FE74" s="168"/>
      <c r="FF74" s="168"/>
      <c r="FG74" s="168"/>
      <c r="FH74" s="168"/>
      <c r="FI74" s="168"/>
      <c r="FJ74" s="168"/>
      <c r="FK74" s="168"/>
      <c r="FL74" s="168"/>
      <c r="FM74" s="168"/>
      <c r="FN74" s="168"/>
      <c r="FO74" s="168"/>
      <c r="FP74" s="168"/>
      <c r="FQ74" s="168"/>
      <c r="FR74" s="168"/>
      <c r="FS74" s="168"/>
      <c r="FT74" s="168"/>
      <c r="FU74" s="168"/>
      <c r="FV74" s="168"/>
      <c r="FW74" s="168"/>
      <c r="FX74" s="168"/>
      <c r="FY74" s="168"/>
      <c r="FZ74" s="168"/>
      <c r="GA74" s="168"/>
      <c r="GB74" s="168"/>
      <c r="GC74" s="168"/>
      <c r="GD74" s="168"/>
      <c r="GE74" s="168"/>
      <c r="GF74" s="168"/>
      <c r="GG74" s="168"/>
      <c r="GH74" s="168"/>
      <c r="GI74" s="168"/>
      <c r="GJ74" s="168"/>
      <c r="GK74" s="168"/>
      <c r="GL74" s="168"/>
      <c r="GM74" s="168"/>
      <c r="GN74" s="168"/>
      <c r="GO74" s="168"/>
      <c r="GP74" s="168"/>
      <c r="GQ74" s="168"/>
      <c r="GR74" s="168"/>
      <c r="GS74" s="168"/>
      <c r="GT74" s="168"/>
      <c r="GU74" s="168"/>
      <c r="GV74" s="168"/>
      <c r="GW74" s="168"/>
      <c r="GX74" s="168"/>
      <c r="GY74" s="168"/>
      <c r="GZ74" s="168"/>
      <c r="HA74" s="168"/>
      <c r="HB74" s="168"/>
      <c r="HC74" s="168"/>
      <c r="HD74" s="168"/>
      <c r="HE74" s="168"/>
      <c r="HF74" s="168"/>
      <c r="HG74" s="168"/>
      <c r="HH74" s="168"/>
      <c r="HI74" s="168"/>
      <c r="HJ74" s="168"/>
      <c r="HK74" s="168"/>
      <c r="HL74" s="168"/>
      <c r="HM74" s="168"/>
      <c r="HN74" s="168"/>
      <c r="HO74" s="168"/>
      <c r="HP74" s="168"/>
      <c r="HQ74" s="168"/>
      <c r="HR74" s="168"/>
      <c r="HS74" s="168"/>
      <c r="HT74" s="168"/>
      <c r="HU74" s="168"/>
      <c r="HV74" s="168"/>
      <c r="HW74" s="168"/>
      <c r="HX74" s="168"/>
      <c r="HY74" s="168"/>
      <c r="HZ74" s="168"/>
      <c r="IA74" s="168"/>
      <c r="IB74" s="168"/>
      <c r="IC74" s="168"/>
      <c r="ID74" s="168"/>
      <c r="IE74" s="168"/>
      <c r="IF74" s="168"/>
      <c r="IG74" s="168"/>
      <c r="IH74" s="168"/>
      <c r="II74" s="168"/>
      <c r="IJ74" s="168"/>
      <c r="IK74" s="168"/>
      <c r="IL74" s="168"/>
    </row>
    <row r="75" spans="1:246" ht="15.75" customHeight="1" outlineLevel="1" x14ac:dyDescent="0.35">
      <c r="A75" s="3" t="s">
        <v>850</v>
      </c>
      <c r="B75" s="70"/>
      <c r="C75" s="70"/>
      <c r="D75" s="167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69"/>
      <c r="AI75" s="167"/>
      <c r="AJ75" s="168"/>
      <c r="AK75" s="168"/>
      <c r="AL75" s="168"/>
      <c r="AM75" s="168"/>
      <c r="AN75" s="168"/>
      <c r="AO75" s="168"/>
      <c r="AP75" s="168"/>
      <c r="AQ75" s="168"/>
      <c r="AR75" s="168"/>
      <c r="AS75" s="168"/>
      <c r="AT75" s="168"/>
      <c r="AU75" s="168"/>
      <c r="AV75" s="168"/>
      <c r="AW75" s="168"/>
      <c r="AX75" s="168"/>
      <c r="AY75" s="168"/>
      <c r="AZ75" s="168"/>
      <c r="BA75" s="168"/>
      <c r="BB75" s="168"/>
      <c r="BC75" s="168"/>
      <c r="BD75" s="168"/>
      <c r="BE75" s="168"/>
      <c r="BF75" s="168"/>
      <c r="BG75" s="168"/>
      <c r="BH75" s="168"/>
      <c r="BI75" s="168"/>
      <c r="BJ75" s="168"/>
      <c r="BK75" s="168"/>
      <c r="BL75" s="168"/>
      <c r="BM75" s="169"/>
      <c r="BN75" s="170"/>
      <c r="BO75" s="168"/>
      <c r="BP75" s="168"/>
      <c r="BQ75" s="168"/>
      <c r="BR75" s="168"/>
      <c r="BS75" s="168"/>
      <c r="BT75" s="168"/>
      <c r="BU75" s="168"/>
      <c r="BV75" s="168"/>
      <c r="BW75" s="168"/>
      <c r="BX75" s="168"/>
      <c r="BY75" s="168"/>
      <c r="BZ75" s="168"/>
      <c r="CA75" s="168"/>
      <c r="CB75" s="168"/>
      <c r="CC75" s="168"/>
      <c r="CD75" s="168"/>
      <c r="CE75" s="168"/>
      <c r="CF75" s="168"/>
      <c r="CG75" s="168"/>
      <c r="CH75" s="168"/>
      <c r="CI75" s="168"/>
      <c r="CJ75" s="168"/>
      <c r="CK75" s="168"/>
      <c r="CL75" s="168"/>
      <c r="CM75" s="168"/>
      <c r="CN75" s="168"/>
      <c r="CO75" s="168"/>
      <c r="CP75" s="168"/>
      <c r="CQ75" s="168"/>
      <c r="CR75" s="168"/>
      <c r="CS75" s="168"/>
      <c r="CT75" s="168"/>
      <c r="CU75" s="168"/>
      <c r="CV75" s="168"/>
      <c r="CW75" s="168"/>
      <c r="CX75" s="168"/>
      <c r="CY75" s="168"/>
      <c r="CZ75" s="168"/>
      <c r="DA75" s="168"/>
      <c r="DB75" s="168"/>
      <c r="DC75" s="168"/>
      <c r="DD75" s="168"/>
      <c r="DE75" s="168"/>
      <c r="DF75" s="168"/>
      <c r="DG75" s="168"/>
      <c r="DH75" s="168"/>
      <c r="DI75" s="168"/>
      <c r="DJ75" s="168"/>
      <c r="DK75" s="168"/>
      <c r="DL75" s="168"/>
      <c r="DM75" s="168"/>
      <c r="DN75" s="168"/>
      <c r="DO75" s="168"/>
      <c r="DP75" s="168"/>
      <c r="DQ75" s="168"/>
      <c r="DR75" s="168"/>
      <c r="DS75" s="168"/>
      <c r="DT75" s="168"/>
      <c r="DU75" s="168"/>
      <c r="DV75" s="168"/>
      <c r="DW75" s="168"/>
      <c r="DX75" s="168"/>
      <c r="DY75" s="168"/>
      <c r="DZ75" s="168"/>
      <c r="EA75" s="168"/>
      <c r="EB75" s="168"/>
      <c r="EC75" s="168"/>
      <c r="ED75" s="168"/>
      <c r="EE75" s="168"/>
      <c r="EF75" s="168"/>
      <c r="EG75" s="168"/>
      <c r="EH75" s="168"/>
      <c r="EI75" s="168"/>
      <c r="EJ75" s="168"/>
      <c r="EK75" s="168"/>
      <c r="EL75" s="168"/>
      <c r="EM75" s="168"/>
      <c r="EN75" s="168"/>
      <c r="EO75" s="168"/>
      <c r="EP75" s="168"/>
      <c r="EQ75" s="168"/>
      <c r="ER75" s="168"/>
      <c r="ES75" s="168"/>
      <c r="ET75" s="168"/>
      <c r="EU75" s="168"/>
      <c r="EV75" s="168"/>
      <c r="EW75" s="168"/>
      <c r="EX75" s="168"/>
      <c r="EY75" s="168"/>
      <c r="EZ75" s="168"/>
      <c r="FA75" s="168"/>
      <c r="FB75" s="168"/>
      <c r="FC75" s="168"/>
      <c r="FD75" s="168"/>
      <c r="FE75" s="168"/>
      <c r="FF75" s="168"/>
      <c r="FG75" s="168"/>
      <c r="FH75" s="168"/>
      <c r="FI75" s="168"/>
      <c r="FJ75" s="168"/>
      <c r="FK75" s="168"/>
      <c r="FL75" s="168"/>
      <c r="FM75" s="168"/>
      <c r="FN75" s="168"/>
      <c r="FO75" s="168"/>
      <c r="FP75" s="168"/>
      <c r="FQ75" s="168"/>
      <c r="FR75" s="168"/>
      <c r="FS75" s="168"/>
      <c r="FT75" s="168"/>
      <c r="FU75" s="168"/>
      <c r="FV75" s="168"/>
      <c r="FW75" s="168"/>
      <c r="FX75" s="168"/>
      <c r="FY75" s="168"/>
      <c r="FZ75" s="168"/>
      <c r="GA75" s="168"/>
      <c r="GB75" s="168"/>
      <c r="GC75" s="168"/>
      <c r="GD75" s="168"/>
      <c r="GE75" s="168"/>
      <c r="GF75" s="168"/>
      <c r="GG75" s="168"/>
      <c r="GH75" s="168"/>
      <c r="GI75" s="168"/>
      <c r="GJ75" s="168"/>
      <c r="GK75" s="168"/>
      <c r="GL75" s="168"/>
      <c r="GM75" s="168"/>
      <c r="GN75" s="168"/>
      <c r="GO75" s="168"/>
      <c r="GP75" s="168"/>
      <c r="GQ75" s="168"/>
      <c r="GR75" s="168"/>
      <c r="GS75" s="168"/>
      <c r="GT75" s="168"/>
      <c r="GU75" s="168"/>
      <c r="GV75" s="168"/>
      <c r="GW75" s="168"/>
      <c r="GX75" s="168"/>
      <c r="GY75" s="168"/>
      <c r="GZ75" s="168"/>
      <c r="HA75" s="168"/>
      <c r="HB75" s="168"/>
      <c r="HC75" s="168"/>
      <c r="HD75" s="168"/>
      <c r="HE75" s="168"/>
      <c r="HF75" s="168"/>
      <c r="HG75" s="168"/>
      <c r="HH75" s="168"/>
      <c r="HI75" s="168"/>
      <c r="HJ75" s="168"/>
      <c r="HK75" s="168"/>
      <c r="HL75" s="168"/>
      <c r="HM75" s="168"/>
      <c r="HN75" s="168"/>
      <c r="HO75" s="168"/>
      <c r="HP75" s="168"/>
      <c r="HQ75" s="168"/>
      <c r="HR75" s="168"/>
      <c r="HS75" s="168"/>
      <c r="HT75" s="168"/>
      <c r="HU75" s="168"/>
      <c r="HV75" s="168"/>
      <c r="HW75" s="168"/>
      <c r="HX75" s="168"/>
      <c r="HY75" s="168"/>
      <c r="HZ75" s="168"/>
      <c r="IA75" s="168"/>
      <c r="IB75" s="168"/>
      <c r="IC75" s="168"/>
      <c r="ID75" s="168"/>
      <c r="IE75" s="168"/>
      <c r="IF75" s="168"/>
      <c r="IG75" s="168"/>
      <c r="IH75" s="168"/>
      <c r="II75" s="168"/>
      <c r="IJ75" s="168"/>
      <c r="IK75" s="168"/>
      <c r="IL75" s="168"/>
    </row>
    <row r="76" spans="1:246" ht="15.75" customHeight="1" x14ac:dyDescent="0.35">
      <c r="A76" s="70"/>
      <c r="B76" s="70"/>
      <c r="C76" s="70"/>
      <c r="D76" s="94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95"/>
      <c r="AI76" s="94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95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0"/>
      <c r="HA76" s="70"/>
      <c r="HB76" s="70"/>
      <c r="HC76" s="70"/>
      <c r="HD76" s="70"/>
      <c r="HE76" s="70"/>
      <c r="HF76" s="70"/>
      <c r="HG76" s="70"/>
      <c r="HH76" s="70"/>
      <c r="HI76" s="70"/>
      <c r="HJ76" s="70"/>
      <c r="HK76" s="70"/>
      <c r="HL76" s="70"/>
      <c r="HM76" s="70"/>
      <c r="HN76" s="70"/>
      <c r="HO76" s="70"/>
      <c r="HP76" s="70"/>
      <c r="HQ76" s="70"/>
      <c r="HR76" s="70"/>
      <c r="HS76" s="70"/>
      <c r="HT76" s="70"/>
      <c r="HU76" s="70"/>
      <c r="HV76" s="70"/>
      <c r="HW76" s="70"/>
      <c r="HX76" s="70"/>
      <c r="HY76" s="70"/>
      <c r="HZ76" s="70"/>
      <c r="IA76" s="70"/>
      <c r="IB76" s="70"/>
      <c r="IC76" s="70"/>
      <c r="ID76" s="70"/>
      <c r="IE76" s="70"/>
      <c r="IF76" s="70"/>
      <c r="IG76" s="70"/>
      <c r="IH76" s="70"/>
      <c r="II76" s="70"/>
      <c r="IJ76" s="70"/>
      <c r="IK76" s="70"/>
      <c r="IL76" s="70"/>
    </row>
    <row r="77" spans="1:246" ht="15.75" customHeight="1" x14ac:dyDescent="0.35">
      <c r="A77" s="73" t="s">
        <v>852</v>
      </c>
      <c r="B77" s="70"/>
      <c r="C77" s="70"/>
      <c r="D77" s="163">
        <f t="shared" ref="D77:CQ77" si="350">SUM(D78:D80)</f>
        <v>0</v>
      </c>
      <c r="E77" s="164">
        <f t="shared" si="350"/>
        <v>0</v>
      </c>
      <c r="F77" s="164">
        <f t="shared" si="350"/>
        <v>0</v>
      </c>
      <c r="G77" s="164">
        <f t="shared" si="350"/>
        <v>0</v>
      </c>
      <c r="H77" s="164">
        <f t="shared" si="350"/>
        <v>0</v>
      </c>
      <c r="I77" s="164">
        <f t="shared" si="350"/>
        <v>0</v>
      </c>
      <c r="J77" s="164">
        <f t="shared" si="350"/>
        <v>0</v>
      </c>
      <c r="K77" s="164">
        <f t="shared" si="350"/>
        <v>0</v>
      </c>
      <c r="L77" s="164">
        <f t="shared" si="350"/>
        <v>0</v>
      </c>
      <c r="M77" s="164">
        <f t="shared" si="350"/>
        <v>0</v>
      </c>
      <c r="N77" s="164">
        <f t="shared" si="350"/>
        <v>0</v>
      </c>
      <c r="O77" s="164">
        <f t="shared" si="350"/>
        <v>0</v>
      </c>
      <c r="P77" s="164">
        <f t="shared" si="350"/>
        <v>0</v>
      </c>
      <c r="Q77" s="164">
        <f t="shared" si="350"/>
        <v>0</v>
      </c>
      <c r="R77" s="164">
        <f t="shared" si="350"/>
        <v>0</v>
      </c>
      <c r="S77" s="164">
        <f t="shared" si="350"/>
        <v>0</v>
      </c>
      <c r="T77" s="164">
        <f t="shared" si="350"/>
        <v>0</v>
      </c>
      <c r="U77" s="164">
        <f t="shared" si="350"/>
        <v>0</v>
      </c>
      <c r="V77" s="164">
        <f t="shared" si="350"/>
        <v>0</v>
      </c>
      <c r="W77" s="164">
        <f t="shared" si="350"/>
        <v>0</v>
      </c>
      <c r="X77" s="164">
        <f t="shared" si="350"/>
        <v>0</v>
      </c>
      <c r="Y77" s="164">
        <f t="shared" si="350"/>
        <v>0</v>
      </c>
      <c r="Z77" s="164">
        <f t="shared" si="350"/>
        <v>0</v>
      </c>
      <c r="AA77" s="164">
        <f t="shared" si="350"/>
        <v>4500</v>
      </c>
      <c r="AB77" s="164">
        <f t="shared" si="350"/>
        <v>2000</v>
      </c>
      <c r="AC77" s="164">
        <f t="shared" si="350"/>
        <v>0</v>
      </c>
      <c r="AD77" s="164">
        <f t="shared" si="350"/>
        <v>0</v>
      </c>
      <c r="AE77" s="164">
        <f t="shared" si="350"/>
        <v>0</v>
      </c>
      <c r="AF77" s="164">
        <f t="shared" si="350"/>
        <v>3400</v>
      </c>
      <c r="AG77" s="164">
        <f t="shared" si="350"/>
        <v>0</v>
      </c>
      <c r="AH77" s="165">
        <f t="shared" si="350"/>
        <v>0</v>
      </c>
      <c r="AI77" s="163">
        <f t="shared" si="350"/>
        <v>0</v>
      </c>
      <c r="AJ77" s="164">
        <f t="shared" si="350"/>
        <v>0</v>
      </c>
      <c r="AK77" s="164">
        <f t="shared" si="350"/>
        <v>1700</v>
      </c>
      <c r="AL77" s="164">
        <f t="shared" si="350"/>
        <v>0</v>
      </c>
      <c r="AM77" s="164">
        <f t="shared" si="350"/>
        <v>2200</v>
      </c>
      <c r="AN77" s="164">
        <f t="shared" si="350"/>
        <v>0</v>
      </c>
      <c r="AO77" s="164">
        <f t="shared" si="350"/>
        <v>0</v>
      </c>
      <c r="AP77" s="164">
        <f t="shared" si="350"/>
        <v>2000</v>
      </c>
      <c r="AQ77" s="164">
        <f t="shared" si="350"/>
        <v>0</v>
      </c>
      <c r="AR77" s="164">
        <f t="shared" si="350"/>
        <v>0</v>
      </c>
      <c r="AS77" s="164">
        <f t="shared" si="350"/>
        <v>0</v>
      </c>
      <c r="AT77" s="164">
        <f t="shared" si="350"/>
        <v>0</v>
      </c>
      <c r="AU77" s="164">
        <f t="shared" si="350"/>
        <v>900</v>
      </c>
      <c r="AV77" s="164">
        <f t="shared" si="350"/>
        <v>0</v>
      </c>
      <c r="AW77" s="164">
        <f t="shared" si="350"/>
        <v>0</v>
      </c>
      <c r="AX77" s="164">
        <f t="shared" si="350"/>
        <v>1800</v>
      </c>
      <c r="AY77" s="164">
        <f t="shared" si="350"/>
        <v>0</v>
      </c>
      <c r="AZ77" s="164">
        <f t="shared" si="350"/>
        <v>0</v>
      </c>
      <c r="BA77" s="164">
        <f t="shared" si="350"/>
        <v>4500</v>
      </c>
      <c r="BB77" s="164">
        <f t="shared" si="350"/>
        <v>0</v>
      </c>
      <c r="BC77" s="164">
        <f t="shared" si="350"/>
        <v>0</v>
      </c>
      <c r="BD77" s="164">
        <f t="shared" si="350"/>
        <v>0</v>
      </c>
      <c r="BE77" s="164">
        <f t="shared" si="350"/>
        <v>1000</v>
      </c>
      <c r="BF77" s="164">
        <f t="shared" si="350"/>
        <v>0</v>
      </c>
      <c r="BG77" s="164">
        <f t="shared" si="350"/>
        <v>0</v>
      </c>
      <c r="BH77" s="164">
        <f t="shared" si="350"/>
        <v>4500</v>
      </c>
      <c r="BI77" s="164">
        <f t="shared" si="350"/>
        <v>6800</v>
      </c>
      <c r="BJ77" s="164">
        <f t="shared" si="350"/>
        <v>0</v>
      </c>
      <c r="BK77" s="164">
        <f t="shared" si="350"/>
        <v>0</v>
      </c>
      <c r="BL77" s="164">
        <f t="shared" si="350"/>
        <v>1000</v>
      </c>
      <c r="BM77" s="165">
        <f t="shared" si="350"/>
        <v>0</v>
      </c>
      <c r="BN77" s="166">
        <f t="shared" si="350"/>
        <v>0</v>
      </c>
      <c r="BO77" s="164">
        <f t="shared" si="350"/>
        <v>4300</v>
      </c>
      <c r="BP77" s="164">
        <f t="shared" si="350"/>
        <v>0</v>
      </c>
      <c r="BQ77" s="164">
        <f t="shared" si="350"/>
        <v>5000</v>
      </c>
      <c r="BR77" s="164">
        <f t="shared" si="350"/>
        <v>0</v>
      </c>
      <c r="BS77" s="164">
        <f t="shared" si="350"/>
        <v>0</v>
      </c>
      <c r="BT77" s="164">
        <f t="shared" si="350"/>
        <v>0</v>
      </c>
      <c r="BU77" s="164">
        <f t="shared" si="350"/>
        <v>0</v>
      </c>
      <c r="BV77" s="164">
        <f t="shared" si="350"/>
        <v>2000</v>
      </c>
      <c r="BW77" s="164">
        <f t="shared" si="350"/>
        <v>0</v>
      </c>
      <c r="BX77" s="164">
        <f t="shared" si="350"/>
        <v>0</v>
      </c>
      <c r="BY77" s="164">
        <f t="shared" si="350"/>
        <v>0</v>
      </c>
      <c r="BZ77" s="164">
        <f t="shared" si="350"/>
        <v>0</v>
      </c>
      <c r="CA77" s="164">
        <f t="shared" si="350"/>
        <v>0</v>
      </c>
      <c r="CB77" s="164">
        <f t="shared" si="350"/>
        <v>0</v>
      </c>
      <c r="CC77" s="164">
        <f t="shared" si="350"/>
        <v>3000</v>
      </c>
      <c r="CD77" s="164">
        <f t="shared" si="350"/>
        <v>0</v>
      </c>
      <c r="CE77" s="164">
        <f t="shared" si="350"/>
        <v>0</v>
      </c>
      <c r="CF77" s="164">
        <f t="shared" si="350"/>
        <v>0</v>
      </c>
      <c r="CG77" s="164">
        <f t="shared" si="350"/>
        <v>1000</v>
      </c>
      <c r="CH77" s="164">
        <f t="shared" si="350"/>
        <v>500</v>
      </c>
      <c r="CI77" s="164">
        <f t="shared" si="350"/>
        <v>0</v>
      </c>
      <c r="CJ77" s="164">
        <f t="shared" si="350"/>
        <v>3000</v>
      </c>
      <c r="CK77" s="164">
        <f t="shared" si="350"/>
        <v>0</v>
      </c>
      <c r="CL77" s="164">
        <f t="shared" si="350"/>
        <v>0</v>
      </c>
      <c r="CM77" s="164">
        <f t="shared" si="350"/>
        <v>7000</v>
      </c>
      <c r="CN77" s="164">
        <f t="shared" si="350"/>
        <v>1000</v>
      </c>
      <c r="CO77" s="164">
        <f t="shared" si="350"/>
        <v>0</v>
      </c>
      <c r="CP77" s="164">
        <f t="shared" si="350"/>
        <v>0</v>
      </c>
      <c r="CQ77" s="164">
        <f t="shared" si="350"/>
        <v>0</v>
      </c>
      <c r="CR77" s="164">
        <f t="shared" ref="CR77:FC77" si="351">SUM(CR78:CR80)</f>
        <v>0</v>
      </c>
      <c r="CS77" s="164">
        <f t="shared" si="351"/>
        <v>0</v>
      </c>
      <c r="CT77" s="164">
        <f t="shared" si="351"/>
        <v>0</v>
      </c>
      <c r="CU77" s="164">
        <f t="shared" si="351"/>
        <v>0</v>
      </c>
      <c r="CV77" s="164">
        <f t="shared" si="351"/>
        <v>0</v>
      </c>
      <c r="CW77" s="164">
        <f t="shared" si="351"/>
        <v>0</v>
      </c>
      <c r="CX77" s="164">
        <f t="shared" si="351"/>
        <v>0</v>
      </c>
      <c r="CY77" s="164">
        <f t="shared" si="351"/>
        <v>0</v>
      </c>
      <c r="CZ77" s="164">
        <f t="shared" si="351"/>
        <v>0</v>
      </c>
      <c r="DA77" s="164">
        <f t="shared" si="351"/>
        <v>0</v>
      </c>
      <c r="DB77" s="164">
        <f t="shared" si="351"/>
        <v>0</v>
      </c>
      <c r="DC77" s="164">
        <f t="shared" si="351"/>
        <v>0</v>
      </c>
      <c r="DD77" s="164">
        <f t="shared" si="351"/>
        <v>0</v>
      </c>
      <c r="DE77" s="164">
        <f t="shared" si="351"/>
        <v>0</v>
      </c>
      <c r="DF77" s="164">
        <f t="shared" si="351"/>
        <v>0</v>
      </c>
      <c r="DG77" s="164">
        <f t="shared" si="351"/>
        <v>0</v>
      </c>
      <c r="DH77" s="164">
        <f t="shared" si="351"/>
        <v>0</v>
      </c>
      <c r="DI77" s="164">
        <f t="shared" si="351"/>
        <v>0</v>
      </c>
      <c r="DJ77" s="164">
        <f t="shared" si="351"/>
        <v>0</v>
      </c>
      <c r="DK77" s="164">
        <f t="shared" si="351"/>
        <v>0</v>
      </c>
      <c r="DL77" s="164">
        <f t="shared" si="351"/>
        <v>0</v>
      </c>
      <c r="DM77" s="164">
        <f t="shared" si="351"/>
        <v>0</v>
      </c>
      <c r="DN77" s="164">
        <f t="shared" si="351"/>
        <v>0</v>
      </c>
      <c r="DO77" s="164">
        <f t="shared" si="351"/>
        <v>0</v>
      </c>
      <c r="DP77" s="164">
        <f t="shared" si="351"/>
        <v>0</v>
      </c>
      <c r="DQ77" s="164">
        <f t="shared" si="351"/>
        <v>0</v>
      </c>
      <c r="DR77" s="164">
        <f t="shared" si="351"/>
        <v>0</v>
      </c>
      <c r="DS77" s="164">
        <f t="shared" si="351"/>
        <v>0</v>
      </c>
      <c r="DT77" s="164">
        <f t="shared" si="351"/>
        <v>0</v>
      </c>
      <c r="DU77" s="164">
        <f t="shared" si="351"/>
        <v>0</v>
      </c>
      <c r="DV77" s="164">
        <f t="shared" si="351"/>
        <v>0</v>
      </c>
      <c r="DW77" s="164">
        <f t="shared" si="351"/>
        <v>0</v>
      </c>
      <c r="DX77" s="164">
        <f t="shared" si="351"/>
        <v>0</v>
      </c>
      <c r="DY77" s="164">
        <f t="shared" si="351"/>
        <v>0</v>
      </c>
      <c r="DZ77" s="164">
        <f t="shared" si="351"/>
        <v>0</v>
      </c>
      <c r="EA77" s="164">
        <f t="shared" si="351"/>
        <v>0</v>
      </c>
      <c r="EB77" s="164">
        <f t="shared" si="351"/>
        <v>0</v>
      </c>
      <c r="EC77" s="164">
        <f t="shared" si="351"/>
        <v>0</v>
      </c>
      <c r="ED77" s="164">
        <f t="shared" si="351"/>
        <v>0</v>
      </c>
      <c r="EE77" s="164">
        <f t="shared" si="351"/>
        <v>0</v>
      </c>
      <c r="EF77" s="164">
        <f t="shared" si="351"/>
        <v>0</v>
      </c>
      <c r="EG77" s="164">
        <f t="shared" si="351"/>
        <v>0</v>
      </c>
      <c r="EH77" s="164">
        <f t="shared" si="351"/>
        <v>0</v>
      </c>
      <c r="EI77" s="164">
        <f t="shared" si="351"/>
        <v>0</v>
      </c>
      <c r="EJ77" s="164">
        <f t="shared" si="351"/>
        <v>0</v>
      </c>
      <c r="EK77" s="164">
        <f t="shared" si="351"/>
        <v>0</v>
      </c>
      <c r="EL77" s="164">
        <f t="shared" si="351"/>
        <v>0</v>
      </c>
      <c r="EM77" s="164">
        <f t="shared" si="351"/>
        <v>0</v>
      </c>
      <c r="EN77" s="164">
        <f t="shared" si="351"/>
        <v>0</v>
      </c>
      <c r="EO77" s="164">
        <f t="shared" si="351"/>
        <v>0</v>
      </c>
      <c r="EP77" s="164">
        <f t="shared" si="351"/>
        <v>0</v>
      </c>
      <c r="EQ77" s="164">
        <f t="shared" si="351"/>
        <v>0</v>
      </c>
      <c r="ER77" s="164">
        <f t="shared" si="351"/>
        <v>0</v>
      </c>
      <c r="ES77" s="164">
        <f t="shared" si="351"/>
        <v>0</v>
      </c>
      <c r="ET77" s="164">
        <f t="shared" si="351"/>
        <v>0</v>
      </c>
      <c r="EU77" s="164">
        <f t="shared" si="351"/>
        <v>0</v>
      </c>
      <c r="EV77" s="164">
        <f t="shared" si="351"/>
        <v>0</v>
      </c>
      <c r="EW77" s="164">
        <f t="shared" si="351"/>
        <v>0</v>
      </c>
      <c r="EX77" s="164">
        <f t="shared" si="351"/>
        <v>0</v>
      </c>
      <c r="EY77" s="164">
        <f t="shared" si="351"/>
        <v>0</v>
      </c>
      <c r="EZ77" s="164">
        <f t="shared" si="351"/>
        <v>0</v>
      </c>
      <c r="FA77" s="164">
        <f t="shared" si="351"/>
        <v>0</v>
      </c>
      <c r="FB77" s="164">
        <f t="shared" si="351"/>
        <v>0</v>
      </c>
      <c r="FC77" s="164">
        <f t="shared" si="351"/>
        <v>0</v>
      </c>
      <c r="FD77" s="164">
        <f t="shared" ref="FD77:HO77" si="352">SUM(FD78:FD80)</f>
        <v>0</v>
      </c>
      <c r="FE77" s="164">
        <f t="shared" si="352"/>
        <v>0</v>
      </c>
      <c r="FF77" s="164">
        <f t="shared" si="352"/>
        <v>0</v>
      </c>
      <c r="FG77" s="164">
        <f t="shared" si="352"/>
        <v>0</v>
      </c>
      <c r="FH77" s="164">
        <f t="shared" si="352"/>
        <v>0</v>
      </c>
      <c r="FI77" s="164">
        <f t="shared" si="352"/>
        <v>0</v>
      </c>
      <c r="FJ77" s="164">
        <f t="shared" si="352"/>
        <v>0</v>
      </c>
      <c r="FK77" s="164">
        <f t="shared" si="352"/>
        <v>0</v>
      </c>
      <c r="FL77" s="164">
        <f t="shared" si="352"/>
        <v>0</v>
      </c>
      <c r="FM77" s="164">
        <f t="shared" si="352"/>
        <v>0</v>
      </c>
      <c r="FN77" s="164">
        <f t="shared" si="352"/>
        <v>0</v>
      </c>
      <c r="FO77" s="164">
        <f t="shared" si="352"/>
        <v>0</v>
      </c>
      <c r="FP77" s="164">
        <f t="shared" si="352"/>
        <v>0</v>
      </c>
      <c r="FQ77" s="164">
        <f t="shared" si="352"/>
        <v>0</v>
      </c>
      <c r="FR77" s="164">
        <f t="shared" si="352"/>
        <v>0</v>
      </c>
      <c r="FS77" s="164">
        <f t="shared" si="352"/>
        <v>0</v>
      </c>
      <c r="FT77" s="164">
        <f t="shared" si="352"/>
        <v>0</v>
      </c>
      <c r="FU77" s="164">
        <f t="shared" si="352"/>
        <v>0</v>
      </c>
      <c r="FV77" s="164">
        <f t="shared" si="352"/>
        <v>0</v>
      </c>
      <c r="FW77" s="164">
        <f t="shared" si="352"/>
        <v>0</v>
      </c>
      <c r="FX77" s="164">
        <f t="shared" si="352"/>
        <v>0</v>
      </c>
      <c r="FY77" s="164">
        <f t="shared" si="352"/>
        <v>0</v>
      </c>
      <c r="FZ77" s="164">
        <f t="shared" si="352"/>
        <v>0</v>
      </c>
      <c r="GA77" s="164">
        <f t="shared" si="352"/>
        <v>0</v>
      </c>
      <c r="GB77" s="164">
        <f t="shared" si="352"/>
        <v>0</v>
      </c>
      <c r="GC77" s="164">
        <f t="shared" si="352"/>
        <v>0</v>
      </c>
      <c r="GD77" s="164">
        <f t="shared" si="352"/>
        <v>0</v>
      </c>
      <c r="GE77" s="164">
        <f t="shared" si="352"/>
        <v>0</v>
      </c>
      <c r="GF77" s="164">
        <f t="shared" si="352"/>
        <v>0</v>
      </c>
      <c r="GG77" s="164">
        <f t="shared" si="352"/>
        <v>0</v>
      </c>
      <c r="GH77" s="164">
        <f t="shared" si="352"/>
        <v>0</v>
      </c>
      <c r="GI77" s="164">
        <f t="shared" si="352"/>
        <v>0</v>
      </c>
      <c r="GJ77" s="164">
        <f t="shared" si="352"/>
        <v>0</v>
      </c>
      <c r="GK77" s="164">
        <f t="shared" si="352"/>
        <v>0</v>
      </c>
      <c r="GL77" s="164">
        <f t="shared" si="352"/>
        <v>0</v>
      </c>
      <c r="GM77" s="164">
        <f t="shared" si="352"/>
        <v>0</v>
      </c>
      <c r="GN77" s="164">
        <f t="shared" si="352"/>
        <v>0</v>
      </c>
      <c r="GO77" s="164">
        <f t="shared" si="352"/>
        <v>0</v>
      </c>
      <c r="GP77" s="164">
        <f t="shared" si="352"/>
        <v>0</v>
      </c>
      <c r="GQ77" s="164">
        <f t="shared" si="352"/>
        <v>0</v>
      </c>
      <c r="GR77" s="164">
        <f t="shared" si="352"/>
        <v>0</v>
      </c>
      <c r="GS77" s="164">
        <f t="shared" si="352"/>
        <v>0</v>
      </c>
      <c r="GT77" s="164">
        <f t="shared" si="352"/>
        <v>0</v>
      </c>
      <c r="GU77" s="164">
        <f t="shared" si="352"/>
        <v>0</v>
      </c>
      <c r="GV77" s="164">
        <f t="shared" si="352"/>
        <v>0</v>
      </c>
      <c r="GW77" s="164">
        <f t="shared" si="352"/>
        <v>0</v>
      </c>
      <c r="GX77" s="164">
        <f t="shared" si="352"/>
        <v>0</v>
      </c>
      <c r="GY77" s="164">
        <f t="shared" si="352"/>
        <v>0</v>
      </c>
      <c r="GZ77" s="164">
        <f t="shared" si="352"/>
        <v>0</v>
      </c>
      <c r="HA77" s="164">
        <f t="shared" si="352"/>
        <v>0</v>
      </c>
      <c r="HB77" s="164">
        <f t="shared" si="352"/>
        <v>0</v>
      </c>
      <c r="HC77" s="164">
        <f t="shared" si="352"/>
        <v>0</v>
      </c>
      <c r="HD77" s="164">
        <f t="shared" si="352"/>
        <v>0</v>
      </c>
      <c r="HE77" s="164">
        <f t="shared" si="352"/>
        <v>0</v>
      </c>
      <c r="HF77" s="164">
        <f t="shared" si="352"/>
        <v>0</v>
      </c>
      <c r="HG77" s="164">
        <f t="shared" si="352"/>
        <v>0</v>
      </c>
      <c r="HH77" s="164">
        <f t="shared" si="352"/>
        <v>0</v>
      </c>
      <c r="HI77" s="164">
        <f t="shared" si="352"/>
        <v>0</v>
      </c>
      <c r="HJ77" s="164">
        <f t="shared" si="352"/>
        <v>0</v>
      </c>
      <c r="HK77" s="164">
        <f t="shared" si="352"/>
        <v>0</v>
      </c>
      <c r="HL77" s="164">
        <f t="shared" si="352"/>
        <v>0</v>
      </c>
      <c r="HM77" s="164">
        <f t="shared" si="352"/>
        <v>0</v>
      </c>
      <c r="HN77" s="164">
        <f t="shared" si="352"/>
        <v>0</v>
      </c>
      <c r="HO77" s="164">
        <f t="shared" si="352"/>
        <v>0</v>
      </c>
      <c r="HP77" s="164">
        <f t="shared" ref="HP77:IL77" si="353">SUM(HP78:HP80)</f>
        <v>0</v>
      </c>
      <c r="HQ77" s="164">
        <f t="shared" si="353"/>
        <v>0</v>
      </c>
      <c r="HR77" s="164">
        <f t="shared" si="353"/>
        <v>0</v>
      </c>
      <c r="HS77" s="164">
        <f t="shared" si="353"/>
        <v>0</v>
      </c>
      <c r="HT77" s="164">
        <f t="shared" si="353"/>
        <v>0</v>
      </c>
      <c r="HU77" s="164">
        <f t="shared" si="353"/>
        <v>0</v>
      </c>
      <c r="HV77" s="164">
        <f t="shared" si="353"/>
        <v>0</v>
      </c>
      <c r="HW77" s="164">
        <f t="shared" si="353"/>
        <v>0</v>
      </c>
      <c r="HX77" s="164">
        <f t="shared" si="353"/>
        <v>0</v>
      </c>
      <c r="HY77" s="164">
        <f t="shared" si="353"/>
        <v>0</v>
      </c>
      <c r="HZ77" s="164">
        <f t="shared" si="353"/>
        <v>0</v>
      </c>
      <c r="IA77" s="164">
        <f t="shared" si="353"/>
        <v>0</v>
      </c>
      <c r="IB77" s="164">
        <f t="shared" si="353"/>
        <v>0</v>
      </c>
      <c r="IC77" s="164">
        <f t="shared" si="353"/>
        <v>0</v>
      </c>
      <c r="ID77" s="164">
        <f t="shared" si="353"/>
        <v>0</v>
      </c>
      <c r="IE77" s="164">
        <f t="shared" si="353"/>
        <v>0</v>
      </c>
      <c r="IF77" s="164">
        <f t="shared" si="353"/>
        <v>0</v>
      </c>
      <c r="IG77" s="164">
        <f t="shared" si="353"/>
        <v>0</v>
      </c>
      <c r="IH77" s="164">
        <f t="shared" si="353"/>
        <v>0</v>
      </c>
      <c r="II77" s="164">
        <f t="shared" si="353"/>
        <v>0</v>
      </c>
      <c r="IJ77" s="164">
        <f t="shared" si="353"/>
        <v>0</v>
      </c>
      <c r="IK77" s="164">
        <f t="shared" si="353"/>
        <v>0</v>
      </c>
      <c r="IL77" s="164">
        <f t="shared" si="353"/>
        <v>0</v>
      </c>
    </row>
    <row r="78" spans="1:246" ht="15.75" customHeight="1" outlineLevel="1" x14ac:dyDescent="0.35">
      <c r="A78" s="3" t="s">
        <v>853</v>
      </c>
      <c r="B78" s="70"/>
      <c r="C78" s="70"/>
      <c r="D78" s="167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>
        <v>4500</v>
      </c>
      <c r="AB78" s="168"/>
      <c r="AC78" s="168"/>
      <c r="AD78" s="168"/>
      <c r="AE78" s="168"/>
      <c r="AF78" s="168"/>
      <c r="AG78" s="168"/>
      <c r="AH78" s="169"/>
      <c r="AI78" s="167"/>
      <c r="AJ78" s="168"/>
      <c r="AK78" s="168"/>
      <c r="AL78" s="168"/>
      <c r="AM78" s="168">
        <v>2200</v>
      </c>
      <c r="AN78" s="168"/>
      <c r="AO78" s="168"/>
      <c r="AP78" s="168"/>
      <c r="AQ78" s="168"/>
      <c r="AR78" s="168"/>
      <c r="AS78" s="168"/>
      <c r="AT78" s="168"/>
      <c r="AU78" s="168"/>
      <c r="AV78" s="168"/>
      <c r="AW78" s="168"/>
      <c r="AX78" s="168">
        <v>1000</v>
      </c>
      <c r="AY78" s="168"/>
      <c r="AZ78" s="168"/>
      <c r="BA78" s="168">
        <v>4500</v>
      </c>
      <c r="BB78" s="168"/>
      <c r="BC78" s="168"/>
      <c r="BD78" s="168"/>
      <c r="BE78" s="168"/>
      <c r="BF78" s="168"/>
      <c r="BG78" s="168"/>
      <c r="BH78" s="168">
        <v>2000</v>
      </c>
      <c r="BI78" s="168"/>
      <c r="BJ78" s="168"/>
      <c r="BK78" s="168"/>
      <c r="BL78" s="168"/>
      <c r="BM78" s="169"/>
      <c r="BN78" s="170"/>
      <c r="BO78" s="168">
        <v>4300</v>
      </c>
      <c r="BP78" s="168"/>
      <c r="BQ78" s="168">
        <v>5000</v>
      </c>
      <c r="BR78" s="168"/>
      <c r="BS78" s="168"/>
      <c r="BT78" s="168"/>
      <c r="BU78" s="168"/>
      <c r="BV78" s="168"/>
      <c r="BW78" s="168"/>
      <c r="BX78" s="168"/>
      <c r="BY78" s="168"/>
      <c r="BZ78" s="168"/>
      <c r="CA78" s="168"/>
      <c r="CB78" s="168"/>
      <c r="CC78" s="168">
        <v>3000</v>
      </c>
      <c r="CD78" s="168"/>
      <c r="CE78" s="168"/>
      <c r="CF78" s="168"/>
      <c r="CG78" s="168"/>
      <c r="CH78" s="168">
        <v>500</v>
      </c>
      <c r="CI78" s="168"/>
      <c r="CJ78" s="168">
        <v>3000</v>
      </c>
      <c r="CK78" s="168"/>
      <c r="CL78" s="168"/>
      <c r="CM78" s="168">
        <v>4000</v>
      </c>
      <c r="CN78" s="168"/>
      <c r="CO78" s="168"/>
      <c r="CP78" s="168"/>
      <c r="CQ78" s="168"/>
      <c r="CR78" s="168"/>
      <c r="CS78" s="168"/>
      <c r="CT78" s="168"/>
      <c r="CU78" s="168"/>
      <c r="CV78" s="168"/>
      <c r="CW78" s="168"/>
      <c r="CX78" s="168"/>
      <c r="CY78" s="168"/>
      <c r="CZ78" s="168"/>
      <c r="DA78" s="168"/>
      <c r="DB78" s="168"/>
      <c r="DC78" s="168"/>
      <c r="DD78" s="168"/>
      <c r="DE78" s="168"/>
      <c r="DF78" s="168"/>
      <c r="DG78" s="168"/>
      <c r="DH78" s="168"/>
      <c r="DI78" s="168"/>
      <c r="DJ78" s="168"/>
      <c r="DK78" s="168"/>
      <c r="DL78" s="168"/>
      <c r="DM78" s="168"/>
      <c r="DN78" s="168"/>
      <c r="DO78" s="168"/>
      <c r="DP78" s="168"/>
      <c r="DQ78" s="168"/>
      <c r="DR78" s="168"/>
      <c r="DS78" s="168"/>
      <c r="DT78" s="168"/>
      <c r="DU78" s="168"/>
      <c r="DV78" s="168"/>
      <c r="DW78" s="168"/>
      <c r="DX78" s="168"/>
      <c r="DY78" s="168"/>
      <c r="DZ78" s="168"/>
      <c r="EA78" s="168"/>
      <c r="EB78" s="168"/>
      <c r="EC78" s="168"/>
      <c r="ED78" s="168"/>
      <c r="EE78" s="168"/>
      <c r="EF78" s="168"/>
      <c r="EG78" s="168"/>
      <c r="EH78" s="168"/>
      <c r="EI78" s="168"/>
      <c r="EJ78" s="168"/>
      <c r="EK78" s="168"/>
      <c r="EL78" s="168"/>
      <c r="EM78" s="168"/>
      <c r="EN78" s="168"/>
      <c r="EO78" s="168"/>
      <c r="EP78" s="168"/>
      <c r="EQ78" s="168"/>
      <c r="ER78" s="168"/>
      <c r="ES78" s="168"/>
      <c r="ET78" s="168"/>
      <c r="EU78" s="168"/>
      <c r="EV78" s="168"/>
      <c r="EW78" s="168"/>
      <c r="EX78" s="168"/>
      <c r="EY78" s="168"/>
      <c r="EZ78" s="168"/>
      <c r="FA78" s="168"/>
      <c r="FB78" s="168"/>
      <c r="FC78" s="168"/>
      <c r="FD78" s="168"/>
      <c r="FE78" s="168"/>
      <c r="FF78" s="168"/>
      <c r="FG78" s="168"/>
      <c r="FH78" s="168"/>
      <c r="FI78" s="168"/>
      <c r="FJ78" s="168"/>
      <c r="FK78" s="168"/>
      <c r="FL78" s="168"/>
      <c r="FM78" s="168"/>
      <c r="FN78" s="168"/>
      <c r="FO78" s="168"/>
      <c r="FP78" s="168"/>
      <c r="FQ78" s="168"/>
      <c r="FR78" s="168"/>
      <c r="FS78" s="168"/>
      <c r="FT78" s="168"/>
      <c r="FU78" s="168"/>
      <c r="FV78" s="168"/>
      <c r="FW78" s="168"/>
      <c r="FX78" s="168"/>
      <c r="FY78" s="168"/>
      <c r="FZ78" s="168"/>
      <c r="GA78" s="168"/>
      <c r="GB78" s="168"/>
      <c r="GC78" s="168"/>
      <c r="GD78" s="168"/>
      <c r="GE78" s="168"/>
      <c r="GF78" s="168"/>
      <c r="GG78" s="168"/>
      <c r="GH78" s="168"/>
      <c r="GI78" s="168"/>
      <c r="GJ78" s="168"/>
      <c r="GK78" s="168"/>
      <c r="GL78" s="168"/>
      <c r="GM78" s="168"/>
      <c r="GN78" s="168"/>
      <c r="GO78" s="168"/>
      <c r="GP78" s="168"/>
      <c r="GQ78" s="168"/>
      <c r="GR78" s="168"/>
      <c r="GS78" s="168"/>
      <c r="GT78" s="168"/>
      <c r="GU78" s="168"/>
      <c r="GV78" s="168"/>
      <c r="GW78" s="168"/>
      <c r="GX78" s="168"/>
      <c r="GY78" s="168"/>
      <c r="GZ78" s="168"/>
      <c r="HA78" s="168"/>
      <c r="HB78" s="168"/>
      <c r="HC78" s="168"/>
      <c r="HD78" s="168"/>
      <c r="HE78" s="168"/>
      <c r="HF78" s="168"/>
      <c r="HG78" s="168"/>
      <c r="HH78" s="168"/>
      <c r="HI78" s="168"/>
      <c r="HJ78" s="168"/>
      <c r="HK78" s="168"/>
      <c r="HL78" s="168"/>
      <c r="HM78" s="168"/>
      <c r="HN78" s="168"/>
      <c r="HO78" s="168"/>
      <c r="HP78" s="168"/>
      <c r="HQ78" s="168"/>
      <c r="HR78" s="168"/>
      <c r="HS78" s="168"/>
      <c r="HT78" s="168"/>
      <c r="HU78" s="168"/>
      <c r="HV78" s="168"/>
      <c r="HW78" s="168"/>
      <c r="HX78" s="168"/>
      <c r="HY78" s="168"/>
      <c r="HZ78" s="168"/>
      <c r="IA78" s="168"/>
      <c r="IB78" s="168"/>
      <c r="IC78" s="168"/>
      <c r="ID78" s="168"/>
      <c r="IE78" s="168"/>
      <c r="IF78" s="168"/>
      <c r="IG78" s="168"/>
      <c r="IH78" s="168"/>
      <c r="II78" s="168"/>
      <c r="IJ78" s="168"/>
      <c r="IK78" s="168"/>
      <c r="IL78" s="168"/>
    </row>
    <row r="79" spans="1:246" ht="15.75" customHeight="1" outlineLevel="1" x14ac:dyDescent="0.35">
      <c r="A79" s="3" t="s">
        <v>854</v>
      </c>
      <c r="B79" s="70"/>
      <c r="C79" s="70"/>
      <c r="D79" s="167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>
        <v>3400</v>
      </c>
      <c r="AG79" s="168"/>
      <c r="AH79" s="169"/>
      <c r="AI79" s="167"/>
      <c r="AJ79" s="168"/>
      <c r="AK79" s="168">
        <v>1700</v>
      </c>
      <c r="AL79" s="168"/>
      <c r="AM79" s="168"/>
      <c r="AN79" s="168"/>
      <c r="AO79" s="168"/>
      <c r="AP79" s="168"/>
      <c r="AQ79" s="168"/>
      <c r="AR79" s="168"/>
      <c r="AS79" s="168"/>
      <c r="AT79" s="168"/>
      <c r="AU79" s="168">
        <v>900</v>
      </c>
      <c r="AV79" s="168"/>
      <c r="AW79" s="168"/>
      <c r="AX79" s="168">
        <v>800</v>
      </c>
      <c r="AY79" s="168"/>
      <c r="AZ79" s="168"/>
      <c r="BA79" s="168"/>
      <c r="BB79" s="168"/>
      <c r="BC79" s="168"/>
      <c r="BD79" s="168"/>
      <c r="BE79" s="168"/>
      <c r="BF79" s="168"/>
      <c r="BG79" s="168"/>
      <c r="BH79" s="168">
        <v>2500</v>
      </c>
      <c r="BI79" s="168">
        <v>6800</v>
      </c>
      <c r="BJ79" s="168"/>
      <c r="BK79" s="168"/>
      <c r="BL79" s="168"/>
      <c r="BM79" s="169"/>
      <c r="BN79" s="170"/>
      <c r="BO79" s="168"/>
      <c r="BP79" s="168"/>
      <c r="BQ79" s="168"/>
      <c r="BR79" s="168"/>
      <c r="BS79" s="168"/>
      <c r="BT79" s="168"/>
      <c r="BU79" s="168"/>
      <c r="BV79" s="168"/>
      <c r="BW79" s="168"/>
      <c r="BX79" s="168"/>
      <c r="BY79" s="168"/>
      <c r="BZ79" s="168"/>
      <c r="CA79" s="168"/>
      <c r="CB79" s="168"/>
      <c r="CC79" s="168"/>
      <c r="CD79" s="168"/>
      <c r="CE79" s="168"/>
      <c r="CF79" s="168"/>
      <c r="CG79" s="168"/>
      <c r="CH79" s="168"/>
      <c r="CI79" s="168"/>
      <c r="CJ79" s="168"/>
      <c r="CK79" s="168"/>
      <c r="CL79" s="168"/>
      <c r="CM79" s="168">
        <v>3000</v>
      </c>
      <c r="CN79" s="168"/>
      <c r="CO79" s="168"/>
      <c r="CP79" s="168"/>
      <c r="CQ79" s="168"/>
      <c r="CR79" s="168"/>
      <c r="CS79" s="168"/>
      <c r="CT79" s="168"/>
      <c r="CU79" s="168"/>
      <c r="CV79" s="168"/>
      <c r="CW79" s="168"/>
      <c r="CX79" s="168"/>
      <c r="CY79" s="168"/>
      <c r="CZ79" s="168"/>
      <c r="DA79" s="168"/>
      <c r="DB79" s="168"/>
      <c r="DC79" s="168"/>
      <c r="DD79" s="168"/>
      <c r="DE79" s="168"/>
      <c r="DF79" s="168"/>
      <c r="DG79" s="168"/>
      <c r="DH79" s="168"/>
      <c r="DI79" s="168"/>
      <c r="DJ79" s="168"/>
      <c r="DK79" s="168"/>
      <c r="DL79" s="168"/>
      <c r="DM79" s="168"/>
      <c r="DN79" s="168"/>
      <c r="DO79" s="168"/>
      <c r="DP79" s="168"/>
      <c r="DQ79" s="168"/>
      <c r="DR79" s="168"/>
      <c r="DS79" s="168"/>
      <c r="DT79" s="168"/>
      <c r="DU79" s="168"/>
      <c r="DV79" s="168"/>
      <c r="DW79" s="168"/>
      <c r="DX79" s="168"/>
      <c r="DY79" s="168"/>
      <c r="DZ79" s="168"/>
      <c r="EA79" s="168"/>
      <c r="EB79" s="168"/>
      <c r="EC79" s="168"/>
      <c r="ED79" s="168"/>
      <c r="EE79" s="168"/>
      <c r="EF79" s="168"/>
      <c r="EG79" s="168"/>
      <c r="EH79" s="168"/>
      <c r="EI79" s="168"/>
      <c r="EJ79" s="168"/>
      <c r="EK79" s="168"/>
      <c r="EL79" s="168"/>
      <c r="EM79" s="168"/>
      <c r="EN79" s="168"/>
      <c r="EO79" s="168"/>
      <c r="EP79" s="168"/>
      <c r="EQ79" s="168"/>
      <c r="ER79" s="168"/>
      <c r="ES79" s="168"/>
      <c r="ET79" s="168"/>
      <c r="EU79" s="168"/>
      <c r="EV79" s="168"/>
      <c r="EW79" s="168"/>
      <c r="EX79" s="168"/>
      <c r="EY79" s="168"/>
      <c r="EZ79" s="168"/>
      <c r="FA79" s="168"/>
      <c r="FB79" s="168"/>
      <c r="FC79" s="168"/>
      <c r="FD79" s="168"/>
      <c r="FE79" s="168"/>
      <c r="FF79" s="168"/>
      <c r="FG79" s="168"/>
      <c r="FH79" s="168"/>
      <c r="FI79" s="168"/>
      <c r="FJ79" s="168"/>
      <c r="FK79" s="168"/>
      <c r="FL79" s="168"/>
      <c r="FM79" s="168"/>
      <c r="FN79" s="168"/>
      <c r="FO79" s="168"/>
      <c r="FP79" s="168"/>
      <c r="FQ79" s="168"/>
      <c r="FR79" s="168"/>
      <c r="FS79" s="168"/>
      <c r="FT79" s="168"/>
      <c r="FU79" s="168"/>
      <c r="FV79" s="168"/>
      <c r="FW79" s="168"/>
      <c r="FX79" s="168"/>
      <c r="FY79" s="168"/>
      <c r="FZ79" s="168"/>
      <c r="GA79" s="168"/>
      <c r="GB79" s="168"/>
      <c r="GC79" s="168"/>
      <c r="GD79" s="168"/>
      <c r="GE79" s="168"/>
      <c r="GF79" s="168"/>
      <c r="GG79" s="168"/>
      <c r="GH79" s="168"/>
      <c r="GI79" s="168"/>
      <c r="GJ79" s="168"/>
      <c r="GK79" s="168"/>
      <c r="GL79" s="168"/>
      <c r="GM79" s="168"/>
      <c r="GN79" s="168"/>
      <c r="GO79" s="168"/>
      <c r="GP79" s="168"/>
      <c r="GQ79" s="168"/>
      <c r="GR79" s="168"/>
      <c r="GS79" s="168"/>
      <c r="GT79" s="168"/>
      <c r="GU79" s="168"/>
      <c r="GV79" s="168"/>
      <c r="GW79" s="168"/>
      <c r="GX79" s="168"/>
      <c r="GY79" s="168"/>
      <c r="GZ79" s="168"/>
      <c r="HA79" s="168"/>
      <c r="HB79" s="168"/>
      <c r="HC79" s="168"/>
      <c r="HD79" s="168"/>
      <c r="HE79" s="168"/>
      <c r="HF79" s="168"/>
      <c r="HG79" s="168"/>
      <c r="HH79" s="168"/>
      <c r="HI79" s="168"/>
      <c r="HJ79" s="168"/>
      <c r="HK79" s="168"/>
      <c r="HL79" s="168"/>
      <c r="HM79" s="168"/>
      <c r="HN79" s="168"/>
      <c r="HO79" s="168"/>
      <c r="HP79" s="168"/>
      <c r="HQ79" s="168"/>
      <c r="HR79" s="168"/>
      <c r="HS79" s="168"/>
      <c r="HT79" s="168"/>
      <c r="HU79" s="168"/>
      <c r="HV79" s="168"/>
      <c r="HW79" s="168"/>
      <c r="HX79" s="168"/>
      <c r="HY79" s="168"/>
      <c r="HZ79" s="168"/>
      <c r="IA79" s="168"/>
      <c r="IB79" s="168"/>
      <c r="IC79" s="168"/>
      <c r="ID79" s="168"/>
      <c r="IE79" s="168"/>
      <c r="IF79" s="168"/>
      <c r="IG79" s="168"/>
      <c r="IH79" s="168"/>
      <c r="II79" s="168"/>
      <c r="IJ79" s="168"/>
      <c r="IK79" s="168"/>
      <c r="IL79" s="168"/>
    </row>
    <row r="80" spans="1:246" ht="15.75" customHeight="1" outlineLevel="1" x14ac:dyDescent="0.35">
      <c r="A80" s="3" t="s">
        <v>855</v>
      </c>
      <c r="B80" s="70"/>
      <c r="C80" s="70"/>
      <c r="D80" s="180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  <c r="AA80" s="181"/>
      <c r="AB80" s="181">
        <v>2000</v>
      </c>
      <c r="AC80" s="181"/>
      <c r="AD80" s="181"/>
      <c r="AE80" s="181"/>
      <c r="AF80" s="181"/>
      <c r="AG80" s="181"/>
      <c r="AH80" s="182"/>
      <c r="AI80" s="180"/>
      <c r="AJ80" s="181"/>
      <c r="AK80" s="181"/>
      <c r="AL80" s="181"/>
      <c r="AM80" s="181"/>
      <c r="AN80" s="181"/>
      <c r="AO80" s="181"/>
      <c r="AP80" s="181">
        <v>2000</v>
      </c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>
        <v>1000</v>
      </c>
      <c r="BF80" s="181"/>
      <c r="BG80" s="181"/>
      <c r="BH80" s="181"/>
      <c r="BI80" s="181"/>
      <c r="BJ80" s="181"/>
      <c r="BK80" s="181"/>
      <c r="BL80" s="181">
        <v>1000</v>
      </c>
      <c r="BM80" s="182"/>
      <c r="BN80" s="170"/>
      <c r="BO80" s="168"/>
      <c r="BP80" s="168"/>
      <c r="BQ80" s="168"/>
      <c r="BR80" s="168"/>
      <c r="BS80" s="168"/>
      <c r="BT80" s="168"/>
      <c r="BU80" s="168"/>
      <c r="BV80" s="168">
        <v>2000</v>
      </c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>
        <v>1000</v>
      </c>
      <c r="CH80" s="168"/>
      <c r="CI80" s="168"/>
      <c r="CJ80" s="168"/>
      <c r="CK80" s="168"/>
      <c r="CL80" s="168"/>
      <c r="CM80" s="168"/>
      <c r="CN80" s="168">
        <v>1000</v>
      </c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8"/>
      <c r="DC80" s="168"/>
      <c r="DD80" s="168"/>
      <c r="DE80" s="168"/>
      <c r="DF80" s="168"/>
      <c r="DG80" s="168"/>
      <c r="DH80" s="168"/>
      <c r="DI80" s="168"/>
      <c r="DJ80" s="168"/>
      <c r="DK80" s="168"/>
      <c r="DL80" s="168"/>
      <c r="DM80" s="168"/>
      <c r="DN80" s="168"/>
      <c r="DO80" s="168"/>
      <c r="DP80" s="168"/>
      <c r="DQ80" s="168"/>
      <c r="DR80" s="168"/>
      <c r="DS80" s="168"/>
      <c r="DT80" s="168"/>
      <c r="DU80" s="168"/>
      <c r="DV80" s="168"/>
      <c r="DW80" s="168"/>
      <c r="DX80" s="168"/>
      <c r="DY80" s="168"/>
      <c r="DZ80" s="168"/>
      <c r="EA80" s="168"/>
      <c r="EB80" s="168"/>
      <c r="EC80" s="168"/>
      <c r="ED80" s="168"/>
      <c r="EE80" s="168"/>
      <c r="EF80" s="168"/>
      <c r="EG80" s="168"/>
      <c r="EH80" s="168"/>
      <c r="EI80" s="168"/>
      <c r="EJ80" s="168"/>
      <c r="EK80" s="168"/>
      <c r="EL80" s="168"/>
      <c r="EM80" s="168"/>
      <c r="EN80" s="168"/>
      <c r="EO80" s="168"/>
      <c r="EP80" s="168"/>
      <c r="EQ80" s="168"/>
      <c r="ER80" s="168"/>
      <c r="ES80" s="168"/>
      <c r="ET80" s="168"/>
      <c r="EU80" s="168"/>
      <c r="EV80" s="168"/>
      <c r="EW80" s="168"/>
      <c r="EX80" s="168"/>
      <c r="EY80" s="168"/>
      <c r="EZ80" s="168"/>
      <c r="FA80" s="168"/>
      <c r="FB80" s="168"/>
      <c r="FC80" s="168"/>
      <c r="FD80" s="168"/>
      <c r="FE80" s="168"/>
      <c r="FF80" s="168"/>
      <c r="FG80" s="168"/>
      <c r="FH80" s="168"/>
      <c r="FI80" s="168"/>
      <c r="FJ80" s="168"/>
      <c r="FK80" s="168"/>
      <c r="FL80" s="168"/>
      <c r="FM80" s="168"/>
      <c r="FN80" s="168"/>
      <c r="FO80" s="168"/>
      <c r="FP80" s="168"/>
      <c r="FQ80" s="168"/>
      <c r="FR80" s="168"/>
      <c r="FS80" s="168"/>
      <c r="FT80" s="168"/>
      <c r="FU80" s="168"/>
      <c r="FV80" s="168"/>
      <c r="FW80" s="168"/>
      <c r="FX80" s="168"/>
      <c r="FY80" s="168"/>
      <c r="FZ80" s="168"/>
      <c r="GA80" s="168"/>
      <c r="GB80" s="168"/>
      <c r="GC80" s="168"/>
      <c r="GD80" s="168"/>
      <c r="GE80" s="168"/>
      <c r="GF80" s="168"/>
      <c r="GG80" s="168"/>
      <c r="GH80" s="168"/>
      <c r="GI80" s="168"/>
      <c r="GJ80" s="168"/>
      <c r="GK80" s="168"/>
      <c r="GL80" s="168"/>
      <c r="GM80" s="168"/>
      <c r="GN80" s="168"/>
      <c r="GO80" s="168"/>
      <c r="GP80" s="168"/>
      <c r="GQ80" s="168"/>
      <c r="GR80" s="168"/>
      <c r="GS80" s="168"/>
      <c r="GT80" s="168"/>
      <c r="GU80" s="168"/>
      <c r="GV80" s="168"/>
      <c r="GW80" s="168"/>
      <c r="GX80" s="168"/>
      <c r="GY80" s="168"/>
      <c r="GZ80" s="168"/>
      <c r="HA80" s="168"/>
      <c r="HB80" s="168"/>
      <c r="HC80" s="168"/>
      <c r="HD80" s="168"/>
      <c r="HE80" s="168"/>
      <c r="HF80" s="168"/>
      <c r="HG80" s="168"/>
      <c r="HH80" s="168"/>
      <c r="HI80" s="168"/>
      <c r="HJ80" s="168"/>
      <c r="HK80" s="168"/>
      <c r="HL80" s="168"/>
      <c r="HM80" s="168"/>
      <c r="HN80" s="168"/>
      <c r="HO80" s="168"/>
      <c r="HP80" s="168"/>
      <c r="HQ80" s="168"/>
      <c r="HR80" s="168"/>
      <c r="HS80" s="168"/>
      <c r="HT80" s="168"/>
      <c r="HU80" s="168"/>
      <c r="HV80" s="168"/>
      <c r="HW80" s="168"/>
      <c r="HX80" s="168"/>
      <c r="HY80" s="168"/>
      <c r="HZ80" s="168"/>
      <c r="IA80" s="168"/>
      <c r="IB80" s="168"/>
      <c r="IC80" s="168"/>
      <c r="ID80" s="168"/>
      <c r="IE80" s="168"/>
      <c r="IF80" s="168"/>
      <c r="IG80" s="168"/>
      <c r="IH80" s="168"/>
      <c r="II80" s="168"/>
      <c r="IJ80" s="168"/>
      <c r="IK80" s="168"/>
      <c r="IL80" s="168"/>
    </row>
    <row r="81" spans="2:48" ht="15.75" customHeight="1" x14ac:dyDescent="0.35">
      <c r="B81" s="70"/>
      <c r="C81" s="70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79"/>
    </row>
    <row r="82" spans="2:48" ht="15.75" customHeight="1" x14ac:dyDescent="0.35">
      <c r="B82" s="70"/>
      <c r="C82" s="70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79"/>
    </row>
    <row r="83" spans="2:48" ht="15.75" customHeight="1" x14ac:dyDescent="0.35"/>
    <row r="84" spans="2:48" ht="15.75" customHeight="1" x14ac:dyDescent="0.35"/>
    <row r="85" spans="2:48" ht="15.75" customHeight="1" x14ac:dyDescent="0.35"/>
    <row r="86" spans="2:48" ht="15.75" customHeight="1" x14ac:dyDescent="0.35"/>
    <row r="87" spans="2:48" ht="15.75" customHeight="1" x14ac:dyDescent="0.35"/>
    <row r="88" spans="2:48" ht="15.75" customHeight="1" x14ac:dyDescent="0.35"/>
    <row r="89" spans="2:48" ht="15.75" customHeight="1" x14ac:dyDescent="0.35"/>
    <row r="90" spans="2:48" ht="15.75" customHeight="1" x14ac:dyDescent="0.35"/>
    <row r="91" spans="2:48" ht="15.75" customHeight="1" x14ac:dyDescent="0.35"/>
    <row r="92" spans="2:48" ht="15.75" customHeight="1" x14ac:dyDescent="0.35">
      <c r="AJ92" s="38" t="s">
        <v>932</v>
      </c>
      <c r="AK92" s="183">
        <v>2000</v>
      </c>
      <c r="AL92" s="38">
        <f>AK96-AK102-AK104-AK106</f>
        <v>1300</v>
      </c>
    </row>
    <row r="93" spans="2:48" ht="15.75" customHeight="1" x14ac:dyDescent="0.35">
      <c r="AI93" s="38" t="s">
        <v>933</v>
      </c>
      <c r="AJ93" s="38" t="s">
        <v>934</v>
      </c>
      <c r="AK93" s="38">
        <v>5000</v>
      </c>
      <c r="AL93" s="38">
        <v>2000</v>
      </c>
    </row>
    <row r="94" spans="2:48" ht="15.75" customHeight="1" x14ac:dyDescent="0.35">
      <c r="AJ94" s="38" t="s">
        <v>935</v>
      </c>
      <c r="AK94" s="38">
        <v>4000</v>
      </c>
      <c r="AL94" s="38">
        <v>2000</v>
      </c>
    </row>
    <row r="95" spans="2:48" ht="15.75" customHeight="1" x14ac:dyDescent="0.35">
      <c r="AJ95" s="38" t="s">
        <v>936</v>
      </c>
      <c r="AK95" s="38">
        <f t="shared" ref="AK95:AL95" si="354">AK93-AK94</f>
        <v>1000</v>
      </c>
      <c r="AL95" s="38">
        <f t="shared" si="354"/>
        <v>0</v>
      </c>
    </row>
    <row r="96" spans="2:48" ht="15.75" customHeight="1" x14ac:dyDescent="0.35">
      <c r="AJ96" s="38" t="s">
        <v>937</v>
      </c>
      <c r="AK96" s="38">
        <f t="shared" ref="AK96:AL96" si="355">AK92+AK95</f>
        <v>3000</v>
      </c>
      <c r="AL96" s="38">
        <f t="shared" si="355"/>
        <v>1300</v>
      </c>
    </row>
    <row r="97" spans="35:38" ht="15.75" customHeight="1" x14ac:dyDescent="0.35"/>
    <row r="98" spans="35:38" ht="15.75" customHeight="1" x14ac:dyDescent="0.35">
      <c r="AI98" s="38" t="s">
        <v>938</v>
      </c>
    </row>
    <row r="99" spans="35:38" ht="15.75" customHeight="1" x14ac:dyDescent="0.35">
      <c r="AJ99" s="38" t="s">
        <v>932</v>
      </c>
      <c r="AK99" s="38">
        <v>0</v>
      </c>
      <c r="AL99" s="38">
        <v>1700</v>
      </c>
    </row>
    <row r="100" spans="35:38" ht="15.75" customHeight="1" x14ac:dyDescent="0.35">
      <c r="AJ100" s="38" t="s">
        <v>939</v>
      </c>
      <c r="AK100" s="38">
        <v>1700</v>
      </c>
      <c r="AL100" s="38">
        <v>0</v>
      </c>
    </row>
    <row r="101" spans="35:38" ht="15.75" customHeight="1" x14ac:dyDescent="0.35">
      <c r="AJ101" s="38" t="s">
        <v>940</v>
      </c>
      <c r="AK101" s="38">
        <v>0</v>
      </c>
      <c r="AL101" s="38">
        <v>500</v>
      </c>
    </row>
    <row r="102" spans="35:38" ht="15.75" customHeight="1" x14ac:dyDescent="0.35">
      <c r="AJ102" s="38" t="s">
        <v>937</v>
      </c>
      <c r="AK102" s="38">
        <v>1700</v>
      </c>
      <c r="AL102" s="38">
        <f>AL99-AL101</f>
        <v>1200</v>
      </c>
    </row>
    <row r="103" spans="35:38" ht="15.75" customHeight="1" x14ac:dyDescent="0.35"/>
    <row r="104" spans="35:38" ht="15.75" customHeight="1" x14ac:dyDescent="0.35">
      <c r="AI104" s="38" t="s">
        <v>941</v>
      </c>
      <c r="AK104" s="38">
        <v>0</v>
      </c>
      <c r="AL104" s="38">
        <v>0</v>
      </c>
    </row>
    <row r="105" spans="35:38" ht="15.75" customHeight="1" x14ac:dyDescent="0.35"/>
    <row r="106" spans="35:38" ht="15.75" customHeight="1" x14ac:dyDescent="0.35">
      <c r="AI106" s="38" t="s">
        <v>942</v>
      </c>
      <c r="AK106" s="38">
        <v>0</v>
      </c>
      <c r="AL106" s="38">
        <v>500</v>
      </c>
    </row>
    <row r="107" spans="35:38" ht="15.75" customHeight="1" x14ac:dyDescent="0.35"/>
    <row r="108" spans="35:38" ht="15.75" customHeight="1" x14ac:dyDescent="0.35"/>
    <row r="109" spans="35:38" ht="15.75" customHeight="1" x14ac:dyDescent="0.35"/>
    <row r="110" spans="35:38" ht="15.75" customHeight="1" x14ac:dyDescent="0.35"/>
    <row r="111" spans="35:38" ht="15.75" customHeight="1" x14ac:dyDescent="0.35"/>
    <row r="112" spans="35:3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</sheetData>
  <mergeCells count="1">
    <mergeCell ref="A1:A2"/>
  </mergeCells>
  <pageMargins left="0.7" right="0.7" top="0.75" bottom="0.75" header="0" footer="0"/>
  <pageSetup orientation="landscape"/>
  <headerFooter>
    <oddHeader>&amp;L&amp;"Calibri"&amp;10&amp;K0000FF TechnipFMC | Internal&amp;1#_x000D_</oddHead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EAADB"/>
  </sheetPr>
  <dimension ref="A1:IL280"/>
  <sheetViews>
    <sheetView showGridLines="0" zoomScale="60" zoomScaleNormal="6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D2" sqref="D2"/>
    </sheetView>
  </sheetViews>
  <sheetFormatPr defaultColWidth="14.453125" defaultRowHeight="15" customHeight="1" outlineLevelRow="2" outlineLevelCol="1" x14ac:dyDescent="0.35"/>
  <cols>
    <col min="1" max="1" width="55.54296875" customWidth="1"/>
    <col min="2" max="2" width="9.453125" customWidth="1"/>
    <col min="3" max="3" width="8.7265625" customWidth="1"/>
    <col min="4" max="4" width="13" customWidth="1" outlineLevel="1"/>
    <col min="5" max="9" width="11.54296875" customWidth="1" outlineLevel="1"/>
    <col min="10" max="10" width="13" customWidth="1" outlineLevel="1"/>
    <col min="11" max="21" width="11.54296875" customWidth="1" outlineLevel="1"/>
    <col min="22" max="22" width="13" customWidth="1" outlineLevel="1"/>
    <col min="23" max="24" width="11.54296875" customWidth="1" outlineLevel="1"/>
    <col min="25" max="34" width="13" customWidth="1" outlineLevel="1"/>
    <col min="35" max="35" width="15.54296875" customWidth="1"/>
    <col min="36" max="36" width="12.81640625" customWidth="1"/>
    <col min="37" max="37" width="13.81640625" customWidth="1"/>
    <col min="38" max="38" width="14.81640625" customWidth="1"/>
    <col min="39" max="39" width="14.54296875" customWidth="1"/>
    <col min="40" max="40" width="15.81640625" customWidth="1"/>
    <col min="41" max="41" width="12.81640625" customWidth="1"/>
    <col min="42" max="42" width="15" customWidth="1"/>
    <col min="43" max="43" width="12.81640625" customWidth="1"/>
    <col min="44" max="44" width="13.7265625" customWidth="1"/>
    <col min="45" max="45" width="12.81640625" customWidth="1"/>
    <col min="46" max="46" width="13" customWidth="1"/>
    <col min="47" max="47" width="13.1796875" customWidth="1"/>
    <col min="48" max="48" width="15.26953125" customWidth="1"/>
  </cols>
  <sheetData>
    <row r="1" spans="1:246" ht="14.5" x14ac:dyDescent="0.35">
      <c r="A1" s="240" t="s">
        <v>81</v>
      </c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  <c r="BL1" s="239"/>
      <c r="BM1" s="239"/>
      <c r="BN1" s="239"/>
      <c r="BO1" s="239"/>
      <c r="BP1" s="239"/>
      <c r="BQ1" s="239"/>
      <c r="BR1" s="239"/>
      <c r="BS1" s="239"/>
      <c r="BT1" s="239"/>
      <c r="BU1" s="239"/>
      <c r="BV1" s="239"/>
      <c r="BW1" s="239"/>
      <c r="BX1" s="239"/>
      <c r="BY1" s="239"/>
      <c r="BZ1" s="239"/>
      <c r="CA1" s="239"/>
      <c r="CB1" s="239"/>
      <c r="CC1" s="239"/>
      <c r="CD1" s="239"/>
      <c r="CE1" s="239"/>
      <c r="CF1" s="239"/>
      <c r="CG1" s="239"/>
      <c r="CH1" s="239"/>
      <c r="CI1" s="239"/>
      <c r="CJ1" s="239"/>
      <c r="CK1" s="239"/>
      <c r="CL1" s="239"/>
      <c r="CM1" s="239"/>
      <c r="CN1" s="239"/>
      <c r="CO1" s="239"/>
      <c r="CP1" s="239"/>
      <c r="CQ1" s="239"/>
      <c r="CR1" s="239"/>
      <c r="CS1" s="239"/>
      <c r="CT1" s="239"/>
      <c r="CU1" s="239"/>
      <c r="CV1" s="239"/>
      <c r="CW1" s="239"/>
      <c r="CX1" s="239"/>
      <c r="CY1" s="239"/>
      <c r="CZ1" s="239"/>
      <c r="DA1" s="239"/>
      <c r="DB1" s="239"/>
      <c r="DC1" s="239"/>
      <c r="DD1" s="239"/>
      <c r="DE1" s="239"/>
      <c r="DF1" s="239"/>
      <c r="DG1" s="239"/>
      <c r="DH1" s="239"/>
      <c r="DI1" s="239"/>
      <c r="DJ1" s="239"/>
      <c r="DK1" s="239"/>
      <c r="DL1" s="239"/>
      <c r="DM1" s="239"/>
      <c r="DN1" s="239"/>
      <c r="DO1" s="239"/>
      <c r="DP1" s="239"/>
      <c r="DQ1" s="239"/>
      <c r="DR1" s="239"/>
      <c r="DS1" s="239"/>
      <c r="DT1" s="239"/>
      <c r="DU1" s="239"/>
      <c r="DV1" s="239"/>
      <c r="DW1" s="239"/>
      <c r="DX1" s="239"/>
      <c r="DY1" s="239"/>
      <c r="DZ1" s="239"/>
      <c r="EA1" s="239"/>
      <c r="EB1" s="239"/>
      <c r="EC1" s="239"/>
      <c r="ED1" s="239"/>
      <c r="EE1" s="239"/>
      <c r="EF1" s="239"/>
      <c r="EG1" s="239"/>
      <c r="EH1" s="239"/>
      <c r="EI1" s="239"/>
      <c r="EJ1" s="239"/>
      <c r="EK1" s="239"/>
      <c r="EL1" s="239"/>
      <c r="EM1" s="239"/>
      <c r="EN1" s="239"/>
      <c r="EO1" s="239"/>
      <c r="EP1" s="239"/>
      <c r="EQ1" s="239"/>
      <c r="ER1" s="239"/>
      <c r="ES1" s="239"/>
      <c r="ET1" s="239"/>
      <c r="EU1" s="239"/>
      <c r="EV1" s="239"/>
      <c r="EW1" s="239"/>
      <c r="EX1" s="239"/>
      <c r="EY1" s="239"/>
      <c r="EZ1" s="239"/>
      <c r="FA1" s="239"/>
      <c r="FB1" s="239"/>
      <c r="FC1" s="239"/>
      <c r="FD1" s="239"/>
      <c r="FE1" s="239"/>
      <c r="FF1" s="239"/>
      <c r="FG1" s="239"/>
      <c r="FH1" s="239"/>
      <c r="FI1" s="239"/>
      <c r="FJ1" s="239"/>
      <c r="FK1" s="239"/>
      <c r="FL1" s="239"/>
      <c r="FM1" s="239"/>
      <c r="FN1" s="239"/>
      <c r="FO1" s="239"/>
      <c r="FP1" s="239"/>
      <c r="FQ1" s="239"/>
      <c r="FR1" s="239"/>
      <c r="FS1" s="239"/>
      <c r="FT1" s="239"/>
      <c r="FU1" s="239"/>
      <c r="FV1" s="239"/>
      <c r="FW1" s="239"/>
      <c r="FX1" s="239"/>
      <c r="FY1" s="239"/>
      <c r="FZ1" s="239"/>
      <c r="GA1" s="239"/>
      <c r="GB1" s="239"/>
      <c r="GC1" s="239"/>
      <c r="GD1" s="239"/>
      <c r="GE1" s="239"/>
      <c r="GF1" s="239"/>
      <c r="GG1" s="239"/>
      <c r="GH1" s="239"/>
      <c r="GI1" s="239"/>
      <c r="GJ1" s="239"/>
      <c r="GK1" s="239"/>
      <c r="GL1" s="239"/>
      <c r="GM1" s="239"/>
      <c r="GN1" s="239"/>
      <c r="GO1" s="239"/>
      <c r="GP1" s="239"/>
      <c r="GQ1" s="239"/>
      <c r="GR1" s="239"/>
      <c r="GS1" s="239"/>
      <c r="GT1" s="239"/>
      <c r="GU1" s="239"/>
      <c r="GV1" s="239"/>
      <c r="GW1" s="239"/>
      <c r="GX1" s="239"/>
      <c r="GY1" s="239"/>
      <c r="GZ1" s="239"/>
      <c r="HA1" s="239"/>
      <c r="HB1" s="239"/>
      <c r="HC1" s="239"/>
      <c r="HD1" s="239"/>
      <c r="HE1" s="239"/>
      <c r="HF1" s="239"/>
      <c r="HG1" s="239"/>
      <c r="HH1" s="239"/>
      <c r="HI1" s="239"/>
      <c r="HJ1" s="239"/>
      <c r="HK1" s="239"/>
      <c r="HL1" s="239"/>
      <c r="HM1" s="239"/>
      <c r="HN1" s="239"/>
      <c r="HO1" s="239"/>
      <c r="HP1" s="239"/>
      <c r="HQ1" s="239"/>
      <c r="HR1" s="239"/>
      <c r="HS1" s="239"/>
      <c r="HT1" s="239"/>
      <c r="HU1" s="239"/>
      <c r="HV1" s="239"/>
      <c r="HW1" s="239"/>
      <c r="HX1" s="239"/>
      <c r="HY1" s="239"/>
      <c r="HZ1" s="239"/>
      <c r="IA1" s="239"/>
      <c r="IB1" s="239"/>
      <c r="IC1" s="239"/>
      <c r="ID1" s="239"/>
      <c r="IE1" s="239"/>
      <c r="IF1" s="239"/>
      <c r="IG1" s="239"/>
      <c r="IH1" s="239"/>
      <c r="II1" s="239"/>
      <c r="IJ1" s="239"/>
      <c r="IK1" s="239"/>
      <c r="IL1" s="239"/>
    </row>
    <row r="2" spans="1:246" ht="14.5" x14ac:dyDescent="0.35">
      <c r="A2" s="241"/>
      <c r="D2" s="142">
        <v>45474</v>
      </c>
      <c r="E2" s="142">
        <v>45475</v>
      </c>
      <c r="F2" s="142">
        <v>45476</v>
      </c>
      <c r="G2" s="142">
        <v>45477</v>
      </c>
      <c r="H2" s="142">
        <v>45478</v>
      </c>
      <c r="I2" s="142">
        <v>45479</v>
      </c>
      <c r="J2" s="142">
        <v>45480</v>
      </c>
      <c r="K2" s="142">
        <v>45481</v>
      </c>
      <c r="L2" s="142">
        <v>45482</v>
      </c>
      <c r="M2" s="142">
        <v>45483</v>
      </c>
      <c r="N2" s="142">
        <v>45484</v>
      </c>
      <c r="O2" s="142">
        <v>45485</v>
      </c>
      <c r="P2" s="142">
        <v>45486</v>
      </c>
      <c r="Q2" s="142">
        <v>45487</v>
      </c>
      <c r="R2" s="142">
        <v>45488</v>
      </c>
      <c r="S2" s="142">
        <v>45489</v>
      </c>
      <c r="T2" s="142">
        <v>45490</v>
      </c>
      <c r="U2" s="142">
        <v>45491</v>
      </c>
      <c r="V2" s="142">
        <v>45492</v>
      </c>
      <c r="W2" s="142">
        <v>45493</v>
      </c>
      <c r="X2" s="142">
        <v>45494</v>
      </c>
      <c r="Y2" s="142">
        <v>45495</v>
      </c>
      <c r="Z2" s="142">
        <v>45496</v>
      </c>
      <c r="AA2" s="142">
        <v>45497</v>
      </c>
      <c r="AB2" s="142">
        <v>45498</v>
      </c>
      <c r="AC2" s="142">
        <v>45499</v>
      </c>
      <c r="AD2" s="142">
        <v>45500</v>
      </c>
      <c r="AE2" s="142">
        <v>45501</v>
      </c>
      <c r="AF2" s="142">
        <v>45502</v>
      </c>
      <c r="AG2" s="142">
        <v>45503</v>
      </c>
      <c r="AH2" s="142">
        <v>45504</v>
      </c>
      <c r="AI2" s="142">
        <v>45505</v>
      </c>
      <c r="AJ2" s="142">
        <v>45506</v>
      </c>
      <c r="AK2" s="142">
        <v>45507</v>
      </c>
      <c r="AL2" s="142">
        <v>45508</v>
      </c>
      <c r="AM2" s="142">
        <v>45509</v>
      </c>
      <c r="AN2" s="142">
        <v>45510</v>
      </c>
      <c r="AO2" s="142">
        <v>45511</v>
      </c>
      <c r="AP2" s="142">
        <v>45512</v>
      </c>
      <c r="AQ2" s="142">
        <v>45513</v>
      </c>
      <c r="AR2" s="142">
        <v>45514</v>
      </c>
      <c r="AS2" s="142">
        <v>45515</v>
      </c>
      <c r="AT2" s="142">
        <v>45516</v>
      </c>
      <c r="AU2" s="142">
        <v>45517</v>
      </c>
      <c r="AV2" s="142">
        <v>45518</v>
      </c>
      <c r="AW2" s="142">
        <v>45519</v>
      </c>
      <c r="AX2" s="142">
        <v>45520</v>
      </c>
      <c r="AY2" s="142">
        <v>45521</v>
      </c>
      <c r="AZ2" s="142">
        <v>45522</v>
      </c>
      <c r="BA2" s="142">
        <v>45523</v>
      </c>
      <c r="BB2" s="142">
        <v>45524</v>
      </c>
      <c r="BC2" s="142">
        <v>45525</v>
      </c>
      <c r="BD2" s="142">
        <v>45526</v>
      </c>
      <c r="BE2" s="142">
        <v>45527</v>
      </c>
      <c r="BF2" s="142">
        <v>45528</v>
      </c>
      <c r="BG2" s="142">
        <v>45529</v>
      </c>
      <c r="BH2" s="142">
        <v>45530</v>
      </c>
      <c r="BI2" s="142">
        <v>45531</v>
      </c>
      <c r="BJ2" s="142">
        <v>45532</v>
      </c>
      <c r="BK2" s="142">
        <v>45533</v>
      </c>
      <c r="BL2" s="142">
        <v>45534</v>
      </c>
      <c r="BM2" s="142">
        <v>45535</v>
      </c>
      <c r="BN2" s="141">
        <v>45536</v>
      </c>
      <c r="BO2" s="142">
        <v>45537</v>
      </c>
      <c r="BP2" s="142">
        <v>45538</v>
      </c>
      <c r="BQ2" s="142">
        <v>45539</v>
      </c>
      <c r="BR2" s="142">
        <v>45540</v>
      </c>
      <c r="BS2" s="142">
        <v>45541</v>
      </c>
      <c r="BT2" s="142">
        <v>45542</v>
      </c>
      <c r="BU2" s="142">
        <v>45543</v>
      </c>
      <c r="BV2" s="142">
        <v>45544</v>
      </c>
      <c r="BW2" s="142">
        <v>45545</v>
      </c>
      <c r="BX2" s="142">
        <v>45546</v>
      </c>
      <c r="BY2" s="142">
        <v>45547</v>
      </c>
      <c r="BZ2" s="142">
        <v>45548</v>
      </c>
      <c r="CA2" s="142">
        <v>45549</v>
      </c>
      <c r="CB2" s="142">
        <v>45550</v>
      </c>
      <c r="CC2" s="142">
        <v>45551</v>
      </c>
      <c r="CD2" s="142">
        <v>45552</v>
      </c>
      <c r="CE2" s="142">
        <v>45553</v>
      </c>
      <c r="CF2" s="142">
        <v>45554</v>
      </c>
      <c r="CG2" s="142">
        <v>45555</v>
      </c>
      <c r="CH2" s="142">
        <v>45556</v>
      </c>
      <c r="CI2" s="142">
        <v>45557</v>
      </c>
      <c r="CJ2" s="142">
        <v>45558</v>
      </c>
      <c r="CK2" s="142">
        <v>45559</v>
      </c>
      <c r="CL2" s="142">
        <v>45560</v>
      </c>
      <c r="CM2" s="142">
        <v>45561</v>
      </c>
      <c r="CN2" s="142">
        <v>45562</v>
      </c>
      <c r="CO2" s="142">
        <v>45563</v>
      </c>
      <c r="CP2" s="142">
        <v>45564</v>
      </c>
      <c r="CQ2" s="253">
        <v>45565</v>
      </c>
      <c r="CR2" s="253">
        <v>45566</v>
      </c>
      <c r="CS2" s="142">
        <v>45567</v>
      </c>
      <c r="CT2" s="142">
        <v>45568</v>
      </c>
      <c r="CU2" s="142">
        <v>45569</v>
      </c>
      <c r="CV2" s="142">
        <v>45570</v>
      </c>
      <c r="CW2" s="142">
        <v>45571</v>
      </c>
      <c r="CX2" s="142">
        <v>45572</v>
      </c>
      <c r="CY2" s="142">
        <v>45573</v>
      </c>
      <c r="CZ2" s="142">
        <v>45574</v>
      </c>
      <c r="DA2" s="142">
        <v>45575</v>
      </c>
      <c r="DB2" s="142">
        <v>45576</v>
      </c>
      <c r="DC2" s="142">
        <v>45577</v>
      </c>
      <c r="DD2" s="142">
        <v>45578</v>
      </c>
      <c r="DE2" s="142">
        <v>45579</v>
      </c>
      <c r="DF2" s="142">
        <v>45580</v>
      </c>
      <c r="DG2" s="142">
        <v>45581</v>
      </c>
      <c r="DH2" s="142">
        <v>45582</v>
      </c>
      <c r="DI2" s="142">
        <v>45583</v>
      </c>
      <c r="DJ2" s="142">
        <v>45584</v>
      </c>
      <c r="DK2" s="142">
        <v>45585</v>
      </c>
      <c r="DL2" s="142">
        <v>45586</v>
      </c>
      <c r="DM2" s="142">
        <v>45587</v>
      </c>
      <c r="DN2" s="142">
        <v>45588</v>
      </c>
      <c r="DO2" s="142">
        <v>45589</v>
      </c>
      <c r="DP2" s="142">
        <v>45590</v>
      </c>
      <c r="DQ2" s="142">
        <v>45591</v>
      </c>
      <c r="DR2" s="142">
        <v>45592</v>
      </c>
      <c r="DS2" s="142">
        <v>45593</v>
      </c>
      <c r="DT2" s="142">
        <v>45594</v>
      </c>
      <c r="DU2" s="142">
        <v>45595</v>
      </c>
      <c r="DV2" s="142">
        <v>45596</v>
      </c>
      <c r="DW2" s="142">
        <v>45597</v>
      </c>
      <c r="DX2" s="142">
        <v>45598</v>
      </c>
      <c r="DY2" s="142">
        <v>45599</v>
      </c>
      <c r="DZ2" s="142">
        <v>45600</v>
      </c>
      <c r="EA2" s="142">
        <v>45601</v>
      </c>
      <c r="EB2" s="142">
        <v>45602</v>
      </c>
      <c r="EC2" s="142">
        <v>45603</v>
      </c>
      <c r="ED2" s="142">
        <v>45604</v>
      </c>
      <c r="EE2" s="142">
        <v>45605</v>
      </c>
      <c r="EF2" s="142">
        <v>45606</v>
      </c>
      <c r="EG2" s="142">
        <v>45607</v>
      </c>
      <c r="EH2" s="142">
        <v>45608</v>
      </c>
      <c r="EI2" s="142">
        <v>45609</v>
      </c>
      <c r="EJ2" s="142">
        <v>45610</v>
      </c>
      <c r="EK2" s="142">
        <v>45611</v>
      </c>
      <c r="EL2" s="142">
        <v>45612</v>
      </c>
      <c r="EM2" s="142">
        <v>45613</v>
      </c>
      <c r="EN2" s="142">
        <v>45614</v>
      </c>
      <c r="EO2" s="142">
        <v>45615</v>
      </c>
      <c r="EP2" s="142">
        <v>45616</v>
      </c>
      <c r="EQ2" s="142">
        <v>45617</v>
      </c>
      <c r="ER2" s="142">
        <v>45618</v>
      </c>
      <c r="ES2" s="142">
        <v>45619</v>
      </c>
      <c r="ET2" s="142">
        <v>45620</v>
      </c>
      <c r="EU2" s="142">
        <v>45621</v>
      </c>
      <c r="EV2" s="142">
        <v>45622</v>
      </c>
      <c r="EW2" s="142">
        <v>45623</v>
      </c>
      <c r="EX2" s="142">
        <v>45624</v>
      </c>
      <c r="EY2" s="142">
        <v>45625</v>
      </c>
      <c r="EZ2" s="142">
        <v>45626</v>
      </c>
      <c r="FA2" s="142">
        <v>45627</v>
      </c>
      <c r="FB2" s="142">
        <v>45628</v>
      </c>
      <c r="FC2" s="142">
        <v>45629</v>
      </c>
      <c r="FD2" s="142">
        <v>45630</v>
      </c>
      <c r="FE2" s="142">
        <v>45631</v>
      </c>
      <c r="FF2" s="142">
        <v>45632</v>
      </c>
      <c r="FG2" s="142">
        <v>45633</v>
      </c>
      <c r="FH2" s="142">
        <v>45634</v>
      </c>
      <c r="FI2" s="142">
        <v>45635</v>
      </c>
      <c r="FJ2" s="142">
        <v>45636</v>
      </c>
      <c r="FK2" s="142">
        <v>45637</v>
      </c>
      <c r="FL2" s="142">
        <v>45638</v>
      </c>
      <c r="FM2" s="142">
        <v>45639</v>
      </c>
      <c r="FN2" s="142">
        <v>45640</v>
      </c>
      <c r="FO2" s="142">
        <v>45641</v>
      </c>
      <c r="FP2" s="142">
        <v>45642</v>
      </c>
      <c r="FQ2" s="142">
        <v>45643</v>
      </c>
      <c r="FR2" s="142">
        <v>45644</v>
      </c>
      <c r="FS2" s="142">
        <v>45645</v>
      </c>
      <c r="FT2" s="142">
        <v>45646</v>
      </c>
      <c r="FU2" s="142">
        <v>45647</v>
      </c>
      <c r="FV2" s="142">
        <v>45648</v>
      </c>
      <c r="FW2" s="142">
        <v>45649</v>
      </c>
      <c r="FX2" s="142">
        <v>45650</v>
      </c>
      <c r="FY2" s="142">
        <v>45651</v>
      </c>
      <c r="FZ2" s="142">
        <v>45652</v>
      </c>
      <c r="GA2" s="142">
        <v>45653</v>
      </c>
      <c r="GB2" s="142">
        <v>45654</v>
      </c>
      <c r="GC2" s="142">
        <v>45655</v>
      </c>
      <c r="GD2" s="142">
        <v>45656</v>
      </c>
      <c r="GE2" s="142">
        <v>45657</v>
      </c>
      <c r="GF2" s="142">
        <v>45658</v>
      </c>
      <c r="GG2" s="142">
        <v>45659</v>
      </c>
      <c r="GH2" s="142">
        <v>45660</v>
      </c>
      <c r="GI2" s="142">
        <v>45661</v>
      </c>
      <c r="GJ2" s="142">
        <v>45662</v>
      </c>
      <c r="GK2" s="142">
        <v>45663</v>
      </c>
      <c r="GL2" s="142">
        <v>45664</v>
      </c>
      <c r="GM2" s="142">
        <v>45665</v>
      </c>
      <c r="GN2" s="142">
        <v>45666</v>
      </c>
      <c r="GO2" s="142">
        <v>45667</v>
      </c>
      <c r="GP2" s="142">
        <v>45668</v>
      </c>
      <c r="GQ2" s="142">
        <v>45669</v>
      </c>
      <c r="GR2" s="142">
        <v>45670</v>
      </c>
      <c r="GS2" s="142">
        <v>45671</v>
      </c>
      <c r="GT2" s="142">
        <v>45672</v>
      </c>
      <c r="GU2" s="142">
        <v>45673</v>
      </c>
      <c r="GV2" s="142">
        <v>45674</v>
      </c>
      <c r="GW2" s="142">
        <v>45675</v>
      </c>
      <c r="GX2" s="142">
        <v>45676</v>
      </c>
      <c r="GY2" s="142">
        <v>45677</v>
      </c>
      <c r="GZ2" s="142">
        <v>45678</v>
      </c>
      <c r="HA2" s="142">
        <v>45679</v>
      </c>
      <c r="HB2" s="142">
        <v>45680</v>
      </c>
      <c r="HC2" s="142">
        <v>45681</v>
      </c>
      <c r="HD2" s="142">
        <v>45682</v>
      </c>
      <c r="HE2" s="142">
        <v>45683</v>
      </c>
      <c r="HF2" s="142">
        <v>45684</v>
      </c>
      <c r="HG2" s="142">
        <v>45685</v>
      </c>
      <c r="HH2" s="142">
        <v>45686</v>
      </c>
      <c r="HI2" s="142">
        <v>45687</v>
      </c>
      <c r="HJ2" s="142">
        <v>45688</v>
      </c>
      <c r="HK2" s="142">
        <v>45689</v>
      </c>
      <c r="HL2" s="142">
        <v>45690</v>
      </c>
      <c r="HM2" s="142">
        <v>45691</v>
      </c>
      <c r="HN2" s="142">
        <v>45692</v>
      </c>
      <c r="HO2" s="142">
        <v>45693</v>
      </c>
      <c r="HP2" s="142">
        <v>45694</v>
      </c>
      <c r="HQ2" s="142">
        <v>45695</v>
      </c>
      <c r="HR2" s="142">
        <v>45696</v>
      </c>
      <c r="HS2" s="142">
        <v>45697</v>
      </c>
      <c r="HT2" s="142">
        <v>45698</v>
      </c>
      <c r="HU2" s="142">
        <v>45699</v>
      </c>
      <c r="HV2" s="142">
        <v>45700</v>
      </c>
      <c r="HW2" s="142">
        <v>45701</v>
      </c>
      <c r="HX2" s="142">
        <v>45702</v>
      </c>
      <c r="HY2" s="142">
        <v>45703</v>
      </c>
      <c r="HZ2" s="142">
        <v>45704</v>
      </c>
      <c r="IA2" s="142">
        <v>45705</v>
      </c>
      <c r="IB2" s="142">
        <v>45706</v>
      </c>
      <c r="IC2" s="142">
        <v>45707</v>
      </c>
      <c r="ID2" s="142">
        <v>45708</v>
      </c>
      <c r="IE2" s="142">
        <v>45709</v>
      </c>
      <c r="IF2" s="142">
        <v>45710</v>
      </c>
      <c r="IG2" s="142">
        <v>45711</v>
      </c>
      <c r="IH2" s="142">
        <v>45712</v>
      </c>
      <c r="II2" s="142">
        <v>45713</v>
      </c>
      <c r="IJ2" s="142">
        <v>45714</v>
      </c>
      <c r="IK2" s="142">
        <v>45715</v>
      </c>
      <c r="IL2" s="142">
        <v>45716</v>
      </c>
    </row>
    <row r="3" spans="1:246" ht="14.5" x14ac:dyDescent="0.35">
      <c r="A3" s="2" t="s">
        <v>922</v>
      </c>
      <c r="C3" s="70"/>
      <c r="AH3" s="7"/>
      <c r="AI3" s="71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2"/>
      <c r="BN3" s="7"/>
    </row>
    <row r="4" spans="1:246" ht="14.5" x14ac:dyDescent="0.35">
      <c r="A4" s="186" t="s">
        <v>944</v>
      </c>
      <c r="C4" s="70"/>
      <c r="AH4" s="7"/>
      <c r="AI4" s="71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2"/>
      <c r="BN4" s="7"/>
    </row>
    <row r="5" spans="1:246" ht="14.5" x14ac:dyDescent="0.35">
      <c r="A5" s="187" t="s">
        <v>945</v>
      </c>
      <c r="C5" s="70"/>
      <c r="AH5" s="7"/>
      <c r="AI5" s="71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2"/>
      <c r="BN5" s="7"/>
    </row>
    <row r="6" spans="1:246" ht="14.5" x14ac:dyDescent="0.35">
      <c r="A6" s="145"/>
      <c r="C6" s="70"/>
      <c r="D6" s="188"/>
      <c r="E6" s="147">
        <f t="shared" ref="E6:X6" si="0">D6+D7</f>
        <v>0</v>
      </c>
      <c r="F6" s="147">
        <f t="shared" si="0"/>
        <v>0</v>
      </c>
      <c r="G6" s="147">
        <f t="shared" si="0"/>
        <v>0</v>
      </c>
      <c r="H6" s="147">
        <f t="shared" si="0"/>
        <v>0</v>
      </c>
      <c r="I6" s="147">
        <f t="shared" si="0"/>
        <v>0</v>
      </c>
      <c r="J6" s="147">
        <f t="shared" si="0"/>
        <v>0</v>
      </c>
      <c r="K6" s="147">
        <f t="shared" si="0"/>
        <v>0</v>
      </c>
      <c r="L6" s="147">
        <f t="shared" si="0"/>
        <v>0</v>
      </c>
      <c r="M6" s="147">
        <f t="shared" si="0"/>
        <v>0</v>
      </c>
      <c r="N6" s="147">
        <f t="shared" si="0"/>
        <v>0</v>
      </c>
      <c r="O6" s="147">
        <f t="shared" si="0"/>
        <v>0</v>
      </c>
      <c r="P6" s="147">
        <f t="shared" si="0"/>
        <v>0</v>
      </c>
      <c r="Q6" s="147">
        <f t="shared" si="0"/>
        <v>0</v>
      </c>
      <c r="R6" s="147">
        <f t="shared" si="0"/>
        <v>0</v>
      </c>
      <c r="S6" s="147">
        <f t="shared" si="0"/>
        <v>0</v>
      </c>
      <c r="T6" s="147">
        <f t="shared" si="0"/>
        <v>0</v>
      </c>
      <c r="U6" s="147">
        <f t="shared" si="0"/>
        <v>0</v>
      </c>
      <c r="V6" s="147">
        <f t="shared" si="0"/>
        <v>0</v>
      </c>
      <c r="W6" s="147">
        <f t="shared" si="0"/>
        <v>0</v>
      </c>
      <c r="X6" s="147">
        <f t="shared" si="0"/>
        <v>0</v>
      </c>
      <c r="Y6" s="147">
        <v>4450</v>
      </c>
      <c r="Z6" s="147">
        <f t="shared" ref="Z6:CQ6" si="1">Y6+Y7</f>
        <v>4450</v>
      </c>
      <c r="AA6" s="147">
        <f t="shared" si="1"/>
        <v>4550</v>
      </c>
      <c r="AB6" s="147">
        <f t="shared" si="1"/>
        <v>2700</v>
      </c>
      <c r="AC6" s="147">
        <f t="shared" si="1"/>
        <v>3100</v>
      </c>
      <c r="AD6" s="147">
        <f t="shared" si="1"/>
        <v>3450</v>
      </c>
      <c r="AE6" s="147">
        <f t="shared" si="1"/>
        <v>4000</v>
      </c>
      <c r="AF6" s="147">
        <f t="shared" si="1"/>
        <v>4400</v>
      </c>
      <c r="AG6" s="147">
        <f t="shared" si="1"/>
        <v>4400</v>
      </c>
      <c r="AH6" s="150">
        <f t="shared" si="1"/>
        <v>4800</v>
      </c>
      <c r="AI6" s="189">
        <v>5080</v>
      </c>
      <c r="AJ6" s="147">
        <f t="shared" si="1"/>
        <v>5280</v>
      </c>
      <c r="AK6" s="147">
        <f t="shared" si="1"/>
        <v>5880</v>
      </c>
      <c r="AL6" s="147">
        <f t="shared" si="1"/>
        <v>5520</v>
      </c>
      <c r="AM6" s="147">
        <f t="shared" si="1"/>
        <v>5770</v>
      </c>
      <c r="AN6" s="147">
        <f t="shared" si="1"/>
        <v>5770</v>
      </c>
      <c r="AO6" s="147">
        <f t="shared" si="1"/>
        <v>5860</v>
      </c>
      <c r="AP6" s="147">
        <f t="shared" si="1"/>
        <v>6160</v>
      </c>
      <c r="AQ6" s="147">
        <f t="shared" si="1"/>
        <v>6660</v>
      </c>
      <c r="AR6" s="147">
        <f t="shared" si="1"/>
        <v>7360</v>
      </c>
      <c r="AS6" s="147">
        <f t="shared" si="1"/>
        <v>7960</v>
      </c>
      <c r="AT6" s="147">
        <f t="shared" si="1"/>
        <v>8560</v>
      </c>
      <c r="AU6" s="147">
        <f t="shared" si="1"/>
        <v>6060</v>
      </c>
      <c r="AV6" s="147">
        <f t="shared" si="1"/>
        <v>6180</v>
      </c>
      <c r="AW6" s="147">
        <f t="shared" si="1"/>
        <v>6280</v>
      </c>
      <c r="AX6" s="147">
        <f t="shared" si="1"/>
        <v>6590</v>
      </c>
      <c r="AY6" s="147">
        <f t="shared" si="1"/>
        <v>6190</v>
      </c>
      <c r="AZ6" s="147">
        <f t="shared" si="1"/>
        <v>6690</v>
      </c>
      <c r="BA6" s="147">
        <f t="shared" si="1"/>
        <v>7140</v>
      </c>
      <c r="BB6" s="147">
        <f t="shared" si="1"/>
        <v>7140</v>
      </c>
      <c r="BC6" s="147">
        <f t="shared" si="1"/>
        <v>7450</v>
      </c>
      <c r="BD6" s="147">
        <f t="shared" si="1"/>
        <v>7480</v>
      </c>
      <c r="BE6" s="147">
        <f t="shared" si="1"/>
        <v>7730</v>
      </c>
      <c r="BF6" s="147">
        <f t="shared" si="1"/>
        <v>8280</v>
      </c>
      <c r="BG6" s="147">
        <f t="shared" si="1"/>
        <v>8580</v>
      </c>
      <c r="BH6" s="147">
        <f t="shared" si="1"/>
        <v>8930</v>
      </c>
      <c r="BI6" s="147">
        <f t="shared" si="1"/>
        <v>6930</v>
      </c>
      <c r="BJ6" s="147">
        <f t="shared" si="1"/>
        <v>7100</v>
      </c>
      <c r="BK6" s="147">
        <f t="shared" si="1"/>
        <v>7550</v>
      </c>
      <c r="BL6" s="147">
        <f t="shared" si="1"/>
        <v>7850</v>
      </c>
      <c r="BM6" s="148">
        <f t="shared" si="1"/>
        <v>8300</v>
      </c>
      <c r="BN6" s="190">
        <f t="shared" si="1"/>
        <v>9000</v>
      </c>
      <c r="BO6" s="147">
        <f t="shared" si="1"/>
        <v>9700</v>
      </c>
      <c r="BP6" s="147">
        <f t="shared" si="1"/>
        <v>9700</v>
      </c>
      <c r="BQ6" s="147">
        <f t="shared" si="1"/>
        <v>8800</v>
      </c>
      <c r="BR6" s="147">
        <f t="shared" si="1"/>
        <v>7950</v>
      </c>
      <c r="BS6" s="147">
        <f t="shared" si="1"/>
        <v>8400</v>
      </c>
      <c r="BT6" s="147">
        <f t="shared" si="1"/>
        <v>9000</v>
      </c>
      <c r="BU6" s="147">
        <f t="shared" si="1"/>
        <v>9600</v>
      </c>
      <c r="BV6" s="147">
        <f t="shared" si="1"/>
        <v>10100</v>
      </c>
      <c r="BW6" s="147">
        <f t="shared" si="1"/>
        <v>10100</v>
      </c>
      <c r="BX6" s="147">
        <f t="shared" si="1"/>
        <v>7810</v>
      </c>
      <c r="BY6" s="147">
        <f t="shared" si="1"/>
        <v>8110</v>
      </c>
      <c r="BZ6" s="147">
        <f t="shared" si="1"/>
        <v>8610</v>
      </c>
      <c r="CA6" s="147">
        <f t="shared" si="1"/>
        <v>9060</v>
      </c>
      <c r="CB6" s="147">
        <f t="shared" si="1"/>
        <v>9410</v>
      </c>
      <c r="CC6" s="147">
        <f t="shared" si="1"/>
        <v>9860</v>
      </c>
      <c r="CD6" s="147">
        <f t="shared" si="1"/>
        <v>6860</v>
      </c>
      <c r="CE6" s="147">
        <f t="shared" si="1"/>
        <v>7050</v>
      </c>
      <c r="CF6" s="147">
        <f t="shared" si="1"/>
        <v>5050</v>
      </c>
      <c r="CG6" s="147">
        <f t="shared" si="1"/>
        <v>5050</v>
      </c>
      <c r="CH6" s="147">
        <f t="shared" si="1"/>
        <v>5050</v>
      </c>
      <c r="CI6" s="147">
        <f t="shared" si="1"/>
        <v>5050</v>
      </c>
      <c r="CJ6" s="147">
        <f t="shared" si="1"/>
        <v>5050</v>
      </c>
      <c r="CK6" s="147">
        <f t="shared" si="1"/>
        <v>5050</v>
      </c>
      <c r="CL6" s="147">
        <f t="shared" si="1"/>
        <v>5050</v>
      </c>
      <c r="CM6" s="147">
        <f t="shared" si="1"/>
        <v>5050</v>
      </c>
      <c r="CN6" s="147">
        <f t="shared" si="1"/>
        <v>5050</v>
      </c>
      <c r="CO6" s="147">
        <f t="shared" si="1"/>
        <v>5050</v>
      </c>
      <c r="CP6" s="147">
        <f t="shared" si="1"/>
        <v>5050</v>
      </c>
      <c r="CQ6" s="147">
        <f t="shared" si="1"/>
        <v>5050</v>
      </c>
      <c r="CR6" s="147">
        <f t="shared" ref="CR6" si="2">CQ6+CQ7</f>
        <v>5050</v>
      </c>
      <c r="CS6" s="147">
        <f t="shared" ref="CS6" si="3">CR6+CR7</f>
        <v>5050</v>
      </c>
      <c r="CT6" s="147">
        <f t="shared" ref="CT6" si="4">CS6+CS7</f>
        <v>5050</v>
      </c>
      <c r="CU6" s="147">
        <f t="shared" ref="CU6" si="5">CT6+CT7</f>
        <v>5050</v>
      </c>
      <c r="CV6" s="147">
        <f t="shared" ref="CV6" si="6">CU6+CU7</f>
        <v>5050</v>
      </c>
      <c r="CW6" s="147">
        <f t="shared" ref="CW6" si="7">CV6+CV7</f>
        <v>5050</v>
      </c>
      <c r="CX6" s="147">
        <f t="shared" ref="CX6" si="8">CW6+CW7</f>
        <v>5050</v>
      </c>
      <c r="CY6" s="147">
        <f t="shared" ref="CY6" si="9">CX6+CX7</f>
        <v>5050</v>
      </c>
      <c r="CZ6" s="147">
        <f t="shared" ref="CZ6" si="10">CY6+CY7</f>
        <v>5050</v>
      </c>
      <c r="DA6" s="147">
        <f t="shared" ref="DA6" si="11">CZ6+CZ7</f>
        <v>5050</v>
      </c>
      <c r="DB6" s="147">
        <f t="shared" ref="DB6" si="12">DA6+DA7</f>
        <v>5050</v>
      </c>
      <c r="DC6" s="147">
        <f t="shared" ref="DC6" si="13">DB6+DB7</f>
        <v>5050</v>
      </c>
      <c r="DD6" s="147">
        <f t="shared" ref="DD6" si="14">DC6+DC7</f>
        <v>5050</v>
      </c>
      <c r="DE6" s="147">
        <f t="shared" ref="DE6" si="15">DD6+DD7</f>
        <v>5050</v>
      </c>
      <c r="DF6" s="147">
        <f t="shared" ref="DF6" si="16">DE6+DE7</f>
        <v>5050</v>
      </c>
      <c r="DG6" s="147">
        <f t="shared" ref="DG6" si="17">DF6+DF7</f>
        <v>5050</v>
      </c>
      <c r="DH6" s="147">
        <f t="shared" ref="DH6" si="18">DG6+DG7</f>
        <v>5050</v>
      </c>
      <c r="DI6" s="147">
        <f t="shared" ref="DI6" si="19">DH6+DH7</f>
        <v>5050</v>
      </c>
      <c r="DJ6" s="147">
        <f t="shared" ref="DJ6" si="20">DI6+DI7</f>
        <v>5050</v>
      </c>
      <c r="DK6" s="147">
        <f t="shared" ref="DK6" si="21">DJ6+DJ7</f>
        <v>5050</v>
      </c>
      <c r="DL6" s="147">
        <f t="shared" ref="DL6" si="22">DK6+DK7</f>
        <v>5050</v>
      </c>
      <c r="DM6" s="147">
        <f t="shared" ref="DM6" si="23">DL6+DL7</f>
        <v>5050</v>
      </c>
      <c r="DN6" s="147">
        <f t="shared" ref="DN6" si="24">DM6+DM7</f>
        <v>5050</v>
      </c>
      <c r="DO6" s="147">
        <f t="shared" ref="DO6" si="25">DN6+DN7</f>
        <v>5050</v>
      </c>
      <c r="DP6" s="147">
        <f t="shared" ref="DP6" si="26">DO6+DO7</f>
        <v>5050</v>
      </c>
      <c r="DQ6" s="147">
        <f t="shared" ref="DQ6" si="27">DP6+DP7</f>
        <v>5050</v>
      </c>
      <c r="DR6" s="147">
        <f t="shared" ref="DR6" si="28">DQ6+DQ7</f>
        <v>5050</v>
      </c>
      <c r="DS6" s="147">
        <f t="shared" ref="DS6" si="29">DR6+DR7</f>
        <v>5050</v>
      </c>
      <c r="DT6" s="147">
        <f t="shared" ref="DT6" si="30">DS6+DS7</f>
        <v>5050</v>
      </c>
      <c r="DU6" s="147">
        <f t="shared" ref="DU6" si="31">DT6+DT7</f>
        <v>5050</v>
      </c>
      <c r="DV6" s="147">
        <f t="shared" ref="DV6" si="32">DU6+DU7</f>
        <v>5050</v>
      </c>
      <c r="DW6" s="147">
        <f t="shared" ref="DW6" si="33">DV6+DV7</f>
        <v>5050</v>
      </c>
      <c r="DX6" s="147">
        <f t="shared" ref="DX6" si="34">DW6+DW7</f>
        <v>5050</v>
      </c>
      <c r="DY6" s="147">
        <f t="shared" ref="DY6" si="35">DX6+DX7</f>
        <v>5050</v>
      </c>
      <c r="DZ6" s="147">
        <f t="shared" ref="DZ6" si="36">DY6+DY7</f>
        <v>5050</v>
      </c>
      <c r="EA6" s="147">
        <f t="shared" ref="EA6" si="37">DZ6+DZ7</f>
        <v>5050</v>
      </c>
      <c r="EB6" s="147">
        <f t="shared" ref="EB6" si="38">EA6+EA7</f>
        <v>5050</v>
      </c>
      <c r="EC6" s="147">
        <f t="shared" ref="EC6" si="39">EB6+EB7</f>
        <v>5050</v>
      </c>
      <c r="ED6" s="147">
        <f t="shared" ref="ED6" si="40">EC6+EC7</f>
        <v>5050</v>
      </c>
      <c r="EE6" s="147">
        <f t="shared" ref="EE6" si="41">ED6+ED7</f>
        <v>5050</v>
      </c>
      <c r="EF6" s="147">
        <f t="shared" ref="EF6" si="42">EE6+EE7</f>
        <v>5050</v>
      </c>
      <c r="EG6" s="147">
        <f t="shared" ref="EG6" si="43">EF6+EF7</f>
        <v>5050</v>
      </c>
      <c r="EH6" s="147">
        <f t="shared" ref="EH6" si="44">EG6+EG7</f>
        <v>5050</v>
      </c>
      <c r="EI6" s="147">
        <f t="shared" ref="EI6" si="45">EH6+EH7</f>
        <v>5050</v>
      </c>
      <c r="EJ6" s="147">
        <f t="shared" ref="EJ6" si="46">EI6+EI7</f>
        <v>5050</v>
      </c>
      <c r="EK6" s="147">
        <f t="shared" ref="EK6" si="47">EJ6+EJ7</f>
        <v>5050</v>
      </c>
      <c r="EL6" s="147">
        <f t="shared" ref="EL6" si="48">EK6+EK7</f>
        <v>5050</v>
      </c>
      <c r="EM6" s="147">
        <f t="shared" ref="EM6" si="49">EL6+EL7</f>
        <v>5050</v>
      </c>
      <c r="EN6" s="147">
        <f t="shared" ref="EN6" si="50">EM6+EM7</f>
        <v>5050</v>
      </c>
      <c r="EO6" s="147">
        <f t="shared" ref="EO6" si="51">EN6+EN7</f>
        <v>5050</v>
      </c>
      <c r="EP6" s="147">
        <f t="shared" ref="EP6" si="52">EO6+EO7</f>
        <v>5050</v>
      </c>
      <c r="EQ6" s="147">
        <f t="shared" ref="EQ6" si="53">EP6+EP7</f>
        <v>5050</v>
      </c>
      <c r="ER6" s="147">
        <f t="shared" ref="ER6" si="54">EQ6+EQ7</f>
        <v>5050</v>
      </c>
      <c r="ES6" s="147">
        <f t="shared" ref="ES6" si="55">ER6+ER7</f>
        <v>5050</v>
      </c>
      <c r="ET6" s="147">
        <f t="shared" ref="ET6" si="56">ES6+ES7</f>
        <v>5050</v>
      </c>
      <c r="EU6" s="147">
        <f t="shared" ref="EU6" si="57">ET6+ET7</f>
        <v>5050</v>
      </c>
      <c r="EV6" s="147">
        <f t="shared" ref="EV6" si="58">EU6+EU7</f>
        <v>5050</v>
      </c>
      <c r="EW6" s="147">
        <f t="shared" ref="EW6" si="59">EV6+EV7</f>
        <v>5050</v>
      </c>
      <c r="EX6" s="147">
        <f t="shared" ref="EX6" si="60">EW6+EW7</f>
        <v>5050</v>
      </c>
      <c r="EY6" s="147">
        <f t="shared" ref="EY6" si="61">EX6+EX7</f>
        <v>5050</v>
      </c>
      <c r="EZ6" s="147">
        <f t="shared" ref="EZ6" si="62">EY6+EY7</f>
        <v>5050</v>
      </c>
      <c r="FA6" s="147">
        <f t="shared" ref="FA6" si="63">EZ6+EZ7</f>
        <v>5050</v>
      </c>
      <c r="FB6" s="147">
        <f t="shared" ref="FB6" si="64">FA6+FA7</f>
        <v>5050</v>
      </c>
      <c r="FC6" s="147">
        <f t="shared" ref="FC6" si="65">FB6+FB7</f>
        <v>5050</v>
      </c>
      <c r="FD6" s="147">
        <f t="shared" ref="FD6" si="66">FC6+FC7</f>
        <v>5050</v>
      </c>
      <c r="FE6" s="147">
        <f t="shared" ref="FE6" si="67">FD6+FD7</f>
        <v>5050</v>
      </c>
      <c r="FF6" s="147">
        <f t="shared" ref="FF6" si="68">FE6+FE7</f>
        <v>5050</v>
      </c>
      <c r="FG6" s="147">
        <f t="shared" ref="FG6" si="69">FF6+FF7</f>
        <v>5050</v>
      </c>
      <c r="FH6" s="147">
        <f t="shared" ref="FH6" si="70">FG6+FG7</f>
        <v>5050</v>
      </c>
      <c r="FI6" s="147">
        <f t="shared" ref="FI6" si="71">FH6+FH7</f>
        <v>5050</v>
      </c>
      <c r="FJ6" s="147">
        <f t="shared" ref="FJ6" si="72">FI6+FI7</f>
        <v>5050</v>
      </c>
      <c r="FK6" s="147">
        <f t="shared" ref="FK6" si="73">FJ6+FJ7</f>
        <v>5050</v>
      </c>
      <c r="FL6" s="147">
        <f t="shared" ref="FL6" si="74">FK6+FK7</f>
        <v>5050</v>
      </c>
      <c r="FM6" s="147">
        <f t="shared" ref="FM6" si="75">FL6+FL7</f>
        <v>5050</v>
      </c>
      <c r="FN6" s="147">
        <f t="shared" ref="FN6" si="76">FM6+FM7</f>
        <v>5050</v>
      </c>
      <c r="FO6" s="147">
        <f t="shared" ref="FO6" si="77">FN6+FN7</f>
        <v>5050</v>
      </c>
      <c r="FP6" s="147">
        <f t="shared" ref="FP6" si="78">FO6+FO7</f>
        <v>5050</v>
      </c>
      <c r="FQ6" s="147">
        <f t="shared" ref="FQ6" si="79">FP6+FP7</f>
        <v>5050</v>
      </c>
      <c r="FR6" s="147">
        <f t="shared" ref="FR6" si="80">FQ6+FQ7</f>
        <v>5050</v>
      </c>
      <c r="FS6" s="147">
        <f t="shared" ref="FS6" si="81">FR6+FR7</f>
        <v>5050</v>
      </c>
      <c r="FT6" s="147">
        <f t="shared" ref="FT6" si="82">FS6+FS7</f>
        <v>5050</v>
      </c>
      <c r="FU6" s="147">
        <f t="shared" ref="FU6" si="83">FT6+FT7</f>
        <v>5050</v>
      </c>
      <c r="FV6" s="147">
        <f t="shared" ref="FV6" si="84">FU6+FU7</f>
        <v>5050</v>
      </c>
      <c r="FW6" s="147">
        <f t="shared" ref="FW6" si="85">FV6+FV7</f>
        <v>5050</v>
      </c>
      <c r="FX6" s="147">
        <f t="shared" ref="FX6" si="86">FW6+FW7</f>
        <v>5050</v>
      </c>
      <c r="FY6" s="147">
        <f t="shared" ref="FY6" si="87">FX6+FX7</f>
        <v>5050</v>
      </c>
      <c r="FZ6" s="147">
        <f t="shared" ref="FZ6" si="88">FY6+FY7</f>
        <v>5050</v>
      </c>
      <c r="GA6" s="147">
        <f t="shared" ref="GA6" si="89">FZ6+FZ7</f>
        <v>5050</v>
      </c>
      <c r="GB6" s="147">
        <f t="shared" ref="GB6" si="90">GA6+GA7</f>
        <v>5050</v>
      </c>
      <c r="GC6" s="147">
        <f t="shared" ref="GC6" si="91">GB6+GB7</f>
        <v>5050</v>
      </c>
      <c r="GD6" s="147">
        <f t="shared" ref="GD6" si="92">GC6+GC7</f>
        <v>5050</v>
      </c>
      <c r="GE6" s="147">
        <f t="shared" ref="GE6" si="93">GD6+GD7</f>
        <v>5050</v>
      </c>
      <c r="GF6" s="147">
        <f t="shared" ref="GF6" si="94">GE6+GE7</f>
        <v>5050</v>
      </c>
      <c r="GG6" s="147">
        <f t="shared" ref="GG6" si="95">GF6+GF7</f>
        <v>5050</v>
      </c>
      <c r="GH6" s="147">
        <f t="shared" ref="GH6" si="96">GG6+GG7</f>
        <v>5050</v>
      </c>
      <c r="GI6" s="147">
        <f t="shared" ref="GI6" si="97">GH6+GH7</f>
        <v>5050</v>
      </c>
      <c r="GJ6" s="147">
        <f t="shared" ref="GJ6" si="98">GI6+GI7</f>
        <v>5050</v>
      </c>
      <c r="GK6" s="147">
        <f t="shared" ref="GK6" si="99">GJ6+GJ7</f>
        <v>5050</v>
      </c>
      <c r="GL6" s="147">
        <f t="shared" ref="GL6" si="100">GK6+GK7</f>
        <v>5050</v>
      </c>
      <c r="GM6" s="147">
        <f t="shared" ref="GM6" si="101">GL6+GL7</f>
        <v>5050</v>
      </c>
      <c r="GN6" s="147">
        <f t="shared" ref="GN6" si="102">GM6+GM7</f>
        <v>5050</v>
      </c>
      <c r="GO6" s="147">
        <f t="shared" ref="GO6" si="103">GN6+GN7</f>
        <v>5050</v>
      </c>
      <c r="GP6" s="147">
        <f t="shared" ref="GP6" si="104">GO6+GO7</f>
        <v>5050</v>
      </c>
      <c r="GQ6" s="147">
        <f t="shared" ref="GQ6" si="105">GP6+GP7</f>
        <v>5050</v>
      </c>
      <c r="GR6" s="147">
        <f t="shared" ref="GR6" si="106">GQ6+GQ7</f>
        <v>5050</v>
      </c>
      <c r="GS6" s="147">
        <f t="shared" ref="GS6" si="107">GR6+GR7</f>
        <v>5050</v>
      </c>
      <c r="GT6" s="147">
        <f t="shared" ref="GT6" si="108">GS6+GS7</f>
        <v>5050</v>
      </c>
      <c r="GU6" s="147">
        <f t="shared" ref="GU6" si="109">GT6+GT7</f>
        <v>5050</v>
      </c>
      <c r="GV6" s="147">
        <f t="shared" ref="GV6" si="110">GU6+GU7</f>
        <v>5050</v>
      </c>
      <c r="GW6" s="147">
        <f t="shared" ref="GW6" si="111">GV6+GV7</f>
        <v>5050</v>
      </c>
      <c r="GX6" s="147">
        <f t="shared" ref="GX6" si="112">GW6+GW7</f>
        <v>5050</v>
      </c>
      <c r="GY6" s="147">
        <f t="shared" ref="GY6" si="113">GX6+GX7</f>
        <v>5050</v>
      </c>
      <c r="GZ6" s="147">
        <f t="shared" ref="GZ6" si="114">GY6+GY7</f>
        <v>5050</v>
      </c>
      <c r="HA6" s="147">
        <f t="shared" ref="HA6" si="115">GZ6+GZ7</f>
        <v>5050</v>
      </c>
      <c r="HB6" s="147">
        <f t="shared" ref="HB6" si="116">HA6+HA7</f>
        <v>5050</v>
      </c>
      <c r="HC6" s="147">
        <f t="shared" ref="HC6" si="117">HB6+HB7</f>
        <v>5050</v>
      </c>
      <c r="HD6" s="147">
        <f t="shared" ref="HD6" si="118">HC6+HC7</f>
        <v>5050</v>
      </c>
      <c r="HE6" s="147">
        <f t="shared" ref="HE6" si="119">HD6+HD7</f>
        <v>5050</v>
      </c>
      <c r="HF6" s="147">
        <f t="shared" ref="HF6" si="120">HE6+HE7</f>
        <v>5050</v>
      </c>
      <c r="HG6" s="147">
        <f t="shared" ref="HG6" si="121">HF6+HF7</f>
        <v>5050</v>
      </c>
      <c r="HH6" s="147">
        <f t="shared" ref="HH6" si="122">HG6+HG7</f>
        <v>5050</v>
      </c>
      <c r="HI6" s="147">
        <f t="shared" ref="HI6" si="123">HH6+HH7</f>
        <v>5050</v>
      </c>
      <c r="HJ6" s="147">
        <f t="shared" ref="HJ6" si="124">HI6+HI7</f>
        <v>5050</v>
      </c>
      <c r="HK6" s="147">
        <f t="shared" ref="HK6" si="125">HJ6+HJ7</f>
        <v>5050</v>
      </c>
      <c r="HL6" s="147">
        <f t="shared" ref="HL6" si="126">HK6+HK7</f>
        <v>5050</v>
      </c>
      <c r="HM6" s="147">
        <f t="shared" ref="HM6" si="127">HL6+HL7</f>
        <v>5050</v>
      </c>
      <c r="HN6" s="147">
        <f t="shared" ref="HN6" si="128">HM6+HM7</f>
        <v>5050</v>
      </c>
      <c r="HO6" s="147">
        <f t="shared" ref="HO6" si="129">HN6+HN7</f>
        <v>5050</v>
      </c>
      <c r="HP6" s="147">
        <f t="shared" ref="HP6" si="130">HO6+HO7</f>
        <v>5050</v>
      </c>
      <c r="HQ6" s="147">
        <f t="shared" ref="HQ6" si="131">HP6+HP7</f>
        <v>5050</v>
      </c>
      <c r="HR6" s="147">
        <f t="shared" ref="HR6" si="132">HQ6+HQ7</f>
        <v>5050</v>
      </c>
      <c r="HS6" s="147">
        <f t="shared" ref="HS6" si="133">HR6+HR7</f>
        <v>5050</v>
      </c>
      <c r="HT6" s="147">
        <f t="shared" ref="HT6" si="134">HS6+HS7</f>
        <v>5050</v>
      </c>
      <c r="HU6" s="147">
        <f t="shared" ref="HU6" si="135">HT6+HT7</f>
        <v>5050</v>
      </c>
      <c r="HV6" s="147">
        <f t="shared" ref="HV6" si="136">HU6+HU7</f>
        <v>5050</v>
      </c>
      <c r="HW6" s="147">
        <f t="shared" ref="HW6" si="137">HV6+HV7</f>
        <v>5050</v>
      </c>
      <c r="HX6" s="147">
        <f t="shared" ref="HX6" si="138">HW6+HW7</f>
        <v>5050</v>
      </c>
      <c r="HY6" s="147">
        <f t="shared" ref="HY6" si="139">HX6+HX7</f>
        <v>5050</v>
      </c>
      <c r="HZ6" s="147">
        <f t="shared" ref="HZ6" si="140">HY6+HY7</f>
        <v>5050</v>
      </c>
      <c r="IA6" s="147">
        <f t="shared" ref="IA6" si="141">HZ6+HZ7</f>
        <v>5050</v>
      </c>
      <c r="IB6" s="147">
        <f t="shared" ref="IB6" si="142">IA6+IA7</f>
        <v>5050</v>
      </c>
      <c r="IC6" s="147">
        <f t="shared" ref="IC6" si="143">IB6+IB7</f>
        <v>5050</v>
      </c>
      <c r="ID6" s="147">
        <f t="shared" ref="ID6" si="144">IC6+IC7</f>
        <v>5050</v>
      </c>
      <c r="IE6" s="147">
        <f t="shared" ref="IE6" si="145">ID6+ID7</f>
        <v>5050</v>
      </c>
      <c r="IF6" s="147">
        <f t="shared" ref="IF6" si="146">IE6+IE7</f>
        <v>5050</v>
      </c>
      <c r="IG6" s="147">
        <f t="shared" ref="IG6" si="147">IF6+IF7</f>
        <v>5050</v>
      </c>
      <c r="IH6" s="147">
        <f t="shared" ref="IH6" si="148">IG6+IG7</f>
        <v>5050</v>
      </c>
      <c r="II6" s="147">
        <f t="shared" ref="II6" si="149">IH6+IH7</f>
        <v>5050</v>
      </c>
      <c r="IJ6" s="147">
        <f t="shared" ref="IJ6" si="150">II6+II7</f>
        <v>5050</v>
      </c>
      <c r="IK6" s="147">
        <f t="shared" ref="IK6" si="151">IJ6+IJ7</f>
        <v>5050</v>
      </c>
      <c r="IL6" s="147">
        <f t="shared" ref="IL6" si="152">IK6+IK7</f>
        <v>5050</v>
      </c>
    </row>
    <row r="7" spans="1:246" ht="14.5" x14ac:dyDescent="0.35">
      <c r="A7" s="152" t="s">
        <v>926</v>
      </c>
      <c r="C7" s="70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>
        <v>100</v>
      </c>
      <c r="AA7" s="154">
        <v>-1850</v>
      </c>
      <c r="AB7" s="154">
        <v>400</v>
      </c>
      <c r="AC7" s="154">
        <v>350</v>
      </c>
      <c r="AD7" s="154">
        <v>550</v>
      </c>
      <c r="AE7" s="154">
        <v>400</v>
      </c>
      <c r="AF7" s="154">
        <v>0</v>
      </c>
      <c r="AG7" s="154">
        <v>400</v>
      </c>
      <c r="AH7" s="178">
        <v>200</v>
      </c>
      <c r="AI7" s="153">
        <v>200</v>
      </c>
      <c r="AJ7" s="154">
        <v>600</v>
      </c>
      <c r="AK7" s="154">
        <v>-360</v>
      </c>
      <c r="AL7" s="154">
        <v>250</v>
      </c>
      <c r="AM7" s="154">
        <v>0</v>
      </c>
      <c r="AN7" s="154">
        <v>90</v>
      </c>
      <c r="AO7" s="154">
        <v>300</v>
      </c>
      <c r="AP7" s="154">
        <v>500</v>
      </c>
      <c r="AQ7" s="154">
        <v>700</v>
      </c>
      <c r="AR7" s="154">
        <v>600</v>
      </c>
      <c r="AS7" s="154">
        <v>600</v>
      </c>
      <c r="AT7" s="154">
        <v>-2500</v>
      </c>
      <c r="AU7" s="154">
        <v>120</v>
      </c>
      <c r="AV7" s="154">
        <v>100</v>
      </c>
      <c r="AW7" s="154">
        <v>310</v>
      </c>
      <c r="AX7" s="154">
        <v>-400</v>
      </c>
      <c r="AY7" s="154">
        <v>500</v>
      </c>
      <c r="AZ7" s="154">
        <v>450</v>
      </c>
      <c r="BA7" s="154">
        <v>0</v>
      </c>
      <c r="BB7" s="154">
        <v>310</v>
      </c>
      <c r="BC7" s="154">
        <v>30</v>
      </c>
      <c r="BD7" s="154">
        <v>250</v>
      </c>
      <c r="BE7" s="154">
        <v>550</v>
      </c>
      <c r="BF7" s="154">
        <v>300</v>
      </c>
      <c r="BG7" s="154">
        <v>350</v>
      </c>
      <c r="BH7" s="154">
        <v>-2000</v>
      </c>
      <c r="BI7" s="154">
        <v>170</v>
      </c>
      <c r="BJ7" s="154">
        <v>450</v>
      </c>
      <c r="BK7" s="154">
        <v>300</v>
      </c>
      <c r="BL7" s="154">
        <v>450</v>
      </c>
      <c r="BM7" s="155">
        <v>700</v>
      </c>
      <c r="BN7" s="156">
        <v>700</v>
      </c>
      <c r="BO7" s="154">
        <v>0</v>
      </c>
      <c r="BP7" s="154">
        <v>-900</v>
      </c>
      <c r="BQ7" s="154">
        <v>-850</v>
      </c>
      <c r="BR7" s="154">
        <f t="shared" ref="BR7:BX7" si="153">BR8-BR9</f>
        <v>450</v>
      </c>
      <c r="BS7" s="154">
        <f t="shared" si="153"/>
        <v>600</v>
      </c>
      <c r="BT7" s="154">
        <f t="shared" si="153"/>
        <v>600</v>
      </c>
      <c r="BU7" s="154">
        <f t="shared" si="153"/>
        <v>500</v>
      </c>
      <c r="BV7" s="154">
        <f t="shared" si="153"/>
        <v>0</v>
      </c>
      <c r="BW7" s="154">
        <f t="shared" si="153"/>
        <v>-2290</v>
      </c>
      <c r="BX7" s="154">
        <f t="shared" si="153"/>
        <v>300</v>
      </c>
      <c r="BY7" s="154">
        <f t="shared" ref="BY7:CQ7" si="154">BY8-BY9</f>
        <v>500</v>
      </c>
      <c r="BZ7" s="154">
        <f t="shared" si="154"/>
        <v>450</v>
      </c>
      <c r="CA7" s="154">
        <f t="shared" si="154"/>
        <v>350</v>
      </c>
      <c r="CB7" s="154">
        <f t="shared" si="154"/>
        <v>450</v>
      </c>
      <c r="CC7" s="154">
        <f t="shared" si="154"/>
        <v>-3000</v>
      </c>
      <c r="CD7" s="154">
        <f t="shared" si="154"/>
        <v>190</v>
      </c>
      <c r="CE7" s="154">
        <f t="shared" si="154"/>
        <v>-2000</v>
      </c>
      <c r="CF7" s="154">
        <f t="shared" si="154"/>
        <v>0</v>
      </c>
      <c r="CG7" s="154">
        <f t="shared" si="154"/>
        <v>0</v>
      </c>
      <c r="CH7" s="154">
        <f t="shared" si="154"/>
        <v>0</v>
      </c>
      <c r="CI7" s="154">
        <f t="shared" si="154"/>
        <v>0</v>
      </c>
      <c r="CJ7" s="154">
        <f t="shared" si="154"/>
        <v>0</v>
      </c>
      <c r="CK7" s="154">
        <f t="shared" si="154"/>
        <v>0</v>
      </c>
      <c r="CL7" s="154">
        <f t="shared" si="154"/>
        <v>0</v>
      </c>
      <c r="CM7" s="154">
        <f t="shared" si="154"/>
        <v>0</v>
      </c>
      <c r="CN7" s="154">
        <f t="shared" si="154"/>
        <v>0</v>
      </c>
      <c r="CO7" s="154">
        <f t="shared" si="154"/>
        <v>0</v>
      </c>
      <c r="CP7" s="154">
        <f t="shared" si="154"/>
        <v>0</v>
      </c>
      <c r="CQ7" s="154">
        <f t="shared" si="154"/>
        <v>0</v>
      </c>
      <c r="CR7" s="154">
        <f t="shared" ref="CR7:FC7" si="155">CR8-CR9</f>
        <v>0</v>
      </c>
      <c r="CS7" s="154">
        <f t="shared" si="155"/>
        <v>0</v>
      </c>
      <c r="CT7" s="154">
        <f t="shared" si="155"/>
        <v>0</v>
      </c>
      <c r="CU7" s="154">
        <f t="shared" si="155"/>
        <v>0</v>
      </c>
      <c r="CV7" s="154">
        <f t="shared" si="155"/>
        <v>0</v>
      </c>
      <c r="CW7" s="154">
        <f t="shared" si="155"/>
        <v>0</v>
      </c>
      <c r="CX7" s="154">
        <f t="shared" si="155"/>
        <v>0</v>
      </c>
      <c r="CY7" s="154">
        <f t="shared" si="155"/>
        <v>0</v>
      </c>
      <c r="CZ7" s="154">
        <f t="shared" si="155"/>
        <v>0</v>
      </c>
      <c r="DA7" s="154">
        <f t="shared" si="155"/>
        <v>0</v>
      </c>
      <c r="DB7" s="154">
        <f t="shared" si="155"/>
        <v>0</v>
      </c>
      <c r="DC7" s="154">
        <f t="shared" si="155"/>
        <v>0</v>
      </c>
      <c r="DD7" s="154">
        <f t="shared" si="155"/>
        <v>0</v>
      </c>
      <c r="DE7" s="154">
        <f t="shared" si="155"/>
        <v>0</v>
      </c>
      <c r="DF7" s="154">
        <f t="shared" si="155"/>
        <v>0</v>
      </c>
      <c r="DG7" s="154">
        <f t="shared" si="155"/>
        <v>0</v>
      </c>
      <c r="DH7" s="154">
        <f t="shared" si="155"/>
        <v>0</v>
      </c>
      <c r="DI7" s="154">
        <f t="shared" si="155"/>
        <v>0</v>
      </c>
      <c r="DJ7" s="154">
        <f t="shared" si="155"/>
        <v>0</v>
      </c>
      <c r="DK7" s="154">
        <f t="shared" si="155"/>
        <v>0</v>
      </c>
      <c r="DL7" s="154">
        <f t="shared" si="155"/>
        <v>0</v>
      </c>
      <c r="DM7" s="154">
        <f t="shared" si="155"/>
        <v>0</v>
      </c>
      <c r="DN7" s="154">
        <f t="shared" si="155"/>
        <v>0</v>
      </c>
      <c r="DO7" s="154">
        <f t="shared" si="155"/>
        <v>0</v>
      </c>
      <c r="DP7" s="154">
        <f t="shared" si="155"/>
        <v>0</v>
      </c>
      <c r="DQ7" s="154">
        <f t="shared" si="155"/>
        <v>0</v>
      </c>
      <c r="DR7" s="154">
        <f t="shared" si="155"/>
        <v>0</v>
      </c>
      <c r="DS7" s="154">
        <f t="shared" si="155"/>
        <v>0</v>
      </c>
      <c r="DT7" s="154">
        <f t="shared" si="155"/>
        <v>0</v>
      </c>
      <c r="DU7" s="154">
        <f t="shared" si="155"/>
        <v>0</v>
      </c>
      <c r="DV7" s="154">
        <f t="shared" si="155"/>
        <v>0</v>
      </c>
      <c r="DW7" s="154">
        <f t="shared" si="155"/>
        <v>0</v>
      </c>
      <c r="DX7" s="154">
        <f t="shared" si="155"/>
        <v>0</v>
      </c>
      <c r="DY7" s="154">
        <f t="shared" si="155"/>
        <v>0</v>
      </c>
      <c r="DZ7" s="154">
        <f t="shared" si="155"/>
        <v>0</v>
      </c>
      <c r="EA7" s="154">
        <f t="shared" si="155"/>
        <v>0</v>
      </c>
      <c r="EB7" s="154">
        <f t="shared" si="155"/>
        <v>0</v>
      </c>
      <c r="EC7" s="154">
        <f t="shared" si="155"/>
        <v>0</v>
      </c>
      <c r="ED7" s="154">
        <f t="shared" si="155"/>
        <v>0</v>
      </c>
      <c r="EE7" s="154">
        <f t="shared" si="155"/>
        <v>0</v>
      </c>
      <c r="EF7" s="154">
        <f t="shared" si="155"/>
        <v>0</v>
      </c>
      <c r="EG7" s="154">
        <f t="shared" si="155"/>
        <v>0</v>
      </c>
      <c r="EH7" s="154">
        <f t="shared" si="155"/>
        <v>0</v>
      </c>
      <c r="EI7" s="154">
        <f t="shared" si="155"/>
        <v>0</v>
      </c>
      <c r="EJ7" s="154">
        <f t="shared" si="155"/>
        <v>0</v>
      </c>
      <c r="EK7" s="154">
        <f t="shared" si="155"/>
        <v>0</v>
      </c>
      <c r="EL7" s="154">
        <f t="shared" si="155"/>
        <v>0</v>
      </c>
      <c r="EM7" s="154">
        <f t="shared" si="155"/>
        <v>0</v>
      </c>
      <c r="EN7" s="154">
        <f t="shared" si="155"/>
        <v>0</v>
      </c>
      <c r="EO7" s="154">
        <f t="shared" si="155"/>
        <v>0</v>
      </c>
      <c r="EP7" s="154">
        <f t="shared" si="155"/>
        <v>0</v>
      </c>
      <c r="EQ7" s="154">
        <f t="shared" si="155"/>
        <v>0</v>
      </c>
      <c r="ER7" s="154">
        <f t="shared" si="155"/>
        <v>0</v>
      </c>
      <c r="ES7" s="154">
        <f t="shared" si="155"/>
        <v>0</v>
      </c>
      <c r="ET7" s="154">
        <f t="shared" si="155"/>
        <v>0</v>
      </c>
      <c r="EU7" s="154">
        <f t="shared" si="155"/>
        <v>0</v>
      </c>
      <c r="EV7" s="154">
        <f t="shared" si="155"/>
        <v>0</v>
      </c>
      <c r="EW7" s="154">
        <f t="shared" si="155"/>
        <v>0</v>
      </c>
      <c r="EX7" s="154">
        <f t="shared" si="155"/>
        <v>0</v>
      </c>
      <c r="EY7" s="154">
        <f t="shared" si="155"/>
        <v>0</v>
      </c>
      <c r="EZ7" s="154">
        <f t="shared" si="155"/>
        <v>0</v>
      </c>
      <c r="FA7" s="154">
        <f t="shared" si="155"/>
        <v>0</v>
      </c>
      <c r="FB7" s="154">
        <f t="shared" si="155"/>
        <v>0</v>
      </c>
      <c r="FC7" s="154">
        <f t="shared" si="155"/>
        <v>0</v>
      </c>
      <c r="FD7" s="154">
        <f t="shared" ref="FD7:HO7" si="156">FD8-FD9</f>
        <v>0</v>
      </c>
      <c r="FE7" s="154">
        <f t="shared" si="156"/>
        <v>0</v>
      </c>
      <c r="FF7" s="154">
        <f t="shared" si="156"/>
        <v>0</v>
      </c>
      <c r="FG7" s="154">
        <f t="shared" si="156"/>
        <v>0</v>
      </c>
      <c r="FH7" s="154">
        <f t="shared" si="156"/>
        <v>0</v>
      </c>
      <c r="FI7" s="154">
        <f t="shared" si="156"/>
        <v>0</v>
      </c>
      <c r="FJ7" s="154">
        <f t="shared" si="156"/>
        <v>0</v>
      </c>
      <c r="FK7" s="154">
        <f t="shared" si="156"/>
        <v>0</v>
      </c>
      <c r="FL7" s="154">
        <f t="shared" si="156"/>
        <v>0</v>
      </c>
      <c r="FM7" s="154">
        <f t="shared" si="156"/>
        <v>0</v>
      </c>
      <c r="FN7" s="154">
        <f t="shared" si="156"/>
        <v>0</v>
      </c>
      <c r="FO7" s="154">
        <f t="shared" si="156"/>
        <v>0</v>
      </c>
      <c r="FP7" s="154">
        <f t="shared" si="156"/>
        <v>0</v>
      </c>
      <c r="FQ7" s="154">
        <f t="shared" si="156"/>
        <v>0</v>
      </c>
      <c r="FR7" s="154">
        <f t="shared" si="156"/>
        <v>0</v>
      </c>
      <c r="FS7" s="154">
        <f t="shared" si="156"/>
        <v>0</v>
      </c>
      <c r="FT7" s="154">
        <f t="shared" si="156"/>
        <v>0</v>
      </c>
      <c r="FU7" s="154">
        <f t="shared" si="156"/>
        <v>0</v>
      </c>
      <c r="FV7" s="154">
        <f t="shared" si="156"/>
        <v>0</v>
      </c>
      <c r="FW7" s="154">
        <f t="shared" si="156"/>
        <v>0</v>
      </c>
      <c r="FX7" s="154">
        <f t="shared" si="156"/>
        <v>0</v>
      </c>
      <c r="FY7" s="154">
        <f t="shared" si="156"/>
        <v>0</v>
      </c>
      <c r="FZ7" s="154">
        <f t="shared" si="156"/>
        <v>0</v>
      </c>
      <c r="GA7" s="154">
        <f t="shared" si="156"/>
        <v>0</v>
      </c>
      <c r="GB7" s="154">
        <f t="shared" si="156"/>
        <v>0</v>
      </c>
      <c r="GC7" s="154">
        <f t="shared" si="156"/>
        <v>0</v>
      </c>
      <c r="GD7" s="154">
        <f t="shared" si="156"/>
        <v>0</v>
      </c>
      <c r="GE7" s="154">
        <f t="shared" si="156"/>
        <v>0</v>
      </c>
      <c r="GF7" s="154">
        <f t="shared" si="156"/>
        <v>0</v>
      </c>
      <c r="GG7" s="154">
        <f t="shared" si="156"/>
        <v>0</v>
      </c>
      <c r="GH7" s="154">
        <f t="shared" si="156"/>
        <v>0</v>
      </c>
      <c r="GI7" s="154">
        <f t="shared" si="156"/>
        <v>0</v>
      </c>
      <c r="GJ7" s="154">
        <f t="shared" si="156"/>
        <v>0</v>
      </c>
      <c r="GK7" s="154">
        <f t="shared" si="156"/>
        <v>0</v>
      </c>
      <c r="GL7" s="154">
        <f t="shared" si="156"/>
        <v>0</v>
      </c>
      <c r="GM7" s="154">
        <f t="shared" si="156"/>
        <v>0</v>
      </c>
      <c r="GN7" s="154">
        <f t="shared" si="156"/>
        <v>0</v>
      </c>
      <c r="GO7" s="154">
        <f t="shared" si="156"/>
        <v>0</v>
      </c>
      <c r="GP7" s="154">
        <f t="shared" si="156"/>
        <v>0</v>
      </c>
      <c r="GQ7" s="154">
        <f t="shared" si="156"/>
        <v>0</v>
      </c>
      <c r="GR7" s="154">
        <f t="shared" si="156"/>
        <v>0</v>
      </c>
      <c r="GS7" s="154">
        <f t="shared" si="156"/>
        <v>0</v>
      </c>
      <c r="GT7" s="154">
        <f t="shared" si="156"/>
        <v>0</v>
      </c>
      <c r="GU7" s="154">
        <f t="shared" si="156"/>
        <v>0</v>
      </c>
      <c r="GV7" s="154">
        <f t="shared" si="156"/>
        <v>0</v>
      </c>
      <c r="GW7" s="154">
        <f t="shared" si="156"/>
        <v>0</v>
      </c>
      <c r="GX7" s="154">
        <f t="shared" si="156"/>
        <v>0</v>
      </c>
      <c r="GY7" s="154">
        <f t="shared" si="156"/>
        <v>0</v>
      </c>
      <c r="GZ7" s="154">
        <f t="shared" si="156"/>
        <v>0</v>
      </c>
      <c r="HA7" s="154">
        <f t="shared" si="156"/>
        <v>0</v>
      </c>
      <c r="HB7" s="154">
        <f t="shared" si="156"/>
        <v>0</v>
      </c>
      <c r="HC7" s="154">
        <f t="shared" si="156"/>
        <v>0</v>
      </c>
      <c r="HD7" s="154">
        <f t="shared" si="156"/>
        <v>0</v>
      </c>
      <c r="HE7" s="154">
        <f t="shared" si="156"/>
        <v>0</v>
      </c>
      <c r="HF7" s="154">
        <f t="shared" si="156"/>
        <v>0</v>
      </c>
      <c r="HG7" s="154">
        <f t="shared" si="156"/>
        <v>0</v>
      </c>
      <c r="HH7" s="154">
        <f t="shared" si="156"/>
        <v>0</v>
      </c>
      <c r="HI7" s="154">
        <f t="shared" si="156"/>
        <v>0</v>
      </c>
      <c r="HJ7" s="154">
        <f t="shared" si="156"/>
        <v>0</v>
      </c>
      <c r="HK7" s="154">
        <f t="shared" si="156"/>
        <v>0</v>
      </c>
      <c r="HL7" s="154">
        <f t="shared" si="156"/>
        <v>0</v>
      </c>
      <c r="HM7" s="154">
        <f t="shared" si="156"/>
        <v>0</v>
      </c>
      <c r="HN7" s="154">
        <f t="shared" si="156"/>
        <v>0</v>
      </c>
      <c r="HO7" s="154">
        <f t="shared" si="156"/>
        <v>0</v>
      </c>
      <c r="HP7" s="154">
        <f t="shared" ref="HP7:IL7" si="157">HP8-HP9</f>
        <v>0</v>
      </c>
      <c r="HQ7" s="154">
        <f t="shared" si="157"/>
        <v>0</v>
      </c>
      <c r="HR7" s="154">
        <f t="shared" si="157"/>
        <v>0</v>
      </c>
      <c r="HS7" s="154">
        <f t="shared" si="157"/>
        <v>0</v>
      </c>
      <c r="HT7" s="154">
        <f t="shared" si="157"/>
        <v>0</v>
      </c>
      <c r="HU7" s="154">
        <f t="shared" si="157"/>
        <v>0</v>
      </c>
      <c r="HV7" s="154">
        <f t="shared" si="157"/>
        <v>0</v>
      </c>
      <c r="HW7" s="154">
        <f t="shared" si="157"/>
        <v>0</v>
      </c>
      <c r="HX7" s="154">
        <f t="shared" si="157"/>
        <v>0</v>
      </c>
      <c r="HY7" s="154">
        <f t="shared" si="157"/>
        <v>0</v>
      </c>
      <c r="HZ7" s="154">
        <f t="shared" si="157"/>
        <v>0</v>
      </c>
      <c r="IA7" s="154">
        <f t="shared" si="157"/>
        <v>0</v>
      </c>
      <c r="IB7" s="154">
        <f t="shared" si="157"/>
        <v>0</v>
      </c>
      <c r="IC7" s="154">
        <f t="shared" si="157"/>
        <v>0</v>
      </c>
      <c r="ID7" s="154">
        <f t="shared" si="157"/>
        <v>0</v>
      </c>
      <c r="IE7" s="154">
        <f t="shared" si="157"/>
        <v>0</v>
      </c>
      <c r="IF7" s="154">
        <f t="shared" si="157"/>
        <v>0</v>
      </c>
      <c r="IG7" s="154">
        <f t="shared" si="157"/>
        <v>0</v>
      </c>
      <c r="IH7" s="154">
        <f t="shared" si="157"/>
        <v>0</v>
      </c>
      <c r="II7" s="154">
        <f t="shared" si="157"/>
        <v>0</v>
      </c>
      <c r="IJ7" s="154">
        <f t="shared" si="157"/>
        <v>0</v>
      </c>
      <c r="IK7" s="154">
        <f t="shared" si="157"/>
        <v>0</v>
      </c>
      <c r="IL7" s="154">
        <f t="shared" si="157"/>
        <v>0</v>
      </c>
    </row>
    <row r="8" spans="1:246" ht="14.5" x14ac:dyDescent="0.35">
      <c r="A8" s="70" t="s">
        <v>927</v>
      </c>
      <c r="B8" s="70"/>
      <c r="C8" s="70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91"/>
      <c r="AI8" s="157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9"/>
      <c r="BN8" s="160"/>
      <c r="BO8" s="158"/>
      <c r="BP8" s="158"/>
      <c r="BQ8" s="158"/>
      <c r="BR8" s="158">
        <v>450</v>
      </c>
      <c r="BS8" s="158">
        <v>600</v>
      </c>
      <c r="BT8" s="158">
        <v>600</v>
      </c>
      <c r="BU8" s="158">
        <v>500</v>
      </c>
      <c r="BV8" s="158">
        <v>0</v>
      </c>
      <c r="BW8" s="158">
        <v>210</v>
      </c>
      <c r="BX8" s="158">
        <v>300</v>
      </c>
      <c r="BY8" s="158">
        <v>500</v>
      </c>
      <c r="BZ8" s="158">
        <v>450</v>
      </c>
      <c r="CA8" s="158">
        <v>350</v>
      </c>
      <c r="CB8" s="158">
        <v>450</v>
      </c>
      <c r="CC8" s="158">
        <v>0</v>
      </c>
      <c r="CD8" s="158">
        <v>250</v>
      </c>
      <c r="CE8" s="158"/>
      <c r="CF8" s="158"/>
      <c r="CG8" s="158"/>
      <c r="CH8" s="158"/>
      <c r="CI8" s="158"/>
      <c r="CJ8" s="158"/>
      <c r="CK8" s="158"/>
      <c r="CL8" s="158"/>
      <c r="CM8" s="158"/>
      <c r="CN8" s="158"/>
      <c r="CO8" s="158"/>
      <c r="CP8" s="158"/>
      <c r="CQ8" s="158"/>
      <c r="CR8" s="158"/>
      <c r="CS8" s="158"/>
      <c r="CT8" s="158"/>
      <c r="CU8" s="158"/>
      <c r="CV8" s="158"/>
      <c r="CW8" s="158"/>
      <c r="CX8" s="158"/>
      <c r="CY8" s="158"/>
      <c r="CZ8" s="158"/>
      <c r="DA8" s="158"/>
      <c r="DB8" s="158"/>
      <c r="DC8" s="158"/>
      <c r="DD8" s="158"/>
      <c r="DE8" s="158"/>
      <c r="DF8" s="158"/>
      <c r="DG8" s="158"/>
      <c r="DH8" s="158"/>
      <c r="DI8" s="158"/>
      <c r="DJ8" s="158"/>
      <c r="DK8" s="158"/>
      <c r="DL8" s="158"/>
      <c r="DM8" s="158"/>
      <c r="DN8" s="158"/>
      <c r="DO8" s="158"/>
      <c r="DP8" s="158"/>
      <c r="DQ8" s="158"/>
      <c r="DR8" s="158"/>
      <c r="DS8" s="158"/>
      <c r="DT8" s="158"/>
      <c r="DU8" s="158"/>
      <c r="DV8" s="158"/>
      <c r="DW8" s="158"/>
      <c r="DX8" s="158"/>
      <c r="DY8" s="158"/>
      <c r="DZ8" s="158"/>
      <c r="EA8" s="158"/>
      <c r="EB8" s="158"/>
      <c r="EC8" s="158"/>
      <c r="ED8" s="158"/>
      <c r="EE8" s="158"/>
      <c r="EF8" s="158"/>
      <c r="EG8" s="158"/>
      <c r="EH8" s="158"/>
      <c r="EI8" s="158"/>
      <c r="EJ8" s="158"/>
      <c r="EK8" s="158"/>
      <c r="EL8" s="158"/>
      <c r="EM8" s="158"/>
      <c r="EN8" s="158"/>
      <c r="EO8" s="158"/>
      <c r="EP8" s="158"/>
      <c r="EQ8" s="158"/>
      <c r="ER8" s="158"/>
      <c r="ES8" s="158"/>
      <c r="ET8" s="158"/>
      <c r="EU8" s="158"/>
      <c r="EV8" s="158"/>
      <c r="EW8" s="158"/>
      <c r="EX8" s="158"/>
      <c r="EY8" s="158"/>
      <c r="EZ8" s="158"/>
      <c r="FA8" s="158"/>
      <c r="FB8" s="158"/>
      <c r="FC8" s="158"/>
      <c r="FD8" s="158"/>
      <c r="FE8" s="158"/>
      <c r="FF8" s="158"/>
      <c r="FG8" s="158"/>
      <c r="FH8" s="158"/>
      <c r="FI8" s="158"/>
      <c r="FJ8" s="158"/>
      <c r="FK8" s="158"/>
      <c r="FL8" s="158"/>
      <c r="FM8" s="158"/>
      <c r="FN8" s="158"/>
      <c r="FO8" s="158"/>
      <c r="FP8" s="158"/>
      <c r="FQ8" s="158"/>
      <c r="FR8" s="158"/>
      <c r="FS8" s="158"/>
      <c r="FT8" s="158"/>
      <c r="FU8" s="158"/>
      <c r="FV8" s="158"/>
      <c r="FW8" s="158"/>
      <c r="FX8" s="158"/>
      <c r="FY8" s="158"/>
      <c r="FZ8" s="158"/>
      <c r="GA8" s="158"/>
      <c r="GB8" s="158"/>
      <c r="GC8" s="158"/>
      <c r="GD8" s="158"/>
      <c r="GE8" s="158"/>
      <c r="GF8" s="158"/>
      <c r="GG8" s="158"/>
      <c r="GH8" s="158"/>
      <c r="GI8" s="158"/>
      <c r="GJ8" s="158"/>
      <c r="GK8" s="158"/>
      <c r="GL8" s="158"/>
      <c r="GM8" s="158"/>
      <c r="GN8" s="158"/>
      <c r="GO8" s="158"/>
      <c r="GP8" s="158"/>
      <c r="GQ8" s="158"/>
      <c r="GR8" s="158"/>
      <c r="GS8" s="158"/>
      <c r="GT8" s="158"/>
      <c r="GU8" s="158"/>
      <c r="GV8" s="158"/>
      <c r="GW8" s="158"/>
      <c r="GX8" s="158"/>
      <c r="GY8" s="158"/>
      <c r="GZ8" s="158"/>
      <c r="HA8" s="158"/>
      <c r="HB8" s="158"/>
      <c r="HC8" s="158"/>
      <c r="HD8" s="158"/>
      <c r="HE8" s="158"/>
      <c r="HF8" s="158"/>
      <c r="HG8" s="158"/>
      <c r="HH8" s="158"/>
      <c r="HI8" s="158"/>
      <c r="HJ8" s="158"/>
      <c r="HK8" s="158"/>
      <c r="HL8" s="158"/>
      <c r="HM8" s="158"/>
      <c r="HN8" s="158"/>
      <c r="HO8" s="158"/>
      <c r="HP8" s="158"/>
      <c r="HQ8" s="158"/>
      <c r="HR8" s="158"/>
      <c r="HS8" s="158"/>
      <c r="HT8" s="158"/>
      <c r="HU8" s="158"/>
      <c r="HV8" s="158"/>
      <c r="HW8" s="158"/>
      <c r="HX8" s="158"/>
      <c r="HY8" s="158"/>
      <c r="HZ8" s="158"/>
      <c r="IA8" s="158"/>
      <c r="IB8" s="158"/>
      <c r="IC8" s="158"/>
      <c r="ID8" s="158"/>
      <c r="IE8" s="158"/>
      <c r="IF8" s="158"/>
      <c r="IG8" s="158"/>
      <c r="IH8" s="158"/>
      <c r="II8" s="158"/>
      <c r="IJ8" s="158"/>
      <c r="IK8" s="158"/>
      <c r="IL8" s="158"/>
    </row>
    <row r="9" spans="1:246" ht="14.5" x14ac:dyDescent="0.35">
      <c r="A9" s="70" t="s">
        <v>928</v>
      </c>
      <c r="B9" s="70"/>
      <c r="C9" s="70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91"/>
      <c r="AI9" s="157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9"/>
      <c r="BN9" s="160"/>
      <c r="BO9" s="158"/>
      <c r="BP9" s="158"/>
      <c r="BQ9" s="158"/>
      <c r="BR9" s="158"/>
      <c r="BS9" s="158"/>
      <c r="BT9" s="158"/>
      <c r="BU9" s="158"/>
      <c r="BV9" s="158"/>
      <c r="BW9" s="158">
        <v>2500</v>
      </c>
      <c r="BX9" s="158"/>
      <c r="BY9" s="158"/>
      <c r="BZ9" s="158"/>
      <c r="CA9" s="158"/>
      <c r="CB9" s="158"/>
      <c r="CC9" s="158">
        <v>3000</v>
      </c>
      <c r="CD9" s="158">
        <v>60</v>
      </c>
      <c r="CE9" s="158">
        <v>2000</v>
      </c>
      <c r="CF9" s="158"/>
      <c r="CG9" s="158"/>
      <c r="CH9" s="158"/>
      <c r="CI9" s="158"/>
      <c r="CJ9" s="158"/>
      <c r="CK9" s="158"/>
      <c r="CL9" s="158"/>
      <c r="CM9" s="158"/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8"/>
      <c r="DH9" s="158"/>
      <c r="DI9" s="158"/>
      <c r="DJ9" s="158"/>
      <c r="DK9" s="158"/>
      <c r="DL9" s="158"/>
      <c r="DM9" s="158"/>
      <c r="DN9" s="158"/>
      <c r="DO9" s="158"/>
      <c r="DP9" s="158"/>
      <c r="DQ9" s="158"/>
      <c r="DR9" s="158"/>
      <c r="DS9" s="158"/>
      <c r="DT9" s="158"/>
      <c r="DU9" s="158"/>
      <c r="DV9" s="158"/>
      <c r="DW9" s="158"/>
      <c r="DX9" s="158"/>
      <c r="DY9" s="158"/>
      <c r="DZ9" s="158"/>
      <c r="EA9" s="158"/>
      <c r="EB9" s="158"/>
      <c r="EC9" s="158"/>
      <c r="ED9" s="158"/>
      <c r="EE9" s="158"/>
      <c r="EF9" s="158"/>
      <c r="EG9" s="158"/>
      <c r="EH9" s="158"/>
      <c r="EI9" s="158"/>
      <c r="EJ9" s="158"/>
      <c r="EK9" s="158"/>
      <c r="EL9" s="158"/>
      <c r="EM9" s="158"/>
      <c r="EN9" s="158"/>
      <c r="EO9" s="158"/>
      <c r="EP9" s="158"/>
      <c r="EQ9" s="158"/>
      <c r="ER9" s="158"/>
      <c r="ES9" s="158"/>
      <c r="ET9" s="158"/>
      <c r="EU9" s="158"/>
      <c r="EV9" s="158"/>
      <c r="EW9" s="158"/>
      <c r="EX9" s="158"/>
      <c r="EY9" s="158"/>
      <c r="EZ9" s="158"/>
      <c r="FA9" s="158"/>
      <c r="FB9" s="158"/>
      <c r="FC9" s="158"/>
      <c r="FD9" s="158"/>
      <c r="FE9" s="158"/>
      <c r="FF9" s="158"/>
      <c r="FG9" s="158"/>
      <c r="FH9" s="158"/>
      <c r="FI9" s="158"/>
      <c r="FJ9" s="158"/>
      <c r="FK9" s="158"/>
      <c r="FL9" s="158"/>
      <c r="FM9" s="158"/>
      <c r="FN9" s="158"/>
      <c r="FO9" s="158"/>
      <c r="FP9" s="158"/>
      <c r="FQ9" s="158"/>
      <c r="FR9" s="158"/>
      <c r="FS9" s="158"/>
      <c r="FT9" s="158"/>
      <c r="FU9" s="158"/>
      <c r="FV9" s="158"/>
      <c r="FW9" s="158"/>
      <c r="FX9" s="158"/>
      <c r="FY9" s="158"/>
      <c r="FZ9" s="158"/>
      <c r="GA9" s="158"/>
      <c r="GB9" s="158"/>
      <c r="GC9" s="158"/>
      <c r="GD9" s="158"/>
      <c r="GE9" s="158"/>
      <c r="GF9" s="158"/>
      <c r="GG9" s="158"/>
      <c r="GH9" s="158"/>
      <c r="GI9" s="158"/>
      <c r="GJ9" s="158"/>
      <c r="GK9" s="158"/>
      <c r="GL9" s="158"/>
      <c r="GM9" s="158"/>
      <c r="GN9" s="158"/>
      <c r="GO9" s="158"/>
      <c r="GP9" s="158"/>
      <c r="GQ9" s="158"/>
      <c r="GR9" s="158"/>
      <c r="GS9" s="158"/>
      <c r="GT9" s="158"/>
      <c r="GU9" s="158"/>
      <c r="GV9" s="158"/>
      <c r="GW9" s="158"/>
      <c r="GX9" s="158"/>
      <c r="GY9" s="158"/>
      <c r="GZ9" s="158"/>
      <c r="HA9" s="158"/>
      <c r="HB9" s="158"/>
      <c r="HC9" s="158"/>
      <c r="HD9" s="158"/>
      <c r="HE9" s="158"/>
      <c r="HF9" s="158"/>
      <c r="HG9" s="158"/>
      <c r="HH9" s="158"/>
      <c r="HI9" s="158"/>
      <c r="HJ9" s="158"/>
      <c r="HK9" s="158"/>
      <c r="HL9" s="158"/>
      <c r="HM9" s="158"/>
      <c r="HN9" s="158"/>
      <c r="HO9" s="158"/>
      <c r="HP9" s="158"/>
      <c r="HQ9" s="158"/>
      <c r="HR9" s="158"/>
      <c r="HS9" s="158"/>
      <c r="HT9" s="158"/>
      <c r="HU9" s="158"/>
      <c r="HV9" s="158"/>
      <c r="HW9" s="158"/>
      <c r="HX9" s="158"/>
      <c r="HY9" s="158"/>
      <c r="HZ9" s="158"/>
      <c r="IA9" s="158"/>
      <c r="IB9" s="158"/>
      <c r="IC9" s="158"/>
      <c r="ID9" s="158"/>
      <c r="IE9" s="158"/>
      <c r="IF9" s="158"/>
      <c r="IG9" s="158"/>
      <c r="IH9" s="158"/>
      <c r="II9" s="158"/>
      <c r="IJ9" s="158"/>
      <c r="IK9" s="158"/>
      <c r="IL9" s="158"/>
    </row>
    <row r="10" spans="1:246" ht="14.5" x14ac:dyDescent="0.35">
      <c r="A10" s="192"/>
      <c r="B10" s="70"/>
      <c r="C10" s="70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71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2"/>
      <c r="BN10" s="7"/>
      <c r="CR10" s="239"/>
      <c r="CS10" s="239"/>
      <c r="CT10" s="239"/>
      <c r="CU10" s="239"/>
      <c r="CV10" s="239"/>
      <c r="CW10" s="239"/>
      <c r="CX10" s="239"/>
      <c r="CY10" s="239"/>
      <c r="CZ10" s="239"/>
      <c r="DA10" s="239"/>
      <c r="DB10" s="239"/>
      <c r="DC10" s="239"/>
      <c r="DD10" s="239"/>
      <c r="DE10" s="239"/>
      <c r="DF10" s="239"/>
      <c r="DG10" s="239"/>
      <c r="DH10" s="239"/>
      <c r="DI10" s="239"/>
      <c r="DJ10" s="239"/>
      <c r="DK10" s="239"/>
      <c r="DL10" s="239"/>
      <c r="DM10" s="239"/>
      <c r="DN10" s="239"/>
      <c r="DO10" s="239"/>
      <c r="DP10" s="239"/>
      <c r="DQ10" s="239"/>
      <c r="DR10" s="239"/>
      <c r="DS10" s="239"/>
      <c r="DT10" s="239"/>
      <c r="DU10" s="239"/>
      <c r="DV10" s="239"/>
      <c r="DW10" s="239"/>
      <c r="DX10" s="239"/>
      <c r="DY10" s="239"/>
      <c r="DZ10" s="239"/>
      <c r="EA10" s="239"/>
      <c r="EB10" s="239"/>
      <c r="EC10" s="239"/>
      <c r="ED10" s="239"/>
      <c r="EE10" s="239"/>
      <c r="EF10" s="239"/>
      <c r="EG10" s="239"/>
      <c r="EH10" s="239"/>
      <c r="EI10" s="239"/>
      <c r="EJ10" s="239"/>
      <c r="EK10" s="239"/>
      <c r="EL10" s="239"/>
      <c r="EM10" s="239"/>
      <c r="EN10" s="239"/>
      <c r="EO10" s="239"/>
      <c r="EP10" s="239"/>
      <c r="EQ10" s="239"/>
      <c r="ER10" s="239"/>
      <c r="ES10" s="239"/>
      <c r="ET10" s="239"/>
      <c r="EU10" s="239"/>
      <c r="EV10" s="239"/>
      <c r="EW10" s="239"/>
      <c r="EX10" s="239"/>
      <c r="EY10" s="239"/>
      <c r="EZ10" s="239"/>
      <c r="FA10" s="239"/>
      <c r="FB10" s="239"/>
      <c r="FC10" s="239"/>
      <c r="FD10" s="239"/>
      <c r="FE10" s="239"/>
      <c r="FF10" s="239"/>
      <c r="FG10" s="239"/>
      <c r="FH10" s="239"/>
      <c r="FI10" s="239"/>
      <c r="FJ10" s="239"/>
      <c r="FK10" s="239"/>
      <c r="FL10" s="239"/>
      <c r="FM10" s="239"/>
      <c r="FN10" s="239"/>
      <c r="FO10" s="239"/>
      <c r="FP10" s="239"/>
      <c r="FQ10" s="239"/>
      <c r="FR10" s="239"/>
      <c r="FS10" s="239"/>
      <c r="FT10" s="239"/>
      <c r="FU10" s="239"/>
      <c r="FV10" s="239"/>
      <c r="FW10" s="239"/>
      <c r="FX10" s="239"/>
      <c r="FY10" s="239"/>
      <c r="FZ10" s="239"/>
      <c r="GA10" s="239"/>
      <c r="GB10" s="239"/>
      <c r="GC10" s="239"/>
      <c r="GD10" s="239"/>
      <c r="GE10" s="239"/>
      <c r="GF10" s="239"/>
      <c r="GG10" s="239"/>
      <c r="GH10" s="239"/>
      <c r="GI10" s="239"/>
      <c r="GJ10" s="239"/>
      <c r="GK10" s="239"/>
      <c r="GL10" s="239"/>
      <c r="GM10" s="239"/>
      <c r="GN10" s="239"/>
      <c r="GO10" s="239"/>
      <c r="GP10" s="239"/>
      <c r="GQ10" s="239"/>
      <c r="GR10" s="239"/>
      <c r="GS10" s="239"/>
      <c r="GT10" s="239"/>
      <c r="GU10" s="239"/>
      <c r="GV10" s="239"/>
      <c r="GW10" s="239"/>
      <c r="GX10" s="239"/>
      <c r="GY10" s="239"/>
      <c r="GZ10" s="239"/>
      <c r="HA10" s="239"/>
      <c r="HB10" s="239"/>
      <c r="HC10" s="239"/>
      <c r="HD10" s="239"/>
      <c r="HE10" s="239"/>
      <c r="HF10" s="239"/>
      <c r="HG10" s="239"/>
      <c r="HH10" s="239"/>
      <c r="HI10" s="239"/>
      <c r="HJ10" s="239"/>
      <c r="HK10" s="239"/>
      <c r="HL10" s="239"/>
      <c r="HM10" s="239"/>
      <c r="HN10" s="239"/>
      <c r="HO10" s="239"/>
      <c r="HP10" s="239"/>
      <c r="HQ10" s="239"/>
      <c r="HR10" s="239"/>
      <c r="HS10" s="239"/>
      <c r="HT10" s="239"/>
      <c r="HU10" s="239"/>
      <c r="HV10" s="239"/>
      <c r="HW10" s="239"/>
      <c r="HX10" s="239"/>
      <c r="HY10" s="239"/>
      <c r="HZ10" s="239"/>
      <c r="IA10" s="239"/>
      <c r="IB10" s="239"/>
      <c r="IC10" s="239"/>
      <c r="ID10" s="239"/>
      <c r="IE10" s="239"/>
      <c r="IF10" s="239"/>
      <c r="IG10" s="239"/>
      <c r="IH10" s="239"/>
      <c r="II10" s="239"/>
      <c r="IJ10" s="239"/>
      <c r="IK10" s="239"/>
      <c r="IL10" s="239"/>
    </row>
    <row r="11" spans="1:246" ht="32.25" customHeight="1" x14ac:dyDescent="0.35">
      <c r="A11" s="161" t="s">
        <v>929</v>
      </c>
      <c r="B11" s="162"/>
      <c r="C11" s="162"/>
      <c r="D11" s="188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>
        <f t="shared" ref="W11:CQ11" si="158">V11+V12</f>
        <v>698.11</v>
      </c>
      <c r="X11" s="147">
        <f t="shared" si="158"/>
        <v>698.11</v>
      </c>
      <c r="Y11" s="147">
        <f t="shared" si="158"/>
        <v>698.11</v>
      </c>
      <c r="Z11" s="147">
        <f t="shared" si="158"/>
        <v>2181.17</v>
      </c>
      <c r="AA11" s="147">
        <f t="shared" si="158"/>
        <v>402.58000000000038</v>
      </c>
      <c r="AB11" s="147">
        <f t="shared" si="158"/>
        <v>1182.1700000000003</v>
      </c>
      <c r="AC11" s="147">
        <f t="shared" si="158"/>
        <v>2025.3000000000002</v>
      </c>
      <c r="AD11" s="147">
        <f t="shared" si="158"/>
        <v>2773.04</v>
      </c>
      <c r="AE11" s="147">
        <f t="shared" si="158"/>
        <v>2773.04</v>
      </c>
      <c r="AF11" s="147">
        <f t="shared" si="158"/>
        <v>2773.04</v>
      </c>
      <c r="AG11" s="147">
        <f t="shared" si="158"/>
        <v>5264.85</v>
      </c>
      <c r="AH11" s="150">
        <f t="shared" si="158"/>
        <v>288.58000000000084</v>
      </c>
      <c r="AI11" s="189">
        <f t="shared" si="158"/>
        <v>1040.3400000000011</v>
      </c>
      <c r="AJ11" s="147">
        <f t="shared" si="158"/>
        <v>1029.0200000000009</v>
      </c>
      <c r="AK11" s="147">
        <f t="shared" si="158"/>
        <v>1012.1700000000009</v>
      </c>
      <c r="AL11" s="147">
        <f t="shared" si="158"/>
        <v>1012.1700000000009</v>
      </c>
      <c r="AM11" s="147">
        <f t="shared" si="158"/>
        <v>1012.1700000000009</v>
      </c>
      <c r="AN11" s="147">
        <f t="shared" si="158"/>
        <v>2493.8500000000013</v>
      </c>
      <c r="AO11" s="147">
        <f t="shared" si="158"/>
        <v>871.40000000000123</v>
      </c>
      <c r="AP11" s="147">
        <f t="shared" si="158"/>
        <v>2047.7300000000012</v>
      </c>
      <c r="AQ11" s="147">
        <f t="shared" si="158"/>
        <v>275.84000000000128</v>
      </c>
      <c r="AR11" s="147">
        <f t="shared" si="158"/>
        <v>902.15000000000123</v>
      </c>
      <c r="AS11" s="147">
        <f t="shared" si="158"/>
        <v>902.15000000000123</v>
      </c>
      <c r="AT11" s="147">
        <f t="shared" si="158"/>
        <v>902.15000000000123</v>
      </c>
      <c r="AU11" s="147">
        <f t="shared" si="158"/>
        <v>3728.7900000000018</v>
      </c>
      <c r="AV11" s="147">
        <f t="shared" si="158"/>
        <v>1672.0200000000018</v>
      </c>
      <c r="AW11" s="147">
        <f t="shared" si="158"/>
        <v>195.08000000000175</v>
      </c>
      <c r="AX11" s="147">
        <f t="shared" si="158"/>
        <v>1.8189894035458565E-12</v>
      </c>
      <c r="AY11" s="147">
        <f t="shared" si="158"/>
        <v>1081.2900000000018</v>
      </c>
      <c r="AZ11" s="147">
        <f t="shared" si="158"/>
        <v>693.07000000000176</v>
      </c>
      <c r="BA11" s="147">
        <f t="shared" si="158"/>
        <v>693.07000000000176</v>
      </c>
      <c r="BB11" s="147">
        <f t="shared" si="158"/>
        <v>2780.1800000000012</v>
      </c>
      <c r="BC11" s="147">
        <f t="shared" si="158"/>
        <v>978.84000000000106</v>
      </c>
      <c r="BD11" s="147">
        <f t="shared" si="158"/>
        <v>58.800000000001091</v>
      </c>
      <c r="BE11" s="147">
        <f t="shared" si="158"/>
        <v>1237.8800000000012</v>
      </c>
      <c r="BF11" s="147">
        <f t="shared" si="158"/>
        <v>986.25000000000125</v>
      </c>
      <c r="BG11" s="147">
        <f t="shared" si="158"/>
        <v>986.25000000000125</v>
      </c>
      <c r="BH11" s="147">
        <f t="shared" si="158"/>
        <v>986.25000000000125</v>
      </c>
      <c r="BI11" s="147">
        <f t="shared" si="158"/>
        <v>3341.6000000000017</v>
      </c>
      <c r="BJ11" s="147">
        <f t="shared" si="158"/>
        <v>350.80000000000155</v>
      </c>
      <c r="BK11" s="147">
        <f t="shared" si="158"/>
        <v>1347.6200000000022</v>
      </c>
      <c r="BL11" s="147">
        <f t="shared" si="158"/>
        <v>811.89000000000226</v>
      </c>
      <c r="BM11" s="148">
        <f t="shared" si="158"/>
        <v>82.260000000002378</v>
      </c>
      <c r="BN11" s="190">
        <f t="shared" si="158"/>
        <v>82.260000000002378</v>
      </c>
      <c r="BO11" s="147">
        <f t="shared" si="158"/>
        <v>1.0000000000023732</v>
      </c>
      <c r="BP11" s="147">
        <f t="shared" si="158"/>
        <v>3185.4700000000025</v>
      </c>
      <c r="BQ11" s="147">
        <f t="shared" si="158"/>
        <v>1889.4800000000025</v>
      </c>
      <c r="BR11" s="147">
        <f t="shared" si="158"/>
        <v>278.18000000000234</v>
      </c>
      <c r="BS11" s="147">
        <f t="shared" si="158"/>
        <v>940.28000000000225</v>
      </c>
      <c r="BT11" s="147">
        <f t="shared" si="158"/>
        <v>1843.9300000000021</v>
      </c>
      <c r="BU11" s="147">
        <f t="shared" si="158"/>
        <v>735.99000000000206</v>
      </c>
      <c r="BV11" s="147">
        <f t="shared" si="158"/>
        <v>735.99000000000206</v>
      </c>
      <c r="BW11" s="147">
        <f t="shared" si="158"/>
        <v>4661.5600000000022</v>
      </c>
      <c r="BX11" s="147">
        <f t="shared" si="158"/>
        <v>3485.8800000000028</v>
      </c>
      <c r="BY11" s="147">
        <f t="shared" si="158"/>
        <v>247.55000000000246</v>
      </c>
      <c r="BZ11" s="147">
        <f t="shared" si="158"/>
        <v>1262.7700000000025</v>
      </c>
      <c r="CA11" s="147">
        <f t="shared" si="158"/>
        <v>1762.9900000000025</v>
      </c>
      <c r="CB11" s="147">
        <f t="shared" si="158"/>
        <v>1762.9900000000025</v>
      </c>
      <c r="CC11" s="147">
        <f t="shared" si="158"/>
        <v>1241.7300000000025</v>
      </c>
      <c r="CD11" s="147">
        <f t="shared" si="158"/>
        <v>1992.6600000000028</v>
      </c>
      <c r="CE11" s="147">
        <f t="shared" si="158"/>
        <v>1725.3300000000029</v>
      </c>
      <c r="CF11" s="147">
        <f t="shared" si="158"/>
        <v>1596.5800000000033</v>
      </c>
      <c r="CG11" s="147">
        <f t="shared" si="158"/>
        <v>1603.2200000000034</v>
      </c>
      <c r="CH11" s="147">
        <f t="shared" si="158"/>
        <v>630.02000000000339</v>
      </c>
      <c r="CI11" s="147">
        <f t="shared" si="158"/>
        <v>199.63000000000341</v>
      </c>
      <c r="CJ11" s="147">
        <f t="shared" si="158"/>
        <v>199.63000000000341</v>
      </c>
      <c r="CK11" s="147">
        <f t="shared" si="158"/>
        <v>4413.1500000000033</v>
      </c>
      <c r="CL11" s="147">
        <f t="shared" si="158"/>
        <v>749.66000000000349</v>
      </c>
      <c r="CM11" s="147">
        <f t="shared" si="158"/>
        <v>2864.6000000000031</v>
      </c>
      <c r="CN11" s="147">
        <f t="shared" si="158"/>
        <v>2779.7500000000027</v>
      </c>
      <c r="CO11" s="147">
        <f t="shared" si="158"/>
        <v>2601.8700000000026</v>
      </c>
      <c r="CP11" s="147">
        <f t="shared" si="158"/>
        <v>2601.8700000000026</v>
      </c>
      <c r="CQ11" s="147">
        <f t="shared" si="158"/>
        <v>2601.8700000000026</v>
      </c>
      <c r="CR11" s="147">
        <f t="shared" ref="CR11" si="159">CQ11+CQ12</f>
        <v>2601.8700000000026</v>
      </c>
      <c r="CS11" s="147">
        <f t="shared" ref="CS11" si="160">CR11+CR12</f>
        <v>2075.5800000000027</v>
      </c>
      <c r="CT11" s="147">
        <f t="shared" ref="CT11" si="161">CS11+CS12</f>
        <v>206.20000000000255</v>
      </c>
      <c r="CU11" s="147">
        <f t="shared" ref="CU11" si="162">CT11+CT12</f>
        <v>-647.55999999999744</v>
      </c>
      <c r="CV11" s="147">
        <f t="shared" ref="CV11" si="163">CU11+CU12</f>
        <v>-2071.1899999999978</v>
      </c>
      <c r="CW11" s="147">
        <f t="shared" ref="CW11" si="164">CV11+CV12</f>
        <v>-2361.1899999999978</v>
      </c>
      <c r="CX11" s="147">
        <f t="shared" ref="CX11" si="165">CW11+CW12</f>
        <v>-2361.1899999999978</v>
      </c>
      <c r="CY11" s="147">
        <f t="shared" ref="CY11" si="166">CX11+CX12</f>
        <v>-2361.1899999999978</v>
      </c>
      <c r="CZ11" s="147">
        <f t="shared" ref="CZ11" si="167">CY11+CY12</f>
        <v>-2866.8999999999978</v>
      </c>
      <c r="DA11" s="147">
        <f t="shared" ref="DA11" si="168">CZ11+CZ12</f>
        <v>-3332.5899999999979</v>
      </c>
      <c r="DB11" s="147">
        <f t="shared" ref="DB11" si="169">DA11+DA12</f>
        <v>-3332.5899999999979</v>
      </c>
      <c r="DC11" s="147">
        <f t="shared" ref="DC11" si="170">DB11+DB12</f>
        <v>-3789.7899999999977</v>
      </c>
      <c r="DD11" s="147">
        <f t="shared" ref="DD11" si="171">DC11+DC12</f>
        <v>-3789.7899999999977</v>
      </c>
      <c r="DE11" s="147">
        <f t="shared" ref="DE11" si="172">DD11+DD12</f>
        <v>-3789.7899999999977</v>
      </c>
      <c r="DF11" s="147">
        <f t="shared" ref="DF11" si="173">DE11+DE12</f>
        <v>-3789.7899999999977</v>
      </c>
      <c r="DG11" s="147">
        <f t="shared" ref="DG11" si="174">DF11+DF12</f>
        <v>-3789.7899999999977</v>
      </c>
      <c r="DH11" s="147">
        <f t="shared" ref="DH11" si="175">DG11+DG12</f>
        <v>-3789.7899999999977</v>
      </c>
      <c r="DI11" s="147">
        <f t="shared" ref="DI11" si="176">DH11+DH12</f>
        <v>-3789.7899999999977</v>
      </c>
      <c r="DJ11" s="147">
        <f t="shared" ref="DJ11" si="177">DI11+DI12</f>
        <v>-4667.2899999999972</v>
      </c>
      <c r="DK11" s="147">
        <f t="shared" ref="DK11" si="178">DJ11+DJ12</f>
        <v>-5213.4299999999976</v>
      </c>
      <c r="DL11" s="147">
        <f t="shared" ref="DL11" si="179">DK11+DK12</f>
        <v>-5213.4299999999976</v>
      </c>
      <c r="DM11" s="147">
        <f t="shared" ref="DM11" si="180">DL11+DL12</f>
        <v>-5213.4299999999976</v>
      </c>
      <c r="DN11" s="147">
        <f t="shared" ref="DN11" si="181">DM11+DM12</f>
        <v>-5213.4299999999976</v>
      </c>
      <c r="DO11" s="147">
        <f t="shared" ref="DO11" si="182">DN11+DN12</f>
        <v>-5213.4299999999976</v>
      </c>
      <c r="DP11" s="147">
        <f t="shared" ref="DP11" si="183">DO11+DO12</f>
        <v>-5213.4299999999976</v>
      </c>
      <c r="DQ11" s="147">
        <f t="shared" ref="DQ11" si="184">DP11+DP12</f>
        <v>-5213.4299999999976</v>
      </c>
      <c r="DR11" s="147">
        <f t="shared" ref="DR11" si="185">DQ11+DQ12</f>
        <v>-5213.4299999999976</v>
      </c>
      <c r="DS11" s="147">
        <f t="shared" ref="DS11" si="186">DR11+DR12</f>
        <v>-5213.4299999999976</v>
      </c>
      <c r="DT11" s="147">
        <f t="shared" ref="DT11" si="187">DS11+DS12</f>
        <v>-5213.4299999999976</v>
      </c>
      <c r="DU11" s="147">
        <f t="shared" ref="DU11" si="188">DT11+DT12</f>
        <v>-5213.4299999999976</v>
      </c>
      <c r="DV11" s="147">
        <f t="shared" ref="DV11" si="189">DU11+DU12</f>
        <v>-5213.4299999999976</v>
      </c>
      <c r="DW11" s="147">
        <f t="shared" ref="DW11" si="190">DV11+DV12</f>
        <v>-5213.4299999999976</v>
      </c>
      <c r="DX11" s="147">
        <f t="shared" ref="DX11" si="191">DW11+DW12</f>
        <v>-5213.4299999999976</v>
      </c>
      <c r="DY11" s="147">
        <f t="shared" ref="DY11" si="192">DX11+DX12</f>
        <v>-5213.4299999999976</v>
      </c>
      <c r="DZ11" s="147">
        <f t="shared" ref="DZ11" si="193">DY11+DY12</f>
        <v>-5213.4299999999976</v>
      </c>
      <c r="EA11" s="147">
        <f t="shared" ref="EA11" si="194">DZ11+DZ12</f>
        <v>-5213.4299999999976</v>
      </c>
      <c r="EB11" s="147">
        <f t="shared" ref="EB11" si="195">EA11+EA12</f>
        <v>-5213.4299999999976</v>
      </c>
      <c r="EC11" s="147">
        <f t="shared" ref="EC11" si="196">EB11+EB12</f>
        <v>-5213.4299999999976</v>
      </c>
      <c r="ED11" s="147">
        <f t="shared" ref="ED11" si="197">EC11+EC12</f>
        <v>-5213.4299999999976</v>
      </c>
      <c r="EE11" s="147">
        <f t="shared" ref="EE11" si="198">ED11+ED12</f>
        <v>-5213.4299999999976</v>
      </c>
      <c r="EF11" s="147">
        <f t="shared" ref="EF11" si="199">EE11+EE12</f>
        <v>-5213.4299999999976</v>
      </c>
      <c r="EG11" s="147">
        <f t="shared" ref="EG11" si="200">EF11+EF12</f>
        <v>-5213.4299999999976</v>
      </c>
      <c r="EH11" s="147">
        <f t="shared" ref="EH11" si="201">EG11+EG12</f>
        <v>-5213.4299999999976</v>
      </c>
      <c r="EI11" s="147">
        <f t="shared" ref="EI11" si="202">EH11+EH12</f>
        <v>-5213.4299999999976</v>
      </c>
      <c r="EJ11" s="147">
        <f t="shared" ref="EJ11" si="203">EI11+EI12</f>
        <v>-5213.4299999999976</v>
      </c>
      <c r="EK11" s="147">
        <f t="shared" ref="EK11" si="204">EJ11+EJ12</f>
        <v>-5213.4299999999976</v>
      </c>
      <c r="EL11" s="147">
        <f t="shared" ref="EL11" si="205">EK11+EK12</f>
        <v>-5213.4299999999976</v>
      </c>
      <c r="EM11" s="147">
        <f t="shared" ref="EM11" si="206">EL11+EL12</f>
        <v>-5213.4299999999976</v>
      </c>
      <c r="EN11" s="147">
        <f t="shared" ref="EN11" si="207">EM11+EM12</f>
        <v>-5213.4299999999976</v>
      </c>
      <c r="EO11" s="147">
        <f t="shared" ref="EO11" si="208">EN11+EN12</f>
        <v>-5213.4299999999976</v>
      </c>
      <c r="EP11" s="147">
        <f t="shared" ref="EP11" si="209">EO11+EO12</f>
        <v>-5213.4299999999976</v>
      </c>
      <c r="EQ11" s="147">
        <f t="shared" ref="EQ11" si="210">EP11+EP12</f>
        <v>-5213.4299999999976</v>
      </c>
      <c r="ER11" s="147">
        <f t="shared" ref="ER11" si="211">EQ11+EQ12</f>
        <v>-5213.4299999999976</v>
      </c>
      <c r="ES11" s="147">
        <f t="shared" ref="ES11" si="212">ER11+ER12</f>
        <v>-5213.4299999999976</v>
      </c>
      <c r="ET11" s="147">
        <f t="shared" ref="ET11" si="213">ES11+ES12</f>
        <v>-5213.4299999999976</v>
      </c>
      <c r="EU11" s="147">
        <f t="shared" ref="EU11" si="214">ET11+ET12</f>
        <v>-5213.4299999999976</v>
      </c>
      <c r="EV11" s="147">
        <f t="shared" ref="EV11" si="215">EU11+EU12</f>
        <v>-5213.4299999999976</v>
      </c>
      <c r="EW11" s="147">
        <f t="shared" ref="EW11" si="216">EV11+EV12</f>
        <v>-5213.4299999999976</v>
      </c>
      <c r="EX11" s="147">
        <f t="shared" ref="EX11" si="217">EW11+EW12</f>
        <v>-5213.4299999999976</v>
      </c>
      <c r="EY11" s="147">
        <f t="shared" ref="EY11" si="218">EX11+EX12</f>
        <v>-5213.4299999999976</v>
      </c>
      <c r="EZ11" s="147">
        <f t="shared" ref="EZ11" si="219">EY11+EY12</f>
        <v>-5213.4299999999976</v>
      </c>
      <c r="FA11" s="147">
        <f t="shared" ref="FA11" si="220">EZ11+EZ12</f>
        <v>-5213.4299999999976</v>
      </c>
      <c r="FB11" s="147">
        <f t="shared" ref="FB11" si="221">FA11+FA12</f>
        <v>-5213.4299999999976</v>
      </c>
      <c r="FC11" s="147">
        <f t="shared" ref="FC11" si="222">FB11+FB12</f>
        <v>-5213.4299999999976</v>
      </c>
      <c r="FD11" s="147">
        <f t="shared" ref="FD11" si="223">FC11+FC12</f>
        <v>-5213.4299999999976</v>
      </c>
      <c r="FE11" s="147">
        <f t="shared" ref="FE11" si="224">FD11+FD12</f>
        <v>-5213.4299999999976</v>
      </c>
      <c r="FF11" s="147">
        <f t="shared" ref="FF11" si="225">FE11+FE12</f>
        <v>-5213.4299999999976</v>
      </c>
      <c r="FG11" s="147">
        <f t="shared" ref="FG11" si="226">FF11+FF12</f>
        <v>-5213.4299999999976</v>
      </c>
      <c r="FH11" s="147">
        <f t="shared" ref="FH11" si="227">FG11+FG12</f>
        <v>-5213.4299999999976</v>
      </c>
      <c r="FI11" s="147">
        <f t="shared" ref="FI11" si="228">FH11+FH12</f>
        <v>-5213.4299999999976</v>
      </c>
      <c r="FJ11" s="147">
        <f t="shared" ref="FJ11" si="229">FI11+FI12</f>
        <v>-5213.4299999999976</v>
      </c>
      <c r="FK11" s="147">
        <f t="shared" ref="FK11" si="230">FJ11+FJ12</f>
        <v>-5213.4299999999976</v>
      </c>
      <c r="FL11" s="147">
        <f t="shared" ref="FL11" si="231">FK11+FK12</f>
        <v>-5213.4299999999976</v>
      </c>
      <c r="FM11" s="147">
        <f t="shared" ref="FM11" si="232">FL11+FL12</f>
        <v>-5213.4299999999976</v>
      </c>
      <c r="FN11" s="147">
        <f t="shared" ref="FN11" si="233">FM11+FM12</f>
        <v>-5213.4299999999976</v>
      </c>
      <c r="FO11" s="147">
        <f t="shared" ref="FO11" si="234">FN11+FN12</f>
        <v>-5213.4299999999976</v>
      </c>
      <c r="FP11" s="147">
        <f t="shared" ref="FP11" si="235">FO11+FO12</f>
        <v>-5213.4299999999976</v>
      </c>
      <c r="FQ11" s="147">
        <f t="shared" ref="FQ11" si="236">FP11+FP12</f>
        <v>-5213.4299999999976</v>
      </c>
      <c r="FR11" s="147">
        <f t="shared" ref="FR11" si="237">FQ11+FQ12</f>
        <v>-5213.4299999999976</v>
      </c>
      <c r="FS11" s="147">
        <f t="shared" ref="FS11" si="238">FR11+FR12</f>
        <v>-5213.4299999999976</v>
      </c>
      <c r="FT11" s="147">
        <f t="shared" ref="FT11" si="239">FS11+FS12</f>
        <v>-5213.4299999999976</v>
      </c>
      <c r="FU11" s="147">
        <f t="shared" ref="FU11" si="240">FT11+FT12</f>
        <v>-5213.4299999999976</v>
      </c>
      <c r="FV11" s="147">
        <f t="shared" ref="FV11" si="241">FU11+FU12</f>
        <v>-5213.4299999999976</v>
      </c>
      <c r="FW11" s="147">
        <f t="shared" ref="FW11" si="242">FV11+FV12</f>
        <v>-5213.4299999999976</v>
      </c>
      <c r="FX11" s="147">
        <f t="shared" ref="FX11" si="243">FW11+FW12</f>
        <v>-5213.4299999999976</v>
      </c>
      <c r="FY11" s="147">
        <f t="shared" ref="FY11" si="244">FX11+FX12</f>
        <v>-5213.4299999999976</v>
      </c>
      <c r="FZ11" s="147">
        <f t="shared" ref="FZ11" si="245">FY11+FY12</f>
        <v>-5213.4299999999976</v>
      </c>
      <c r="GA11" s="147">
        <f t="shared" ref="GA11" si="246">FZ11+FZ12</f>
        <v>-5213.4299999999976</v>
      </c>
      <c r="GB11" s="147">
        <f t="shared" ref="GB11" si="247">GA11+GA12</f>
        <v>-5213.4299999999976</v>
      </c>
      <c r="GC11" s="147">
        <f t="shared" ref="GC11" si="248">GB11+GB12</f>
        <v>-5213.4299999999976</v>
      </c>
      <c r="GD11" s="147">
        <f t="shared" ref="GD11" si="249">GC11+GC12</f>
        <v>-5213.4299999999976</v>
      </c>
      <c r="GE11" s="147">
        <f t="shared" ref="GE11" si="250">GD11+GD12</f>
        <v>-5213.4299999999976</v>
      </c>
      <c r="GF11" s="147">
        <f t="shared" ref="GF11" si="251">GE11+GE12</f>
        <v>-5213.4299999999976</v>
      </c>
      <c r="GG11" s="147">
        <f t="shared" ref="GG11" si="252">GF11+GF12</f>
        <v>-5213.4299999999976</v>
      </c>
      <c r="GH11" s="147">
        <f t="shared" ref="GH11" si="253">GG11+GG12</f>
        <v>-5213.4299999999976</v>
      </c>
      <c r="GI11" s="147">
        <f t="shared" ref="GI11" si="254">GH11+GH12</f>
        <v>-5213.4299999999976</v>
      </c>
      <c r="GJ11" s="147">
        <f t="shared" ref="GJ11" si="255">GI11+GI12</f>
        <v>-5213.4299999999976</v>
      </c>
      <c r="GK11" s="147">
        <f t="shared" ref="GK11" si="256">GJ11+GJ12</f>
        <v>-5213.4299999999976</v>
      </c>
      <c r="GL11" s="147">
        <f t="shared" ref="GL11" si="257">GK11+GK12</f>
        <v>-5213.4299999999976</v>
      </c>
      <c r="GM11" s="147">
        <f t="shared" ref="GM11" si="258">GL11+GL12</f>
        <v>-5213.4299999999976</v>
      </c>
      <c r="GN11" s="147">
        <f t="shared" ref="GN11" si="259">GM11+GM12</f>
        <v>-5213.4299999999976</v>
      </c>
      <c r="GO11" s="147">
        <f t="shared" ref="GO11" si="260">GN11+GN12</f>
        <v>-5213.4299999999976</v>
      </c>
      <c r="GP11" s="147">
        <f t="shared" ref="GP11" si="261">GO11+GO12</f>
        <v>-5213.4299999999976</v>
      </c>
      <c r="GQ11" s="147">
        <f t="shared" ref="GQ11" si="262">GP11+GP12</f>
        <v>-5213.4299999999976</v>
      </c>
      <c r="GR11" s="147">
        <f t="shared" ref="GR11" si="263">GQ11+GQ12</f>
        <v>-5213.4299999999976</v>
      </c>
      <c r="GS11" s="147">
        <f t="shared" ref="GS11" si="264">GR11+GR12</f>
        <v>-5213.4299999999976</v>
      </c>
      <c r="GT11" s="147">
        <f t="shared" ref="GT11" si="265">GS11+GS12</f>
        <v>-5213.4299999999976</v>
      </c>
      <c r="GU11" s="147">
        <f t="shared" ref="GU11" si="266">GT11+GT12</f>
        <v>-5213.4299999999976</v>
      </c>
      <c r="GV11" s="147">
        <f t="shared" ref="GV11" si="267">GU11+GU12</f>
        <v>-5213.4299999999976</v>
      </c>
      <c r="GW11" s="147">
        <f t="shared" ref="GW11" si="268">GV11+GV12</f>
        <v>-5213.4299999999976</v>
      </c>
      <c r="GX11" s="147">
        <f t="shared" ref="GX11" si="269">GW11+GW12</f>
        <v>-5213.4299999999976</v>
      </c>
      <c r="GY11" s="147">
        <f t="shared" ref="GY11" si="270">GX11+GX12</f>
        <v>-5213.4299999999976</v>
      </c>
      <c r="GZ11" s="147">
        <f t="shared" ref="GZ11" si="271">GY11+GY12</f>
        <v>-5213.4299999999976</v>
      </c>
      <c r="HA11" s="147">
        <f t="shared" ref="HA11" si="272">GZ11+GZ12</f>
        <v>-5213.4299999999976</v>
      </c>
      <c r="HB11" s="147">
        <f t="shared" ref="HB11" si="273">HA11+HA12</f>
        <v>-5213.4299999999976</v>
      </c>
      <c r="HC11" s="147">
        <f t="shared" ref="HC11" si="274">HB11+HB12</f>
        <v>-5213.4299999999976</v>
      </c>
      <c r="HD11" s="147">
        <f t="shared" ref="HD11" si="275">HC11+HC12</f>
        <v>-5213.4299999999976</v>
      </c>
      <c r="HE11" s="147">
        <f t="shared" ref="HE11" si="276">HD11+HD12</f>
        <v>-5213.4299999999976</v>
      </c>
      <c r="HF11" s="147">
        <f t="shared" ref="HF11" si="277">HE11+HE12</f>
        <v>-5213.4299999999976</v>
      </c>
      <c r="HG11" s="147">
        <f t="shared" ref="HG11" si="278">HF11+HF12</f>
        <v>-5213.4299999999976</v>
      </c>
      <c r="HH11" s="147">
        <f t="shared" ref="HH11" si="279">HG11+HG12</f>
        <v>-5213.4299999999976</v>
      </c>
      <c r="HI11" s="147">
        <f t="shared" ref="HI11" si="280">HH11+HH12</f>
        <v>-5213.4299999999976</v>
      </c>
      <c r="HJ11" s="147">
        <f t="shared" ref="HJ11" si="281">HI11+HI12</f>
        <v>-5213.4299999999976</v>
      </c>
      <c r="HK11" s="147">
        <f t="shared" ref="HK11" si="282">HJ11+HJ12</f>
        <v>-5213.4299999999976</v>
      </c>
      <c r="HL11" s="147">
        <f t="shared" ref="HL11" si="283">HK11+HK12</f>
        <v>-5213.4299999999976</v>
      </c>
      <c r="HM11" s="147">
        <f t="shared" ref="HM11" si="284">HL11+HL12</f>
        <v>-5213.4299999999976</v>
      </c>
      <c r="HN11" s="147">
        <f t="shared" ref="HN11" si="285">HM11+HM12</f>
        <v>-5213.4299999999976</v>
      </c>
      <c r="HO11" s="147">
        <f t="shared" ref="HO11" si="286">HN11+HN12</f>
        <v>-5213.4299999999976</v>
      </c>
      <c r="HP11" s="147">
        <f t="shared" ref="HP11" si="287">HO11+HO12</f>
        <v>-5213.4299999999976</v>
      </c>
      <c r="HQ11" s="147">
        <f t="shared" ref="HQ11" si="288">HP11+HP12</f>
        <v>-5213.4299999999976</v>
      </c>
      <c r="HR11" s="147">
        <f t="shared" ref="HR11" si="289">HQ11+HQ12</f>
        <v>-5213.4299999999976</v>
      </c>
      <c r="HS11" s="147">
        <f t="shared" ref="HS11" si="290">HR11+HR12</f>
        <v>-5213.4299999999976</v>
      </c>
      <c r="HT11" s="147">
        <f t="shared" ref="HT11" si="291">HS11+HS12</f>
        <v>-5213.4299999999976</v>
      </c>
      <c r="HU11" s="147">
        <f t="shared" ref="HU11" si="292">HT11+HT12</f>
        <v>-5213.4299999999976</v>
      </c>
      <c r="HV11" s="147">
        <f t="shared" ref="HV11" si="293">HU11+HU12</f>
        <v>-5213.4299999999976</v>
      </c>
      <c r="HW11" s="147">
        <f t="shared" ref="HW11" si="294">HV11+HV12</f>
        <v>-5213.4299999999976</v>
      </c>
      <c r="HX11" s="147">
        <f t="shared" ref="HX11" si="295">HW11+HW12</f>
        <v>-5213.4299999999976</v>
      </c>
      <c r="HY11" s="147">
        <f t="shared" ref="HY11" si="296">HX11+HX12</f>
        <v>-5213.4299999999976</v>
      </c>
      <c r="HZ11" s="147">
        <f t="shared" ref="HZ11" si="297">HY11+HY12</f>
        <v>-5213.4299999999976</v>
      </c>
      <c r="IA11" s="147">
        <f t="shared" ref="IA11" si="298">HZ11+HZ12</f>
        <v>-5213.4299999999976</v>
      </c>
      <c r="IB11" s="147">
        <f t="shared" ref="IB11" si="299">IA11+IA12</f>
        <v>-5213.4299999999976</v>
      </c>
      <c r="IC11" s="147">
        <f t="shared" ref="IC11" si="300">IB11+IB12</f>
        <v>-5213.4299999999976</v>
      </c>
      <c r="ID11" s="147">
        <f t="shared" ref="ID11" si="301">IC11+IC12</f>
        <v>-5213.4299999999976</v>
      </c>
      <c r="IE11" s="147">
        <f t="shared" ref="IE11" si="302">ID11+ID12</f>
        <v>-5213.4299999999976</v>
      </c>
      <c r="IF11" s="147">
        <f t="shared" ref="IF11" si="303">IE11+IE12</f>
        <v>-5213.4299999999976</v>
      </c>
      <c r="IG11" s="147">
        <f t="shared" ref="IG11" si="304">IF11+IF12</f>
        <v>-5213.4299999999976</v>
      </c>
      <c r="IH11" s="147">
        <f t="shared" ref="IH11" si="305">IG11+IG12</f>
        <v>-5213.4299999999976</v>
      </c>
      <c r="II11" s="147">
        <f t="shared" ref="II11" si="306">IH11+IH12</f>
        <v>-5213.4299999999976</v>
      </c>
      <c r="IJ11" s="147">
        <f t="shared" ref="IJ11" si="307">II11+II12</f>
        <v>-5213.4299999999976</v>
      </c>
      <c r="IK11" s="147">
        <f t="shared" ref="IK11" si="308">IJ11+IJ12</f>
        <v>-5213.4299999999976</v>
      </c>
      <c r="IL11" s="147">
        <f t="shared" ref="IL11" si="309">IK11+IK12</f>
        <v>-5213.4299999999976</v>
      </c>
    </row>
    <row r="12" spans="1:246" ht="14.5" x14ac:dyDescent="0.35">
      <c r="A12" s="152" t="s">
        <v>930</v>
      </c>
      <c r="B12" s="70"/>
      <c r="C12" s="70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>
        <f>V20</f>
        <v>698.11</v>
      </c>
      <c r="W12" s="154">
        <f t="shared" ref="W12:CQ12" si="310">SUM(W14,-W22,-W29,-W40,-W68,-W73,-W77)</f>
        <v>0</v>
      </c>
      <c r="X12" s="154">
        <f t="shared" si="310"/>
        <v>0</v>
      </c>
      <c r="Y12" s="154">
        <f t="shared" si="310"/>
        <v>1483.0600000000002</v>
      </c>
      <c r="Z12" s="154">
        <f t="shared" si="310"/>
        <v>-1778.5899999999997</v>
      </c>
      <c r="AA12" s="154">
        <f t="shared" si="310"/>
        <v>779.58999999999992</v>
      </c>
      <c r="AB12" s="154">
        <f t="shared" si="310"/>
        <v>843.12999999999988</v>
      </c>
      <c r="AC12" s="154">
        <f t="shared" si="310"/>
        <v>747.74</v>
      </c>
      <c r="AD12" s="154">
        <f t="shared" si="310"/>
        <v>0</v>
      </c>
      <c r="AE12" s="154">
        <f t="shared" si="310"/>
        <v>0</v>
      </c>
      <c r="AF12" s="154">
        <f t="shared" si="310"/>
        <v>2491.8100000000004</v>
      </c>
      <c r="AG12" s="154">
        <f t="shared" si="310"/>
        <v>-4976.2699999999995</v>
      </c>
      <c r="AH12" s="178">
        <f t="shared" si="310"/>
        <v>751.76000000000022</v>
      </c>
      <c r="AI12" s="153">
        <f t="shared" si="310"/>
        <v>-11.320000000000164</v>
      </c>
      <c r="AJ12" s="154">
        <f t="shared" si="310"/>
        <v>-16.850000000000023</v>
      </c>
      <c r="AK12" s="154">
        <f t="shared" si="310"/>
        <v>0</v>
      </c>
      <c r="AL12" s="154">
        <f t="shared" si="310"/>
        <v>0</v>
      </c>
      <c r="AM12" s="154">
        <f t="shared" si="310"/>
        <v>1481.6800000000003</v>
      </c>
      <c r="AN12" s="154">
        <f t="shared" si="310"/>
        <v>-1622.45</v>
      </c>
      <c r="AO12" s="154">
        <f t="shared" si="310"/>
        <v>1176.33</v>
      </c>
      <c r="AP12" s="154">
        <f t="shared" si="310"/>
        <v>-1771.8899999999999</v>
      </c>
      <c r="AQ12" s="154">
        <f t="shared" si="310"/>
        <v>626.30999999999995</v>
      </c>
      <c r="AR12" s="154">
        <f t="shared" si="310"/>
        <v>0</v>
      </c>
      <c r="AS12" s="154">
        <f t="shared" si="310"/>
        <v>0</v>
      </c>
      <c r="AT12" s="154">
        <f t="shared" si="310"/>
        <v>2826.6400000000003</v>
      </c>
      <c r="AU12" s="154">
        <f t="shared" si="310"/>
        <v>-2056.77</v>
      </c>
      <c r="AV12" s="154">
        <f t="shared" si="310"/>
        <v>-1476.94</v>
      </c>
      <c r="AW12" s="154">
        <f t="shared" si="310"/>
        <v>-195.07999999999993</v>
      </c>
      <c r="AX12" s="154">
        <f t="shared" si="310"/>
        <v>1081.29</v>
      </c>
      <c r="AY12" s="154">
        <f t="shared" si="310"/>
        <v>-388.22</v>
      </c>
      <c r="AZ12" s="154">
        <f t="shared" si="310"/>
        <v>0</v>
      </c>
      <c r="BA12" s="154">
        <f t="shared" si="310"/>
        <v>2087.1099999999997</v>
      </c>
      <c r="BB12" s="154">
        <f t="shared" si="310"/>
        <v>-1801.3400000000001</v>
      </c>
      <c r="BC12" s="154">
        <f t="shared" si="310"/>
        <v>-920.04</v>
      </c>
      <c r="BD12" s="154">
        <f t="shared" si="310"/>
        <v>1179.0800000000002</v>
      </c>
      <c r="BE12" s="154">
        <f t="shared" si="310"/>
        <v>-251.63</v>
      </c>
      <c r="BF12" s="154">
        <f t="shared" si="310"/>
        <v>0</v>
      </c>
      <c r="BG12" s="154">
        <f t="shared" si="310"/>
        <v>0</v>
      </c>
      <c r="BH12" s="154">
        <f t="shared" si="310"/>
        <v>2355.3500000000004</v>
      </c>
      <c r="BI12" s="154">
        <f t="shared" si="310"/>
        <v>-2990.8</v>
      </c>
      <c r="BJ12" s="154">
        <f t="shared" si="310"/>
        <v>996.82000000000062</v>
      </c>
      <c r="BK12" s="154">
        <f t="shared" si="310"/>
        <v>-535.7299999999999</v>
      </c>
      <c r="BL12" s="154">
        <f t="shared" si="310"/>
        <v>-729.62999999999988</v>
      </c>
      <c r="BM12" s="155">
        <f t="shared" si="310"/>
        <v>0</v>
      </c>
      <c r="BN12" s="156">
        <f t="shared" si="310"/>
        <v>-81.260000000000005</v>
      </c>
      <c r="BO12" s="154">
        <f t="shared" si="310"/>
        <v>3184.4700000000003</v>
      </c>
      <c r="BP12" s="154">
        <f t="shared" si="310"/>
        <v>-1295.99</v>
      </c>
      <c r="BQ12" s="154">
        <f t="shared" si="310"/>
        <v>-1611.3000000000002</v>
      </c>
      <c r="BR12" s="154">
        <f t="shared" si="310"/>
        <v>662.09999999999991</v>
      </c>
      <c r="BS12" s="154">
        <f t="shared" si="310"/>
        <v>903.65</v>
      </c>
      <c r="BT12" s="154">
        <f t="shared" si="310"/>
        <v>-1107.94</v>
      </c>
      <c r="BU12" s="154">
        <f t="shared" si="310"/>
        <v>0</v>
      </c>
      <c r="BV12" s="154">
        <f t="shared" si="310"/>
        <v>3925.57</v>
      </c>
      <c r="BW12" s="154">
        <f t="shared" si="310"/>
        <v>-1175.6799999999994</v>
      </c>
      <c r="BX12" s="154">
        <f t="shared" si="310"/>
        <v>-3238.3300000000004</v>
      </c>
      <c r="BY12" s="154">
        <f t="shared" si="310"/>
        <v>1015.22</v>
      </c>
      <c r="BZ12" s="154">
        <f t="shared" si="310"/>
        <v>500.21999999999991</v>
      </c>
      <c r="CA12" s="154">
        <f t="shared" si="310"/>
        <v>0</v>
      </c>
      <c r="CB12" s="154">
        <f t="shared" si="310"/>
        <v>-521.26</v>
      </c>
      <c r="CC12" s="154">
        <f t="shared" si="310"/>
        <v>750.93000000000029</v>
      </c>
      <c r="CD12" s="154">
        <f t="shared" si="310"/>
        <v>-267.32999999999993</v>
      </c>
      <c r="CE12" s="154">
        <f t="shared" si="310"/>
        <v>-128.74999999999955</v>
      </c>
      <c r="CF12" s="154">
        <f t="shared" si="310"/>
        <v>6.6400000000001</v>
      </c>
      <c r="CG12" s="154">
        <f t="shared" si="310"/>
        <v>-973.2</v>
      </c>
      <c r="CH12" s="154">
        <f t="shared" si="310"/>
        <v>-430.39</v>
      </c>
      <c r="CI12" s="154">
        <f t="shared" si="310"/>
        <v>0</v>
      </c>
      <c r="CJ12" s="154">
        <f t="shared" si="310"/>
        <v>4213.5199999999995</v>
      </c>
      <c r="CK12" s="154">
        <f t="shared" si="310"/>
        <v>-3663.49</v>
      </c>
      <c r="CL12" s="154">
        <f t="shared" si="310"/>
        <v>2114.9399999999996</v>
      </c>
      <c r="CM12" s="154">
        <f t="shared" si="310"/>
        <v>-84.850000000000136</v>
      </c>
      <c r="CN12" s="154">
        <f t="shared" si="310"/>
        <v>-177.87999999999988</v>
      </c>
      <c r="CO12" s="154">
        <f t="shared" si="310"/>
        <v>0</v>
      </c>
      <c r="CP12" s="154">
        <f t="shared" si="310"/>
        <v>0</v>
      </c>
      <c r="CQ12" s="154">
        <f t="shared" si="310"/>
        <v>0</v>
      </c>
      <c r="CR12" s="154">
        <f t="shared" ref="CR12:FC12" si="311">SUM(CR14,-CR22,-CR29,-CR40,-CR68,-CR73,-CR77)</f>
        <v>-526.29</v>
      </c>
      <c r="CS12" s="154">
        <f t="shared" si="311"/>
        <v>-1869.38</v>
      </c>
      <c r="CT12" s="154">
        <f t="shared" si="311"/>
        <v>-853.76</v>
      </c>
      <c r="CU12" s="154">
        <f t="shared" si="311"/>
        <v>-1423.63</v>
      </c>
      <c r="CV12" s="154">
        <f t="shared" si="311"/>
        <v>-290</v>
      </c>
      <c r="CW12" s="154">
        <f t="shared" si="311"/>
        <v>0</v>
      </c>
      <c r="CX12" s="154">
        <f t="shared" si="311"/>
        <v>0</v>
      </c>
      <c r="CY12" s="154">
        <f t="shared" si="311"/>
        <v>-505.71</v>
      </c>
      <c r="CZ12" s="154">
        <f t="shared" si="311"/>
        <v>-465.69</v>
      </c>
      <c r="DA12" s="154">
        <f t="shared" si="311"/>
        <v>0</v>
      </c>
      <c r="DB12" s="154">
        <f t="shared" si="311"/>
        <v>-457.2</v>
      </c>
      <c r="DC12" s="154">
        <f t="shared" si="311"/>
        <v>0</v>
      </c>
      <c r="DD12" s="154">
        <f t="shared" si="311"/>
        <v>0</v>
      </c>
      <c r="DE12" s="154">
        <f t="shared" si="311"/>
        <v>0</v>
      </c>
      <c r="DF12" s="154">
        <f t="shared" si="311"/>
        <v>0</v>
      </c>
      <c r="DG12" s="154">
        <f t="shared" si="311"/>
        <v>0</v>
      </c>
      <c r="DH12" s="154">
        <f t="shared" si="311"/>
        <v>0</v>
      </c>
      <c r="DI12" s="154">
        <f t="shared" si="311"/>
        <v>-877.5</v>
      </c>
      <c r="DJ12" s="154">
        <f t="shared" si="311"/>
        <v>-546.14</v>
      </c>
      <c r="DK12" s="154">
        <f t="shared" si="311"/>
        <v>0</v>
      </c>
      <c r="DL12" s="154">
        <f t="shared" si="311"/>
        <v>0</v>
      </c>
      <c r="DM12" s="154">
        <f t="shared" si="311"/>
        <v>0</v>
      </c>
      <c r="DN12" s="154">
        <f t="shared" si="311"/>
        <v>0</v>
      </c>
      <c r="DO12" s="154">
        <f t="shared" si="311"/>
        <v>0</v>
      </c>
      <c r="DP12" s="154">
        <f t="shared" si="311"/>
        <v>0</v>
      </c>
      <c r="DQ12" s="154">
        <f t="shared" si="311"/>
        <v>0</v>
      </c>
      <c r="DR12" s="154">
        <f t="shared" si="311"/>
        <v>0</v>
      </c>
      <c r="DS12" s="154">
        <f t="shared" si="311"/>
        <v>0</v>
      </c>
      <c r="DT12" s="154">
        <f t="shared" si="311"/>
        <v>0</v>
      </c>
      <c r="DU12" s="154">
        <f t="shared" si="311"/>
        <v>0</v>
      </c>
      <c r="DV12" s="154">
        <f t="shared" si="311"/>
        <v>0</v>
      </c>
      <c r="DW12" s="154">
        <f t="shared" si="311"/>
        <v>0</v>
      </c>
      <c r="DX12" s="154">
        <f t="shared" si="311"/>
        <v>0</v>
      </c>
      <c r="DY12" s="154">
        <f t="shared" si="311"/>
        <v>0</v>
      </c>
      <c r="DZ12" s="154">
        <f t="shared" si="311"/>
        <v>0</v>
      </c>
      <c r="EA12" s="154">
        <f t="shared" si="311"/>
        <v>0</v>
      </c>
      <c r="EB12" s="154">
        <f t="shared" si="311"/>
        <v>0</v>
      </c>
      <c r="EC12" s="154">
        <f t="shared" si="311"/>
        <v>0</v>
      </c>
      <c r="ED12" s="154">
        <f t="shared" si="311"/>
        <v>0</v>
      </c>
      <c r="EE12" s="154">
        <f t="shared" si="311"/>
        <v>0</v>
      </c>
      <c r="EF12" s="154">
        <f t="shared" si="311"/>
        <v>0</v>
      </c>
      <c r="EG12" s="154">
        <f t="shared" si="311"/>
        <v>0</v>
      </c>
      <c r="EH12" s="154">
        <f t="shared" si="311"/>
        <v>0</v>
      </c>
      <c r="EI12" s="154">
        <f t="shared" si="311"/>
        <v>0</v>
      </c>
      <c r="EJ12" s="154">
        <f t="shared" si="311"/>
        <v>0</v>
      </c>
      <c r="EK12" s="154">
        <f t="shared" si="311"/>
        <v>0</v>
      </c>
      <c r="EL12" s="154">
        <f t="shared" si="311"/>
        <v>0</v>
      </c>
      <c r="EM12" s="154">
        <f t="shared" si="311"/>
        <v>0</v>
      </c>
      <c r="EN12" s="154">
        <f t="shared" si="311"/>
        <v>0</v>
      </c>
      <c r="EO12" s="154">
        <f t="shared" si="311"/>
        <v>0</v>
      </c>
      <c r="EP12" s="154">
        <f t="shared" si="311"/>
        <v>0</v>
      </c>
      <c r="EQ12" s="154">
        <f t="shared" si="311"/>
        <v>0</v>
      </c>
      <c r="ER12" s="154">
        <f t="shared" si="311"/>
        <v>0</v>
      </c>
      <c r="ES12" s="154">
        <f t="shared" si="311"/>
        <v>0</v>
      </c>
      <c r="ET12" s="154">
        <f t="shared" si="311"/>
        <v>0</v>
      </c>
      <c r="EU12" s="154">
        <f t="shared" si="311"/>
        <v>0</v>
      </c>
      <c r="EV12" s="154">
        <f t="shared" si="311"/>
        <v>0</v>
      </c>
      <c r="EW12" s="154">
        <f t="shared" si="311"/>
        <v>0</v>
      </c>
      <c r="EX12" s="154">
        <f t="shared" si="311"/>
        <v>0</v>
      </c>
      <c r="EY12" s="154">
        <f t="shared" si="311"/>
        <v>0</v>
      </c>
      <c r="EZ12" s="154">
        <f t="shared" si="311"/>
        <v>0</v>
      </c>
      <c r="FA12" s="154">
        <f t="shared" si="311"/>
        <v>0</v>
      </c>
      <c r="FB12" s="154">
        <f t="shared" si="311"/>
        <v>0</v>
      </c>
      <c r="FC12" s="154">
        <f t="shared" si="311"/>
        <v>0</v>
      </c>
      <c r="FD12" s="154">
        <f t="shared" ref="FD12:HO12" si="312">SUM(FD14,-FD22,-FD29,-FD40,-FD68,-FD73,-FD77)</f>
        <v>0</v>
      </c>
      <c r="FE12" s="154">
        <f t="shared" si="312"/>
        <v>0</v>
      </c>
      <c r="FF12" s="154">
        <f t="shared" si="312"/>
        <v>0</v>
      </c>
      <c r="FG12" s="154">
        <f t="shared" si="312"/>
        <v>0</v>
      </c>
      <c r="FH12" s="154">
        <f t="shared" si="312"/>
        <v>0</v>
      </c>
      <c r="FI12" s="154">
        <f t="shared" si="312"/>
        <v>0</v>
      </c>
      <c r="FJ12" s="154">
        <f t="shared" si="312"/>
        <v>0</v>
      </c>
      <c r="FK12" s="154">
        <f t="shared" si="312"/>
        <v>0</v>
      </c>
      <c r="FL12" s="154">
        <f t="shared" si="312"/>
        <v>0</v>
      </c>
      <c r="FM12" s="154">
        <f t="shared" si="312"/>
        <v>0</v>
      </c>
      <c r="FN12" s="154">
        <f t="shared" si="312"/>
        <v>0</v>
      </c>
      <c r="FO12" s="154">
        <f t="shared" si="312"/>
        <v>0</v>
      </c>
      <c r="FP12" s="154">
        <f t="shared" si="312"/>
        <v>0</v>
      </c>
      <c r="FQ12" s="154">
        <f t="shared" si="312"/>
        <v>0</v>
      </c>
      <c r="FR12" s="154">
        <f t="shared" si="312"/>
        <v>0</v>
      </c>
      <c r="FS12" s="154">
        <f t="shared" si="312"/>
        <v>0</v>
      </c>
      <c r="FT12" s="154">
        <f t="shared" si="312"/>
        <v>0</v>
      </c>
      <c r="FU12" s="154">
        <f t="shared" si="312"/>
        <v>0</v>
      </c>
      <c r="FV12" s="154">
        <f t="shared" si="312"/>
        <v>0</v>
      </c>
      <c r="FW12" s="154">
        <f t="shared" si="312"/>
        <v>0</v>
      </c>
      <c r="FX12" s="154">
        <f t="shared" si="312"/>
        <v>0</v>
      </c>
      <c r="FY12" s="154">
        <f t="shared" si="312"/>
        <v>0</v>
      </c>
      <c r="FZ12" s="154">
        <f t="shared" si="312"/>
        <v>0</v>
      </c>
      <c r="GA12" s="154">
        <f t="shared" si="312"/>
        <v>0</v>
      </c>
      <c r="GB12" s="154">
        <f t="shared" si="312"/>
        <v>0</v>
      </c>
      <c r="GC12" s="154">
        <f t="shared" si="312"/>
        <v>0</v>
      </c>
      <c r="GD12" s="154">
        <f t="shared" si="312"/>
        <v>0</v>
      </c>
      <c r="GE12" s="154">
        <f t="shared" si="312"/>
        <v>0</v>
      </c>
      <c r="GF12" s="154">
        <f t="shared" si="312"/>
        <v>0</v>
      </c>
      <c r="GG12" s="154">
        <f t="shared" si="312"/>
        <v>0</v>
      </c>
      <c r="GH12" s="154">
        <f t="shared" si="312"/>
        <v>0</v>
      </c>
      <c r="GI12" s="154">
        <f t="shared" si="312"/>
        <v>0</v>
      </c>
      <c r="GJ12" s="154">
        <f t="shared" si="312"/>
        <v>0</v>
      </c>
      <c r="GK12" s="154">
        <f t="shared" si="312"/>
        <v>0</v>
      </c>
      <c r="GL12" s="154">
        <f t="shared" si="312"/>
        <v>0</v>
      </c>
      <c r="GM12" s="154">
        <f t="shared" si="312"/>
        <v>0</v>
      </c>
      <c r="GN12" s="154">
        <f t="shared" si="312"/>
        <v>0</v>
      </c>
      <c r="GO12" s="154">
        <f t="shared" si="312"/>
        <v>0</v>
      </c>
      <c r="GP12" s="154">
        <f t="shared" si="312"/>
        <v>0</v>
      </c>
      <c r="GQ12" s="154">
        <f t="shared" si="312"/>
        <v>0</v>
      </c>
      <c r="GR12" s="154">
        <f t="shared" si="312"/>
        <v>0</v>
      </c>
      <c r="GS12" s="154">
        <f t="shared" si="312"/>
        <v>0</v>
      </c>
      <c r="GT12" s="154">
        <f t="shared" si="312"/>
        <v>0</v>
      </c>
      <c r="GU12" s="154">
        <f t="shared" si="312"/>
        <v>0</v>
      </c>
      <c r="GV12" s="154">
        <f t="shared" si="312"/>
        <v>0</v>
      </c>
      <c r="GW12" s="154">
        <f t="shared" si="312"/>
        <v>0</v>
      </c>
      <c r="GX12" s="154">
        <f t="shared" si="312"/>
        <v>0</v>
      </c>
      <c r="GY12" s="154">
        <f t="shared" si="312"/>
        <v>0</v>
      </c>
      <c r="GZ12" s="154">
        <f t="shared" si="312"/>
        <v>0</v>
      </c>
      <c r="HA12" s="154">
        <f t="shared" si="312"/>
        <v>0</v>
      </c>
      <c r="HB12" s="154">
        <f t="shared" si="312"/>
        <v>0</v>
      </c>
      <c r="HC12" s="154">
        <f t="shared" si="312"/>
        <v>0</v>
      </c>
      <c r="HD12" s="154">
        <f t="shared" si="312"/>
        <v>0</v>
      </c>
      <c r="HE12" s="154">
        <f t="shared" si="312"/>
        <v>0</v>
      </c>
      <c r="HF12" s="154">
        <f t="shared" si="312"/>
        <v>0</v>
      </c>
      <c r="HG12" s="154">
        <f t="shared" si="312"/>
        <v>0</v>
      </c>
      <c r="HH12" s="154">
        <f t="shared" si="312"/>
        <v>0</v>
      </c>
      <c r="HI12" s="154">
        <f t="shared" si="312"/>
        <v>0</v>
      </c>
      <c r="HJ12" s="154">
        <f t="shared" si="312"/>
        <v>0</v>
      </c>
      <c r="HK12" s="154">
        <f t="shared" si="312"/>
        <v>0</v>
      </c>
      <c r="HL12" s="154">
        <f t="shared" si="312"/>
        <v>0</v>
      </c>
      <c r="HM12" s="154">
        <f t="shared" si="312"/>
        <v>0</v>
      </c>
      <c r="HN12" s="154">
        <f t="shared" si="312"/>
        <v>0</v>
      </c>
      <c r="HO12" s="154">
        <f t="shared" si="312"/>
        <v>0</v>
      </c>
      <c r="HP12" s="154">
        <f t="shared" ref="HP12:IL12" si="313">SUM(HP14,-HP22,-HP29,-HP40,-HP68,-HP73,-HP77)</f>
        <v>0</v>
      </c>
      <c r="HQ12" s="154">
        <f t="shared" si="313"/>
        <v>0</v>
      </c>
      <c r="HR12" s="154">
        <f t="shared" si="313"/>
        <v>0</v>
      </c>
      <c r="HS12" s="154">
        <f t="shared" si="313"/>
        <v>0</v>
      </c>
      <c r="HT12" s="154">
        <f t="shared" si="313"/>
        <v>0</v>
      </c>
      <c r="HU12" s="154">
        <f t="shared" si="313"/>
        <v>0</v>
      </c>
      <c r="HV12" s="154">
        <f t="shared" si="313"/>
        <v>0</v>
      </c>
      <c r="HW12" s="154">
        <f t="shared" si="313"/>
        <v>0</v>
      </c>
      <c r="HX12" s="154">
        <f t="shared" si="313"/>
        <v>0</v>
      </c>
      <c r="HY12" s="154">
        <f t="shared" si="313"/>
        <v>0</v>
      </c>
      <c r="HZ12" s="154">
        <f t="shared" si="313"/>
        <v>0</v>
      </c>
      <c r="IA12" s="154">
        <f t="shared" si="313"/>
        <v>0</v>
      </c>
      <c r="IB12" s="154">
        <f t="shared" si="313"/>
        <v>0</v>
      </c>
      <c r="IC12" s="154">
        <f t="shared" si="313"/>
        <v>0</v>
      </c>
      <c r="ID12" s="154">
        <f t="shared" si="313"/>
        <v>0</v>
      </c>
      <c r="IE12" s="154">
        <f t="shared" si="313"/>
        <v>0</v>
      </c>
      <c r="IF12" s="154">
        <f t="shared" si="313"/>
        <v>0</v>
      </c>
      <c r="IG12" s="154">
        <f t="shared" si="313"/>
        <v>0</v>
      </c>
      <c r="IH12" s="154">
        <f t="shared" si="313"/>
        <v>0</v>
      </c>
      <c r="II12" s="154">
        <f t="shared" si="313"/>
        <v>0</v>
      </c>
      <c r="IJ12" s="154">
        <f t="shared" si="313"/>
        <v>0</v>
      </c>
      <c r="IK12" s="154">
        <f t="shared" si="313"/>
        <v>0</v>
      </c>
      <c r="IL12" s="154">
        <f t="shared" si="313"/>
        <v>0</v>
      </c>
    </row>
    <row r="13" spans="1:246" ht="14.5" x14ac:dyDescent="0.35">
      <c r="B13" s="70"/>
      <c r="C13" s="70"/>
      <c r="AH13" s="7"/>
      <c r="AI13" s="71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2"/>
      <c r="BN13" s="7"/>
      <c r="CR13" s="239"/>
      <c r="CS13" s="239"/>
      <c r="CT13" s="239"/>
      <c r="CU13" s="239"/>
      <c r="CV13" s="239"/>
      <c r="CW13" s="239"/>
      <c r="CX13" s="239"/>
      <c r="CY13" s="239"/>
      <c r="CZ13" s="239"/>
      <c r="DA13" s="239"/>
      <c r="DB13" s="239"/>
      <c r="DC13" s="239"/>
      <c r="DD13" s="239"/>
      <c r="DE13" s="239"/>
      <c r="DF13" s="239"/>
      <c r="DG13" s="239"/>
      <c r="DH13" s="239"/>
      <c r="DI13" s="239"/>
      <c r="DJ13" s="239"/>
      <c r="DK13" s="239"/>
      <c r="DL13" s="239"/>
      <c r="DM13" s="239"/>
      <c r="DN13" s="239"/>
      <c r="DO13" s="239"/>
      <c r="DP13" s="239"/>
      <c r="DQ13" s="239"/>
      <c r="DR13" s="239"/>
      <c r="DS13" s="239"/>
      <c r="DT13" s="239"/>
      <c r="DU13" s="239"/>
      <c r="DV13" s="239"/>
      <c r="DW13" s="239"/>
      <c r="DX13" s="239"/>
      <c r="DY13" s="239"/>
      <c r="DZ13" s="239"/>
      <c r="EA13" s="239"/>
      <c r="EB13" s="239"/>
      <c r="EC13" s="239"/>
      <c r="ED13" s="239"/>
      <c r="EE13" s="239"/>
      <c r="EF13" s="239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39"/>
      <c r="ER13" s="239"/>
      <c r="ES13" s="239"/>
      <c r="ET13" s="239"/>
      <c r="EU13" s="239"/>
      <c r="EV13" s="239"/>
      <c r="EW13" s="239"/>
      <c r="EX13" s="239"/>
      <c r="EY13" s="239"/>
      <c r="EZ13" s="239"/>
      <c r="FA13" s="239"/>
      <c r="FB13" s="239"/>
      <c r="FC13" s="239"/>
      <c r="FD13" s="239"/>
      <c r="FE13" s="239"/>
      <c r="FF13" s="239"/>
      <c r="FG13" s="239"/>
      <c r="FH13" s="239"/>
      <c r="FI13" s="239"/>
      <c r="FJ13" s="239"/>
      <c r="FK13" s="239"/>
      <c r="FL13" s="239"/>
      <c r="FM13" s="239"/>
      <c r="FN13" s="239"/>
      <c r="FO13" s="239"/>
      <c r="FP13" s="239"/>
      <c r="FQ13" s="239"/>
      <c r="FR13" s="239"/>
      <c r="FS13" s="239"/>
      <c r="FT13" s="239"/>
      <c r="FU13" s="239"/>
      <c r="FV13" s="239"/>
      <c r="FW13" s="239"/>
      <c r="FX13" s="239"/>
      <c r="FY13" s="239"/>
      <c r="FZ13" s="239"/>
      <c r="GA13" s="239"/>
      <c r="GB13" s="239"/>
      <c r="GC13" s="239"/>
      <c r="GD13" s="239"/>
      <c r="GE13" s="239"/>
      <c r="GF13" s="239"/>
      <c r="GG13" s="239"/>
      <c r="GH13" s="239"/>
      <c r="GI13" s="239"/>
      <c r="GJ13" s="239"/>
      <c r="GK13" s="239"/>
      <c r="GL13" s="239"/>
      <c r="GM13" s="239"/>
      <c r="GN13" s="239"/>
      <c r="GO13" s="239"/>
      <c r="GP13" s="239"/>
      <c r="GQ13" s="239"/>
      <c r="GR13" s="239"/>
      <c r="GS13" s="239"/>
      <c r="GT13" s="239"/>
      <c r="GU13" s="239"/>
      <c r="GV13" s="239"/>
      <c r="GW13" s="239"/>
      <c r="GX13" s="239"/>
      <c r="GY13" s="239"/>
      <c r="GZ13" s="239"/>
      <c r="HA13" s="239"/>
      <c r="HB13" s="239"/>
      <c r="HC13" s="239"/>
      <c r="HD13" s="239"/>
      <c r="HE13" s="239"/>
      <c r="HF13" s="239"/>
      <c r="HG13" s="239"/>
      <c r="HH13" s="239"/>
      <c r="HI13" s="239"/>
      <c r="HJ13" s="239"/>
      <c r="HK13" s="239"/>
      <c r="HL13" s="239"/>
      <c r="HM13" s="239"/>
      <c r="HN13" s="239"/>
      <c r="HO13" s="239"/>
      <c r="HP13" s="239"/>
      <c r="HQ13" s="239"/>
      <c r="HR13" s="239"/>
      <c r="HS13" s="239"/>
      <c r="HT13" s="239"/>
      <c r="HU13" s="239"/>
      <c r="HV13" s="239"/>
      <c r="HW13" s="239"/>
      <c r="HX13" s="239"/>
      <c r="HY13" s="239"/>
      <c r="HZ13" s="239"/>
      <c r="IA13" s="239"/>
      <c r="IB13" s="239"/>
      <c r="IC13" s="239"/>
      <c r="ID13" s="239"/>
      <c r="IE13" s="239"/>
      <c r="IF13" s="239"/>
      <c r="IG13" s="239"/>
      <c r="IH13" s="239"/>
      <c r="II13" s="239"/>
      <c r="IJ13" s="239"/>
      <c r="IK13" s="239"/>
      <c r="IL13" s="239"/>
    </row>
    <row r="14" spans="1:246" ht="14.5" x14ac:dyDescent="0.35">
      <c r="A14" s="73" t="s">
        <v>796</v>
      </c>
      <c r="C14" s="70"/>
      <c r="D14" s="164">
        <f t="shared" ref="D14:CQ14" si="314">SUM(D15:D20)</f>
        <v>0</v>
      </c>
      <c r="E14" s="164">
        <f t="shared" si="314"/>
        <v>0</v>
      </c>
      <c r="F14" s="164">
        <f t="shared" si="314"/>
        <v>0</v>
      </c>
      <c r="G14" s="164">
        <f t="shared" si="314"/>
        <v>0</v>
      </c>
      <c r="H14" s="164">
        <f t="shared" si="314"/>
        <v>0</v>
      </c>
      <c r="I14" s="164">
        <f t="shared" si="314"/>
        <v>0</v>
      </c>
      <c r="J14" s="164">
        <f t="shared" si="314"/>
        <v>0</v>
      </c>
      <c r="K14" s="164">
        <f t="shared" si="314"/>
        <v>0</v>
      </c>
      <c r="L14" s="164">
        <f t="shared" si="314"/>
        <v>0</v>
      </c>
      <c r="M14" s="164">
        <f t="shared" si="314"/>
        <v>0</v>
      </c>
      <c r="N14" s="164">
        <f t="shared" si="314"/>
        <v>0</v>
      </c>
      <c r="O14" s="164">
        <f t="shared" si="314"/>
        <v>0</v>
      </c>
      <c r="P14" s="164">
        <f t="shared" si="314"/>
        <v>0</v>
      </c>
      <c r="Q14" s="164">
        <f t="shared" si="314"/>
        <v>0</v>
      </c>
      <c r="R14" s="164">
        <f t="shared" si="314"/>
        <v>0</v>
      </c>
      <c r="S14" s="164">
        <f t="shared" si="314"/>
        <v>0</v>
      </c>
      <c r="T14" s="164">
        <f t="shared" si="314"/>
        <v>0</v>
      </c>
      <c r="U14" s="164">
        <f t="shared" si="314"/>
        <v>0</v>
      </c>
      <c r="V14" s="164">
        <f t="shared" si="314"/>
        <v>698.11</v>
      </c>
      <c r="W14" s="164">
        <f t="shared" si="314"/>
        <v>0</v>
      </c>
      <c r="X14" s="164">
        <f t="shared" si="314"/>
        <v>0</v>
      </c>
      <c r="Y14" s="164">
        <f t="shared" si="314"/>
        <v>2996.69</v>
      </c>
      <c r="Z14" s="164">
        <f t="shared" si="314"/>
        <v>2783.32</v>
      </c>
      <c r="AA14" s="164">
        <f t="shared" si="314"/>
        <v>2451.41</v>
      </c>
      <c r="AB14" s="164">
        <f t="shared" si="314"/>
        <v>1197.3699999999999</v>
      </c>
      <c r="AC14" s="164">
        <f t="shared" si="314"/>
        <v>857.74</v>
      </c>
      <c r="AD14" s="164">
        <f t="shared" si="314"/>
        <v>110</v>
      </c>
      <c r="AE14" s="164">
        <f t="shared" si="314"/>
        <v>40</v>
      </c>
      <c r="AF14" s="164">
        <f t="shared" si="314"/>
        <v>3079.9300000000003</v>
      </c>
      <c r="AG14" s="164">
        <f t="shared" si="314"/>
        <v>13.27</v>
      </c>
      <c r="AH14" s="193">
        <f t="shared" si="314"/>
        <v>4733.22</v>
      </c>
      <c r="AI14" s="163">
        <f t="shared" si="314"/>
        <v>1316.6599999999999</v>
      </c>
      <c r="AJ14" s="164">
        <f t="shared" si="314"/>
        <v>1015.65</v>
      </c>
      <c r="AK14" s="164">
        <f t="shared" si="314"/>
        <v>1149.95</v>
      </c>
      <c r="AL14" s="164">
        <f t="shared" si="314"/>
        <v>110</v>
      </c>
      <c r="AM14" s="164">
        <f t="shared" si="314"/>
        <v>4591.0600000000004</v>
      </c>
      <c r="AN14" s="164">
        <f t="shared" si="314"/>
        <v>306.83</v>
      </c>
      <c r="AO14" s="164">
        <f t="shared" si="314"/>
        <v>2994.69</v>
      </c>
      <c r="AP14" s="164">
        <f t="shared" si="314"/>
        <v>1463.19</v>
      </c>
      <c r="AQ14" s="164">
        <f t="shared" si="314"/>
        <v>902.12</v>
      </c>
      <c r="AR14" s="164">
        <f t="shared" si="314"/>
        <v>0</v>
      </c>
      <c r="AS14" s="164">
        <f t="shared" si="314"/>
        <v>0</v>
      </c>
      <c r="AT14" s="164">
        <f t="shared" si="314"/>
        <v>5627.76</v>
      </c>
      <c r="AU14" s="164">
        <f t="shared" si="314"/>
        <v>2861.98</v>
      </c>
      <c r="AV14" s="164">
        <f t="shared" si="314"/>
        <v>1403.28</v>
      </c>
      <c r="AW14" s="164">
        <f t="shared" si="314"/>
        <v>2012.5</v>
      </c>
      <c r="AX14" s="164">
        <f t="shared" si="314"/>
        <v>4771.42</v>
      </c>
      <c r="AY14" s="164">
        <f t="shared" si="314"/>
        <v>0</v>
      </c>
      <c r="AZ14" s="164">
        <f t="shared" si="314"/>
        <v>0</v>
      </c>
      <c r="BA14" s="164">
        <f t="shared" si="314"/>
        <v>4135.6099999999997</v>
      </c>
      <c r="BB14" s="164">
        <f t="shared" si="314"/>
        <v>1906.5</v>
      </c>
      <c r="BC14" s="164">
        <f t="shared" si="314"/>
        <v>1331.15</v>
      </c>
      <c r="BD14" s="164">
        <f t="shared" si="314"/>
        <v>1597.88</v>
      </c>
      <c r="BE14" s="164">
        <f t="shared" si="314"/>
        <v>779.66</v>
      </c>
      <c r="BF14" s="164">
        <f t="shared" si="314"/>
        <v>0</v>
      </c>
      <c r="BG14" s="164">
        <f t="shared" si="314"/>
        <v>0</v>
      </c>
      <c r="BH14" s="164">
        <f t="shared" si="314"/>
        <v>5028.66</v>
      </c>
      <c r="BI14" s="164">
        <f t="shared" si="314"/>
        <v>254</v>
      </c>
      <c r="BJ14" s="164">
        <f t="shared" si="314"/>
        <v>4959.38</v>
      </c>
      <c r="BK14" s="164">
        <f t="shared" si="314"/>
        <v>469.85</v>
      </c>
      <c r="BL14" s="164">
        <f t="shared" si="314"/>
        <v>1295.6300000000001</v>
      </c>
      <c r="BM14" s="165">
        <f t="shared" si="314"/>
        <v>2844</v>
      </c>
      <c r="BN14" s="166">
        <f t="shared" si="314"/>
        <v>-81.260000000000005</v>
      </c>
      <c r="BO14" s="164">
        <f t="shared" si="314"/>
        <v>4126.8900000000003</v>
      </c>
      <c r="BP14" s="164">
        <f t="shared" si="314"/>
        <v>681.03</v>
      </c>
      <c r="BQ14" s="164">
        <f t="shared" si="314"/>
        <v>258.56</v>
      </c>
      <c r="BR14" s="164">
        <f t="shared" si="314"/>
        <v>5004.24</v>
      </c>
      <c r="BS14" s="164">
        <f t="shared" si="314"/>
        <v>1003.65</v>
      </c>
      <c r="BT14" s="164">
        <f t="shared" si="314"/>
        <v>0</v>
      </c>
      <c r="BU14" s="164">
        <f t="shared" si="314"/>
        <v>0</v>
      </c>
      <c r="BV14" s="164">
        <f t="shared" si="314"/>
        <v>5060.2300000000005</v>
      </c>
      <c r="BW14" s="164">
        <f t="shared" si="314"/>
        <v>8129.8</v>
      </c>
      <c r="BX14" s="164">
        <f t="shared" si="314"/>
        <v>222.98</v>
      </c>
      <c r="BY14" s="164">
        <f t="shared" si="314"/>
        <v>1015.22</v>
      </c>
      <c r="BZ14" s="164">
        <f t="shared" si="314"/>
        <v>1536.08</v>
      </c>
      <c r="CA14" s="164">
        <f t="shared" si="314"/>
        <v>0</v>
      </c>
      <c r="CB14" s="164">
        <f t="shared" si="314"/>
        <v>0</v>
      </c>
      <c r="CC14" s="164">
        <f t="shared" si="314"/>
        <v>6779.76</v>
      </c>
      <c r="CD14" s="164">
        <f t="shared" si="314"/>
        <v>3059.03</v>
      </c>
      <c r="CE14" s="164">
        <f t="shared" si="314"/>
        <v>2187.0500000000002</v>
      </c>
      <c r="CF14" s="164">
        <f t="shared" si="314"/>
        <v>1420.68</v>
      </c>
      <c r="CG14" s="164">
        <f t="shared" si="314"/>
        <v>1253.06</v>
      </c>
      <c r="CH14" s="164">
        <f t="shared" si="314"/>
        <v>0</v>
      </c>
      <c r="CI14" s="164">
        <f t="shared" si="314"/>
        <v>0</v>
      </c>
      <c r="CJ14" s="164">
        <f t="shared" si="314"/>
        <v>5203.32</v>
      </c>
      <c r="CK14" s="164">
        <f t="shared" si="314"/>
        <v>1039.3</v>
      </c>
      <c r="CL14" s="164">
        <f t="shared" si="314"/>
        <v>4182.66</v>
      </c>
      <c r="CM14" s="164">
        <f t="shared" si="314"/>
        <v>1114.9099999999999</v>
      </c>
      <c r="CN14" s="164">
        <f t="shared" si="314"/>
        <v>1626.5700000000002</v>
      </c>
      <c r="CO14" s="164">
        <f t="shared" si="314"/>
        <v>0</v>
      </c>
      <c r="CP14" s="164">
        <f t="shared" si="314"/>
        <v>0</v>
      </c>
      <c r="CQ14" s="164">
        <f t="shared" si="314"/>
        <v>0</v>
      </c>
      <c r="CR14" s="164">
        <f t="shared" ref="CR14:FC14" si="315">SUM(CR15:CR20)</f>
        <v>0</v>
      </c>
      <c r="CS14" s="164">
        <f t="shared" si="315"/>
        <v>0</v>
      </c>
      <c r="CT14" s="164">
        <f t="shared" si="315"/>
        <v>0</v>
      </c>
      <c r="CU14" s="164">
        <f t="shared" si="315"/>
        <v>0</v>
      </c>
      <c r="CV14" s="164">
        <f t="shared" si="315"/>
        <v>0</v>
      </c>
      <c r="CW14" s="164">
        <f t="shared" si="315"/>
        <v>0</v>
      </c>
      <c r="CX14" s="164">
        <f t="shared" si="315"/>
        <v>0</v>
      </c>
      <c r="CY14" s="164">
        <f t="shared" si="315"/>
        <v>0</v>
      </c>
      <c r="CZ14" s="164">
        <f t="shared" si="315"/>
        <v>0</v>
      </c>
      <c r="DA14" s="164">
        <f t="shared" si="315"/>
        <v>0</v>
      </c>
      <c r="DB14" s="164">
        <f t="shared" si="315"/>
        <v>0</v>
      </c>
      <c r="DC14" s="164">
        <f t="shared" si="315"/>
        <v>0</v>
      </c>
      <c r="DD14" s="164">
        <f t="shared" si="315"/>
        <v>0</v>
      </c>
      <c r="DE14" s="164">
        <f t="shared" si="315"/>
        <v>0</v>
      </c>
      <c r="DF14" s="164">
        <f t="shared" si="315"/>
        <v>0</v>
      </c>
      <c r="DG14" s="164">
        <f t="shared" si="315"/>
        <v>0</v>
      </c>
      <c r="DH14" s="164">
        <f t="shared" si="315"/>
        <v>0</v>
      </c>
      <c r="DI14" s="164">
        <f t="shared" si="315"/>
        <v>0</v>
      </c>
      <c r="DJ14" s="164">
        <f t="shared" si="315"/>
        <v>0</v>
      </c>
      <c r="DK14" s="164">
        <f t="shared" si="315"/>
        <v>0</v>
      </c>
      <c r="DL14" s="164">
        <f t="shared" si="315"/>
        <v>0</v>
      </c>
      <c r="DM14" s="164">
        <f t="shared" si="315"/>
        <v>0</v>
      </c>
      <c r="DN14" s="164">
        <f t="shared" si="315"/>
        <v>0</v>
      </c>
      <c r="DO14" s="164">
        <f t="shared" si="315"/>
        <v>0</v>
      </c>
      <c r="DP14" s="164">
        <f t="shared" si="315"/>
        <v>0</v>
      </c>
      <c r="DQ14" s="164">
        <f t="shared" si="315"/>
        <v>0</v>
      </c>
      <c r="DR14" s="164">
        <f t="shared" si="315"/>
        <v>0</v>
      </c>
      <c r="DS14" s="164">
        <f t="shared" si="315"/>
        <v>0</v>
      </c>
      <c r="DT14" s="164">
        <f t="shared" si="315"/>
        <v>0</v>
      </c>
      <c r="DU14" s="164">
        <f t="shared" si="315"/>
        <v>0</v>
      </c>
      <c r="DV14" s="164">
        <f t="shared" si="315"/>
        <v>0</v>
      </c>
      <c r="DW14" s="164">
        <f t="shared" si="315"/>
        <v>0</v>
      </c>
      <c r="DX14" s="164">
        <f t="shared" si="315"/>
        <v>0</v>
      </c>
      <c r="DY14" s="164">
        <f t="shared" si="315"/>
        <v>0</v>
      </c>
      <c r="DZ14" s="164">
        <f t="shared" si="315"/>
        <v>0</v>
      </c>
      <c r="EA14" s="164">
        <f t="shared" si="315"/>
        <v>0</v>
      </c>
      <c r="EB14" s="164">
        <f t="shared" si="315"/>
        <v>0</v>
      </c>
      <c r="EC14" s="164">
        <f t="shared" si="315"/>
        <v>0</v>
      </c>
      <c r="ED14" s="164">
        <f t="shared" si="315"/>
        <v>0</v>
      </c>
      <c r="EE14" s="164">
        <f t="shared" si="315"/>
        <v>0</v>
      </c>
      <c r="EF14" s="164">
        <f t="shared" si="315"/>
        <v>0</v>
      </c>
      <c r="EG14" s="164">
        <f t="shared" si="315"/>
        <v>0</v>
      </c>
      <c r="EH14" s="164">
        <f t="shared" si="315"/>
        <v>0</v>
      </c>
      <c r="EI14" s="164">
        <f t="shared" si="315"/>
        <v>0</v>
      </c>
      <c r="EJ14" s="164">
        <f t="shared" si="315"/>
        <v>0</v>
      </c>
      <c r="EK14" s="164">
        <f t="shared" si="315"/>
        <v>0</v>
      </c>
      <c r="EL14" s="164">
        <f t="shared" si="315"/>
        <v>0</v>
      </c>
      <c r="EM14" s="164">
        <f t="shared" si="315"/>
        <v>0</v>
      </c>
      <c r="EN14" s="164">
        <f t="shared" si="315"/>
        <v>0</v>
      </c>
      <c r="EO14" s="164">
        <f t="shared" si="315"/>
        <v>0</v>
      </c>
      <c r="EP14" s="164">
        <f t="shared" si="315"/>
        <v>0</v>
      </c>
      <c r="EQ14" s="164">
        <f t="shared" si="315"/>
        <v>0</v>
      </c>
      <c r="ER14" s="164">
        <f t="shared" si="315"/>
        <v>0</v>
      </c>
      <c r="ES14" s="164">
        <f t="shared" si="315"/>
        <v>0</v>
      </c>
      <c r="ET14" s="164">
        <f t="shared" si="315"/>
        <v>0</v>
      </c>
      <c r="EU14" s="164">
        <f t="shared" si="315"/>
        <v>0</v>
      </c>
      <c r="EV14" s="164">
        <f t="shared" si="315"/>
        <v>0</v>
      </c>
      <c r="EW14" s="164">
        <f t="shared" si="315"/>
        <v>0</v>
      </c>
      <c r="EX14" s="164">
        <f t="shared" si="315"/>
        <v>0</v>
      </c>
      <c r="EY14" s="164">
        <f t="shared" si="315"/>
        <v>0</v>
      </c>
      <c r="EZ14" s="164">
        <f t="shared" si="315"/>
        <v>0</v>
      </c>
      <c r="FA14" s="164">
        <f t="shared" si="315"/>
        <v>0</v>
      </c>
      <c r="FB14" s="164">
        <f t="shared" si="315"/>
        <v>0</v>
      </c>
      <c r="FC14" s="164">
        <f t="shared" si="315"/>
        <v>0</v>
      </c>
      <c r="FD14" s="164">
        <f t="shared" ref="FD14:HO14" si="316">SUM(FD15:FD20)</f>
        <v>0</v>
      </c>
      <c r="FE14" s="164">
        <f t="shared" si="316"/>
        <v>0</v>
      </c>
      <c r="FF14" s="164">
        <f t="shared" si="316"/>
        <v>0</v>
      </c>
      <c r="FG14" s="164">
        <f t="shared" si="316"/>
        <v>0</v>
      </c>
      <c r="FH14" s="164">
        <f t="shared" si="316"/>
        <v>0</v>
      </c>
      <c r="FI14" s="164">
        <f t="shared" si="316"/>
        <v>0</v>
      </c>
      <c r="FJ14" s="164">
        <f t="shared" si="316"/>
        <v>0</v>
      </c>
      <c r="FK14" s="164">
        <f t="shared" si="316"/>
        <v>0</v>
      </c>
      <c r="FL14" s="164">
        <f t="shared" si="316"/>
        <v>0</v>
      </c>
      <c r="FM14" s="164">
        <f t="shared" si="316"/>
        <v>0</v>
      </c>
      <c r="FN14" s="164">
        <f t="shared" si="316"/>
        <v>0</v>
      </c>
      <c r="FO14" s="164">
        <f t="shared" si="316"/>
        <v>0</v>
      </c>
      <c r="FP14" s="164">
        <f t="shared" si="316"/>
        <v>0</v>
      </c>
      <c r="FQ14" s="164">
        <f t="shared" si="316"/>
        <v>0</v>
      </c>
      <c r="FR14" s="164">
        <f t="shared" si="316"/>
        <v>0</v>
      </c>
      <c r="FS14" s="164">
        <f t="shared" si="316"/>
        <v>0</v>
      </c>
      <c r="FT14" s="164">
        <f t="shared" si="316"/>
        <v>0</v>
      </c>
      <c r="FU14" s="164">
        <f t="shared" si="316"/>
        <v>0</v>
      </c>
      <c r="FV14" s="164">
        <f t="shared" si="316"/>
        <v>0</v>
      </c>
      <c r="FW14" s="164">
        <f t="shared" si="316"/>
        <v>0</v>
      </c>
      <c r="FX14" s="164">
        <f t="shared" si="316"/>
        <v>0</v>
      </c>
      <c r="FY14" s="164">
        <f t="shared" si="316"/>
        <v>0</v>
      </c>
      <c r="FZ14" s="164">
        <f t="shared" si="316"/>
        <v>0</v>
      </c>
      <c r="GA14" s="164">
        <f t="shared" si="316"/>
        <v>0</v>
      </c>
      <c r="GB14" s="164">
        <f t="shared" si="316"/>
        <v>0</v>
      </c>
      <c r="GC14" s="164">
        <f t="shared" si="316"/>
        <v>0</v>
      </c>
      <c r="GD14" s="164">
        <f t="shared" si="316"/>
        <v>0</v>
      </c>
      <c r="GE14" s="164">
        <f t="shared" si="316"/>
        <v>0</v>
      </c>
      <c r="GF14" s="164">
        <f t="shared" si="316"/>
        <v>0</v>
      </c>
      <c r="GG14" s="164">
        <f t="shared" si="316"/>
        <v>0</v>
      </c>
      <c r="GH14" s="164">
        <f t="shared" si="316"/>
        <v>0</v>
      </c>
      <c r="GI14" s="164">
        <f t="shared" si="316"/>
        <v>0</v>
      </c>
      <c r="GJ14" s="164">
        <f t="shared" si="316"/>
        <v>0</v>
      </c>
      <c r="GK14" s="164">
        <f t="shared" si="316"/>
        <v>0</v>
      </c>
      <c r="GL14" s="164">
        <f t="shared" si="316"/>
        <v>0</v>
      </c>
      <c r="GM14" s="164">
        <f t="shared" si="316"/>
        <v>0</v>
      </c>
      <c r="GN14" s="164">
        <f t="shared" si="316"/>
        <v>0</v>
      </c>
      <c r="GO14" s="164">
        <f t="shared" si="316"/>
        <v>0</v>
      </c>
      <c r="GP14" s="164">
        <f t="shared" si="316"/>
        <v>0</v>
      </c>
      <c r="GQ14" s="164">
        <f t="shared" si="316"/>
        <v>0</v>
      </c>
      <c r="GR14" s="164">
        <f t="shared" si="316"/>
        <v>0</v>
      </c>
      <c r="GS14" s="164">
        <f t="shared" si="316"/>
        <v>0</v>
      </c>
      <c r="GT14" s="164">
        <f t="shared" si="316"/>
        <v>0</v>
      </c>
      <c r="GU14" s="164">
        <f t="shared" si="316"/>
        <v>0</v>
      </c>
      <c r="GV14" s="164">
        <f t="shared" si="316"/>
        <v>0</v>
      </c>
      <c r="GW14" s="164">
        <f t="shared" si="316"/>
        <v>0</v>
      </c>
      <c r="GX14" s="164">
        <f t="shared" si="316"/>
        <v>0</v>
      </c>
      <c r="GY14" s="164">
        <f t="shared" si="316"/>
        <v>0</v>
      </c>
      <c r="GZ14" s="164">
        <f t="shared" si="316"/>
        <v>0</v>
      </c>
      <c r="HA14" s="164">
        <f t="shared" si="316"/>
        <v>0</v>
      </c>
      <c r="HB14" s="164">
        <f t="shared" si="316"/>
        <v>0</v>
      </c>
      <c r="HC14" s="164">
        <f t="shared" si="316"/>
        <v>0</v>
      </c>
      <c r="HD14" s="164">
        <f t="shared" si="316"/>
        <v>0</v>
      </c>
      <c r="HE14" s="164">
        <f t="shared" si="316"/>
        <v>0</v>
      </c>
      <c r="HF14" s="164">
        <f t="shared" si="316"/>
        <v>0</v>
      </c>
      <c r="HG14" s="164">
        <f t="shared" si="316"/>
        <v>0</v>
      </c>
      <c r="HH14" s="164">
        <f t="shared" si="316"/>
        <v>0</v>
      </c>
      <c r="HI14" s="164">
        <f t="shared" si="316"/>
        <v>0</v>
      </c>
      <c r="HJ14" s="164">
        <f t="shared" si="316"/>
        <v>0</v>
      </c>
      <c r="HK14" s="164">
        <f t="shared" si="316"/>
        <v>0</v>
      </c>
      <c r="HL14" s="164">
        <f t="shared" si="316"/>
        <v>0</v>
      </c>
      <c r="HM14" s="164">
        <f t="shared" si="316"/>
        <v>0</v>
      </c>
      <c r="HN14" s="164">
        <f t="shared" si="316"/>
        <v>0</v>
      </c>
      <c r="HO14" s="164">
        <f t="shared" si="316"/>
        <v>0</v>
      </c>
      <c r="HP14" s="164">
        <f t="shared" ref="HP14:IL14" si="317">SUM(HP15:HP20)</f>
        <v>0</v>
      </c>
      <c r="HQ14" s="164">
        <f t="shared" si="317"/>
        <v>0</v>
      </c>
      <c r="HR14" s="164">
        <f t="shared" si="317"/>
        <v>0</v>
      </c>
      <c r="HS14" s="164">
        <f t="shared" si="317"/>
        <v>0</v>
      </c>
      <c r="HT14" s="164">
        <f t="shared" si="317"/>
        <v>0</v>
      </c>
      <c r="HU14" s="164">
        <f t="shared" si="317"/>
        <v>0</v>
      </c>
      <c r="HV14" s="164">
        <f t="shared" si="317"/>
        <v>0</v>
      </c>
      <c r="HW14" s="164">
        <f t="shared" si="317"/>
        <v>0</v>
      </c>
      <c r="HX14" s="164">
        <f t="shared" si="317"/>
        <v>0</v>
      </c>
      <c r="HY14" s="164">
        <f t="shared" si="317"/>
        <v>0</v>
      </c>
      <c r="HZ14" s="164">
        <f t="shared" si="317"/>
        <v>0</v>
      </c>
      <c r="IA14" s="164">
        <f t="shared" si="317"/>
        <v>0</v>
      </c>
      <c r="IB14" s="164">
        <f t="shared" si="317"/>
        <v>0</v>
      </c>
      <c r="IC14" s="164">
        <f t="shared" si="317"/>
        <v>0</v>
      </c>
      <c r="ID14" s="164">
        <f t="shared" si="317"/>
        <v>0</v>
      </c>
      <c r="IE14" s="164">
        <f t="shared" si="317"/>
        <v>0</v>
      </c>
      <c r="IF14" s="164">
        <f t="shared" si="317"/>
        <v>0</v>
      </c>
      <c r="IG14" s="164">
        <f t="shared" si="317"/>
        <v>0</v>
      </c>
      <c r="IH14" s="164">
        <f t="shared" si="317"/>
        <v>0</v>
      </c>
      <c r="II14" s="164">
        <f t="shared" si="317"/>
        <v>0</v>
      </c>
      <c r="IJ14" s="164">
        <f t="shared" si="317"/>
        <v>0</v>
      </c>
      <c r="IK14" s="164">
        <f t="shared" si="317"/>
        <v>0</v>
      </c>
      <c r="IL14" s="164">
        <f t="shared" si="317"/>
        <v>0</v>
      </c>
    </row>
    <row r="15" spans="1:246" ht="14.5" outlineLevel="1" x14ac:dyDescent="0.35">
      <c r="A15" s="3" t="s">
        <v>797</v>
      </c>
      <c r="B15" s="70"/>
      <c r="C15" s="70" t="s">
        <v>798</v>
      </c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>
        <v>60.83</v>
      </c>
      <c r="AA15" s="168"/>
      <c r="AB15" s="168"/>
      <c r="AC15" s="168"/>
      <c r="AD15" s="168"/>
      <c r="AE15" s="168"/>
      <c r="AF15" s="168"/>
      <c r="AG15" s="168">
        <v>13.27</v>
      </c>
      <c r="AH15" s="194"/>
      <c r="AI15" s="167"/>
      <c r="AJ15" s="168"/>
      <c r="AK15" s="168"/>
      <c r="AL15" s="168"/>
      <c r="AM15" s="168"/>
      <c r="AN15" s="168">
        <v>6.83</v>
      </c>
      <c r="AO15" s="168"/>
      <c r="AP15" s="168"/>
      <c r="AQ15" s="168"/>
      <c r="AR15" s="168"/>
      <c r="AS15" s="168"/>
      <c r="AT15" s="168"/>
      <c r="AU15" s="168"/>
      <c r="AV15" s="168"/>
      <c r="AW15" s="168"/>
      <c r="AX15" s="168"/>
      <c r="AY15" s="168"/>
      <c r="AZ15" s="168"/>
      <c r="BA15" s="168">
        <v>112.11</v>
      </c>
      <c r="BB15" s="168">
        <v>19.95</v>
      </c>
      <c r="BC15" s="168"/>
      <c r="BD15" s="168"/>
      <c r="BE15" s="168"/>
      <c r="BF15" s="168"/>
      <c r="BG15" s="168"/>
      <c r="BH15" s="168">
        <v>3028.66</v>
      </c>
      <c r="BI15" s="168"/>
      <c r="BJ15" s="168"/>
      <c r="BK15" s="168"/>
      <c r="BL15" s="168"/>
      <c r="BM15" s="169"/>
      <c r="BN15" s="170"/>
      <c r="BO15" s="168">
        <v>66.239999999999995</v>
      </c>
      <c r="BP15" s="168">
        <v>12.75</v>
      </c>
      <c r="BQ15" s="168"/>
      <c r="BR15" s="168"/>
      <c r="BS15" s="168"/>
      <c r="BT15" s="168"/>
      <c r="BU15" s="168"/>
      <c r="BV15" s="168"/>
      <c r="BW15" s="168">
        <v>10.8</v>
      </c>
      <c r="BX15" s="168"/>
      <c r="BY15" s="168"/>
      <c r="BZ15" s="168"/>
      <c r="CA15" s="168"/>
      <c r="CB15" s="168"/>
      <c r="CC15" s="168"/>
      <c r="CD15" s="168">
        <v>23.03</v>
      </c>
      <c r="CE15" s="168"/>
      <c r="CF15" s="168"/>
      <c r="CG15" s="168"/>
      <c r="CH15" s="168"/>
      <c r="CI15" s="168"/>
      <c r="CJ15" s="168">
        <v>1863.09</v>
      </c>
      <c r="CK15" s="168">
        <v>392.94</v>
      </c>
      <c r="CL15" s="168"/>
      <c r="CM15" s="168">
        <v>48.57</v>
      </c>
      <c r="CN15" s="168">
        <v>302.63</v>
      </c>
      <c r="CO15" s="168"/>
      <c r="CP15" s="168"/>
      <c r="CQ15" s="168"/>
      <c r="CR15" s="168"/>
      <c r="CS15" s="168"/>
      <c r="CT15" s="168"/>
      <c r="CU15" s="168"/>
      <c r="CV15" s="168"/>
      <c r="CW15" s="168"/>
      <c r="CX15" s="168"/>
      <c r="CY15" s="168"/>
      <c r="CZ15" s="168"/>
      <c r="DA15" s="168"/>
      <c r="DB15" s="168"/>
      <c r="DC15" s="168"/>
      <c r="DD15" s="168"/>
      <c r="DE15" s="168"/>
      <c r="DF15" s="168"/>
      <c r="DG15" s="168"/>
      <c r="DH15" s="168"/>
      <c r="DI15" s="168"/>
      <c r="DJ15" s="168"/>
      <c r="DK15" s="168"/>
      <c r="DL15" s="168"/>
      <c r="DM15" s="168"/>
      <c r="DN15" s="168"/>
      <c r="DO15" s="168"/>
      <c r="DP15" s="168"/>
      <c r="DQ15" s="168"/>
      <c r="DR15" s="168"/>
      <c r="DS15" s="168"/>
      <c r="DT15" s="168"/>
      <c r="DU15" s="168"/>
      <c r="DV15" s="168"/>
      <c r="DW15" s="168"/>
      <c r="DX15" s="168"/>
      <c r="DY15" s="168"/>
      <c r="DZ15" s="168"/>
      <c r="EA15" s="168"/>
      <c r="EB15" s="168"/>
      <c r="EC15" s="168"/>
      <c r="ED15" s="168"/>
      <c r="EE15" s="168"/>
      <c r="EF15" s="168"/>
      <c r="EG15" s="168"/>
      <c r="EH15" s="168"/>
      <c r="EI15" s="168"/>
      <c r="EJ15" s="168"/>
      <c r="EK15" s="168"/>
      <c r="EL15" s="168"/>
      <c r="EM15" s="168"/>
      <c r="EN15" s="168"/>
      <c r="EO15" s="168"/>
      <c r="EP15" s="168"/>
      <c r="EQ15" s="168"/>
      <c r="ER15" s="168"/>
      <c r="ES15" s="168"/>
      <c r="ET15" s="168"/>
      <c r="EU15" s="168"/>
      <c r="EV15" s="168"/>
      <c r="EW15" s="168"/>
      <c r="EX15" s="168"/>
      <c r="EY15" s="168"/>
      <c r="EZ15" s="168"/>
      <c r="FA15" s="168"/>
      <c r="FB15" s="168"/>
      <c r="FC15" s="168"/>
      <c r="FD15" s="168"/>
      <c r="FE15" s="168"/>
      <c r="FF15" s="168"/>
      <c r="FG15" s="168"/>
      <c r="FH15" s="168"/>
      <c r="FI15" s="168"/>
      <c r="FJ15" s="168"/>
      <c r="FK15" s="168"/>
      <c r="FL15" s="168"/>
      <c r="FM15" s="168"/>
      <c r="FN15" s="168"/>
      <c r="FO15" s="168"/>
      <c r="FP15" s="168"/>
      <c r="FQ15" s="168"/>
      <c r="FR15" s="168"/>
      <c r="FS15" s="168"/>
      <c r="FT15" s="168"/>
      <c r="FU15" s="168"/>
      <c r="FV15" s="168"/>
      <c r="FW15" s="168"/>
      <c r="FX15" s="168"/>
      <c r="FY15" s="168"/>
      <c r="FZ15" s="168"/>
      <c r="GA15" s="168"/>
      <c r="GB15" s="168"/>
      <c r="GC15" s="168"/>
      <c r="GD15" s="168"/>
      <c r="GE15" s="168"/>
      <c r="GF15" s="168"/>
      <c r="GG15" s="168"/>
      <c r="GH15" s="168"/>
      <c r="GI15" s="168"/>
      <c r="GJ15" s="168"/>
      <c r="GK15" s="168"/>
      <c r="GL15" s="168"/>
      <c r="GM15" s="168"/>
      <c r="GN15" s="168"/>
      <c r="GO15" s="168"/>
      <c r="GP15" s="168"/>
      <c r="GQ15" s="168"/>
      <c r="GR15" s="168"/>
      <c r="GS15" s="168"/>
      <c r="GT15" s="168"/>
      <c r="GU15" s="168"/>
      <c r="GV15" s="168"/>
      <c r="GW15" s="168"/>
      <c r="GX15" s="168"/>
      <c r="GY15" s="168"/>
      <c r="GZ15" s="168"/>
      <c r="HA15" s="168"/>
      <c r="HB15" s="168"/>
      <c r="HC15" s="168"/>
      <c r="HD15" s="168"/>
      <c r="HE15" s="168"/>
      <c r="HF15" s="168"/>
      <c r="HG15" s="168"/>
      <c r="HH15" s="168"/>
      <c r="HI15" s="168"/>
      <c r="HJ15" s="168"/>
      <c r="HK15" s="168"/>
      <c r="HL15" s="168"/>
      <c r="HM15" s="168"/>
      <c r="HN15" s="168"/>
      <c r="HO15" s="168"/>
      <c r="HP15" s="168"/>
      <c r="HQ15" s="168"/>
      <c r="HR15" s="168"/>
      <c r="HS15" s="168"/>
      <c r="HT15" s="168"/>
      <c r="HU15" s="168"/>
      <c r="HV15" s="168"/>
      <c r="HW15" s="168"/>
      <c r="HX15" s="168"/>
      <c r="HY15" s="168"/>
      <c r="HZ15" s="168"/>
      <c r="IA15" s="168"/>
      <c r="IB15" s="168"/>
      <c r="IC15" s="168"/>
      <c r="ID15" s="168"/>
      <c r="IE15" s="168"/>
      <c r="IF15" s="168"/>
      <c r="IG15" s="168"/>
      <c r="IH15" s="168"/>
      <c r="II15" s="168"/>
      <c r="IJ15" s="168"/>
      <c r="IK15" s="168"/>
      <c r="IL15" s="168"/>
    </row>
    <row r="16" spans="1:246" ht="14.5" outlineLevel="1" x14ac:dyDescent="0.35">
      <c r="A16" s="3" t="s">
        <v>799</v>
      </c>
      <c r="B16" s="70"/>
      <c r="C16" s="70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>
        <v>2996.69</v>
      </c>
      <c r="Z16" s="168">
        <v>1708.16</v>
      </c>
      <c r="AA16" s="168">
        <v>311.41000000000003</v>
      </c>
      <c r="AB16" s="168">
        <v>1197.3699999999999</v>
      </c>
      <c r="AC16" s="168">
        <v>747.74</v>
      </c>
      <c r="AD16" s="168"/>
      <c r="AE16" s="168"/>
      <c r="AF16" s="168">
        <v>3079.92</v>
      </c>
      <c r="AG16" s="168"/>
      <c r="AH16" s="194">
        <v>227.17</v>
      </c>
      <c r="AI16" s="167">
        <v>1009.89</v>
      </c>
      <c r="AJ16" s="168">
        <v>672.65</v>
      </c>
      <c r="AK16" s="168"/>
      <c r="AL16" s="168"/>
      <c r="AM16" s="168">
        <v>4591.0600000000004</v>
      </c>
      <c r="AN16" s="168"/>
      <c r="AO16" s="168">
        <v>290.04000000000002</v>
      </c>
      <c r="AP16" s="168">
        <v>1447.92</v>
      </c>
      <c r="AQ16" s="168">
        <v>698.36</v>
      </c>
      <c r="AR16" s="168"/>
      <c r="AS16" s="168"/>
      <c r="AT16" s="168">
        <v>3114.76</v>
      </c>
      <c r="AU16" s="168"/>
      <c r="AV16" s="168">
        <v>307.16000000000003</v>
      </c>
      <c r="AW16" s="168">
        <v>327.68</v>
      </c>
      <c r="AX16" s="168">
        <v>992.03</v>
      </c>
      <c r="AY16" s="168"/>
      <c r="AZ16" s="168"/>
      <c r="BA16" s="168">
        <v>4023.5</v>
      </c>
      <c r="BB16" s="168"/>
      <c r="BC16" s="168">
        <v>1331.15</v>
      </c>
      <c r="BD16" s="168">
        <v>687.88</v>
      </c>
      <c r="BE16" s="168">
        <v>779.66</v>
      </c>
      <c r="BF16" s="168"/>
      <c r="BG16" s="168"/>
      <c r="BH16" s="168"/>
      <c r="BI16" s="168"/>
      <c r="BJ16" s="168">
        <v>72.260000000000005</v>
      </c>
      <c r="BK16" s="168">
        <v>469.85</v>
      </c>
      <c r="BL16" s="168">
        <v>691.88</v>
      </c>
      <c r="BM16" s="169"/>
      <c r="BN16" s="170"/>
      <c r="BO16" s="168">
        <v>4060.65</v>
      </c>
      <c r="BP16" s="168"/>
      <c r="BQ16" s="168">
        <v>258.56</v>
      </c>
      <c r="BR16" s="168">
        <v>565.73</v>
      </c>
      <c r="BS16" s="168">
        <v>750.65</v>
      </c>
      <c r="BT16" s="168"/>
      <c r="BU16" s="168"/>
      <c r="BV16" s="168">
        <v>4054.53</v>
      </c>
      <c r="BW16" s="168"/>
      <c r="BX16" s="168">
        <v>222.98</v>
      </c>
      <c r="BY16" s="168">
        <v>741.71</v>
      </c>
      <c r="BZ16" s="168">
        <v>1536.08</v>
      </c>
      <c r="CA16" s="168"/>
      <c r="CB16" s="168"/>
      <c r="CC16" s="168">
        <v>3779.76</v>
      </c>
      <c r="CD16" s="168"/>
      <c r="CE16" s="168">
        <v>180.3</v>
      </c>
      <c r="CF16" s="168">
        <v>1420.68</v>
      </c>
      <c r="CG16" s="168">
        <v>1253.06</v>
      </c>
      <c r="CH16" s="168"/>
      <c r="CI16" s="168"/>
      <c r="CJ16" s="168">
        <v>3340.23</v>
      </c>
      <c r="CK16" s="168">
        <v>97.96</v>
      </c>
      <c r="CL16" s="168">
        <v>179.66</v>
      </c>
      <c r="CM16" s="168">
        <v>1066.3399999999999</v>
      </c>
      <c r="CN16" s="168">
        <v>1323.94</v>
      </c>
      <c r="CO16" s="168"/>
      <c r="CP16" s="168"/>
      <c r="CQ16" s="168"/>
      <c r="CR16" s="168"/>
      <c r="CS16" s="168"/>
      <c r="CT16" s="168"/>
      <c r="CU16" s="168"/>
      <c r="CV16" s="168"/>
      <c r="CW16" s="168"/>
      <c r="CX16" s="168"/>
      <c r="CY16" s="168"/>
      <c r="CZ16" s="168"/>
      <c r="DA16" s="168"/>
      <c r="DB16" s="168"/>
      <c r="DC16" s="168"/>
      <c r="DD16" s="168"/>
      <c r="DE16" s="168"/>
      <c r="DF16" s="168"/>
      <c r="DG16" s="168"/>
      <c r="DH16" s="168"/>
      <c r="DI16" s="168"/>
      <c r="DJ16" s="168"/>
      <c r="DK16" s="168"/>
      <c r="DL16" s="168"/>
      <c r="DM16" s="168"/>
      <c r="DN16" s="168"/>
      <c r="DO16" s="168"/>
      <c r="DP16" s="168"/>
      <c r="DQ16" s="168"/>
      <c r="DR16" s="168"/>
      <c r="DS16" s="168"/>
      <c r="DT16" s="168"/>
      <c r="DU16" s="168"/>
      <c r="DV16" s="168"/>
      <c r="DW16" s="168"/>
      <c r="DX16" s="168"/>
      <c r="DY16" s="168"/>
      <c r="DZ16" s="168"/>
      <c r="EA16" s="168"/>
      <c r="EB16" s="168"/>
      <c r="EC16" s="168"/>
      <c r="ED16" s="168"/>
      <c r="EE16" s="168"/>
      <c r="EF16" s="168"/>
      <c r="EG16" s="168"/>
      <c r="EH16" s="168"/>
      <c r="EI16" s="168"/>
      <c r="EJ16" s="168"/>
      <c r="EK16" s="168"/>
      <c r="EL16" s="168"/>
      <c r="EM16" s="168"/>
      <c r="EN16" s="168"/>
      <c r="EO16" s="168"/>
      <c r="EP16" s="168"/>
      <c r="EQ16" s="168"/>
      <c r="ER16" s="168"/>
      <c r="ES16" s="168"/>
      <c r="ET16" s="168"/>
      <c r="EU16" s="168"/>
      <c r="EV16" s="168"/>
      <c r="EW16" s="168"/>
      <c r="EX16" s="168"/>
      <c r="EY16" s="168"/>
      <c r="EZ16" s="168"/>
      <c r="FA16" s="168"/>
      <c r="FB16" s="168"/>
      <c r="FC16" s="168"/>
      <c r="FD16" s="168"/>
      <c r="FE16" s="168"/>
      <c r="FF16" s="168"/>
      <c r="FG16" s="168"/>
      <c r="FH16" s="168"/>
      <c r="FI16" s="168"/>
      <c r="FJ16" s="168"/>
      <c r="FK16" s="168"/>
      <c r="FL16" s="168"/>
      <c r="FM16" s="168"/>
      <c r="FN16" s="168"/>
      <c r="FO16" s="168"/>
      <c r="FP16" s="168"/>
      <c r="FQ16" s="168"/>
      <c r="FR16" s="168"/>
      <c r="FS16" s="168"/>
      <c r="FT16" s="168"/>
      <c r="FU16" s="168"/>
      <c r="FV16" s="168"/>
      <c r="FW16" s="168"/>
      <c r="FX16" s="168"/>
      <c r="FY16" s="168"/>
      <c r="FZ16" s="168"/>
      <c r="GA16" s="168"/>
      <c r="GB16" s="168"/>
      <c r="GC16" s="168"/>
      <c r="GD16" s="168"/>
      <c r="GE16" s="168"/>
      <c r="GF16" s="168"/>
      <c r="GG16" s="168"/>
      <c r="GH16" s="168"/>
      <c r="GI16" s="168"/>
      <c r="GJ16" s="168"/>
      <c r="GK16" s="168"/>
      <c r="GL16" s="168"/>
      <c r="GM16" s="168"/>
      <c r="GN16" s="168"/>
      <c r="GO16" s="168"/>
      <c r="GP16" s="168"/>
      <c r="GQ16" s="168"/>
      <c r="GR16" s="168"/>
      <c r="GS16" s="168"/>
      <c r="GT16" s="168"/>
      <c r="GU16" s="168"/>
      <c r="GV16" s="168"/>
      <c r="GW16" s="168"/>
      <c r="GX16" s="168"/>
      <c r="GY16" s="168"/>
      <c r="GZ16" s="168"/>
      <c r="HA16" s="168"/>
      <c r="HB16" s="168"/>
      <c r="HC16" s="168"/>
      <c r="HD16" s="168"/>
      <c r="HE16" s="168"/>
      <c r="HF16" s="168"/>
      <c r="HG16" s="168"/>
      <c r="HH16" s="168"/>
      <c r="HI16" s="168"/>
      <c r="HJ16" s="168"/>
      <c r="HK16" s="168"/>
      <c r="HL16" s="168"/>
      <c r="HM16" s="168"/>
      <c r="HN16" s="168"/>
      <c r="HO16" s="168"/>
      <c r="HP16" s="168"/>
      <c r="HQ16" s="168"/>
      <c r="HR16" s="168"/>
      <c r="HS16" s="168"/>
      <c r="HT16" s="168"/>
      <c r="HU16" s="168"/>
      <c r="HV16" s="168"/>
      <c r="HW16" s="168"/>
      <c r="HX16" s="168"/>
      <c r="HY16" s="168"/>
      <c r="HZ16" s="168"/>
      <c r="IA16" s="168"/>
      <c r="IB16" s="168"/>
      <c r="IC16" s="168"/>
      <c r="ID16" s="168"/>
      <c r="IE16" s="168"/>
      <c r="IF16" s="168"/>
      <c r="IG16" s="168"/>
      <c r="IH16" s="168"/>
      <c r="II16" s="168"/>
      <c r="IJ16" s="168"/>
      <c r="IK16" s="168"/>
      <c r="IL16" s="168"/>
    </row>
    <row r="17" spans="1:246" ht="14.5" outlineLevel="1" x14ac:dyDescent="0.35">
      <c r="A17" s="3" t="s">
        <v>800</v>
      </c>
      <c r="B17" s="70"/>
      <c r="C17" s="70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94">
        <v>2989.02</v>
      </c>
      <c r="AI17" s="167">
        <v>270.77</v>
      </c>
      <c r="AJ17" s="168"/>
      <c r="AK17" s="168"/>
      <c r="AL17" s="168"/>
      <c r="AM17" s="168"/>
      <c r="AN17" s="168">
        <v>300</v>
      </c>
      <c r="AO17" s="168">
        <v>2704.65</v>
      </c>
      <c r="AP17" s="168">
        <v>15.27</v>
      </c>
      <c r="AQ17" s="168">
        <v>203.76</v>
      </c>
      <c r="AR17" s="168"/>
      <c r="AS17" s="168"/>
      <c r="AT17" s="168">
        <v>13</v>
      </c>
      <c r="AU17" s="168">
        <v>2861.98</v>
      </c>
      <c r="AV17" s="168">
        <v>89.96</v>
      </c>
      <c r="AW17" s="168">
        <v>173.7</v>
      </c>
      <c r="AX17" s="168">
        <v>559.32000000000005</v>
      </c>
      <c r="AY17" s="168"/>
      <c r="AZ17" s="168"/>
      <c r="BA17" s="168"/>
      <c r="BB17" s="168">
        <v>1886.55</v>
      </c>
      <c r="BC17" s="168"/>
      <c r="BD17" s="168">
        <v>910</v>
      </c>
      <c r="BE17" s="168"/>
      <c r="BF17" s="168"/>
      <c r="BG17" s="168"/>
      <c r="BH17" s="168"/>
      <c r="BI17" s="168">
        <v>254</v>
      </c>
      <c r="BJ17" s="168">
        <v>354.31</v>
      </c>
      <c r="BK17" s="168"/>
      <c r="BL17" s="168"/>
      <c r="BM17" s="169"/>
      <c r="BN17" s="170"/>
      <c r="BO17" s="168"/>
      <c r="BP17" s="168">
        <v>458</v>
      </c>
      <c r="BQ17" s="168"/>
      <c r="BR17" s="168">
        <v>2425</v>
      </c>
      <c r="BS17" s="168">
        <v>253</v>
      </c>
      <c r="BT17" s="168"/>
      <c r="BU17" s="168"/>
      <c r="BV17" s="168"/>
      <c r="BW17" s="168">
        <v>2719</v>
      </c>
      <c r="BX17" s="168"/>
      <c r="BY17" s="168">
        <v>273.51</v>
      </c>
      <c r="BZ17" s="168"/>
      <c r="CA17" s="168"/>
      <c r="CB17" s="168"/>
      <c r="CC17" s="168"/>
      <c r="CD17" s="168">
        <v>3036</v>
      </c>
      <c r="CE17" s="168">
        <v>6.75</v>
      </c>
      <c r="CF17" s="168"/>
      <c r="CG17" s="168"/>
      <c r="CH17" s="168"/>
      <c r="CI17" s="168"/>
      <c r="CJ17" s="168"/>
      <c r="CK17" s="168">
        <v>548.4</v>
      </c>
      <c r="CL17" s="168">
        <v>4003</v>
      </c>
      <c r="CM17" s="168"/>
      <c r="CN17" s="168"/>
      <c r="CO17" s="168"/>
      <c r="CP17" s="168"/>
      <c r="CQ17" s="168"/>
      <c r="CR17" s="168"/>
      <c r="CS17" s="168"/>
      <c r="CT17" s="168"/>
      <c r="CU17" s="168"/>
      <c r="CV17" s="168"/>
      <c r="CW17" s="168"/>
      <c r="CX17" s="168"/>
      <c r="CY17" s="168"/>
      <c r="CZ17" s="168"/>
      <c r="DA17" s="168"/>
      <c r="DB17" s="168"/>
      <c r="DC17" s="168"/>
      <c r="DD17" s="168"/>
      <c r="DE17" s="168"/>
      <c r="DF17" s="168"/>
      <c r="DG17" s="168"/>
      <c r="DH17" s="168"/>
      <c r="DI17" s="168"/>
      <c r="DJ17" s="168"/>
      <c r="DK17" s="168"/>
      <c r="DL17" s="168"/>
      <c r="DM17" s="168"/>
      <c r="DN17" s="168"/>
      <c r="DO17" s="168"/>
      <c r="DP17" s="168"/>
      <c r="DQ17" s="168"/>
      <c r="DR17" s="168"/>
      <c r="DS17" s="168"/>
      <c r="DT17" s="168"/>
      <c r="DU17" s="168"/>
      <c r="DV17" s="168"/>
      <c r="DW17" s="168"/>
      <c r="DX17" s="168"/>
      <c r="DY17" s="168"/>
      <c r="DZ17" s="168"/>
      <c r="EA17" s="168"/>
      <c r="EB17" s="168"/>
      <c r="EC17" s="168"/>
      <c r="ED17" s="168"/>
      <c r="EE17" s="168"/>
      <c r="EF17" s="168"/>
      <c r="EG17" s="168"/>
      <c r="EH17" s="168"/>
      <c r="EI17" s="168"/>
      <c r="EJ17" s="168"/>
      <c r="EK17" s="168"/>
      <c r="EL17" s="168"/>
      <c r="EM17" s="168"/>
      <c r="EN17" s="168"/>
      <c r="EO17" s="168"/>
      <c r="EP17" s="168"/>
      <c r="EQ17" s="168"/>
      <c r="ER17" s="168"/>
      <c r="ES17" s="168"/>
      <c r="ET17" s="168"/>
      <c r="EU17" s="168"/>
      <c r="EV17" s="168"/>
      <c r="EW17" s="168"/>
      <c r="EX17" s="168"/>
      <c r="EY17" s="168"/>
      <c r="EZ17" s="168"/>
      <c r="FA17" s="168"/>
      <c r="FB17" s="168"/>
      <c r="FC17" s="168"/>
      <c r="FD17" s="168"/>
      <c r="FE17" s="168"/>
      <c r="FF17" s="168"/>
      <c r="FG17" s="168"/>
      <c r="FH17" s="168"/>
      <c r="FI17" s="168"/>
      <c r="FJ17" s="168"/>
      <c r="FK17" s="168"/>
      <c r="FL17" s="168"/>
      <c r="FM17" s="168"/>
      <c r="FN17" s="168"/>
      <c r="FO17" s="168"/>
      <c r="FP17" s="168"/>
      <c r="FQ17" s="168"/>
      <c r="FR17" s="168"/>
      <c r="FS17" s="168"/>
      <c r="FT17" s="168"/>
      <c r="FU17" s="168"/>
      <c r="FV17" s="168"/>
      <c r="FW17" s="168"/>
      <c r="FX17" s="168"/>
      <c r="FY17" s="168"/>
      <c r="FZ17" s="168"/>
      <c r="GA17" s="168"/>
      <c r="GB17" s="168"/>
      <c r="GC17" s="168"/>
      <c r="GD17" s="168"/>
      <c r="GE17" s="168"/>
      <c r="GF17" s="168"/>
      <c r="GG17" s="168"/>
      <c r="GH17" s="168"/>
      <c r="GI17" s="168"/>
      <c r="GJ17" s="168"/>
      <c r="GK17" s="168"/>
      <c r="GL17" s="168"/>
      <c r="GM17" s="168"/>
      <c r="GN17" s="168"/>
      <c r="GO17" s="168"/>
      <c r="GP17" s="168"/>
      <c r="GQ17" s="168"/>
      <c r="GR17" s="168"/>
      <c r="GS17" s="168"/>
      <c r="GT17" s="168"/>
      <c r="GU17" s="168"/>
      <c r="GV17" s="168"/>
      <c r="GW17" s="168"/>
      <c r="GX17" s="168"/>
      <c r="GY17" s="168"/>
      <c r="GZ17" s="168"/>
      <c r="HA17" s="168"/>
      <c r="HB17" s="168"/>
      <c r="HC17" s="168"/>
      <c r="HD17" s="168"/>
      <c r="HE17" s="168"/>
      <c r="HF17" s="168"/>
      <c r="HG17" s="168"/>
      <c r="HH17" s="168"/>
      <c r="HI17" s="168"/>
      <c r="HJ17" s="168"/>
      <c r="HK17" s="168"/>
      <c r="HL17" s="168"/>
      <c r="HM17" s="168"/>
      <c r="HN17" s="168"/>
      <c r="HO17" s="168"/>
      <c r="HP17" s="168"/>
      <c r="HQ17" s="168"/>
      <c r="HR17" s="168"/>
      <c r="HS17" s="168"/>
      <c r="HT17" s="168"/>
      <c r="HU17" s="168"/>
      <c r="HV17" s="168"/>
      <c r="HW17" s="168"/>
      <c r="HX17" s="168"/>
      <c r="HY17" s="168"/>
      <c r="HZ17" s="168"/>
      <c r="IA17" s="168"/>
      <c r="IB17" s="168"/>
      <c r="IC17" s="168"/>
      <c r="ID17" s="168"/>
      <c r="IE17" s="168"/>
      <c r="IF17" s="168"/>
      <c r="IG17" s="168"/>
      <c r="IH17" s="168"/>
      <c r="II17" s="168"/>
      <c r="IJ17" s="168"/>
      <c r="IK17" s="168"/>
      <c r="IL17" s="168"/>
    </row>
    <row r="18" spans="1:246" ht="14.5" outlineLevel="1" x14ac:dyDescent="0.35">
      <c r="A18" s="3" t="s">
        <v>801</v>
      </c>
      <c r="B18" s="70"/>
      <c r="C18" s="70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>
        <v>1014.33</v>
      </c>
      <c r="AA18" s="168"/>
      <c r="AB18" s="168"/>
      <c r="AC18" s="168"/>
      <c r="AD18" s="168"/>
      <c r="AE18" s="168"/>
      <c r="AF18" s="168"/>
      <c r="AG18" s="168"/>
      <c r="AH18" s="194">
        <v>1517.03</v>
      </c>
      <c r="AI18" s="167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  <c r="AT18" s="168"/>
      <c r="AU18" s="168"/>
      <c r="AV18" s="168">
        <v>1006.16</v>
      </c>
      <c r="AW18" s="168">
        <v>1511.12</v>
      </c>
      <c r="AX18" s="168">
        <v>2020.07</v>
      </c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J18" s="168">
        <v>4532.8100000000004</v>
      </c>
      <c r="BK18" s="168"/>
      <c r="BL18" s="168">
        <v>603.75</v>
      </c>
      <c r="BM18" s="169"/>
      <c r="BN18" s="170"/>
      <c r="BO18" s="168"/>
      <c r="BP18" s="168"/>
      <c r="BQ18" s="168"/>
      <c r="BR18" s="168">
        <v>2013.51</v>
      </c>
      <c r="BS18" s="168"/>
      <c r="BT18" s="168"/>
      <c r="BU18" s="168"/>
      <c r="BV18" s="168">
        <v>1005.7</v>
      </c>
      <c r="BW18" s="168"/>
      <c r="BX18" s="168"/>
      <c r="BY18" s="168"/>
      <c r="BZ18" s="168"/>
      <c r="CA18" s="168"/>
      <c r="CB18" s="168"/>
      <c r="CC18" s="168"/>
      <c r="CD18" s="168"/>
      <c r="CE18" s="168"/>
      <c r="CF18" s="168"/>
      <c r="CG18" s="168"/>
      <c r="CH18" s="168"/>
      <c r="CI18" s="168"/>
      <c r="CJ18" s="168"/>
      <c r="CK18" s="168"/>
      <c r="CL18" s="168"/>
      <c r="CM18" s="168"/>
      <c r="CN18" s="168"/>
      <c r="CO18" s="168"/>
      <c r="CP18" s="168"/>
      <c r="CQ18" s="168"/>
      <c r="CR18" s="168"/>
      <c r="CS18" s="168"/>
      <c r="CT18" s="168"/>
      <c r="CU18" s="168"/>
      <c r="CV18" s="168"/>
      <c r="CW18" s="168"/>
      <c r="CX18" s="168"/>
      <c r="CY18" s="168"/>
      <c r="CZ18" s="168"/>
      <c r="DA18" s="168"/>
      <c r="DB18" s="168"/>
      <c r="DC18" s="168"/>
      <c r="DD18" s="168"/>
      <c r="DE18" s="168"/>
      <c r="DF18" s="168"/>
      <c r="DG18" s="168"/>
      <c r="DH18" s="168"/>
      <c r="DI18" s="168"/>
      <c r="DJ18" s="168"/>
      <c r="DK18" s="168"/>
      <c r="DL18" s="168"/>
      <c r="DM18" s="168"/>
      <c r="DN18" s="168"/>
      <c r="DO18" s="168"/>
      <c r="DP18" s="168"/>
      <c r="DQ18" s="168"/>
      <c r="DR18" s="168"/>
      <c r="DS18" s="168"/>
      <c r="DT18" s="168"/>
      <c r="DU18" s="168"/>
      <c r="DV18" s="168"/>
      <c r="DW18" s="168"/>
      <c r="DX18" s="168"/>
      <c r="DY18" s="168"/>
      <c r="DZ18" s="168"/>
      <c r="EA18" s="168"/>
      <c r="EB18" s="168"/>
      <c r="EC18" s="168"/>
      <c r="ED18" s="168"/>
      <c r="EE18" s="168"/>
      <c r="EF18" s="168"/>
      <c r="EG18" s="168"/>
      <c r="EH18" s="168"/>
      <c r="EI18" s="168"/>
      <c r="EJ18" s="168"/>
      <c r="EK18" s="168"/>
      <c r="EL18" s="168"/>
      <c r="EM18" s="168"/>
      <c r="EN18" s="168"/>
      <c r="EO18" s="168"/>
      <c r="EP18" s="168"/>
      <c r="EQ18" s="168"/>
      <c r="ER18" s="168"/>
      <c r="ES18" s="168"/>
      <c r="ET18" s="168"/>
      <c r="EU18" s="168"/>
      <c r="EV18" s="168"/>
      <c r="EW18" s="168"/>
      <c r="EX18" s="168"/>
      <c r="EY18" s="168"/>
      <c r="EZ18" s="168"/>
      <c r="FA18" s="168"/>
      <c r="FB18" s="168"/>
      <c r="FC18" s="168"/>
      <c r="FD18" s="168"/>
      <c r="FE18" s="168"/>
      <c r="FF18" s="168"/>
      <c r="FG18" s="168"/>
      <c r="FH18" s="168"/>
      <c r="FI18" s="168"/>
      <c r="FJ18" s="168"/>
      <c r="FK18" s="168"/>
      <c r="FL18" s="168"/>
      <c r="FM18" s="168"/>
      <c r="FN18" s="168"/>
      <c r="FO18" s="168"/>
      <c r="FP18" s="168"/>
      <c r="FQ18" s="168"/>
      <c r="FR18" s="168"/>
      <c r="FS18" s="168"/>
      <c r="FT18" s="168"/>
      <c r="FU18" s="168"/>
      <c r="FV18" s="168"/>
      <c r="FW18" s="168"/>
      <c r="FX18" s="168"/>
      <c r="FY18" s="168"/>
      <c r="FZ18" s="168"/>
      <c r="GA18" s="168"/>
      <c r="GB18" s="168"/>
      <c r="GC18" s="168"/>
      <c r="GD18" s="168"/>
      <c r="GE18" s="168"/>
      <c r="GF18" s="168"/>
      <c r="GG18" s="168"/>
      <c r="GH18" s="168"/>
      <c r="GI18" s="168"/>
      <c r="GJ18" s="168"/>
      <c r="GK18" s="168"/>
      <c r="GL18" s="168"/>
      <c r="GM18" s="168"/>
      <c r="GN18" s="168"/>
      <c r="GO18" s="168"/>
      <c r="GP18" s="168"/>
      <c r="GQ18" s="168"/>
      <c r="GR18" s="168"/>
      <c r="GS18" s="168"/>
      <c r="GT18" s="168"/>
      <c r="GU18" s="168"/>
      <c r="GV18" s="168"/>
      <c r="GW18" s="168"/>
      <c r="GX18" s="168"/>
      <c r="GY18" s="168"/>
      <c r="GZ18" s="168"/>
      <c r="HA18" s="168"/>
      <c r="HB18" s="168"/>
      <c r="HC18" s="168"/>
      <c r="HD18" s="168"/>
      <c r="HE18" s="168"/>
      <c r="HF18" s="168"/>
      <c r="HG18" s="168"/>
      <c r="HH18" s="168"/>
      <c r="HI18" s="168"/>
      <c r="HJ18" s="168"/>
      <c r="HK18" s="168"/>
      <c r="HL18" s="168"/>
      <c r="HM18" s="168"/>
      <c r="HN18" s="168"/>
      <c r="HO18" s="168"/>
      <c r="HP18" s="168"/>
      <c r="HQ18" s="168"/>
      <c r="HR18" s="168"/>
      <c r="HS18" s="168"/>
      <c r="HT18" s="168"/>
      <c r="HU18" s="168"/>
      <c r="HV18" s="168"/>
      <c r="HW18" s="168"/>
      <c r="HX18" s="168"/>
      <c r="HY18" s="168"/>
      <c r="HZ18" s="168"/>
      <c r="IA18" s="168"/>
      <c r="IB18" s="168"/>
      <c r="IC18" s="168"/>
      <c r="ID18" s="168"/>
      <c r="IE18" s="168"/>
      <c r="IF18" s="168"/>
      <c r="IG18" s="168"/>
      <c r="IH18" s="168"/>
      <c r="II18" s="168"/>
      <c r="IJ18" s="168"/>
      <c r="IK18" s="168"/>
      <c r="IL18" s="168"/>
    </row>
    <row r="19" spans="1:246" ht="14.5" outlineLevel="1" x14ac:dyDescent="0.35">
      <c r="A19" s="3" t="s">
        <v>802</v>
      </c>
      <c r="B19" s="70"/>
      <c r="C19" s="70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>
        <v>2140</v>
      </c>
      <c r="AB19" s="168"/>
      <c r="AC19" s="168">
        <v>110</v>
      </c>
      <c r="AD19" s="168">
        <v>110</v>
      </c>
      <c r="AE19" s="168">
        <v>40</v>
      </c>
      <c r="AF19" s="168">
        <v>0.01</v>
      </c>
      <c r="AG19" s="168"/>
      <c r="AH19" s="194"/>
      <c r="AI19" s="167">
        <v>36</v>
      </c>
      <c r="AJ19" s="168">
        <v>343</v>
      </c>
      <c r="AK19" s="168">
        <v>1149.95</v>
      </c>
      <c r="AL19" s="168">
        <v>110</v>
      </c>
      <c r="AM19" s="168"/>
      <c r="AN19" s="168"/>
      <c r="AO19" s="168"/>
      <c r="AP19" s="168"/>
      <c r="AQ19" s="168"/>
      <c r="AR19" s="168"/>
      <c r="AS19" s="168"/>
      <c r="AT19" s="168">
        <v>2500</v>
      </c>
      <c r="AU19" s="168"/>
      <c r="AV19" s="168"/>
      <c r="AW19" s="168"/>
      <c r="AX19" s="168">
        <v>1200</v>
      </c>
      <c r="AY19" s="168"/>
      <c r="AZ19" s="168"/>
      <c r="BA19" s="168"/>
      <c r="BB19" s="168"/>
      <c r="BC19" s="168"/>
      <c r="BD19" s="168"/>
      <c r="BE19" s="168"/>
      <c r="BF19" s="168"/>
      <c r="BG19" s="168"/>
      <c r="BH19" s="168">
        <v>2000</v>
      </c>
      <c r="BI19" s="168"/>
      <c r="BJ19" s="168"/>
      <c r="BK19" s="168"/>
      <c r="BL19" s="168"/>
      <c r="BM19" s="169">
        <f>3144-300</f>
        <v>2844</v>
      </c>
      <c r="BN19" s="170"/>
      <c r="BO19" s="168"/>
      <c r="BP19" s="168"/>
      <c r="BQ19" s="168"/>
      <c r="BR19" s="168"/>
      <c r="BS19" s="168"/>
      <c r="BT19" s="168"/>
      <c r="BU19" s="168"/>
      <c r="BV19" s="168"/>
      <c r="BW19" s="168">
        <v>2900</v>
      </c>
      <c r="BX19" s="168"/>
      <c r="BY19" s="168"/>
      <c r="BZ19" s="168"/>
      <c r="CA19" s="168"/>
      <c r="CB19" s="168"/>
      <c r="CC19" s="168">
        <v>3000</v>
      </c>
      <c r="CD19" s="168"/>
      <c r="CE19" s="168">
        <v>2000</v>
      </c>
      <c r="CF19" s="168"/>
      <c r="CG19" s="168"/>
      <c r="CH19" s="168"/>
      <c r="CI19" s="168"/>
      <c r="CJ19" s="168"/>
      <c r="CK19" s="168"/>
      <c r="CL19" s="168"/>
      <c r="CM19" s="168"/>
      <c r="CN19" s="168"/>
      <c r="CO19" s="168"/>
      <c r="CP19" s="168"/>
      <c r="CQ19" s="168"/>
      <c r="CR19" s="168"/>
      <c r="CS19" s="168"/>
      <c r="CT19" s="168"/>
      <c r="CU19" s="168"/>
      <c r="CV19" s="168"/>
      <c r="CW19" s="168"/>
      <c r="CX19" s="168"/>
      <c r="CY19" s="168"/>
      <c r="CZ19" s="168"/>
      <c r="DA19" s="168"/>
      <c r="DB19" s="168"/>
      <c r="DC19" s="168"/>
      <c r="DD19" s="168"/>
      <c r="DE19" s="168"/>
      <c r="DF19" s="168"/>
      <c r="DG19" s="168"/>
      <c r="DH19" s="168"/>
      <c r="DI19" s="168"/>
      <c r="DJ19" s="168"/>
      <c r="DK19" s="168"/>
      <c r="DL19" s="168"/>
      <c r="DM19" s="168"/>
      <c r="DN19" s="168"/>
      <c r="DO19" s="168"/>
      <c r="DP19" s="168"/>
      <c r="DQ19" s="168"/>
      <c r="DR19" s="168"/>
      <c r="DS19" s="168"/>
      <c r="DT19" s="168"/>
      <c r="DU19" s="168"/>
      <c r="DV19" s="168"/>
      <c r="DW19" s="168"/>
      <c r="DX19" s="168"/>
      <c r="DY19" s="168"/>
      <c r="DZ19" s="168"/>
      <c r="EA19" s="168"/>
      <c r="EB19" s="168"/>
      <c r="EC19" s="168"/>
      <c r="ED19" s="168"/>
      <c r="EE19" s="168"/>
      <c r="EF19" s="168"/>
      <c r="EG19" s="168"/>
      <c r="EH19" s="168"/>
      <c r="EI19" s="168"/>
      <c r="EJ19" s="168"/>
      <c r="EK19" s="168"/>
      <c r="EL19" s="168"/>
      <c r="EM19" s="168"/>
      <c r="EN19" s="168"/>
      <c r="EO19" s="168"/>
      <c r="EP19" s="168"/>
      <c r="EQ19" s="168"/>
      <c r="ER19" s="168"/>
      <c r="ES19" s="168"/>
      <c r="ET19" s="168"/>
      <c r="EU19" s="168"/>
      <c r="EV19" s="168"/>
      <c r="EW19" s="168"/>
      <c r="EX19" s="168"/>
      <c r="EY19" s="168"/>
      <c r="EZ19" s="168"/>
      <c r="FA19" s="168"/>
      <c r="FB19" s="168"/>
      <c r="FC19" s="168"/>
      <c r="FD19" s="168"/>
      <c r="FE19" s="168"/>
      <c r="FF19" s="168"/>
      <c r="FG19" s="168"/>
      <c r="FH19" s="168"/>
      <c r="FI19" s="168"/>
      <c r="FJ19" s="168"/>
      <c r="FK19" s="168"/>
      <c r="FL19" s="168"/>
      <c r="FM19" s="168"/>
      <c r="FN19" s="168"/>
      <c r="FO19" s="168"/>
      <c r="FP19" s="168"/>
      <c r="FQ19" s="168"/>
      <c r="FR19" s="168"/>
      <c r="FS19" s="168"/>
      <c r="FT19" s="168"/>
      <c r="FU19" s="168"/>
      <c r="FV19" s="168"/>
      <c r="FW19" s="168"/>
      <c r="FX19" s="168"/>
      <c r="FY19" s="168"/>
      <c r="FZ19" s="168"/>
      <c r="GA19" s="168"/>
      <c r="GB19" s="168"/>
      <c r="GC19" s="168"/>
      <c r="GD19" s="168"/>
      <c r="GE19" s="168"/>
      <c r="GF19" s="168"/>
      <c r="GG19" s="168"/>
      <c r="GH19" s="168"/>
      <c r="GI19" s="168"/>
      <c r="GJ19" s="168"/>
      <c r="GK19" s="168"/>
      <c r="GL19" s="168"/>
      <c r="GM19" s="168"/>
      <c r="GN19" s="168"/>
      <c r="GO19" s="168"/>
      <c r="GP19" s="168"/>
      <c r="GQ19" s="168"/>
      <c r="GR19" s="168"/>
      <c r="GS19" s="168"/>
      <c r="GT19" s="168"/>
      <c r="GU19" s="168"/>
      <c r="GV19" s="168"/>
      <c r="GW19" s="168"/>
      <c r="GX19" s="168"/>
      <c r="GY19" s="168"/>
      <c r="GZ19" s="168"/>
      <c r="HA19" s="168"/>
      <c r="HB19" s="168"/>
      <c r="HC19" s="168"/>
      <c r="HD19" s="168"/>
      <c r="HE19" s="168"/>
      <c r="HF19" s="168"/>
      <c r="HG19" s="168"/>
      <c r="HH19" s="168"/>
      <c r="HI19" s="168"/>
      <c r="HJ19" s="168"/>
      <c r="HK19" s="168"/>
      <c r="HL19" s="168"/>
      <c r="HM19" s="168"/>
      <c r="HN19" s="168"/>
      <c r="HO19" s="168"/>
      <c r="HP19" s="168"/>
      <c r="HQ19" s="168"/>
      <c r="HR19" s="168"/>
      <c r="HS19" s="168"/>
      <c r="HT19" s="168"/>
      <c r="HU19" s="168"/>
      <c r="HV19" s="168"/>
      <c r="HW19" s="168"/>
      <c r="HX19" s="168"/>
      <c r="HY19" s="168"/>
      <c r="HZ19" s="168"/>
      <c r="IA19" s="168"/>
      <c r="IB19" s="168"/>
      <c r="IC19" s="168"/>
      <c r="ID19" s="168"/>
      <c r="IE19" s="168"/>
      <c r="IF19" s="168"/>
      <c r="IG19" s="168"/>
      <c r="IH19" s="168"/>
      <c r="II19" s="168"/>
      <c r="IJ19" s="168"/>
      <c r="IK19" s="168"/>
      <c r="IL19" s="168"/>
    </row>
    <row r="20" spans="1:246" ht="14.5" outlineLevel="1" x14ac:dyDescent="0.35">
      <c r="A20" s="3" t="s">
        <v>803</v>
      </c>
      <c r="B20" s="70"/>
      <c r="C20" s="70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>
        <v>698.11</v>
      </c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94"/>
      <c r="AI20" s="167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8"/>
      <c r="AU20" s="168"/>
      <c r="AV20" s="168"/>
      <c r="AW20" s="168"/>
      <c r="AX20" s="168"/>
      <c r="AY20" s="168"/>
      <c r="AZ20" s="168"/>
      <c r="BA20" s="171"/>
      <c r="BB20" s="168"/>
      <c r="BC20" s="168"/>
      <c r="BD20" s="168"/>
      <c r="BE20" s="168"/>
      <c r="BF20" s="168"/>
      <c r="BG20" s="168"/>
      <c r="BH20" s="168"/>
      <c r="BI20" s="168"/>
      <c r="BJ20" s="168"/>
      <c r="BK20" s="168"/>
      <c r="BL20" s="168"/>
      <c r="BM20" s="169"/>
      <c r="BN20" s="170">
        <v>-81.260000000000005</v>
      </c>
      <c r="BO20" s="168"/>
      <c r="BP20" s="168">
        <v>210.28</v>
      </c>
      <c r="BQ20" s="168"/>
      <c r="BR20" s="168"/>
      <c r="BS20" s="168"/>
      <c r="BT20" s="168"/>
      <c r="BU20" s="168"/>
      <c r="BV20" s="168"/>
      <c r="BW20" s="168">
        <v>2500</v>
      </c>
      <c r="BX20" s="168"/>
      <c r="BY20" s="168"/>
      <c r="BZ20" s="168"/>
      <c r="CA20" s="168"/>
      <c r="CB20" s="168"/>
      <c r="CC20" s="168"/>
      <c r="CD20" s="168"/>
      <c r="CE20" s="168"/>
      <c r="CF20" s="171"/>
      <c r="CG20" s="168"/>
      <c r="CH20" s="168"/>
      <c r="CI20" s="168"/>
      <c r="CJ20" s="168"/>
      <c r="CK20" s="168"/>
      <c r="CL20" s="168"/>
      <c r="CM20" s="168"/>
      <c r="CN20" s="168"/>
      <c r="CO20" s="168"/>
      <c r="CP20" s="168"/>
      <c r="CQ20" s="168"/>
      <c r="CR20" s="168"/>
      <c r="CS20" s="168"/>
      <c r="CT20" s="168"/>
      <c r="CU20" s="168"/>
      <c r="CV20" s="168"/>
      <c r="CW20" s="168"/>
      <c r="CX20" s="168"/>
      <c r="CY20" s="168"/>
      <c r="CZ20" s="168"/>
      <c r="DA20" s="168"/>
      <c r="DB20" s="168"/>
      <c r="DC20" s="168"/>
      <c r="DD20" s="168"/>
      <c r="DE20" s="168"/>
      <c r="DF20" s="168"/>
      <c r="DG20" s="168"/>
      <c r="DH20" s="168"/>
      <c r="DI20" s="168"/>
      <c r="DJ20" s="168"/>
      <c r="DK20" s="168"/>
      <c r="DL20" s="168"/>
      <c r="DM20" s="168"/>
      <c r="DN20" s="168"/>
      <c r="DO20" s="168"/>
      <c r="DP20" s="168"/>
      <c r="DQ20" s="168"/>
      <c r="DR20" s="168"/>
      <c r="DS20" s="168"/>
      <c r="DT20" s="168"/>
      <c r="DU20" s="168"/>
      <c r="DV20" s="168"/>
      <c r="DW20" s="168"/>
      <c r="DX20" s="168"/>
      <c r="DY20" s="168"/>
      <c r="DZ20" s="168"/>
      <c r="EA20" s="168"/>
      <c r="EB20" s="168"/>
      <c r="EC20" s="168"/>
      <c r="ED20" s="168"/>
      <c r="EE20" s="168"/>
      <c r="EF20" s="168"/>
      <c r="EG20" s="168"/>
      <c r="EH20" s="168"/>
      <c r="EI20" s="168"/>
      <c r="EJ20" s="168"/>
      <c r="EK20" s="168"/>
      <c r="EL20" s="168"/>
      <c r="EM20" s="168"/>
      <c r="EN20" s="168"/>
      <c r="EO20" s="168"/>
      <c r="EP20" s="168"/>
      <c r="EQ20" s="168"/>
      <c r="ER20" s="168"/>
      <c r="ES20" s="168"/>
      <c r="ET20" s="168"/>
      <c r="EU20" s="168"/>
      <c r="EV20" s="168"/>
      <c r="EW20" s="168"/>
      <c r="EX20" s="168"/>
      <c r="EY20" s="168"/>
      <c r="EZ20" s="168"/>
      <c r="FA20" s="168"/>
      <c r="FB20" s="168"/>
      <c r="FC20" s="168"/>
      <c r="FD20" s="168"/>
      <c r="FE20" s="168"/>
      <c r="FF20" s="168"/>
      <c r="FG20" s="168"/>
      <c r="FH20" s="168"/>
      <c r="FI20" s="168"/>
      <c r="FJ20" s="168"/>
      <c r="FK20" s="168"/>
      <c r="FL20" s="168"/>
      <c r="FM20" s="168"/>
      <c r="FN20" s="168"/>
      <c r="FO20" s="168"/>
      <c r="FP20" s="168"/>
      <c r="FQ20" s="168"/>
      <c r="FR20" s="168"/>
      <c r="FS20" s="168"/>
      <c r="FT20" s="168"/>
      <c r="FU20" s="168"/>
      <c r="FV20" s="168"/>
      <c r="FW20" s="168"/>
      <c r="FX20" s="168"/>
      <c r="FY20" s="168"/>
      <c r="FZ20" s="168"/>
      <c r="GA20" s="168"/>
      <c r="GB20" s="168"/>
      <c r="GC20" s="168"/>
      <c r="GD20" s="168"/>
      <c r="GE20" s="168"/>
      <c r="GF20" s="168"/>
      <c r="GG20" s="168"/>
      <c r="GH20" s="168"/>
      <c r="GI20" s="168"/>
      <c r="GJ20" s="168"/>
      <c r="GK20" s="168"/>
      <c r="GL20" s="168"/>
      <c r="GM20" s="168"/>
      <c r="GN20" s="168"/>
      <c r="GO20" s="168"/>
      <c r="GP20" s="168"/>
      <c r="GQ20" s="168"/>
      <c r="GR20" s="168"/>
      <c r="GS20" s="168"/>
      <c r="GT20" s="168"/>
      <c r="GU20" s="168"/>
      <c r="GV20" s="168"/>
      <c r="GW20" s="168"/>
      <c r="GX20" s="168"/>
      <c r="GY20" s="168"/>
      <c r="GZ20" s="168"/>
      <c r="HA20" s="168"/>
      <c r="HB20" s="168"/>
      <c r="HC20" s="168"/>
      <c r="HD20" s="168"/>
      <c r="HE20" s="168"/>
      <c r="HF20" s="168"/>
      <c r="HG20" s="168"/>
      <c r="HH20" s="168"/>
      <c r="HI20" s="168"/>
      <c r="HJ20" s="168"/>
      <c r="HK20" s="168"/>
      <c r="HL20" s="168"/>
      <c r="HM20" s="168"/>
      <c r="HN20" s="168"/>
      <c r="HO20" s="168"/>
      <c r="HP20" s="168"/>
      <c r="HQ20" s="168"/>
      <c r="HR20" s="168"/>
      <c r="HS20" s="168"/>
      <c r="HT20" s="168"/>
      <c r="HU20" s="168"/>
      <c r="HV20" s="168"/>
      <c r="HW20" s="168"/>
      <c r="HX20" s="168"/>
      <c r="HY20" s="168"/>
      <c r="HZ20" s="168"/>
      <c r="IA20" s="168"/>
      <c r="IB20" s="168"/>
      <c r="IC20" s="168"/>
      <c r="ID20" s="168"/>
      <c r="IE20" s="168"/>
      <c r="IF20" s="168"/>
      <c r="IG20" s="168"/>
      <c r="IH20" s="168"/>
      <c r="II20" s="168"/>
      <c r="IJ20" s="168"/>
      <c r="IK20" s="168"/>
      <c r="IL20" s="168"/>
    </row>
    <row r="21" spans="1:246" ht="15.75" customHeight="1" x14ac:dyDescent="0.35">
      <c r="B21" s="70"/>
      <c r="C21" s="70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7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8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</row>
    <row r="22" spans="1:246" ht="15.75" customHeight="1" x14ac:dyDescent="0.35">
      <c r="A22" s="73" t="s">
        <v>809</v>
      </c>
      <c r="B22" s="81" t="s">
        <v>931</v>
      </c>
      <c r="C22" s="70"/>
      <c r="D22" s="164">
        <f t="shared" ref="D22:CQ22" si="318">SUM(D23:D27)</f>
        <v>0</v>
      </c>
      <c r="E22" s="164">
        <f t="shared" si="318"/>
        <v>0</v>
      </c>
      <c r="F22" s="164">
        <f t="shared" si="318"/>
        <v>0</v>
      </c>
      <c r="G22" s="164">
        <f t="shared" si="318"/>
        <v>0</v>
      </c>
      <c r="H22" s="164">
        <f t="shared" si="318"/>
        <v>0</v>
      </c>
      <c r="I22" s="164">
        <f t="shared" si="318"/>
        <v>0</v>
      </c>
      <c r="J22" s="164">
        <f t="shared" si="318"/>
        <v>0</v>
      </c>
      <c r="K22" s="164">
        <f t="shared" si="318"/>
        <v>0</v>
      </c>
      <c r="L22" s="164">
        <f t="shared" si="318"/>
        <v>0</v>
      </c>
      <c r="M22" s="164">
        <f t="shared" si="318"/>
        <v>0</v>
      </c>
      <c r="N22" s="164">
        <f t="shared" si="318"/>
        <v>0</v>
      </c>
      <c r="O22" s="164">
        <f t="shared" si="318"/>
        <v>0</v>
      </c>
      <c r="P22" s="164">
        <f t="shared" si="318"/>
        <v>0</v>
      </c>
      <c r="Q22" s="164">
        <f t="shared" si="318"/>
        <v>0</v>
      </c>
      <c r="R22" s="164">
        <f t="shared" si="318"/>
        <v>0</v>
      </c>
      <c r="S22" s="164">
        <f t="shared" si="318"/>
        <v>0</v>
      </c>
      <c r="T22" s="164">
        <f t="shared" si="318"/>
        <v>0</v>
      </c>
      <c r="U22" s="164">
        <f t="shared" si="318"/>
        <v>0</v>
      </c>
      <c r="V22" s="164">
        <f t="shared" si="318"/>
        <v>0</v>
      </c>
      <c r="W22" s="164">
        <f t="shared" si="318"/>
        <v>0</v>
      </c>
      <c r="X22" s="164">
        <f t="shared" si="318"/>
        <v>0</v>
      </c>
      <c r="Y22" s="164">
        <f t="shared" si="318"/>
        <v>0</v>
      </c>
      <c r="Z22" s="164">
        <f t="shared" si="318"/>
        <v>14.16</v>
      </c>
      <c r="AA22" s="164">
        <f t="shared" si="318"/>
        <v>0</v>
      </c>
      <c r="AB22" s="164">
        <f t="shared" si="318"/>
        <v>0</v>
      </c>
      <c r="AC22" s="164">
        <f t="shared" si="318"/>
        <v>0</v>
      </c>
      <c r="AD22" s="164">
        <f t="shared" si="318"/>
        <v>0</v>
      </c>
      <c r="AE22" s="164">
        <f t="shared" si="318"/>
        <v>0</v>
      </c>
      <c r="AF22" s="164">
        <f t="shared" si="318"/>
        <v>0</v>
      </c>
      <c r="AG22" s="164">
        <f t="shared" si="318"/>
        <v>0</v>
      </c>
      <c r="AH22" s="193">
        <f t="shared" si="318"/>
        <v>17.75</v>
      </c>
      <c r="AI22" s="163">
        <f t="shared" si="318"/>
        <v>0</v>
      </c>
      <c r="AJ22" s="164">
        <f t="shared" si="318"/>
        <v>0</v>
      </c>
      <c r="AK22" s="164">
        <f t="shared" si="318"/>
        <v>0</v>
      </c>
      <c r="AL22" s="164">
        <f t="shared" si="318"/>
        <v>0</v>
      </c>
      <c r="AM22" s="164">
        <f t="shared" si="318"/>
        <v>0</v>
      </c>
      <c r="AN22" s="164">
        <f t="shared" si="318"/>
        <v>0</v>
      </c>
      <c r="AO22" s="164">
        <f t="shared" si="318"/>
        <v>0</v>
      </c>
      <c r="AP22" s="164">
        <f t="shared" si="318"/>
        <v>0</v>
      </c>
      <c r="AQ22" s="164">
        <f t="shared" si="318"/>
        <v>0</v>
      </c>
      <c r="AR22" s="164">
        <f t="shared" si="318"/>
        <v>0</v>
      </c>
      <c r="AS22" s="164">
        <f t="shared" si="318"/>
        <v>0</v>
      </c>
      <c r="AT22" s="164">
        <f t="shared" si="318"/>
        <v>0</v>
      </c>
      <c r="AU22" s="164">
        <f t="shared" si="318"/>
        <v>0.01</v>
      </c>
      <c r="AV22" s="164">
        <f t="shared" si="318"/>
        <v>6.28</v>
      </c>
      <c r="AW22" s="164">
        <f t="shared" si="318"/>
        <v>11.2</v>
      </c>
      <c r="AX22" s="164">
        <f t="shared" si="318"/>
        <v>20.260000000000002</v>
      </c>
      <c r="AY22" s="164">
        <f t="shared" si="318"/>
        <v>0</v>
      </c>
      <c r="AZ22" s="164">
        <f t="shared" si="318"/>
        <v>0</v>
      </c>
      <c r="BA22" s="164">
        <f t="shared" si="318"/>
        <v>0</v>
      </c>
      <c r="BB22" s="164">
        <f t="shared" si="318"/>
        <v>0</v>
      </c>
      <c r="BC22" s="164">
        <f t="shared" si="318"/>
        <v>0</v>
      </c>
      <c r="BD22" s="164">
        <f t="shared" si="318"/>
        <v>0</v>
      </c>
      <c r="BE22" s="164">
        <f t="shared" si="318"/>
        <v>0</v>
      </c>
      <c r="BF22" s="164">
        <f t="shared" si="318"/>
        <v>0</v>
      </c>
      <c r="BG22" s="164">
        <f t="shared" si="318"/>
        <v>0</v>
      </c>
      <c r="BH22" s="164">
        <f t="shared" si="318"/>
        <v>0</v>
      </c>
      <c r="BI22" s="164">
        <f t="shared" si="318"/>
        <v>0</v>
      </c>
      <c r="BJ22" s="164">
        <f t="shared" si="318"/>
        <v>33.86</v>
      </c>
      <c r="BK22" s="164">
        <f t="shared" si="318"/>
        <v>0</v>
      </c>
      <c r="BL22" s="164">
        <f t="shared" si="318"/>
        <v>0</v>
      </c>
      <c r="BM22" s="165">
        <f t="shared" si="318"/>
        <v>0</v>
      </c>
      <c r="BN22" s="166">
        <f t="shared" si="318"/>
        <v>0</v>
      </c>
      <c r="BO22" s="164">
        <f t="shared" si="318"/>
        <v>0</v>
      </c>
      <c r="BP22" s="164">
        <f t="shared" si="318"/>
        <v>0</v>
      </c>
      <c r="BQ22" s="164">
        <f t="shared" si="318"/>
        <v>0</v>
      </c>
      <c r="BR22" s="164">
        <f t="shared" si="318"/>
        <v>13.7</v>
      </c>
      <c r="BS22" s="164">
        <f t="shared" si="318"/>
        <v>0</v>
      </c>
      <c r="BT22" s="164">
        <f t="shared" si="318"/>
        <v>0</v>
      </c>
      <c r="BU22" s="164">
        <f t="shared" si="318"/>
        <v>0</v>
      </c>
      <c r="BV22" s="164">
        <f t="shared" si="318"/>
        <v>5.72</v>
      </c>
      <c r="BW22" s="164">
        <f t="shared" si="318"/>
        <v>0</v>
      </c>
      <c r="BX22" s="164">
        <f t="shared" si="318"/>
        <v>0</v>
      </c>
      <c r="BY22" s="164">
        <f t="shared" si="318"/>
        <v>0</v>
      </c>
      <c r="BZ22" s="164">
        <f t="shared" si="318"/>
        <v>0</v>
      </c>
      <c r="CA22" s="164">
        <f t="shared" si="318"/>
        <v>0</v>
      </c>
      <c r="CB22" s="164">
        <f t="shared" si="318"/>
        <v>0</v>
      </c>
      <c r="CC22" s="164">
        <f t="shared" si="318"/>
        <v>0</v>
      </c>
      <c r="CD22" s="164">
        <f t="shared" si="318"/>
        <v>0</v>
      </c>
      <c r="CE22" s="164">
        <f t="shared" si="318"/>
        <v>0</v>
      </c>
      <c r="CF22" s="164">
        <f t="shared" si="318"/>
        <v>0</v>
      </c>
      <c r="CG22" s="164">
        <f t="shared" si="318"/>
        <v>0</v>
      </c>
      <c r="CH22" s="164">
        <f t="shared" si="318"/>
        <v>0</v>
      </c>
      <c r="CI22" s="164">
        <f t="shared" si="318"/>
        <v>0</v>
      </c>
      <c r="CJ22" s="164">
        <f t="shared" si="318"/>
        <v>0</v>
      </c>
      <c r="CK22" s="164">
        <f t="shared" si="318"/>
        <v>0</v>
      </c>
      <c r="CL22" s="164">
        <f t="shared" si="318"/>
        <v>0</v>
      </c>
      <c r="CM22" s="164">
        <f t="shared" si="318"/>
        <v>0</v>
      </c>
      <c r="CN22" s="164">
        <f t="shared" si="318"/>
        <v>0</v>
      </c>
      <c r="CO22" s="164">
        <f t="shared" si="318"/>
        <v>0</v>
      </c>
      <c r="CP22" s="164">
        <f t="shared" si="318"/>
        <v>0</v>
      </c>
      <c r="CQ22" s="164">
        <f t="shared" si="318"/>
        <v>0</v>
      </c>
      <c r="CR22" s="164">
        <f t="shared" ref="CR22:FC22" si="319">SUM(CR23:CR27)</f>
        <v>0</v>
      </c>
      <c r="CS22" s="164">
        <f t="shared" si="319"/>
        <v>0</v>
      </c>
      <c r="CT22" s="164">
        <f t="shared" si="319"/>
        <v>0</v>
      </c>
      <c r="CU22" s="164">
        <f t="shared" si="319"/>
        <v>0</v>
      </c>
      <c r="CV22" s="164">
        <f t="shared" si="319"/>
        <v>0</v>
      </c>
      <c r="CW22" s="164">
        <f t="shared" si="319"/>
        <v>0</v>
      </c>
      <c r="CX22" s="164">
        <f t="shared" si="319"/>
        <v>0</v>
      </c>
      <c r="CY22" s="164">
        <f t="shared" si="319"/>
        <v>0</v>
      </c>
      <c r="CZ22" s="164">
        <f t="shared" si="319"/>
        <v>0</v>
      </c>
      <c r="DA22" s="164">
        <f t="shared" si="319"/>
        <v>0</v>
      </c>
      <c r="DB22" s="164">
        <f t="shared" si="319"/>
        <v>0</v>
      </c>
      <c r="DC22" s="164">
        <f t="shared" si="319"/>
        <v>0</v>
      </c>
      <c r="DD22" s="164">
        <f t="shared" si="319"/>
        <v>0</v>
      </c>
      <c r="DE22" s="164">
        <f t="shared" si="319"/>
        <v>0</v>
      </c>
      <c r="DF22" s="164">
        <f t="shared" si="319"/>
        <v>0</v>
      </c>
      <c r="DG22" s="164">
        <f t="shared" si="319"/>
        <v>0</v>
      </c>
      <c r="DH22" s="164">
        <f t="shared" si="319"/>
        <v>0</v>
      </c>
      <c r="DI22" s="164">
        <f t="shared" si="319"/>
        <v>0</v>
      </c>
      <c r="DJ22" s="164">
        <f t="shared" si="319"/>
        <v>0</v>
      </c>
      <c r="DK22" s="164">
        <f t="shared" si="319"/>
        <v>0</v>
      </c>
      <c r="DL22" s="164">
        <f t="shared" si="319"/>
        <v>0</v>
      </c>
      <c r="DM22" s="164">
        <f t="shared" si="319"/>
        <v>0</v>
      </c>
      <c r="DN22" s="164">
        <f t="shared" si="319"/>
        <v>0</v>
      </c>
      <c r="DO22" s="164">
        <f t="shared" si="319"/>
        <v>0</v>
      </c>
      <c r="DP22" s="164">
        <f t="shared" si="319"/>
        <v>0</v>
      </c>
      <c r="DQ22" s="164">
        <f t="shared" si="319"/>
        <v>0</v>
      </c>
      <c r="DR22" s="164">
        <f t="shared" si="319"/>
        <v>0</v>
      </c>
      <c r="DS22" s="164">
        <f t="shared" si="319"/>
        <v>0</v>
      </c>
      <c r="DT22" s="164">
        <f t="shared" si="319"/>
        <v>0</v>
      </c>
      <c r="DU22" s="164">
        <f t="shared" si="319"/>
        <v>0</v>
      </c>
      <c r="DV22" s="164">
        <f t="shared" si="319"/>
        <v>0</v>
      </c>
      <c r="DW22" s="164">
        <f t="shared" si="319"/>
        <v>0</v>
      </c>
      <c r="DX22" s="164">
        <f t="shared" si="319"/>
        <v>0</v>
      </c>
      <c r="DY22" s="164">
        <f t="shared" si="319"/>
        <v>0</v>
      </c>
      <c r="DZ22" s="164">
        <f t="shared" si="319"/>
        <v>0</v>
      </c>
      <c r="EA22" s="164">
        <f t="shared" si="319"/>
        <v>0</v>
      </c>
      <c r="EB22" s="164">
        <f t="shared" si="319"/>
        <v>0</v>
      </c>
      <c r="EC22" s="164">
        <f t="shared" si="319"/>
        <v>0</v>
      </c>
      <c r="ED22" s="164">
        <f t="shared" si="319"/>
        <v>0</v>
      </c>
      <c r="EE22" s="164">
        <f t="shared" si="319"/>
        <v>0</v>
      </c>
      <c r="EF22" s="164">
        <f t="shared" si="319"/>
        <v>0</v>
      </c>
      <c r="EG22" s="164">
        <f t="shared" si="319"/>
        <v>0</v>
      </c>
      <c r="EH22" s="164">
        <f t="shared" si="319"/>
        <v>0</v>
      </c>
      <c r="EI22" s="164">
        <f t="shared" si="319"/>
        <v>0</v>
      </c>
      <c r="EJ22" s="164">
        <f t="shared" si="319"/>
        <v>0</v>
      </c>
      <c r="EK22" s="164">
        <f t="shared" si="319"/>
        <v>0</v>
      </c>
      <c r="EL22" s="164">
        <f t="shared" si="319"/>
        <v>0</v>
      </c>
      <c r="EM22" s="164">
        <f t="shared" si="319"/>
        <v>0</v>
      </c>
      <c r="EN22" s="164">
        <f t="shared" si="319"/>
        <v>0</v>
      </c>
      <c r="EO22" s="164">
        <f t="shared" si="319"/>
        <v>0</v>
      </c>
      <c r="EP22" s="164">
        <f t="shared" si="319"/>
        <v>0</v>
      </c>
      <c r="EQ22" s="164">
        <f t="shared" si="319"/>
        <v>0</v>
      </c>
      <c r="ER22" s="164">
        <f t="shared" si="319"/>
        <v>0</v>
      </c>
      <c r="ES22" s="164">
        <f t="shared" si="319"/>
        <v>0</v>
      </c>
      <c r="ET22" s="164">
        <f t="shared" si="319"/>
        <v>0</v>
      </c>
      <c r="EU22" s="164">
        <f t="shared" si="319"/>
        <v>0</v>
      </c>
      <c r="EV22" s="164">
        <f t="shared" si="319"/>
        <v>0</v>
      </c>
      <c r="EW22" s="164">
        <f t="shared" si="319"/>
        <v>0</v>
      </c>
      <c r="EX22" s="164">
        <f t="shared" si="319"/>
        <v>0</v>
      </c>
      <c r="EY22" s="164">
        <f t="shared" si="319"/>
        <v>0</v>
      </c>
      <c r="EZ22" s="164">
        <f t="shared" si="319"/>
        <v>0</v>
      </c>
      <c r="FA22" s="164">
        <f t="shared" si="319"/>
        <v>0</v>
      </c>
      <c r="FB22" s="164">
        <f t="shared" si="319"/>
        <v>0</v>
      </c>
      <c r="FC22" s="164">
        <f t="shared" si="319"/>
        <v>0</v>
      </c>
      <c r="FD22" s="164">
        <f t="shared" ref="FD22:HO22" si="320">SUM(FD23:FD27)</f>
        <v>0</v>
      </c>
      <c r="FE22" s="164">
        <f t="shared" si="320"/>
        <v>0</v>
      </c>
      <c r="FF22" s="164">
        <f t="shared" si="320"/>
        <v>0</v>
      </c>
      <c r="FG22" s="164">
        <f t="shared" si="320"/>
        <v>0</v>
      </c>
      <c r="FH22" s="164">
        <f t="shared" si="320"/>
        <v>0</v>
      </c>
      <c r="FI22" s="164">
        <f t="shared" si="320"/>
        <v>0</v>
      </c>
      <c r="FJ22" s="164">
        <f t="shared" si="320"/>
        <v>0</v>
      </c>
      <c r="FK22" s="164">
        <f t="shared" si="320"/>
        <v>0</v>
      </c>
      <c r="FL22" s="164">
        <f t="shared" si="320"/>
        <v>0</v>
      </c>
      <c r="FM22" s="164">
        <f t="shared" si="320"/>
        <v>0</v>
      </c>
      <c r="FN22" s="164">
        <f t="shared" si="320"/>
        <v>0</v>
      </c>
      <c r="FO22" s="164">
        <f t="shared" si="320"/>
        <v>0</v>
      </c>
      <c r="FP22" s="164">
        <f t="shared" si="320"/>
        <v>0</v>
      </c>
      <c r="FQ22" s="164">
        <f t="shared" si="320"/>
        <v>0</v>
      </c>
      <c r="FR22" s="164">
        <f t="shared" si="320"/>
        <v>0</v>
      </c>
      <c r="FS22" s="164">
        <f t="shared" si="320"/>
        <v>0</v>
      </c>
      <c r="FT22" s="164">
        <f t="shared" si="320"/>
        <v>0</v>
      </c>
      <c r="FU22" s="164">
        <f t="shared" si="320"/>
        <v>0</v>
      </c>
      <c r="FV22" s="164">
        <f t="shared" si="320"/>
        <v>0</v>
      </c>
      <c r="FW22" s="164">
        <f t="shared" si="320"/>
        <v>0</v>
      </c>
      <c r="FX22" s="164">
        <f t="shared" si="320"/>
        <v>0</v>
      </c>
      <c r="FY22" s="164">
        <f t="shared" si="320"/>
        <v>0</v>
      </c>
      <c r="FZ22" s="164">
        <f t="shared" si="320"/>
        <v>0</v>
      </c>
      <c r="GA22" s="164">
        <f t="shared" si="320"/>
        <v>0</v>
      </c>
      <c r="GB22" s="164">
        <f t="shared" si="320"/>
        <v>0</v>
      </c>
      <c r="GC22" s="164">
        <f t="shared" si="320"/>
        <v>0</v>
      </c>
      <c r="GD22" s="164">
        <f t="shared" si="320"/>
        <v>0</v>
      </c>
      <c r="GE22" s="164">
        <f t="shared" si="320"/>
        <v>0</v>
      </c>
      <c r="GF22" s="164">
        <f t="shared" si="320"/>
        <v>0</v>
      </c>
      <c r="GG22" s="164">
        <f t="shared" si="320"/>
        <v>0</v>
      </c>
      <c r="GH22" s="164">
        <f t="shared" si="320"/>
        <v>0</v>
      </c>
      <c r="GI22" s="164">
        <f t="shared" si="320"/>
        <v>0</v>
      </c>
      <c r="GJ22" s="164">
        <f t="shared" si="320"/>
        <v>0</v>
      </c>
      <c r="GK22" s="164">
        <f t="shared" si="320"/>
        <v>0</v>
      </c>
      <c r="GL22" s="164">
        <f t="shared" si="320"/>
        <v>0</v>
      </c>
      <c r="GM22" s="164">
        <f t="shared" si="320"/>
        <v>0</v>
      </c>
      <c r="GN22" s="164">
        <f t="shared" si="320"/>
        <v>0</v>
      </c>
      <c r="GO22" s="164">
        <f t="shared" si="320"/>
        <v>0</v>
      </c>
      <c r="GP22" s="164">
        <f t="shared" si="320"/>
        <v>0</v>
      </c>
      <c r="GQ22" s="164">
        <f t="shared" si="320"/>
        <v>0</v>
      </c>
      <c r="GR22" s="164">
        <f t="shared" si="320"/>
        <v>0</v>
      </c>
      <c r="GS22" s="164">
        <f t="shared" si="320"/>
        <v>0</v>
      </c>
      <c r="GT22" s="164">
        <f t="shared" si="320"/>
        <v>0</v>
      </c>
      <c r="GU22" s="164">
        <f t="shared" si="320"/>
        <v>0</v>
      </c>
      <c r="GV22" s="164">
        <f t="shared" si="320"/>
        <v>0</v>
      </c>
      <c r="GW22" s="164">
        <f t="shared" si="320"/>
        <v>0</v>
      </c>
      <c r="GX22" s="164">
        <f t="shared" si="320"/>
        <v>0</v>
      </c>
      <c r="GY22" s="164">
        <f t="shared" si="320"/>
        <v>0</v>
      </c>
      <c r="GZ22" s="164">
        <f t="shared" si="320"/>
        <v>0</v>
      </c>
      <c r="HA22" s="164">
        <f t="shared" si="320"/>
        <v>0</v>
      </c>
      <c r="HB22" s="164">
        <f t="shared" si="320"/>
        <v>0</v>
      </c>
      <c r="HC22" s="164">
        <f t="shared" si="320"/>
        <v>0</v>
      </c>
      <c r="HD22" s="164">
        <f t="shared" si="320"/>
        <v>0</v>
      </c>
      <c r="HE22" s="164">
        <f t="shared" si="320"/>
        <v>0</v>
      </c>
      <c r="HF22" s="164">
        <f t="shared" si="320"/>
        <v>0</v>
      </c>
      <c r="HG22" s="164">
        <f t="shared" si="320"/>
        <v>0</v>
      </c>
      <c r="HH22" s="164">
        <f t="shared" si="320"/>
        <v>0</v>
      </c>
      <c r="HI22" s="164">
        <f t="shared" si="320"/>
        <v>0</v>
      </c>
      <c r="HJ22" s="164">
        <f t="shared" si="320"/>
        <v>0</v>
      </c>
      <c r="HK22" s="164">
        <f t="shared" si="320"/>
        <v>0</v>
      </c>
      <c r="HL22" s="164">
        <f t="shared" si="320"/>
        <v>0</v>
      </c>
      <c r="HM22" s="164">
        <f t="shared" si="320"/>
        <v>0</v>
      </c>
      <c r="HN22" s="164">
        <f t="shared" si="320"/>
        <v>0</v>
      </c>
      <c r="HO22" s="164">
        <f t="shared" si="320"/>
        <v>0</v>
      </c>
      <c r="HP22" s="164">
        <f t="shared" ref="HP22:IL22" si="321">SUM(HP23:HP27)</f>
        <v>0</v>
      </c>
      <c r="HQ22" s="164">
        <f t="shared" si="321"/>
        <v>0</v>
      </c>
      <c r="HR22" s="164">
        <f t="shared" si="321"/>
        <v>0</v>
      </c>
      <c r="HS22" s="164">
        <f t="shared" si="321"/>
        <v>0</v>
      </c>
      <c r="HT22" s="164">
        <f t="shared" si="321"/>
        <v>0</v>
      </c>
      <c r="HU22" s="164">
        <f t="shared" si="321"/>
        <v>0</v>
      </c>
      <c r="HV22" s="164">
        <f t="shared" si="321"/>
        <v>0</v>
      </c>
      <c r="HW22" s="164">
        <f t="shared" si="321"/>
        <v>0</v>
      </c>
      <c r="HX22" s="164">
        <f t="shared" si="321"/>
        <v>0</v>
      </c>
      <c r="HY22" s="164">
        <f t="shared" si="321"/>
        <v>0</v>
      </c>
      <c r="HZ22" s="164">
        <f t="shared" si="321"/>
        <v>0</v>
      </c>
      <c r="IA22" s="164">
        <f t="shared" si="321"/>
        <v>0</v>
      </c>
      <c r="IB22" s="164">
        <f t="shared" si="321"/>
        <v>0</v>
      </c>
      <c r="IC22" s="164">
        <f t="shared" si="321"/>
        <v>0</v>
      </c>
      <c r="ID22" s="164">
        <f t="shared" si="321"/>
        <v>0</v>
      </c>
      <c r="IE22" s="164">
        <f t="shared" si="321"/>
        <v>0</v>
      </c>
      <c r="IF22" s="164">
        <f t="shared" si="321"/>
        <v>0</v>
      </c>
      <c r="IG22" s="164">
        <f t="shared" si="321"/>
        <v>0</v>
      </c>
      <c r="IH22" s="164">
        <f t="shared" si="321"/>
        <v>0</v>
      </c>
      <c r="II22" s="164">
        <f t="shared" si="321"/>
        <v>0</v>
      </c>
      <c r="IJ22" s="164">
        <f t="shared" si="321"/>
        <v>0</v>
      </c>
      <c r="IK22" s="164">
        <f t="shared" si="321"/>
        <v>0</v>
      </c>
      <c r="IL22" s="164">
        <f t="shared" si="321"/>
        <v>0</v>
      </c>
    </row>
    <row r="23" spans="1:246" ht="15.75" customHeight="1" outlineLevel="1" x14ac:dyDescent="0.35">
      <c r="A23" s="3" t="s">
        <v>810</v>
      </c>
      <c r="B23" s="85">
        <v>1.89E-2</v>
      </c>
      <c r="C23" s="70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94"/>
      <c r="AI23" s="167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9"/>
      <c r="BN23" s="170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168"/>
      <c r="CP23" s="168"/>
      <c r="CQ23" s="168"/>
      <c r="CR23" s="168"/>
      <c r="CS23" s="168"/>
      <c r="CT23" s="168"/>
      <c r="CU23" s="168"/>
      <c r="CV23" s="168"/>
      <c r="CW23" s="168"/>
      <c r="CX23" s="168"/>
      <c r="CY23" s="168"/>
      <c r="CZ23" s="168"/>
      <c r="DA23" s="168"/>
      <c r="DB23" s="168"/>
      <c r="DC23" s="168"/>
      <c r="DD23" s="168"/>
      <c r="DE23" s="168"/>
      <c r="DF23" s="168"/>
      <c r="DG23" s="168"/>
      <c r="DH23" s="168"/>
      <c r="DI23" s="168"/>
      <c r="DJ23" s="168"/>
      <c r="DK23" s="168"/>
      <c r="DL23" s="168"/>
      <c r="DM23" s="168"/>
      <c r="DN23" s="168"/>
      <c r="DO23" s="168"/>
      <c r="DP23" s="168"/>
      <c r="DQ23" s="168"/>
      <c r="DR23" s="168"/>
      <c r="DS23" s="168"/>
      <c r="DT23" s="168"/>
      <c r="DU23" s="168"/>
      <c r="DV23" s="168"/>
      <c r="DW23" s="168"/>
      <c r="DX23" s="168"/>
      <c r="DY23" s="168"/>
      <c r="DZ23" s="168"/>
      <c r="EA23" s="168"/>
      <c r="EB23" s="168"/>
      <c r="EC23" s="168"/>
      <c r="ED23" s="168"/>
      <c r="EE23" s="168"/>
      <c r="EF23" s="168"/>
      <c r="EG23" s="168"/>
      <c r="EH23" s="168"/>
      <c r="EI23" s="168"/>
      <c r="EJ23" s="168"/>
      <c r="EK23" s="168"/>
      <c r="EL23" s="168"/>
      <c r="EM23" s="168"/>
      <c r="EN23" s="168"/>
      <c r="EO23" s="168"/>
      <c r="EP23" s="168"/>
      <c r="EQ23" s="168"/>
      <c r="ER23" s="168"/>
      <c r="ES23" s="168"/>
      <c r="ET23" s="168"/>
      <c r="EU23" s="168"/>
      <c r="EV23" s="168"/>
      <c r="EW23" s="168"/>
      <c r="EX23" s="168"/>
      <c r="EY23" s="168"/>
      <c r="EZ23" s="168"/>
      <c r="FA23" s="168"/>
      <c r="FB23" s="168"/>
      <c r="FC23" s="168"/>
      <c r="FD23" s="168"/>
      <c r="FE23" s="168"/>
      <c r="FF23" s="168"/>
      <c r="FG23" s="168"/>
      <c r="FH23" s="168"/>
      <c r="FI23" s="168"/>
      <c r="FJ23" s="168"/>
      <c r="FK23" s="168"/>
      <c r="FL23" s="168"/>
      <c r="FM23" s="168"/>
      <c r="FN23" s="168"/>
      <c r="FO23" s="168"/>
      <c r="FP23" s="168"/>
      <c r="FQ23" s="168"/>
      <c r="FR23" s="168"/>
      <c r="FS23" s="168"/>
      <c r="FT23" s="168"/>
      <c r="FU23" s="168"/>
      <c r="FV23" s="168"/>
      <c r="FW23" s="168"/>
      <c r="FX23" s="168"/>
      <c r="FY23" s="168"/>
      <c r="FZ23" s="168"/>
      <c r="GA23" s="168"/>
      <c r="GB23" s="168"/>
      <c r="GC23" s="168"/>
      <c r="GD23" s="168"/>
      <c r="GE23" s="168"/>
      <c r="GF23" s="168"/>
      <c r="GG23" s="168"/>
      <c r="GH23" s="168"/>
      <c r="GI23" s="168"/>
      <c r="GJ23" s="168"/>
      <c r="GK23" s="168"/>
      <c r="GL23" s="168"/>
      <c r="GM23" s="168"/>
      <c r="GN23" s="168"/>
      <c r="GO23" s="168"/>
      <c r="GP23" s="168"/>
      <c r="GQ23" s="168"/>
      <c r="GR23" s="168"/>
      <c r="GS23" s="168"/>
      <c r="GT23" s="168"/>
      <c r="GU23" s="168"/>
      <c r="GV23" s="168"/>
      <c r="GW23" s="168"/>
      <c r="GX23" s="168"/>
      <c r="GY23" s="168"/>
      <c r="GZ23" s="168"/>
      <c r="HA23" s="168"/>
      <c r="HB23" s="168"/>
      <c r="HC23" s="168"/>
      <c r="HD23" s="168"/>
      <c r="HE23" s="168"/>
      <c r="HF23" s="168"/>
      <c r="HG23" s="168"/>
      <c r="HH23" s="168"/>
      <c r="HI23" s="168"/>
      <c r="HJ23" s="168"/>
      <c r="HK23" s="168"/>
      <c r="HL23" s="168"/>
      <c r="HM23" s="168"/>
      <c r="HN23" s="168"/>
      <c r="HO23" s="168"/>
      <c r="HP23" s="168"/>
      <c r="HQ23" s="168"/>
      <c r="HR23" s="168"/>
      <c r="HS23" s="168"/>
      <c r="HT23" s="168"/>
      <c r="HU23" s="168"/>
      <c r="HV23" s="168"/>
      <c r="HW23" s="168"/>
      <c r="HX23" s="168"/>
      <c r="HY23" s="168"/>
      <c r="HZ23" s="168"/>
      <c r="IA23" s="168"/>
      <c r="IB23" s="168"/>
      <c r="IC23" s="168"/>
      <c r="ID23" s="168"/>
      <c r="IE23" s="168"/>
      <c r="IF23" s="168"/>
      <c r="IG23" s="168"/>
      <c r="IH23" s="168"/>
      <c r="II23" s="168"/>
      <c r="IJ23" s="168"/>
      <c r="IK23" s="168"/>
      <c r="IL23" s="168"/>
    </row>
    <row r="24" spans="1:246" ht="15.75" customHeight="1" outlineLevel="1" x14ac:dyDescent="0.35">
      <c r="A24" s="3" t="s">
        <v>811</v>
      </c>
      <c r="B24" s="85">
        <v>1.01E-2</v>
      </c>
      <c r="C24" s="70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94"/>
      <c r="AI24" s="167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9"/>
      <c r="BN24" s="170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168"/>
      <c r="CP24" s="168"/>
      <c r="CQ24" s="168"/>
      <c r="CR24" s="168"/>
      <c r="CS24" s="168"/>
      <c r="CT24" s="168"/>
      <c r="CU24" s="168"/>
      <c r="CV24" s="168"/>
      <c r="CW24" s="168"/>
      <c r="CX24" s="168"/>
      <c r="CY24" s="168"/>
      <c r="CZ24" s="168"/>
      <c r="DA24" s="168"/>
      <c r="DB24" s="168"/>
      <c r="DC24" s="168"/>
      <c r="DD24" s="168"/>
      <c r="DE24" s="168"/>
      <c r="DF24" s="168"/>
      <c r="DG24" s="168"/>
      <c r="DH24" s="168"/>
      <c r="DI24" s="168"/>
      <c r="DJ24" s="168"/>
      <c r="DK24" s="168"/>
      <c r="DL24" s="168"/>
      <c r="DM24" s="168"/>
      <c r="DN24" s="168"/>
      <c r="DO24" s="168"/>
      <c r="DP24" s="168"/>
      <c r="DQ24" s="168"/>
      <c r="DR24" s="168"/>
      <c r="DS24" s="168"/>
      <c r="DT24" s="168"/>
      <c r="DU24" s="168"/>
      <c r="DV24" s="168"/>
      <c r="DW24" s="168"/>
      <c r="DX24" s="168"/>
      <c r="DY24" s="168"/>
      <c r="DZ24" s="168"/>
      <c r="EA24" s="168"/>
      <c r="EB24" s="168"/>
      <c r="EC24" s="168"/>
      <c r="ED24" s="168"/>
      <c r="EE24" s="168"/>
      <c r="EF24" s="168"/>
      <c r="EG24" s="168"/>
      <c r="EH24" s="168"/>
      <c r="EI24" s="168"/>
      <c r="EJ24" s="168"/>
      <c r="EK24" s="168"/>
      <c r="EL24" s="168"/>
      <c r="EM24" s="168"/>
      <c r="EN24" s="168"/>
      <c r="EO24" s="168"/>
      <c r="EP24" s="168"/>
      <c r="EQ24" s="168"/>
      <c r="ER24" s="168"/>
      <c r="ES24" s="168"/>
      <c r="ET24" s="168"/>
      <c r="EU24" s="168"/>
      <c r="EV24" s="168"/>
      <c r="EW24" s="168"/>
      <c r="EX24" s="168"/>
      <c r="EY24" s="168"/>
      <c r="EZ24" s="168"/>
      <c r="FA24" s="168"/>
      <c r="FB24" s="168"/>
      <c r="FC24" s="168"/>
      <c r="FD24" s="168"/>
      <c r="FE24" s="168"/>
      <c r="FF24" s="168"/>
      <c r="FG24" s="168"/>
      <c r="FH24" s="168"/>
      <c r="FI24" s="168"/>
      <c r="FJ24" s="168"/>
      <c r="FK24" s="168"/>
      <c r="FL24" s="168"/>
      <c r="FM24" s="168"/>
      <c r="FN24" s="168"/>
      <c r="FO24" s="168"/>
      <c r="FP24" s="168"/>
      <c r="FQ24" s="168"/>
      <c r="FR24" s="168"/>
      <c r="FS24" s="168"/>
      <c r="FT24" s="168"/>
      <c r="FU24" s="168"/>
      <c r="FV24" s="168"/>
      <c r="FW24" s="168"/>
      <c r="FX24" s="168"/>
      <c r="FY24" s="168"/>
      <c r="FZ24" s="168"/>
      <c r="GA24" s="168"/>
      <c r="GB24" s="168"/>
      <c r="GC24" s="168"/>
      <c r="GD24" s="168"/>
      <c r="GE24" s="168"/>
      <c r="GF24" s="168"/>
      <c r="GG24" s="168"/>
      <c r="GH24" s="168"/>
      <c r="GI24" s="168"/>
      <c r="GJ24" s="168"/>
      <c r="GK24" s="168"/>
      <c r="GL24" s="168"/>
      <c r="GM24" s="168"/>
      <c r="GN24" s="168"/>
      <c r="GO24" s="168"/>
      <c r="GP24" s="168"/>
      <c r="GQ24" s="168"/>
      <c r="GR24" s="168"/>
      <c r="GS24" s="168"/>
      <c r="GT24" s="168"/>
      <c r="GU24" s="168"/>
      <c r="GV24" s="168"/>
      <c r="GW24" s="168"/>
      <c r="GX24" s="168"/>
      <c r="GY24" s="168"/>
      <c r="GZ24" s="168"/>
      <c r="HA24" s="168"/>
      <c r="HB24" s="168"/>
      <c r="HC24" s="168"/>
      <c r="HD24" s="168"/>
      <c r="HE24" s="168"/>
      <c r="HF24" s="168"/>
      <c r="HG24" s="168"/>
      <c r="HH24" s="168"/>
      <c r="HI24" s="168"/>
      <c r="HJ24" s="168"/>
      <c r="HK24" s="168"/>
      <c r="HL24" s="168"/>
      <c r="HM24" s="168"/>
      <c r="HN24" s="168"/>
      <c r="HO24" s="168"/>
      <c r="HP24" s="168"/>
      <c r="HQ24" s="168"/>
      <c r="HR24" s="168"/>
      <c r="HS24" s="168"/>
      <c r="HT24" s="168"/>
      <c r="HU24" s="168"/>
      <c r="HV24" s="168"/>
      <c r="HW24" s="168"/>
      <c r="HX24" s="168"/>
      <c r="HY24" s="168"/>
      <c r="HZ24" s="168"/>
      <c r="IA24" s="168"/>
      <c r="IB24" s="168"/>
      <c r="IC24" s="168"/>
      <c r="ID24" s="168"/>
      <c r="IE24" s="168"/>
      <c r="IF24" s="168"/>
      <c r="IG24" s="168"/>
      <c r="IH24" s="168"/>
      <c r="II24" s="168"/>
      <c r="IJ24" s="168"/>
      <c r="IK24" s="168"/>
      <c r="IL24" s="168"/>
    </row>
    <row r="25" spans="1:246" ht="15.75" customHeight="1" outlineLevel="1" x14ac:dyDescent="0.35">
      <c r="A25" s="3" t="s">
        <v>812</v>
      </c>
      <c r="B25" s="85">
        <v>5.0000000000000001E-3</v>
      </c>
      <c r="C25" s="85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94"/>
      <c r="AI25" s="167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>
        <v>0.01</v>
      </c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69"/>
      <c r="BN25" s="170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168"/>
      <c r="CP25" s="168"/>
      <c r="CQ25" s="168"/>
      <c r="CR25" s="168"/>
      <c r="CS25" s="168"/>
      <c r="CT25" s="168"/>
      <c r="CU25" s="168"/>
      <c r="CV25" s="168"/>
      <c r="CW25" s="168"/>
      <c r="CX25" s="168"/>
      <c r="CY25" s="168"/>
      <c r="CZ25" s="168"/>
      <c r="DA25" s="168"/>
      <c r="DB25" s="168"/>
      <c r="DC25" s="168"/>
      <c r="DD25" s="168"/>
      <c r="DE25" s="168"/>
      <c r="DF25" s="168"/>
      <c r="DG25" s="168"/>
      <c r="DH25" s="168"/>
      <c r="DI25" s="168"/>
      <c r="DJ25" s="168"/>
      <c r="DK25" s="168"/>
      <c r="DL25" s="168"/>
      <c r="DM25" s="168"/>
      <c r="DN25" s="168"/>
      <c r="DO25" s="168"/>
      <c r="DP25" s="168"/>
      <c r="DQ25" s="168"/>
      <c r="DR25" s="168"/>
      <c r="DS25" s="168"/>
      <c r="DT25" s="168"/>
      <c r="DU25" s="168"/>
      <c r="DV25" s="168"/>
      <c r="DW25" s="168"/>
      <c r="DX25" s="168"/>
      <c r="DY25" s="168"/>
      <c r="DZ25" s="168"/>
      <c r="EA25" s="168"/>
      <c r="EB25" s="168"/>
      <c r="EC25" s="168"/>
      <c r="ED25" s="168"/>
      <c r="EE25" s="168"/>
      <c r="EF25" s="168"/>
      <c r="EG25" s="168"/>
      <c r="EH25" s="168"/>
      <c r="EI25" s="168"/>
      <c r="EJ25" s="168"/>
      <c r="EK25" s="168"/>
      <c r="EL25" s="168"/>
      <c r="EM25" s="168"/>
      <c r="EN25" s="168"/>
      <c r="EO25" s="168"/>
      <c r="EP25" s="168"/>
      <c r="EQ25" s="168"/>
      <c r="ER25" s="168"/>
      <c r="ES25" s="168"/>
      <c r="ET25" s="168"/>
      <c r="EU25" s="168"/>
      <c r="EV25" s="168"/>
      <c r="EW25" s="168"/>
      <c r="EX25" s="168"/>
      <c r="EY25" s="168"/>
      <c r="EZ25" s="168"/>
      <c r="FA25" s="168"/>
      <c r="FB25" s="168"/>
      <c r="FC25" s="168"/>
      <c r="FD25" s="168"/>
      <c r="FE25" s="168"/>
      <c r="FF25" s="168"/>
      <c r="FG25" s="168"/>
      <c r="FH25" s="168"/>
      <c r="FI25" s="168"/>
      <c r="FJ25" s="168"/>
      <c r="FK25" s="168"/>
      <c r="FL25" s="168"/>
      <c r="FM25" s="168"/>
      <c r="FN25" s="168"/>
      <c r="FO25" s="168"/>
      <c r="FP25" s="168"/>
      <c r="FQ25" s="168"/>
      <c r="FR25" s="168"/>
      <c r="FS25" s="168"/>
      <c r="FT25" s="168"/>
      <c r="FU25" s="168"/>
      <c r="FV25" s="168"/>
      <c r="FW25" s="168"/>
      <c r="FX25" s="168"/>
      <c r="FY25" s="168"/>
      <c r="FZ25" s="168"/>
      <c r="GA25" s="168"/>
      <c r="GB25" s="168"/>
      <c r="GC25" s="168"/>
      <c r="GD25" s="168"/>
      <c r="GE25" s="168"/>
      <c r="GF25" s="168"/>
      <c r="GG25" s="168"/>
      <c r="GH25" s="168"/>
      <c r="GI25" s="168"/>
      <c r="GJ25" s="168"/>
      <c r="GK25" s="168"/>
      <c r="GL25" s="168"/>
      <c r="GM25" s="168"/>
      <c r="GN25" s="168"/>
      <c r="GO25" s="168"/>
      <c r="GP25" s="168"/>
      <c r="GQ25" s="168"/>
      <c r="GR25" s="168"/>
      <c r="GS25" s="168"/>
      <c r="GT25" s="168"/>
      <c r="GU25" s="168"/>
      <c r="GV25" s="168"/>
      <c r="GW25" s="168"/>
      <c r="GX25" s="168"/>
      <c r="GY25" s="168"/>
      <c r="GZ25" s="168"/>
      <c r="HA25" s="168"/>
      <c r="HB25" s="168"/>
      <c r="HC25" s="168"/>
      <c r="HD25" s="168"/>
      <c r="HE25" s="168"/>
      <c r="HF25" s="168"/>
      <c r="HG25" s="168"/>
      <c r="HH25" s="168"/>
      <c r="HI25" s="168"/>
      <c r="HJ25" s="168"/>
      <c r="HK25" s="168"/>
      <c r="HL25" s="168"/>
      <c r="HM25" s="168"/>
      <c r="HN25" s="168"/>
      <c r="HO25" s="168"/>
      <c r="HP25" s="168"/>
      <c r="HQ25" s="168"/>
      <c r="HR25" s="168"/>
      <c r="HS25" s="168"/>
      <c r="HT25" s="168"/>
      <c r="HU25" s="168"/>
      <c r="HV25" s="168"/>
      <c r="HW25" s="168"/>
      <c r="HX25" s="168"/>
      <c r="HY25" s="168"/>
      <c r="HZ25" s="168"/>
      <c r="IA25" s="168"/>
      <c r="IB25" s="168"/>
      <c r="IC25" s="168"/>
      <c r="ID25" s="168"/>
      <c r="IE25" s="168"/>
      <c r="IF25" s="168"/>
      <c r="IG25" s="168"/>
      <c r="IH25" s="168"/>
      <c r="II25" s="168"/>
      <c r="IJ25" s="168"/>
      <c r="IK25" s="168"/>
      <c r="IL25" s="168"/>
    </row>
    <row r="26" spans="1:246" ht="15.75" customHeight="1" outlineLevel="1" x14ac:dyDescent="0.35">
      <c r="A26" s="3" t="s">
        <v>813</v>
      </c>
      <c r="B26" s="85">
        <v>1.7999999999999999E-2</v>
      </c>
      <c r="C26" s="70"/>
      <c r="D26" s="168" t="s">
        <v>798</v>
      </c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>
        <v>14.16</v>
      </c>
      <c r="AA26" s="168"/>
      <c r="AB26" s="168"/>
      <c r="AC26" s="168"/>
      <c r="AD26" s="168"/>
      <c r="AE26" s="168"/>
      <c r="AF26" s="168"/>
      <c r="AG26" s="168"/>
      <c r="AH26" s="194">
        <v>17.75</v>
      </c>
      <c r="AI26" s="167" t="s">
        <v>798</v>
      </c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8"/>
      <c r="AU26" s="168"/>
      <c r="AV26" s="168">
        <v>6.28</v>
      </c>
      <c r="AW26" s="168">
        <v>11.2</v>
      </c>
      <c r="AX26" s="168">
        <v>20.260000000000002</v>
      </c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/>
      <c r="BJ26" s="168">
        <v>33.86</v>
      </c>
      <c r="BK26" s="168"/>
      <c r="BL26" s="168"/>
      <c r="BM26" s="169"/>
      <c r="BN26" s="170" t="s">
        <v>798</v>
      </c>
      <c r="BO26" s="168"/>
      <c r="BP26" s="168"/>
      <c r="BQ26" s="168"/>
      <c r="BR26" s="168">
        <v>13.7</v>
      </c>
      <c r="BS26" s="168"/>
      <c r="BT26" s="168"/>
      <c r="BU26" s="168"/>
      <c r="BV26" s="168">
        <v>5.72</v>
      </c>
      <c r="BW26" s="168"/>
      <c r="BX26" s="168"/>
      <c r="BY26" s="168"/>
      <c r="BZ26" s="168"/>
      <c r="CA26" s="168"/>
      <c r="CB26" s="168"/>
      <c r="CC26" s="168"/>
      <c r="CD26" s="168"/>
      <c r="CE26" s="168"/>
      <c r="CF26" s="168"/>
      <c r="CG26" s="168"/>
      <c r="CH26" s="168"/>
      <c r="CI26" s="168"/>
      <c r="CJ26" s="168"/>
      <c r="CK26" s="168"/>
      <c r="CL26" s="168"/>
      <c r="CM26" s="168"/>
      <c r="CN26" s="168"/>
      <c r="CO26" s="168"/>
      <c r="CP26" s="168"/>
      <c r="CQ26" s="168"/>
      <c r="CR26" s="168"/>
      <c r="CS26" s="168"/>
      <c r="CT26" s="168"/>
      <c r="CU26" s="168"/>
      <c r="CV26" s="168"/>
      <c r="CW26" s="168"/>
      <c r="CX26" s="168"/>
      <c r="CY26" s="168"/>
      <c r="CZ26" s="168"/>
      <c r="DA26" s="168"/>
      <c r="DB26" s="168"/>
      <c r="DC26" s="168"/>
      <c r="DD26" s="168"/>
      <c r="DE26" s="168"/>
      <c r="DF26" s="168"/>
      <c r="DG26" s="168"/>
      <c r="DH26" s="168"/>
      <c r="DI26" s="168"/>
      <c r="DJ26" s="168"/>
      <c r="DK26" s="168"/>
      <c r="DL26" s="168"/>
      <c r="DM26" s="168"/>
      <c r="DN26" s="168"/>
      <c r="DO26" s="168"/>
      <c r="DP26" s="168"/>
      <c r="DQ26" s="168"/>
      <c r="DR26" s="168"/>
      <c r="DS26" s="168"/>
      <c r="DT26" s="168"/>
      <c r="DU26" s="168"/>
      <c r="DV26" s="168"/>
      <c r="DW26" s="168"/>
      <c r="DX26" s="168"/>
      <c r="DY26" s="168"/>
      <c r="DZ26" s="168"/>
      <c r="EA26" s="168"/>
      <c r="EB26" s="168"/>
      <c r="EC26" s="168"/>
      <c r="ED26" s="168"/>
      <c r="EE26" s="168"/>
      <c r="EF26" s="168"/>
      <c r="EG26" s="168"/>
      <c r="EH26" s="168"/>
      <c r="EI26" s="168"/>
      <c r="EJ26" s="168"/>
      <c r="EK26" s="168"/>
      <c r="EL26" s="168"/>
      <c r="EM26" s="168"/>
      <c r="EN26" s="168"/>
      <c r="EO26" s="168"/>
      <c r="EP26" s="168"/>
      <c r="EQ26" s="168"/>
      <c r="ER26" s="168"/>
      <c r="ES26" s="168"/>
      <c r="ET26" s="168"/>
      <c r="EU26" s="168"/>
      <c r="EV26" s="168"/>
      <c r="EW26" s="168"/>
      <c r="EX26" s="168"/>
      <c r="EY26" s="168"/>
      <c r="EZ26" s="168"/>
      <c r="FA26" s="168"/>
      <c r="FB26" s="168"/>
      <c r="FC26" s="168"/>
      <c r="FD26" s="168"/>
      <c r="FE26" s="168"/>
      <c r="FF26" s="168"/>
      <c r="FG26" s="168"/>
      <c r="FH26" s="168"/>
      <c r="FI26" s="168"/>
      <c r="FJ26" s="168"/>
      <c r="FK26" s="168"/>
      <c r="FL26" s="168"/>
      <c r="FM26" s="168"/>
      <c r="FN26" s="168"/>
      <c r="FO26" s="168"/>
      <c r="FP26" s="168"/>
      <c r="FQ26" s="168"/>
      <c r="FR26" s="168"/>
      <c r="FS26" s="168"/>
      <c r="FT26" s="168"/>
      <c r="FU26" s="168"/>
      <c r="FV26" s="168"/>
      <c r="FW26" s="168"/>
      <c r="FX26" s="168"/>
      <c r="FY26" s="168"/>
      <c r="FZ26" s="168"/>
      <c r="GA26" s="168"/>
      <c r="GB26" s="168"/>
      <c r="GC26" s="168"/>
      <c r="GD26" s="168"/>
      <c r="GE26" s="168"/>
      <c r="GF26" s="168"/>
      <c r="GG26" s="168"/>
      <c r="GH26" s="168"/>
      <c r="GI26" s="168"/>
      <c r="GJ26" s="168"/>
      <c r="GK26" s="168"/>
      <c r="GL26" s="168"/>
      <c r="GM26" s="168"/>
      <c r="GN26" s="168"/>
      <c r="GO26" s="168"/>
      <c r="GP26" s="168"/>
      <c r="GQ26" s="168"/>
      <c r="GR26" s="168"/>
      <c r="GS26" s="168"/>
      <c r="GT26" s="168"/>
      <c r="GU26" s="168"/>
      <c r="GV26" s="168"/>
      <c r="GW26" s="168"/>
      <c r="GX26" s="168"/>
      <c r="GY26" s="168"/>
      <c r="GZ26" s="168"/>
      <c r="HA26" s="168"/>
      <c r="HB26" s="168"/>
      <c r="HC26" s="168"/>
      <c r="HD26" s="168"/>
      <c r="HE26" s="168"/>
      <c r="HF26" s="168"/>
      <c r="HG26" s="168"/>
      <c r="HH26" s="168"/>
      <c r="HI26" s="168"/>
      <c r="HJ26" s="168"/>
      <c r="HK26" s="168"/>
      <c r="HL26" s="168"/>
      <c r="HM26" s="168"/>
      <c r="HN26" s="168"/>
      <c r="HO26" s="168"/>
      <c r="HP26" s="168"/>
      <c r="HQ26" s="168"/>
      <c r="HR26" s="168"/>
      <c r="HS26" s="168"/>
      <c r="HT26" s="168"/>
      <c r="HU26" s="168"/>
      <c r="HV26" s="168"/>
      <c r="HW26" s="168"/>
      <c r="HX26" s="168"/>
      <c r="HY26" s="168"/>
      <c r="HZ26" s="168"/>
      <c r="IA26" s="168"/>
      <c r="IB26" s="168"/>
      <c r="IC26" s="168"/>
      <c r="ID26" s="168"/>
      <c r="IE26" s="168"/>
      <c r="IF26" s="168"/>
      <c r="IG26" s="168"/>
      <c r="IH26" s="168"/>
      <c r="II26" s="168"/>
      <c r="IJ26" s="168"/>
      <c r="IK26" s="168"/>
      <c r="IL26" s="168"/>
    </row>
    <row r="27" spans="1:246" ht="15.75" customHeight="1" outlineLevel="1" x14ac:dyDescent="0.35">
      <c r="A27" s="3" t="s">
        <v>814</v>
      </c>
      <c r="B27" s="85"/>
      <c r="C27" s="70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94"/>
      <c r="AI27" s="167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9"/>
      <c r="BN27" s="170"/>
      <c r="BO27" s="168"/>
      <c r="BP27" s="168"/>
      <c r="BQ27" s="168"/>
      <c r="BR27" s="168"/>
      <c r="BS27" s="168"/>
      <c r="BT27" s="168"/>
      <c r="BU27" s="168"/>
      <c r="BV27" s="168"/>
      <c r="BW27" s="168"/>
      <c r="BX27" s="168"/>
      <c r="BY27" s="168"/>
      <c r="BZ27" s="168"/>
      <c r="CA27" s="168"/>
      <c r="CB27" s="168"/>
      <c r="CC27" s="168"/>
      <c r="CD27" s="168"/>
      <c r="CE27" s="168"/>
      <c r="CF27" s="168"/>
      <c r="CG27" s="168"/>
      <c r="CH27" s="168"/>
      <c r="CI27" s="168"/>
      <c r="CJ27" s="168"/>
      <c r="CK27" s="168"/>
      <c r="CL27" s="168"/>
      <c r="CM27" s="168"/>
      <c r="CN27" s="168"/>
      <c r="CO27" s="168"/>
      <c r="CP27" s="168"/>
      <c r="CQ27" s="168"/>
      <c r="CR27" s="168"/>
      <c r="CS27" s="168"/>
      <c r="CT27" s="168"/>
      <c r="CU27" s="168"/>
      <c r="CV27" s="168"/>
      <c r="CW27" s="168"/>
      <c r="CX27" s="168"/>
      <c r="CY27" s="168"/>
      <c r="CZ27" s="168"/>
      <c r="DA27" s="168"/>
      <c r="DB27" s="168"/>
      <c r="DC27" s="168"/>
      <c r="DD27" s="168"/>
      <c r="DE27" s="168"/>
      <c r="DF27" s="168"/>
      <c r="DG27" s="168"/>
      <c r="DH27" s="168"/>
      <c r="DI27" s="168"/>
      <c r="DJ27" s="168"/>
      <c r="DK27" s="168"/>
      <c r="DL27" s="168"/>
      <c r="DM27" s="168"/>
      <c r="DN27" s="168"/>
      <c r="DO27" s="168"/>
      <c r="DP27" s="168"/>
      <c r="DQ27" s="168"/>
      <c r="DR27" s="168"/>
      <c r="DS27" s="168"/>
      <c r="DT27" s="168"/>
      <c r="DU27" s="168"/>
      <c r="DV27" s="168"/>
      <c r="DW27" s="168"/>
      <c r="DX27" s="168"/>
      <c r="DY27" s="168"/>
      <c r="DZ27" s="168"/>
      <c r="EA27" s="168"/>
      <c r="EB27" s="168"/>
      <c r="EC27" s="168"/>
      <c r="ED27" s="168"/>
      <c r="EE27" s="168"/>
      <c r="EF27" s="168"/>
      <c r="EG27" s="168"/>
      <c r="EH27" s="168"/>
      <c r="EI27" s="168"/>
      <c r="EJ27" s="168"/>
      <c r="EK27" s="168"/>
      <c r="EL27" s="168"/>
      <c r="EM27" s="168"/>
      <c r="EN27" s="168"/>
      <c r="EO27" s="168"/>
      <c r="EP27" s="168"/>
      <c r="EQ27" s="168"/>
      <c r="ER27" s="168"/>
      <c r="ES27" s="168"/>
      <c r="ET27" s="168"/>
      <c r="EU27" s="168"/>
      <c r="EV27" s="168"/>
      <c r="EW27" s="168"/>
      <c r="EX27" s="168"/>
      <c r="EY27" s="168"/>
      <c r="EZ27" s="168"/>
      <c r="FA27" s="168"/>
      <c r="FB27" s="168"/>
      <c r="FC27" s="168"/>
      <c r="FD27" s="168"/>
      <c r="FE27" s="168"/>
      <c r="FF27" s="168"/>
      <c r="FG27" s="168"/>
      <c r="FH27" s="168"/>
      <c r="FI27" s="168"/>
      <c r="FJ27" s="168"/>
      <c r="FK27" s="168"/>
      <c r="FL27" s="168"/>
      <c r="FM27" s="168"/>
      <c r="FN27" s="168"/>
      <c r="FO27" s="168"/>
      <c r="FP27" s="168"/>
      <c r="FQ27" s="168"/>
      <c r="FR27" s="168"/>
      <c r="FS27" s="168"/>
      <c r="FT27" s="168"/>
      <c r="FU27" s="168"/>
      <c r="FV27" s="168"/>
      <c r="FW27" s="168"/>
      <c r="FX27" s="168"/>
      <c r="FY27" s="168"/>
      <c r="FZ27" s="168"/>
      <c r="GA27" s="168"/>
      <c r="GB27" s="168"/>
      <c r="GC27" s="168"/>
      <c r="GD27" s="168"/>
      <c r="GE27" s="168"/>
      <c r="GF27" s="168"/>
      <c r="GG27" s="168"/>
      <c r="GH27" s="168"/>
      <c r="GI27" s="168"/>
      <c r="GJ27" s="168"/>
      <c r="GK27" s="168"/>
      <c r="GL27" s="168"/>
      <c r="GM27" s="168"/>
      <c r="GN27" s="168"/>
      <c r="GO27" s="168"/>
      <c r="GP27" s="168"/>
      <c r="GQ27" s="168"/>
      <c r="GR27" s="168"/>
      <c r="GS27" s="168"/>
      <c r="GT27" s="168"/>
      <c r="GU27" s="168"/>
      <c r="GV27" s="168"/>
      <c r="GW27" s="168"/>
      <c r="GX27" s="168"/>
      <c r="GY27" s="168"/>
      <c r="GZ27" s="168"/>
      <c r="HA27" s="168"/>
      <c r="HB27" s="168"/>
      <c r="HC27" s="168"/>
      <c r="HD27" s="168"/>
      <c r="HE27" s="168"/>
      <c r="HF27" s="168"/>
      <c r="HG27" s="168"/>
      <c r="HH27" s="168"/>
      <c r="HI27" s="168"/>
      <c r="HJ27" s="168"/>
      <c r="HK27" s="168"/>
      <c r="HL27" s="168"/>
      <c r="HM27" s="168"/>
      <c r="HN27" s="168"/>
      <c r="HO27" s="168"/>
      <c r="HP27" s="168"/>
      <c r="HQ27" s="168"/>
      <c r="HR27" s="168"/>
      <c r="HS27" s="168"/>
      <c r="HT27" s="168"/>
      <c r="HU27" s="168"/>
      <c r="HV27" s="168"/>
      <c r="HW27" s="168"/>
      <c r="HX27" s="168"/>
      <c r="HY27" s="168"/>
      <c r="HZ27" s="168"/>
      <c r="IA27" s="168"/>
      <c r="IB27" s="168"/>
      <c r="IC27" s="168"/>
      <c r="ID27" s="168"/>
      <c r="IE27" s="168"/>
      <c r="IF27" s="168"/>
      <c r="IG27" s="168"/>
      <c r="IH27" s="168"/>
      <c r="II27" s="168"/>
      <c r="IJ27" s="168"/>
      <c r="IK27" s="168"/>
      <c r="IL27" s="168"/>
    </row>
    <row r="28" spans="1:246" ht="15.75" customHeight="1" x14ac:dyDescent="0.35">
      <c r="B28" s="70"/>
      <c r="C28" s="70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7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8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</row>
    <row r="29" spans="1:246" ht="15.75" customHeight="1" x14ac:dyDescent="0.35">
      <c r="A29" s="73" t="s">
        <v>815</v>
      </c>
      <c r="B29" s="70"/>
      <c r="C29" s="70"/>
      <c r="D29" s="164">
        <f t="shared" ref="D29:CQ29" si="322">SUM(D30:D38)</f>
        <v>4253.12</v>
      </c>
      <c r="E29" s="164">
        <f t="shared" si="322"/>
        <v>4916.45</v>
      </c>
      <c r="F29" s="164">
        <f t="shared" si="322"/>
        <v>3853.22</v>
      </c>
      <c r="G29" s="164">
        <f t="shared" si="322"/>
        <v>2891.29</v>
      </c>
      <c r="H29" s="164">
        <f t="shared" si="322"/>
        <v>1601.85</v>
      </c>
      <c r="I29" s="164">
        <f t="shared" si="322"/>
        <v>0</v>
      </c>
      <c r="J29" s="164">
        <f t="shared" si="322"/>
        <v>0</v>
      </c>
      <c r="K29" s="164">
        <f t="shared" si="322"/>
        <v>3408.08</v>
      </c>
      <c r="L29" s="164">
        <f t="shared" si="322"/>
        <v>3165.65</v>
      </c>
      <c r="M29" s="164">
        <f t="shared" si="322"/>
        <v>1123.78</v>
      </c>
      <c r="N29" s="164">
        <f t="shared" si="322"/>
        <v>1986.67</v>
      </c>
      <c r="O29" s="164">
        <f t="shared" si="322"/>
        <v>1537.96</v>
      </c>
      <c r="P29" s="164">
        <f t="shared" si="322"/>
        <v>0</v>
      </c>
      <c r="Q29" s="164">
        <f t="shared" si="322"/>
        <v>0</v>
      </c>
      <c r="R29" s="164">
        <f t="shared" si="322"/>
        <v>559.79</v>
      </c>
      <c r="S29" s="164">
        <f t="shared" si="322"/>
        <v>5274.1900000000005</v>
      </c>
      <c r="T29" s="164">
        <f t="shared" si="322"/>
        <v>3804.58</v>
      </c>
      <c r="U29" s="164">
        <f t="shared" si="322"/>
        <v>0</v>
      </c>
      <c r="V29" s="164">
        <f t="shared" si="322"/>
        <v>1854.76</v>
      </c>
      <c r="W29" s="164">
        <f t="shared" si="322"/>
        <v>0</v>
      </c>
      <c r="X29" s="164">
        <f t="shared" si="322"/>
        <v>0</v>
      </c>
      <c r="Y29" s="164">
        <f t="shared" si="322"/>
        <v>1224.4499999999998</v>
      </c>
      <c r="Z29" s="164">
        <f t="shared" si="322"/>
        <v>4547.75</v>
      </c>
      <c r="AA29" s="164">
        <f t="shared" si="322"/>
        <v>1531.82</v>
      </c>
      <c r="AB29" s="164">
        <f t="shared" si="322"/>
        <v>354.24</v>
      </c>
      <c r="AC29" s="164">
        <f t="shared" si="322"/>
        <v>0</v>
      </c>
      <c r="AD29" s="164">
        <f t="shared" si="322"/>
        <v>0</v>
      </c>
      <c r="AE29" s="164">
        <f t="shared" si="322"/>
        <v>0</v>
      </c>
      <c r="AF29" s="164">
        <f t="shared" si="322"/>
        <v>588.12</v>
      </c>
      <c r="AG29" s="164">
        <f t="shared" si="322"/>
        <v>4989.54</v>
      </c>
      <c r="AH29" s="193">
        <f t="shared" si="322"/>
        <v>1560.96</v>
      </c>
      <c r="AI29" s="163">
        <f t="shared" si="322"/>
        <v>1291.98</v>
      </c>
      <c r="AJ29" s="164">
        <f t="shared" si="322"/>
        <v>689.5</v>
      </c>
      <c r="AK29" s="164">
        <f t="shared" si="322"/>
        <v>29.95</v>
      </c>
      <c r="AL29" s="164">
        <f t="shared" si="322"/>
        <v>0</v>
      </c>
      <c r="AM29" s="164">
        <f t="shared" si="322"/>
        <v>455.53</v>
      </c>
      <c r="AN29" s="164">
        <f t="shared" si="322"/>
        <v>1929.28</v>
      </c>
      <c r="AO29" s="164">
        <f t="shared" si="322"/>
        <v>818.36</v>
      </c>
      <c r="AP29" s="164">
        <f t="shared" si="322"/>
        <v>3235.08</v>
      </c>
      <c r="AQ29" s="164">
        <f t="shared" si="322"/>
        <v>275.81</v>
      </c>
      <c r="AR29" s="164">
        <f t="shared" si="322"/>
        <v>0</v>
      </c>
      <c r="AS29" s="164">
        <f t="shared" si="322"/>
        <v>0</v>
      </c>
      <c r="AT29" s="164">
        <f t="shared" si="322"/>
        <v>301.12</v>
      </c>
      <c r="AU29" s="164">
        <f t="shared" si="322"/>
        <v>4918.74</v>
      </c>
      <c r="AV29" s="164">
        <f t="shared" si="322"/>
        <v>2160.88</v>
      </c>
      <c r="AW29" s="164">
        <f t="shared" si="322"/>
        <v>1262.8699999999999</v>
      </c>
      <c r="AX29" s="164">
        <f t="shared" si="322"/>
        <v>2353.1999999999998</v>
      </c>
      <c r="AY29" s="164">
        <f t="shared" si="322"/>
        <v>388.22</v>
      </c>
      <c r="AZ29" s="164">
        <f t="shared" si="322"/>
        <v>0</v>
      </c>
      <c r="BA29" s="164">
        <f t="shared" si="322"/>
        <v>851.5</v>
      </c>
      <c r="BB29" s="164">
        <f t="shared" si="322"/>
        <v>3403.67</v>
      </c>
      <c r="BC29" s="164">
        <f t="shared" si="322"/>
        <v>2251.19</v>
      </c>
      <c r="BD29" s="164">
        <f t="shared" si="322"/>
        <v>418.8</v>
      </c>
      <c r="BE29" s="164">
        <f t="shared" si="322"/>
        <v>1031.29</v>
      </c>
      <c r="BF29" s="164">
        <f t="shared" si="322"/>
        <v>0</v>
      </c>
      <c r="BG29" s="164">
        <f t="shared" si="322"/>
        <v>0</v>
      </c>
      <c r="BH29" s="164">
        <f t="shared" si="322"/>
        <v>673.31</v>
      </c>
      <c r="BI29" s="164">
        <f t="shared" si="322"/>
        <v>3244.8</v>
      </c>
      <c r="BJ29" s="164">
        <f t="shared" si="322"/>
        <v>3163.95</v>
      </c>
      <c r="BK29" s="164">
        <f t="shared" si="322"/>
        <v>1005.5799999999999</v>
      </c>
      <c r="BL29" s="164">
        <f t="shared" si="322"/>
        <v>864.18000000000006</v>
      </c>
      <c r="BM29" s="165">
        <f t="shared" si="322"/>
        <v>0</v>
      </c>
      <c r="BN29" s="166">
        <f t="shared" si="322"/>
        <v>0</v>
      </c>
      <c r="BO29" s="164">
        <f t="shared" si="322"/>
        <v>942.42</v>
      </c>
      <c r="BP29" s="164">
        <f t="shared" si="322"/>
        <v>1007.27</v>
      </c>
      <c r="BQ29" s="164">
        <f t="shared" si="322"/>
        <v>1869.8600000000001</v>
      </c>
      <c r="BR29" s="164">
        <f t="shared" si="322"/>
        <v>1161.04</v>
      </c>
      <c r="BS29" s="164">
        <f t="shared" si="322"/>
        <v>0</v>
      </c>
      <c r="BT29" s="164">
        <f t="shared" si="322"/>
        <v>1107.94</v>
      </c>
      <c r="BU29" s="164">
        <f t="shared" si="322"/>
        <v>0</v>
      </c>
      <c r="BV29" s="164">
        <f t="shared" si="322"/>
        <v>1128.94</v>
      </c>
      <c r="BW29" s="164">
        <f t="shared" si="322"/>
        <v>6805.48</v>
      </c>
      <c r="BX29" s="164">
        <f t="shared" si="322"/>
        <v>3461.3100000000004</v>
      </c>
      <c r="BY29" s="164">
        <f t="shared" si="322"/>
        <v>0</v>
      </c>
      <c r="BZ29" s="164">
        <f t="shared" si="322"/>
        <v>980.26</v>
      </c>
      <c r="CA29" s="164">
        <f t="shared" si="322"/>
        <v>0</v>
      </c>
      <c r="CB29" s="164">
        <f t="shared" si="322"/>
        <v>521.26</v>
      </c>
      <c r="CC29" s="164">
        <f t="shared" si="322"/>
        <v>1299.9000000000001</v>
      </c>
      <c r="CD29" s="164">
        <f t="shared" si="322"/>
        <v>3326.36</v>
      </c>
      <c r="CE29" s="164">
        <f t="shared" si="322"/>
        <v>2315.7999999999997</v>
      </c>
      <c r="CF29" s="164">
        <f t="shared" si="322"/>
        <v>1414.04</v>
      </c>
      <c r="CG29" s="164">
        <f t="shared" si="322"/>
        <v>1892.19</v>
      </c>
      <c r="CH29" s="164">
        <f t="shared" si="322"/>
        <v>430.39</v>
      </c>
      <c r="CI29" s="164">
        <f t="shared" si="322"/>
        <v>0</v>
      </c>
      <c r="CJ29" s="164">
        <f t="shared" si="322"/>
        <v>989.8</v>
      </c>
      <c r="CK29" s="164">
        <f t="shared" si="322"/>
        <v>4702.79</v>
      </c>
      <c r="CL29" s="164">
        <f t="shared" si="322"/>
        <v>2067.7200000000003</v>
      </c>
      <c r="CM29" s="164">
        <f t="shared" si="322"/>
        <v>1199.76</v>
      </c>
      <c r="CN29" s="164">
        <f t="shared" si="322"/>
        <v>1804.45</v>
      </c>
      <c r="CO29" s="164">
        <f t="shared" si="322"/>
        <v>0</v>
      </c>
      <c r="CP29" s="164">
        <f t="shared" si="322"/>
        <v>0</v>
      </c>
      <c r="CQ29" s="164">
        <f t="shared" si="322"/>
        <v>0</v>
      </c>
      <c r="CR29" s="164">
        <f t="shared" ref="CR29:FC29" si="323">SUM(CR30:CR38)</f>
        <v>526.29</v>
      </c>
      <c r="CS29" s="164">
        <f t="shared" si="323"/>
        <v>1869.38</v>
      </c>
      <c r="CT29" s="164">
        <f t="shared" si="323"/>
        <v>853.76</v>
      </c>
      <c r="CU29" s="164">
        <f t="shared" si="323"/>
        <v>1423.63</v>
      </c>
      <c r="CV29" s="164">
        <f t="shared" si="323"/>
        <v>290</v>
      </c>
      <c r="CW29" s="164">
        <f t="shared" si="323"/>
        <v>0</v>
      </c>
      <c r="CX29" s="164">
        <f t="shared" si="323"/>
        <v>0</v>
      </c>
      <c r="CY29" s="164">
        <f t="shared" si="323"/>
        <v>505.71</v>
      </c>
      <c r="CZ29" s="164">
        <f t="shared" si="323"/>
        <v>465.69</v>
      </c>
      <c r="DA29" s="164">
        <f t="shared" si="323"/>
        <v>0</v>
      </c>
      <c r="DB29" s="164">
        <f t="shared" si="323"/>
        <v>457.2</v>
      </c>
      <c r="DC29" s="164">
        <f t="shared" si="323"/>
        <v>0</v>
      </c>
      <c r="DD29" s="164">
        <f t="shared" si="323"/>
        <v>0</v>
      </c>
      <c r="DE29" s="164">
        <f t="shared" si="323"/>
        <v>0</v>
      </c>
      <c r="DF29" s="164">
        <f t="shared" si="323"/>
        <v>0</v>
      </c>
      <c r="DG29" s="164">
        <f t="shared" si="323"/>
        <v>0</v>
      </c>
      <c r="DH29" s="164">
        <f t="shared" si="323"/>
        <v>0</v>
      </c>
      <c r="DI29" s="164">
        <f t="shared" si="323"/>
        <v>877.5</v>
      </c>
      <c r="DJ29" s="164">
        <f t="shared" si="323"/>
        <v>546.14</v>
      </c>
      <c r="DK29" s="164">
        <f t="shared" si="323"/>
        <v>0</v>
      </c>
      <c r="DL29" s="164">
        <f t="shared" si="323"/>
        <v>0</v>
      </c>
      <c r="DM29" s="164">
        <f t="shared" si="323"/>
        <v>0</v>
      </c>
      <c r="DN29" s="164">
        <f t="shared" si="323"/>
        <v>0</v>
      </c>
      <c r="DO29" s="164">
        <f t="shared" si="323"/>
        <v>0</v>
      </c>
      <c r="DP29" s="164">
        <f t="shared" si="323"/>
        <v>0</v>
      </c>
      <c r="DQ29" s="164">
        <f t="shared" si="323"/>
        <v>0</v>
      </c>
      <c r="DR29" s="164">
        <f t="shared" si="323"/>
        <v>0</v>
      </c>
      <c r="DS29" s="164">
        <f t="shared" si="323"/>
        <v>0</v>
      </c>
      <c r="DT29" s="164">
        <f t="shared" si="323"/>
        <v>0</v>
      </c>
      <c r="DU29" s="164">
        <f t="shared" si="323"/>
        <v>0</v>
      </c>
      <c r="DV29" s="164">
        <f t="shared" si="323"/>
        <v>0</v>
      </c>
      <c r="DW29" s="164">
        <f t="shared" si="323"/>
        <v>0</v>
      </c>
      <c r="DX29" s="164">
        <f t="shared" si="323"/>
        <v>0</v>
      </c>
      <c r="DY29" s="164">
        <f t="shared" si="323"/>
        <v>0</v>
      </c>
      <c r="DZ29" s="164">
        <f t="shared" si="323"/>
        <v>0</v>
      </c>
      <c r="EA29" s="164">
        <f t="shared" si="323"/>
        <v>0</v>
      </c>
      <c r="EB29" s="164">
        <f t="shared" si="323"/>
        <v>0</v>
      </c>
      <c r="EC29" s="164">
        <f t="shared" si="323"/>
        <v>0</v>
      </c>
      <c r="ED29" s="164">
        <f t="shared" si="323"/>
        <v>0</v>
      </c>
      <c r="EE29" s="164">
        <f t="shared" si="323"/>
        <v>0</v>
      </c>
      <c r="EF29" s="164">
        <f t="shared" si="323"/>
        <v>0</v>
      </c>
      <c r="EG29" s="164">
        <f t="shared" si="323"/>
        <v>0</v>
      </c>
      <c r="EH29" s="164">
        <f t="shared" si="323"/>
        <v>0</v>
      </c>
      <c r="EI29" s="164">
        <f t="shared" si="323"/>
        <v>0</v>
      </c>
      <c r="EJ29" s="164">
        <f t="shared" si="323"/>
        <v>0</v>
      </c>
      <c r="EK29" s="164">
        <f t="shared" si="323"/>
        <v>0</v>
      </c>
      <c r="EL29" s="164">
        <f t="shared" si="323"/>
        <v>0</v>
      </c>
      <c r="EM29" s="164">
        <f t="shared" si="323"/>
        <v>0</v>
      </c>
      <c r="EN29" s="164">
        <f t="shared" si="323"/>
        <v>0</v>
      </c>
      <c r="EO29" s="164">
        <f t="shared" si="323"/>
        <v>0</v>
      </c>
      <c r="EP29" s="164">
        <f t="shared" si="323"/>
        <v>0</v>
      </c>
      <c r="EQ29" s="164">
        <f t="shared" si="323"/>
        <v>0</v>
      </c>
      <c r="ER29" s="164">
        <f t="shared" si="323"/>
        <v>0</v>
      </c>
      <c r="ES29" s="164">
        <f t="shared" si="323"/>
        <v>0</v>
      </c>
      <c r="ET29" s="164">
        <f t="shared" si="323"/>
        <v>0</v>
      </c>
      <c r="EU29" s="164">
        <f t="shared" si="323"/>
        <v>0</v>
      </c>
      <c r="EV29" s="164">
        <f t="shared" si="323"/>
        <v>0</v>
      </c>
      <c r="EW29" s="164">
        <f t="shared" si="323"/>
        <v>0</v>
      </c>
      <c r="EX29" s="164">
        <f t="shared" si="323"/>
        <v>0</v>
      </c>
      <c r="EY29" s="164">
        <f t="shared" si="323"/>
        <v>0</v>
      </c>
      <c r="EZ29" s="164">
        <f t="shared" si="323"/>
        <v>0</v>
      </c>
      <c r="FA29" s="164">
        <f t="shared" si="323"/>
        <v>0</v>
      </c>
      <c r="FB29" s="164">
        <f t="shared" si="323"/>
        <v>0</v>
      </c>
      <c r="FC29" s="164">
        <f t="shared" si="323"/>
        <v>0</v>
      </c>
      <c r="FD29" s="164">
        <f t="shared" ref="FD29:HO29" si="324">SUM(FD30:FD38)</f>
        <v>0</v>
      </c>
      <c r="FE29" s="164">
        <f t="shared" si="324"/>
        <v>0</v>
      </c>
      <c r="FF29" s="164">
        <f t="shared" si="324"/>
        <v>0</v>
      </c>
      <c r="FG29" s="164">
        <f t="shared" si="324"/>
        <v>0</v>
      </c>
      <c r="FH29" s="164">
        <f t="shared" si="324"/>
        <v>0</v>
      </c>
      <c r="FI29" s="164">
        <f t="shared" si="324"/>
        <v>0</v>
      </c>
      <c r="FJ29" s="164">
        <f t="shared" si="324"/>
        <v>0</v>
      </c>
      <c r="FK29" s="164">
        <f t="shared" si="324"/>
        <v>0</v>
      </c>
      <c r="FL29" s="164">
        <f t="shared" si="324"/>
        <v>0</v>
      </c>
      <c r="FM29" s="164">
        <f t="shared" si="324"/>
        <v>0</v>
      </c>
      <c r="FN29" s="164">
        <f t="shared" si="324"/>
        <v>0</v>
      </c>
      <c r="FO29" s="164">
        <f t="shared" si="324"/>
        <v>0</v>
      </c>
      <c r="FP29" s="164">
        <f t="shared" si="324"/>
        <v>0</v>
      </c>
      <c r="FQ29" s="164">
        <f t="shared" si="324"/>
        <v>0</v>
      </c>
      <c r="FR29" s="164">
        <f t="shared" si="324"/>
        <v>0</v>
      </c>
      <c r="FS29" s="164">
        <f t="shared" si="324"/>
        <v>0</v>
      </c>
      <c r="FT29" s="164">
        <f t="shared" si="324"/>
        <v>0</v>
      </c>
      <c r="FU29" s="164">
        <f t="shared" si="324"/>
        <v>0</v>
      </c>
      <c r="FV29" s="164">
        <f t="shared" si="324"/>
        <v>0</v>
      </c>
      <c r="FW29" s="164">
        <f t="shared" si="324"/>
        <v>0</v>
      </c>
      <c r="FX29" s="164">
        <f t="shared" si="324"/>
        <v>0</v>
      </c>
      <c r="FY29" s="164">
        <f t="shared" si="324"/>
        <v>0</v>
      </c>
      <c r="FZ29" s="164">
        <f t="shared" si="324"/>
        <v>0</v>
      </c>
      <c r="GA29" s="164">
        <f t="shared" si="324"/>
        <v>0</v>
      </c>
      <c r="GB29" s="164">
        <f t="shared" si="324"/>
        <v>0</v>
      </c>
      <c r="GC29" s="164">
        <f t="shared" si="324"/>
        <v>0</v>
      </c>
      <c r="GD29" s="164">
        <f t="shared" si="324"/>
        <v>0</v>
      </c>
      <c r="GE29" s="164">
        <f t="shared" si="324"/>
        <v>0</v>
      </c>
      <c r="GF29" s="164">
        <f t="shared" si="324"/>
        <v>0</v>
      </c>
      <c r="GG29" s="164">
        <f t="shared" si="324"/>
        <v>0</v>
      </c>
      <c r="GH29" s="164">
        <f t="shared" si="324"/>
        <v>0</v>
      </c>
      <c r="GI29" s="164">
        <f t="shared" si="324"/>
        <v>0</v>
      </c>
      <c r="GJ29" s="164">
        <f t="shared" si="324"/>
        <v>0</v>
      </c>
      <c r="GK29" s="164">
        <f t="shared" si="324"/>
        <v>0</v>
      </c>
      <c r="GL29" s="164">
        <f t="shared" si="324"/>
        <v>0</v>
      </c>
      <c r="GM29" s="164">
        <f t="shared" si="324"/>
        <v>0</v>
      </c>
      <c r="GN29" s="164">
        <f t="shared" si="324"/>
        <v>0</v>
      </c>
      <c r="GO29" s="164">
        <f t="shared" si="324"/>
        <v>0</v>
      </c>
      <c r="GP29" s="164">
        <f t="shared" si="324"/>
        <v>0</v>
      </c>
      <c r="GQ29" s="164">
        <f t="shared" si="324"/>
        <v>0</v>
      </c>
      <c r="GR29" s="164">
        <f t="shared" si="324"/>
        <v>0</v>
      </c>
      <c r="GS29" s="164">
        <f t="shared" si="324"/>
        <v>0</v>
      </c>
      <c r="GT29" s="164">
        <f t="shared" si="324"/>
        <v>0</v>
      </c>
      <c r="GU29" s="164">
        <f t="shared" si="324"/>
        <v>0</v>
      </c>
      <c r="GV29" s="164">
        <f t="shared" si="324"/>
        <v>0</v>
      </c>
      <c r="GW29" s="164">
        <f t="shared" si="324"/>
        <v>0</v>
      </c>
      <c r="GX29" s="164">
        <f t="shared" si="324"/>
        <v>0</v>
      </c>
      <c r="GY29" s="164">
        <f t="shared" si="324"/>
        <v>0</v>
      </c>
      <c r="GZ29" s="164">
        <f t="shared" si="324"/>
        <v>0</v>
      </c>
      <c r="HA29" s="164">
        <f t="shared" si="324"/>
        <v>0</v>
      </c>
      <c r="HB29" s="164">
        <f t="shared" si="324"/>
        <v>0</v>
      </c>
      <c r="HC29" s="164">
        <f t="shared" si="324"/>
        <v>0</v>
      </c>
      <c r="HD29" s="164">
        <f t="shared" si="324"/>
        <v>0</v>
      </c>
      <c r="HE29" s="164">
        <f t="shared" si="324"/>
        <v>0</v>
      </c>
      <c r="HF29" s="164">
        <f t="shared" si="324"/>
        <v>0</v>
      </c>
      <c r="HG29" s="164">
        <f t="shared" si="324"/>
        <v>0</v>
      </c>
      <c r="HH29" s="164">
        <f t="shared" si="324"/>
        <v>0</v>
      </c>
      <c r="HI29" s="164">
        <f t="shared" si="324"/>
        <v>0</v>
      </c>
      <c r="HJ29" s="164">
        <f t="shared" si="324"/>
        <v>0</v>
      </c>
      <c r="HK29" s="164">
        <f t="shared" si="324"/>
        <v>0</v>
      </c>
      <c r="HL29" s="164">
        <f t="shared" si="324"/>
        <v>0</v>
      </c>
      <c r="HM29" s="164">
        <f t="shared" si="324"/>
        <v>0</v>
      </c>
      <c r="HN29" s="164">
        <f t="shared" si="324"/>
        <v>0</v>
      </c>
      <c r="HO29" s="164">
        <f t="shared" si="324"/>
        <v>0</v>
      </c>
      <c r="HP29" s="164">
        <f t="shared" ref="HP29:IL29" si="325">SUM(HP30:HP38)</f>
        <v>0</v>
      </c>
      <c r="HQ29" s="164">
        <f t="shared" si="325"/>
        <v>0</v>
      </c>
      <c r="HR29" s="164">
        <f t="shared" si="325"/>
        <v>0</v>
      </c>
      <c r="HS29" s="164">
        <f t="shared" si="325"/>
        <v>0</v>
      </c>
      <c r="HT29" s="164">
        <f t="shared" si="325"/>
        <v>0</v>
      </c>
      <c r="HU29" s="164">
        <f t="shared" si="325"/>
        <v>0</v>
      </c>
      <c r="HV29" s="164">
        <f t="shared" si="325"/>
        <v>0</v>
      </c>
      <c r="HW29" s="164">
        <f t="shared" si="325"/>
        <v>0</v>
      </c>
      <c r="HX29" s="164">
        <f t="shared" si="325"/>
        <v>0</v>
      </c>
      <c r="HY29" s="164">
        <f t="shared" si="325"/>
        <v>0</v>
      </c>
      <c r="HZ29" s="164">
        <f t="shared" si="325"/>
        <v>0</v>
      </c>
      <c r="IA29" s="164">
        <f t="shared" si="325"/>
        <v>0</v>
      </c>
      <c r="IB29" s="164">
        <f t="shared" si="325"/>
        <v>0</v>
      </c>
      <c r="IC29" s="164">
        <f t="shared" si="325"/>
        <v>0</v>
      </c>
      <c r="ID29" s="164">
        <f t="shared" si="325"/>
        <v>0</v>
      </c>
      <c r="IE29" s="164">
        <f t="shared" si="325"/>
        <v>0</v>
      </c>
      <c r="IF29" s="164">
        <f t="shared" si="325"/>
        <v>0</v>
      </c>
      <c r="IG29" s="164">
        <f t="shared" si="325"/>
        <v>0</v>
      </c>
      <c r="IH29" s="164">
        <f t="shared" si="325"/>
        <v>0</v>
      </c>
      <c r="II29" s="164">
        <f t="shared" si="325"/>
        <v>0</v>
      </c>
      <c r="IJ29" s="164">
        <f t="shared" si="325"/>
        <v>0</v>
      </c>
      <c r="IK29" s="164">
        <f t="shared" si="325"/>
        <v>0</v>
      </c>
      <c r="IL29" s="164">
        <f t="shared" si="325"/>
        <v>0</v>
      </c>
    </row>
    <row r="30" spans="1:246" ht="15.75" customHeight="1" outlineLevel="1" x14ac:dyDescent="0.35">
      <c r="A30" s="3" t="s">
        <v>32</v>
      </c>
      <c r="B30" s="70"/>
      <c r="C30" s="70"/>
      <c r="D30" s="168">
        <f>SUMPRODUCT(('Controle de NFs Tomadas'!$E$4:$E$9993=$A$1)*('Controle de NFs Tomadas'!$C$4:$C$9993=D$2)*('Controle de NFs Tomadas'!$G$4:$G$9993=$A30)*('Controle de NFs Tomadas'!$I$4:$I$9993))</f>
        <v>3298.11</v>
      </c>
      <c r="E30" s="168">
        <f>SUMPRODUCT(('Controle de NFs Tomadas'!$E$4:$E$9993=$A$1)*('Controle de NFs Tomadas'!$C$4:$C$9993=E$2)*('Controle de NFs Tomadas'!$G$4:$G$9993=$A30)*('Controle de NFs Tomadas'!$I$4:$I$9993))</f>
        <v>737.58</v>
      </c>
      <c r="F30" s="168">
        <f>SUMPRODUCT(('Controle de NFs Tomadas'!$E$4:$E$9993=$A$1)*('Controle de NFs Tomadas'!$C$4:$C$9993=F$2)*('Controle de NFs Tomadas'!$G$4:$G$9993=$A30)*('Controle de NFs Tomadas'!$I$4:$I$9993))</f>
        <v>1520.29</v>
      </c>
      <c r="G30" s="168">
        <f>SUMPRODUCT(('Controle de NFs Tomadas'!$E$4:$E$9993=$A$1)*('Controle de NFs Tomadas'!$C$4:$C$9993=G$2)*('Controle de NFs Tomadas'!$G$4:$G$9993=$A30)*('Controle de NFs Tomadas'!$I$4:$I$9993))</f>
        <v>332</v>
      </c>
      <c r="H30" s="168">
        <f>SUMPRODUCT(('Controle de NFs Tomadas'!$E$4:$E$9993=$A$1)*('Controle de NFs Tomadas'!$C$4:$C$9993=H$2)*('Controle de NFs Tomadas'!$G$4:$G$9993=$A30)*('Controle de NFs Tomadas'!$I$4:$I$9993))</f>
        <v>1601.85</v>
      </c>
      <c r="I30" s="168">
        <f>SUMPRODUCT(('Controle de NFs Tomadas'!$E$4:$E$9993=$A$1)*('Controle de NFs Tomadas'!$C$4:$C$9993=I$2)*('Controle de NFs Tomadas'!$G$4:$G$9993=$A30)*('Controle de NFs Tomadas'!$I$4:$I$9993))</f>
        <v>0</v>
      </c>
      <c r="J30" s="168">
        <f>SUMPRODUCT(('Controle de NFs Tomadas'!$E$4:$E$9993=$A$1)*('Controle de NFs Tomadas'!$C$4:$C$9993=J$2)*('Controle de NFs Tomadas'!$G$4:$G$9993=$A30)*('Controle de NFs Tomadas'!$I$4:$I$9993))</f>
        <v>0</v>
      </c>
      <c r="K30" s="168">
        <f>SUMPRODUCT(('Controle de NFs Tomadas'!$E$4:$E$9993=$A$1)*('Controle de NFs Tomadas'!$C$4:$C$9993=K$2)*('Controle de NFs Tomadas'!$G$4:$G$9993=$A30)*('Controle de NFs Tomadas'!$I$4:$I$9993))</f>
        <v>2751.86</v>
      </c>
      <c r="L30" s="168">
        <f>SUMPRODUCT(('Controle de NFs Tomadas'!$E$4:$E$9993=$A$1)*('Controle de NFs Tomadas'!$C$4:$C$9993=L$2)*('Controle de NFs Tomadas'!$G$4:$G$9993=$A30)*('Controle de NFs Tomadas'!$I$4:$I$9993))</f>
        <v>0</v>
      </c>
      <c r="M30" s="168">
        <f>SUMPRODUCT(('Controle de NFs Tomadas'!$E$4:$E$9993=$A$1)*('Controle de NFs Tomadas'!$C$4:$C$9993=M$2)*('Controle de NFs Tomadas'!$G$4:$G$9993=$A30)*('Controle de NFs Tomadas'!$I$4:$I$9993))</f>
        <v>689.5</v>
      </c>
      <c r="N30" s="168">
        <f>SUMPRODUCT(('Controle de NFs Tomadas'!$E$4:$E$9993=$A$1)*('Controle de NFs Tomadas'!$C$4:$C$9993=N$2)*('Controle de NFs Tomadas'!$G$4:$G$9993=$A30)*('Controle de NFs Tomadas'!$I$4:$I$9993))</f>
        <v>376.31</v>
      </c>
      <c r="O30" s="168">
        <f>SUMPRODUCT(('Controle de NFs Tomadas'!$E$4:$E$9993=$A$1)*('Controle de NFs Tomadas'!$C$4:$C$9993=O$2)*('Controle de NFs Tomadas'!$G$4:$G$9993=$A30)*('Controle de NFs Tomadas'!$I$4:$I$9993))</f>
        <v>1053.32</v>
      </c>
      <c r="P30" s="168">
        <f>SUMPRODUCT(('Controle de NFs Tomadas'!$E$4:$E$9993=$A$1)*('Controle de NFs Tomadas'!$C$4:$C$9993=P$2)*('Controle de NFs Tomadas'!$G$4:$G$9993=$A30)*('Controle de NFs Tomadas'!$I$4:$I$9993))</f>
        <v>0</v>
      </c>
      <c r="Q30" s="168">
        <f>SUMPRODUCT(('Controle de NFs Tomadas'!$E$4:$E$9993=$A$1)*('Controle de NFs Tomadas'!$C$4:$C$9993=Q$2)*('Controle de NFs Tomadas'!$G$4:$G$9993=$A30)*('Controle de NFs Tomadas'!$I$4:$I$9993))</f>
        <v>0</v>
      </c>
      <c r="R30" s="168">
        <f>SUMPRODUCT(('Controle de NFs Tomadas'!$E$4:$E$9993=$A$1)*('Controle de NFs Tomadas'!$C$4:$C$9993=R$2)*('Controle de NFs Tomadas'!$G$4:$G$9993=$A30)*('Controle de NFs Tomadas'!$I$4:$I$9993))</f>
        <v>559.79</v>
      </c>
      <c r="S30" s="168">
        <f>SUMPRODUCT(('Controle de NFs Tomadas'!$E$4:$E$9993=$A$1)*('Controle de NFs Tomadas'!$C$4:$C$9993=S$2)*('Controle de NFs Tomadas'!$G$4:$G$9993=$A30)*('Controle de NFs Tomadas'!$I$4:$I$9993))</f>
        <v>776.19</v>
      </c>
      <c r="T30" s="168">
        <f>SUMPRODUCT(('Controle de NFs Tomadas'!$E$4:$E$9993=$A$1)*('Controle de NFs Tomadas'!$C$4:$C$9993=T$2)*('Controle de NFs Tomadas'!$G$4:$G$9993=$A30)*('Controle de NFs Tomadas'!$I$4:$I$9993))</f>
        <v>300.83999999999997</v>
      </c>
      <c r="U30" s="168">
        <f>SUMPRODUCT(('Controle de NFs Tomadas'!$E$4:$E$9993=$A$1)*('Controle de NFs Tomadas'!$C$4:$C$9993=U$2)*('Controle de NFs Tomadas'!$G$4:$G$9993=$A30)*('Controle de NFs Tomadas'!$I$4:$I$9993))</f>
        <v>0</v>
      </c>
      <c r="V30" s="168">
        <f>SUMPRODUCT(('Controle de NFs Tomadas'!$E$4:$E$9993=$A$1)*('Controle de NFs Tomadas'!$C$4:$C$9993=V$2)*('Controle de NFs Tomadas'!$G$4:$G$9993=$A30)*('Controle de NFs Tomadas'!$I$4:$I$9993))</f>
        <v>689.5</v>
      </c>
      <c r="W30" s="168">
        <f>SUMPRODUCT(('Controle de NFs Tomadas'!$E$4:$E$9993=$A$1)*('Controle de NFs Tomadas'!$C$4:$C$9993=W$2)*('Controle de NFs Tomadas'!$G$4:$G$9993=$A30)*('Controle de NFs Tomadas'!$I$4:$I$9993))</f>
        <v>0</v>
      </c>
      <c r="X30" s="168">
        <f>SUMPRODUCT(('Controle de NFs Tomadas'!$E$4:$E$9993=$A$1)*('Controle de NFs Tomadas'!$C$4:$C$9993=X$2)*('Controle de NFs Tomadas'!$G$4:$G$9993=$A30)*('Controle de NFs Tomadas'!$I$4:$I$9993))</f>
        <v>0</v>
      </c>
      <c r="Y30" s="168">
        <f>SUMPRODUCT(('Controle de NFs Tomadas'!$E$4:$E$9993=$A$1)*('Controle de NFs Tomadas'!$C$4:$C$9993=Y$2)*('Controle de NFs Tomadas'!$G$4:$G$9993=$A30)*('Controle de NFs Tomadas'!$I$4:$I$9993))</f>
        <v>718.51</v>
      </c>
      <c r="Z30" s="168">
        <f>SUMPRODUCT(('Controle de NFs Tomadas'!$E$4:$E$9993=$A$1)*('Controle de NFs Tomadas'!$C$4:$C$9993=Z$2)*('Controle de NFs Tomadas'!$G$4:$G$9993=$A30)*('Controle de NFs Tomadas'!$I$4:$I$9993))</f>
        <v>1258.8699999999999</v>
      </c>
      <c r="AA30" s="168">
        <f>SUMPRODUCT(('Controle de NFs Tomadas'!$E$4:$E$9993=$A$1)*('Controle de NFs Tomadas'!$C$4:$C$9993=AA$2)*('Controle de NFs Tomadas'!$G$4:$G$9993=$A30)*('Controle de NFs Tomadas'!$I$4:$I$9993))</f>
        <v>0</v>
      </c>
      <c r="AB30" s="168">
        <v>354.24</v>
      </c>
      <c r="AC30" s="168">
        <f>SUMPRODUCT(('Controle de NFs Tomadas'!$E$4:$E$9993=$A$1)*('Controle de NFs Tomadas'!$C$4:$C$9993=AC$2)*('Controle de NFs Tomadas'!$G$4:$G$9993=$A30)*('Controle de NFs Tomadas'!$I$4:$I$9993))</f>
        <v>0</v>
      </c>
      <c r="AD30" s="168">
        <f>SUMPRODUCT(('Controle de NFs Tomadas'!$E$4:$E$9993=$A$1)*('Controle de NFs Tomadas'!$C$4:$C$9993=AD$2)*('Controle de NFs Tomadas'!$G$4:$G$9993=$A30)*('Controle de NFs Tomadas'!$I$4:$I$9993))</f>
        <v>0</v>
      </c>
      <c r="AE30" s="168">
        <f>SUMPRODUCT(('Controle de NFs Tomadas'!$E$4:$E$9993=$A$1)*('Controle de NFs Tomadas'!$C$4:$C$9993=AE$2)*('Controle de NFs Tomadas'!$G$4:$G$9993=$A30)*('Controle de NFs Tomadas'!$I$4:$I$9993))</f>
        <v>0</v>
      </c>
      <c r="AF30" s="168">
        <f>SUMPRODUCT(('Controle de NFs Tomadas'!$E$4:$E$9993=$A$1)*('Controle de NFs Tomadas'!$C$4:$C$9993=AF$2)*('Controle de NFs Tomadas'!$G$4:$G$9993=$A30)*('Controle de NFs Tomadas'!$I$4:$I$9993))</f>
        <v>524.84</v>
      </c>
      <c r="AG30" s="168">
        <f>SUMPRODUCT(('Controle de NFs Tomadas'!$E$4:$E$9993=$A$1)*('Controle de NFs Tomadas'!$C$4:$C$9993=AG$2)*('Controle de NFs Tomadas'!$G$4:$G$9993=$A30)*('Controle de NFs Tomadas'!$I$4:$I$9993))</f>
        <v>1066.08</v>
      </c>
      <c r="AH30" s="194">
        <f>SUMPRODUCT(('Controle de NFs Tomadas'!$E$4:$E$9993=$A$1)*('Controle de NFs Tomadas'!$C$4:$C$9993=AH$2)*('Controle de NFs Tomadas'!$G$4:$G$9993=$A30)*('Controle de NFs Tomadas'!$I$4:$I$9993))</f>
        <v>0</v>
      </c>
      <c r="AI30" s="167">
        <f>SUMPRODUCT(('Controle de NFs Tomadas'!$E$4:$E$9993=$A$1)*('Controle de NFs Tomadas'!$C$4:$C$9993=AI$2)*('Controle de NFs Tomadas'!$G$4:$G$9993=$A30)*('Controle de NFs Tomadas'!$I$4:$I$9993))</f>
        <v>0</v>
      </c>
      <c r="AJ30" s="168">
        <f>SUMPRODUCT(('Controle de NFs Tomadas'!$E$4:$E$9993=$A$1)*('Controle de NFs Tomadas'!$C$4:$C$9993=AJ$2)*('Controle de NFs Tomadas'!$G$4:$G$9993=$A30)*('Controle de NFs Tomadas'!$I$4:$I$9993))</f>
        <v>689.5</v>
      </c>
      <c r="AK30" s="168">
        <f>SUMPRODUCT(('Controle de NFs Tomadas'!$E$4:$E$9993=$A$1)*('Controle de NFs Tomadas'!$C$4:$C$9993=AK$2)*('Controle de NFs Tomadas'!$G$4:$G$9993=$A30)*('Controle de NFs Tomadas'!$I$4:$I$9993))</f>
        <v>0</v>
      </c>
      <c r="AL30" s="168">
        <f>SUMPRODUCT(('Controle de NFs Tomadas'!$E$4:$E$9993=$A$1)*('Controle de NFs Tomadas'!$C$4:$C$9993=AL$2)*('Controle de NFs Tomadas'!$G$4:$G$9993=$A30)*('Controle de NFs Tomadas'!$I$4:$I$9993))</f>
        <v>0</v>
      </c>
      <c r="AM30" s="168">
        <f>SUMPRODUCT(('Controle de NFs Tomadas'!$E$4:$E$9993=$A$1)*('Controle de NFs Tomadas'!$C$4:$C$9993=AM$2)*('Controle de NFs Tomadas'!$G$4:$G$9993=$A30)*('Controle de NFs Tomadas'!$I$4:$I$9993))</f>
        <v>415.53</v>
      </c>
      <c r="AN30" s="168">
        <f>SUMPRODUCT(('Controle de NFs Tomadas'!$E$4:$E$9993=$A$1)*('Controle de NFs Tomadas'!$C$4:$C$9993=AN$2)*('Controle de NFs Tomadas'!$G$4:$G$9993=$A30)*('Controle de NFs Tomadas'!$I$4:$I$9993))</f>
        <v>1128.81</v>
      </c>
      <c r="AO30" s="168">
        <f>SUMPRODUCT(('Controle de NFs Tomadas'!$E$4:$E$9993=$A$1)*('Controle de NFs Tomadas'!$C$4:$C$9993=AO$2)*('Controle de NFs Tomadas'!$G$4:$G$9993=$A30)*('Controle de NFs Tomadas'!$I$4:$I$9993))</f>
        <v>0</v>
      </c>
      <c r="AP30" s="168">
        <f>SUMPRODUCT(('Controle de NFs Tomadas'!$E$4:$E$9993=$A$1)*('Controle de NFs Tomadas'!$C$4:$C$9993=AP$2)*('Controle de NFs Tomadas'!$G$4:$G$9993=$A30)*('Controle de NFs Tomadas'!$I$4:$I$9993))</f>
        <v>0</v>
      </c>
      <c r="AQ30" s="168">
        <f>SUMPRODUCT(('Controle de NFs Tomadas'!$E$4:$E$9993=$A$1)*('Controle de NFs Tomadas'!$C$4:$C$9993=AQ$2)*('Controle de NFs Tomadas'!$G$4:$G$9993=$A30)*('Controle de NFs Tomadas'!$I$4:$I$9993))</f>
        <v>0</v>
      </c>
      <c r="AR30" s="168">
        <f>SUMPRODUCT(('Controle de NFs Tomadas'!$E$4:$E$9993=$A$1)*('Controle de NFs Tomadas'!$C$4:$C$9993=AR$2)*('Controle de NFs Tomadas'!$G$4:$G$9993=$A30)*('Controle de NFs Tomadas'!$I$4:$I$9993))</f>
        <v>0</v>
      </c>
      <c r="AS30" s="168">
        <f>SUMPRODUCT(('Controle de NFs Tomadas'!$E$4:$E$9993=$A$1)*('Controle de NFs Tomadas'!$C$4:$C$9993=AS$2)*('Controle de NFs Tomadas'!$G$4:$G$9993=$A30)*('Controle de NFs Tomadas'!$I$4:$I$9993))</f>
        <v>0</v>
      </c>
      <c r="AT30" s="168">
        <f>SUMPRODUCT(('Controle de NFs Tomadas'!$E$4:$E$9993=$A$1)*('Controle de NFs Tomadas'!$C$4:$C$9993=AT$2)*('Controle de NFs Tomadas'!$G$4:$G$9993=$A30)*('Controle de NFs Tomadas'!$I$4:$I$9993))</f>
        <v>261.12</v>
      </c>
      <c r="AU30" s="168">
        <f>SUMPRODUCT(('Controle de NFs Tomadas'!$E$4:$E$9993=$A$1)*('Controle de NFs Tomadas'!$C$4:$C$9993=AU$2)*('Controle de NFs Tomadas'!$G$4:$G$9993=$A30)*('Controle de NFs Tomadas'!$I$4:$I$9993))</f>
        <v>1126.82</v>
      </c>
      <c r="AV30" s="168">
        <f>SUMPRODUCT(('Controle de NFs Tomadas'!$E$4:$E$9993=$A$1)*('Controle de NFs Tomadas'!$C$4:$C$9993=AV$2)*('Controle de NFs Tomadas'!$G$4:$G$9993=$A30)*('Controle de NFs Tomadas'!$I$4:$I$9993))</f>
        <v>0</v>
      </c>
      <c r="AW30" s="168">
        <f>SUMPRODUCT(('Controle de NFs Tomadas'!$E$4:$E$9993=$A$1)*('Controle de NFs Tomadas'!$C$4:$C$9993=AW$2)*('Controle de NFs Tomadas'!$G$4:$G$9993=$A30)*('Controle de NFs Tomadas'!$I$4:$I$9993))</f>
        <v>706.59</v>
      </c>
      <c r="AX30" s="168">
        <f>SUMPRODUCT(('Controle de NFs Tomadas'!$E$4:$E$9993=$A$1)*('Controle de NFs Tomadas'!$C$4:$C$9993=AX$2)*('Controle de NFs Tomadas'!$G$4:$G$9993=$A30)*('Controle de NFs Tomadas'!$I$4:$I$9993))</f>
        <v>924.59</v>
      </c>
      <c r="AY30" s="168">
        <f>SUMPRODUCT(('Controle de NFs Tomadas'!$E$4:$E$9993=$A$1)*('Controle de NFs Tomadas'!$C$4:$C$9993=AY$2)*('Controle de NFs Tomadas'!$G$4:$G$9993=$A30)*('Controle de NFs Tomadas'!$I$4:$I$9993))</f>
        <v>0</v>
      </c>
      <c r="AZ30" s="168">
        <f>SUMPRODUCT(('Controle de NFs Tomadas'!$E$4:$E$9993=$A$1)*('Controle de NFs Tomadas'!$C$4:$C$9993=AZ$2)*('Controle de NFs Tomadas'!$G$4:$G$9993=$A30)*('Controle de NFs Tomadas'!$I$4:$I$9993))</f>
        <v>0</v>
      </c>
      <c r="BA30" s="168">
        <f>SUMPRODUCT(('Controle de NFs Tomadas'!$E$4:$E$9993=$A$1)*('Controle de NFs Tomadas'!$C$4:$C$9993=BA$2)*('Controle de NFs Tomadas'!$G$4:$G$9993=$A30)*('Controle de NFs Tomadas'!$I$4:$I$9993))</f>
        <v>752.22</v>
      </c>
      <c r="BB30" s="168">
        <f>SUMPRODUCT(('Controle de NFs Tomadas'!$E$4:$E$9993=$A$1)*('Controle de NFs Tomadas'!$C$4:$C$9993=BB$2)*('Controle de NFs Tomadas'!$G$4:$G$9993=$A30)*('Controle de NFs Tomadas'!$I$4:$I$9993))</f>
        <v>0</v>
      </c>
      <c r="BC30" s="168">
        <v>1207.6400000000001</v>
      </c>
      <c r="BD30" s="168">
        <f>SUMPRODUCT(('Controle de NFs Tomadas'!$E$4:$E$9993=$A$1)*('Controle de NFs Tomadas'!$C$4:$C$9993=BD$2)*('Controle de NFs Tomadas'!$G$4:$G$9993=$A30)*('Controle de NFs Tomadas'!$I$4:$I$9993))</f>
        <v>418.8</v>
      </c>
      <c r="BE30" s="168">
        <f>SUMPRODUCT(('Controle de NFs Tomadas'!$E$4:$E$9993=$A$1)*('Controle de NFs Tomadas'!$C$4:$C$9993=BE$2)*('Controle de NFs Tomadas'!$G$4:$G$9993=$A30)*('Controle de NFs Tomadas'!$I$4:$I$9993))</f>
        <v>551.6</v>
      </c>
      <c r="BF30" s="168">
        <f>SUMPRODUCT(('Controle de NFs Tomadas'!$E$4:$E$9993=$A$1)*('Controle de NFs Tomadas'!$C$4:$C$9993=BF$2)*('Controle de NFs Tomadas'!$G$4:$G$9993=$A30)*('Controle de NFs Tomadas'!$I$4:$I$9993))</f>
        <v>0</v>
      </c>
      <c r="BG30" s="168">
        <f>SUMPRODUCT(('Controle de NFs Tomadas'!$E$4:$E$9993=$A$1)*('Controle de NFs Tomadas'!$C$4:$C$9993=BG$2)*('Controle de NFs Tomadas'!$G$4:$G$9993=$A30)*('Controle de NFs Tomadas'!$I$4:$I$9993))</f>
        <v>0</v>
      </c>
      <c r="BH30" s="168">
        <v>0</v>
      </c>
      <c r="BI30" s="168">
        <f>SUMPRODUCT(('Controle de NFs Tomadas'!$E$4:$E$9993=$A$1)*('Controle de NFs Tomadas'!$C$4:$C$9993=BI$2)*('Controle de NFs Tomadas'!$G$4:$G$9993=$A30)*('Controle de NFs Tomadas'!$I$4:$I$9993))</f>
        <v>0</v>
      </c>
      <c r="BJ30" s="168">
        <f>SUMPRODUCT(('Controle de NFs Tomadas'!$E$4:$E$9993=$A$1)*('Controle de NFs Tomadas'!$C$4:$C$9993=BJ$2)*('Controle de NFs Tomadas'!$G$4:$G$9993=$A30)*('Controle de NFs Tomadas'!$I$4:$I$9993))</f>
        <v>1996.49</v>
      </c>
      <c r="BK30" s="168">
        <f>SUMPRODUCT(('Controle de NFs Tomadas'!$E$4:$E$9993=$A$1)*('Controle de NFs Tomadas'!$C$4:$C$9993=BK$2)*('Controle de NFs Tomadas'!$G$4:$G$9993=$A30)*('Controle de NFs Tomadas'!$I$4:$I$9993))</f>
        <v>316.08</v>
      </c>
      <c r="BL30" s="168">
        <f>SUMPRODUCT(('Controle de NFs Tomadas'!$E$4:$E$9993=$A$1)*('Controle de NFs Tomadas'!$C$4:$C$9993=BL$2)*('Controle de NFs Tomadas'!$G$4:$G$9993=$A30)*('Controle de NFs Tomadas'!$I$4:$I$9993))</f>
        <v>0</v>
      </c>
      <c r="BM30" s="169">
        <f>SUMPRODUCT(('Controle de NFs Tomadas'!$E$4:$E$9993=$A$1)*('Controle de NFs Tomadas'!$C$4:$C$9993=BM$2)*('Controle de NFs Tomadas'!$G$4:$G$9993=$A30)*('Controle de NFs Tomadas'!$I$4:$I$9993))</f>
        <v>0</v>
      </c>
      <c r="BN30" s="170">
        <f>SUMPRODUCT(('Controle de NFs Tomadas'!$E$4:$E$9993=$A$1)*('Controle de NFs Tomadas'!$C$4:$C$9993=BN$2)*('Controle de NFs Tomadas'!$G$4:$G$9993=$A30)*('Controle de NFs Tomadas'!$I$4:$I$9993))</f>
        <v>0</v>
      </c>
      <c r="BO30" s="168">
        <f>SUMPRODUCT(('Controle de NFs Tomadas'!$E$4:$E$9993=$A$1)*('Controle de NFs Tomadas'!$C$4:$C$9993=BO$2)*('Controle de NFs Tomadas'!$G$4:$G$9993=$A30)*('Controle de NFs Tomadas'!$I$4:$I$9993))</f>
        <v>643.78</v>
      </c>
      <c r="BP30" s="168">
        <f>SUMPRODUCT(('Controle de NFs Tomadas'!$E$4:$E$9993=$A$1)*('Controle de NFs Tomadas'!$C$4:$C$9993=BP$2)*('Controle de NFs Tomadas'!$G$4:$G$9993=$A30)*('Controle de NFs Tomadas'!$I$4:$I$9993))</f>
        <v>0</v>
      </c>
      <c r="BQ30" s="168">
        <f>SUMPRODUCT(('Controle de NFs Tomadas'!$E$4:$E$9993=$A$1)*('Controle de NFs Tomadas'!$C$4:$C$9993=BQ$2)*('Controle de NFs Tomadas'!$G$4:$G$9993=$A30)*('Controle de NFs Tomadas'!$I$4:$I$9993))</f>
        <v>1020.64</v>
      </c>
      <c r="BR30" s="168">
        <f>SUMPRODUCT(('Controle de NFs Tomadas'!$E$4:$E$9993=$A$1)*('Controle de NFs Tomadas'!$C$4:$C$9993=BR$2)*('Controle de NFs Tomadas'!$G$4:$G$9993=$A30)*('Controle de NFs Tomadas'!$I$4:$I$9993))</f>
        <v>0</v>
      </c>
      <c r="BS30" s="168">
        <f>SUMPRODUCT(('Controle de NFs Tomadas'!$E$4:$E$9993=$A$1)*('Controle de NFs Tomadas'!$C$4:$C$9993=BS$2)*('Controle de NFs Tomadas'!$G$4:$G$9993=$A30)*('Controle de NFs Tomadas'!$I$4:$I$9993))</f>
        <v>0</v>
      </c>
      <c r="BT30" s="168">
        <f>SUMPRODUCT(('Controle de NFs Tomadas'!$E$4:$E$9993=$A$1)*('Controle de NFs Tomadas'!$C$4:$C$9993=BT$2)*('Controle de NFs Tomadas'!$G$4:$G$9993=$A30)*('Controle de NFs Tomadas'!$I$4:$I$9993))</f>
        <v>0</v>
      </c>
      <c r="BU30" s="168">
        <f>SUMPRODUCT(('Controle de NFs Tomadas'!$E$4:$E$9993=$A$1)*('Controle de NFs Tomadas'!$C$4:$C$9993=BU$2)*('Controle de NFs Tomadas'!$G$4:$G$9993=$A30)*('Controle de NFs Tomadas'!$I$4:$I$9993))</f>
        <v>0</v>
      </c>
      <c r="BV30" s="168">
        <f>SUMPRODUCT(('Controle de NFs Tomadas'!$E$4:$E$9993=$A$1)*('Controle de NFs Tomadas'!$C$4:$C$9993=BV$2)*('Controle de NFs Tomadas'!$G$4:$G$9993=$A30)*('Controle de NFs Tomadas'!$I$4:$I$9993))</f>
        <v>579.1</v>
      </c>
      <c r="BW30" s="168">
        <f>SUMPRODUCT(('Controle de NFs Tomadas'!$E$4:$E$9993=$A$1)*('Controle de NFs Tomadas'!$C$4:$C$9993=BW$2)*('Controle de NFs Tomadas'!$G$4:$G$9993=$A30)*('Controle de NFs Tomadas'!$I$4:$I$9993))</f>
        <v>0</v>
      </c>
      <c r="BX30" s="168">
        <f>SUMPRODUCT(('Controle de NFs Tomadas'!$E$4:$E$9993=$A$1)*('Controle de NFs Tomadas'!$C$4:$C$9993=BX$2)*('Controle de NFs Tomadas'!$G$4:$G$9993=$A30)*('Controle de NFs Tomadas'!$I$4:$I$9993))</f>
        <v>2004.6200000000001</v>
      </c>
      <c r="BY30" s="168">
        <f>SUMPRODUCT(('Controle de NFs Tomadas'!$E$4:$E$9993=$A$1)*('Controle de NFs Tomadas'!$C$4:$C$9993=BY$2)*('Controle de NFs Tomadas'!$G$4:$G$9993=$A30)*('Controle de NFs Tomadas'!$I$4:$I$9993))</f>
        <v>0</v>
      </c>
      <c r="BZ30" s="168">
        <f>SUMPRODUCT(('Controle de NFs Tomadas'!$E$4:$E$9993=$A$1)*('Controle de NFs Tomadas'!$C$4:$C$9993=BZ$2)*('Controle de NFs Tomadas'!$G$4:$G$9993=$A30)*('Controle de NFs Tomadas'!$I$4:$I$9993))</f>
        <v>0</v>
      </c>
      <c r="CA30" s="168">
        <f>SUMPRODUCT(('Controle de NFs Tomadas'!$E$4:$E$9993=$A$1)*('Controle de NFs Tomadas'!$C$4:$C$9993=CA$2)*('Controle de NFs Tomadas'!$G$4:$G$9993=$A30)*('Controle de NFs Tomadas'!$I$4:$I$9993))</f>
        <v>0</v>
      </c>
      <c r="CB30" s="168">
        <f>SUMPRODUCT(('Controle de NFs Tomadas'!$E$4:$E$9993=$A$1)*('Controle de NFs Tomadas'!$C$4:$C$9993=CB$2)*('Controle de NFs Tomadas'!$G$4:$G$9993=$A30)*('Controle de NFs Tomadas'!$I$4:$I$9993))</f>
        <v>0</v>
      </c>
      <c r="CC30" s="168">
        <f>SUMPRODUCT(('Controle de NFs Tomadas'!$E$4:$E$9993=$A$1)*('Controle de NFs Tomadas'!$C$4:$C$9993=CC$2)*('Controle de NFs Tomadas'!$G$4:$G$9993=$A30)*('Controle de NFs Tomadas'!$I$4:$I$9993))</f>
        <v>1227.98</v>
      </c>
      <c r="CD30" s="168">
        <f>SUMPRODUCT(('Controle de NFs Tomadas'!$E$4:$E$9993=$A$1)*('Controle de NFs Tomadas'!$C$4:$C$9993=CD$2)*('Controle de NFs Tomadas'!$G$4:$G$9993=$A30)*('Controle de NFs Tomadas'!$I$4:$I$9993))</f>
        <v>0</v>
      </c>
      <c r="CE30" s="168">
        <f>SUMPRODUCT(('Controle de NFs Tomadas'!$E$4:$E$9993=$A$1)*('Controle de NFs Tomadas'!$C$4:$C$9993=CE$2)*('Controle de NFs Tomadas'!$G$4:$G$9993=$A30)*('Controle de NFs Tomadas'!$I$4:$I$9993))</f>
        <v>303.60000000000002</v>
      </c>
      <c r="CF30" s="168">
        <f>SUMPRODUCT(('Controle de NFs Tomadas'!$E$4:$E$9993=$A$1)*('Controle de NFs Tomadas'!$C$4:$C$9993=CF$2)*('Controle de NFs Tomadas'!$G$4:$G$9993=$A30)*('Controle de NFs Tomadas'!$I$4:$I$9993))</f>
        <v>1414.04</v>
      </c>
      <c r="CG30" s="168">
        <v>1075.47</v>
      </c>
      <c r="CH30" s="168">
        <f>SUMPRODUCT(('Controle de NFs Tomadas'!$E$4:$E$9993=$A$1)*('Controle de NFs Tomadas'!$C$4:$C$9993=CH$2)*('Controle de NFs Tomadas'!$G$4:$G$9993=$A30)*('Controle de NFs Tomadas'!$I$4:$I$9993))</f>
        <v>0</v>
      </c>
      <c r="CI30" s="168">
        <f>SUMPRODUCT(('Controle de NFs Tomadas'!$E$4:$E$9993=$A$1)*('Controle de NFs Tomadas'!$C$4:$C$9993=CI$2)*('Controle de NFs Tomadas'!$G$4:$G$9993=$A30)*('Controle de NFs Tomadas'!$I$4:$I$9993))</f>
        <v>0</v>
      </c>
      <c r="CJ30" s="168">
        <f>SUMPRODUCT(('Controle de NFs Tomadas'!$E$4:$E$9993=$A$1)*('Controle de NFs Tomadas'!$C$4:$C$9993=CJ$2)*('Controle de NFs Tomadas'!$G$4:$G$9993=$A30)*('Controle de NFs Tomadas'!$I$4:$I$9993))</f>
        <v>949.8</v>
      </c>
      <c r="CK30" s="168">
        <f>SUMPRODUCT(('Controle de NFs Tomadas'!$E$4:$E$9993=$A$1)*('Controle de NFs Tomadas'!$C$4:$C$9993=CK$2)*('Controle de NFs Tomadas'!$G$4:$G$9993=$A30)*('Controle de NFs Tomadas'!$I$4:$I$9993))</f>
        <v>0</v>
      </c>
      <c r="CL30" s="168">
        <f>SUMPRODUCT(('Controle de NFs Tomadas'!$E$4:$E$9993=$A$1)*('Controle de NFs Tomadas'!$C$4:$C$9993=CL$2)*('Controle de NFs Tomadas'!$G$4:$G$9993=$A30)*('Controle de NFs Tomadas'!$I$4:$I$9993))</f>
        <v>948.33</v>
      </c>
      <c r="CM30" s="168">
        <f>SUMPRODUCT(('Controle de NFs Tomadas'!$E$4:$E$9993=$A$1)*('Controle de NFs Tomadas'!$C$4:$C$9993=CM$2)*('Controle de NFs Tomadas'!$G$4:$G$9993=$A30)*('Controle de NFs Tomadas'!$I$4:$I$9993))</f>
        <v>742.57</v>
      </c>
      <c r="CN30" s="168">
        <f>SUMPRODUCT(('Controle de NFs Tomadas'!$E$4:$E$9993=$A$1)*('Controle de NFs Tomadas'!$C$4:$C$9993=CN$2)*('Controle de NFs Tomadas'!$G$4:$G$9993=$A30)*('Controle de NFs Tomadas'!$I$4:$I$9993))</f>
        <v>973.9</v>
      </c>
      <c r="CO30" s="168">
        <f>SUMPRODUCT(('Controle de NFs Tomadas'!$E$4:$E$9993=$A$1)*('Controle de NFs Tomadas'!$C$4:$C$9993=CO$2)*('Controle de NFs Tomadas'!$G$4:$G$9993=$A30)*('Controle de NFs Tomadas'!$I$4:$I$9993))</f>
        <v>0</v>
      </c>
      <c r="CP30" s="168">
        <f>SUMPRODUCT(('Controle de NFs Tomadas'!$E$4:$E$9993=$A$1)*('Controle de NFs Tomadas'!$C$4:$C$9993=CP$2)*('Controle de NFs Tomadas'!$G$4:$G$9993=$A30)*('Controle de NFs Tomadas'!$I$4:$I$9993))</f>
        <v>0</v>
      </c>
      <c r="CQ30" s="168">
        <f>SUMPRODUCT(('Controle de NFs Tomadas'!$E$4:$E$9993=$A$1)*('Controle de NFs Tomadas'!$C$4:$C$9993=CQ$2)*('Controle de NFs Tomadas'!$G$4:$G$9993=$A30)*('Controle de NFs Tomadas'!$I$4:$I$9993))</f>
        <v>0</v>
      </c>
      <c r="CR30" s="168">
        <f>SUMPRODUCT(('Controle de NFs Tomadas'!$E$4:$E$9993=$A$1)*('Controle de NFs Tomadas'!$C$4:$C$9993=CR$2)*('Controle de NFs Tomadas'!$G$4:$G$9993=$A30)*('Controle de NFs Tomadas'!$I$4:$I$9993))</f>
        <v>0</v>
      </c>
      <c r="CS30" s="168">
        <f>SUMPRODUCT(('Controle de NFs Tomadas'!$E$4:$E$9993=$A$1)*('Controle de NFs Tomadas'!$C$4:$C$9993=CS$2)*('Controle de NFs Tomadas'!$G$4:$G$9993=$A30)*('Controle de NFs Tomadas'!$I$4:$I$9993))</f>
        <v>557.64</v>
      </c>
      <c r="CT30" s="168">
        <f>SUMPRODUCT(('Controle de NFs Tomadas'!$E$4:$E$9993=$A$1)*('Controle de NFs Tomadas'!$C$4:$C$9993=CT$2)*('Controle de NFs Tomadas'!$G$4:$G$9993=$A30)*('Controle de NFs Tomadas'!$I$4:$I$9993))</f>
        <v>0</v>
      </c>
      <c r="CU30" s="168">
        <f>SUMPRODUCT(('Controle de NFs Tomadas'!$E$4:$E$9993=$A$1)*('Controle de NFs Tomadas'!$C$4:$C$9993=CU$2)*('Controle de NFs Tomadas'!$G$4:$G$9993=$A30)*('Controle de NFs Tomadas'!$I$4:$I$9993))</f>
        <v>0</v>
      </c>
      <c r="CV30" s="168">
        <f>SUMPRODUCT(('Controle de NFs Tomadas'!$E$4:$E$9993=$A$1)*('Controle de NFs Tomadas'!$C$4:$C$9993=CV$2)*('Controle de NFs Tomadas'!$G$4:$G$9993=$A30)*('Controle de NFs Tomadas'!$I$4:$I$9993))</f>
        <v>0</v>
      </c>
      <c r="CW30" s="168">
        <f>SUMPRODUCT(('Controle de NFs Tomadas'!$E$4:$E$9993=$A$1)*('Controle de NFs Tomadas'!$C$4:$C$9993=CW$2)*('Controle de NFs Tomadas'!$G$4:$G$9993=$A30)*('Controle de NFs Tomadas'!$I$4:$I$9993))</f>
        <v>0</v>
      </c>
      <c r="CX30" s="168">
        <f>SUMPRODUCT(('Controle de NFs Tomadas'!$E$4:$E$9993=$A$1)*('Controle de NFs Tomadas'!$C$4:$C$9993=CX$2)*('Controle de NFs Tomadas'!$G$4:$G$9993=$A30)*('Controle de NFs Tomadas'!$I$4:$I$9993))</f>
        <v>0</v>
      </c>
      <c r="CY30" s="168">
        <f>SUMPRODUCT(('Controle de NFs Tomadas'!$E$4:$E$9993=$A$1)*('Controle de NFs Tomadas'!$C$4:$C$9993=CY$2)*('Controle de NFs Tomadas'!$G$4:$G$9993=$A30)*('Controle de NFs Tomadas'!$I$4:$I$9993))</f>
        <v>0</v>
      </c>
      <c r="CZ30" s="168">
        <f>SUMPRODUCT(('Controle de NFs Tomadas'!$E$4:$E$9993=$A$1)*('Controle de NFs Tomadas'!$C$4:$C$9993=CZ$2)*('Controle de NFs Tomadas'!$G$4:$G$9993=$A30)*('Controle de NFs Tomadas'!$I$4:$I$9993))</f>
        <v>465.69</v>
      </c>
      <c r="DA30" s="168">
        <f>SUMPRODUCT(('Controle de NFs Tomadas'!$E$4:$E$9993=$A$1)*('Controle de NFs Tomadas'!$C$4:$C$9993=DA$2)*('Controle de NFs Tomadas'!$G$4:$G$9993=$A30)*('Controle de NFs Tomadas'!$I$4:$I$9993))</f>
        <v>0</v>
      </c>
      <c r="DB30" s="168">
        <f>SUMPRODUCT(('Controle de NFs Tomadas'!$E$4:$E$9993=$A$1)*('Controle de NFs Tomadas'!$C$4:$C$9993=DB$2)*('Controle de NFs Tomadas'!$G$4:$G$9993=$A30)*('Controle de NFs Tomadas'!$I$4:$I$9993))</f>
        <v>0</v>
      </c>
      <c r="DC30" s="168">
        <f>SUMPRODUCT(('Controle de NFs Tomadas'!$E$4:$E$9993=$A$1)*('Controle de NFs Tomadas'!$C$4:$C$9993=DC$2)*('Controle de NFs Tomadas'!$G$4:$G$9993=$A30)*('Controle de NFs Tomadas'!$I$4:$I$9993))</f>
        <v>0</v>
      </c>
      <c r="DD30" s="168">
        <f>SUMPRODUCT(('Controle de NFs Tomadas'!$E$4:$E$9993=$A$1)*('Controle de NFs Tomadas'!$C$4:$C$9993=DD$2)*('Controle de NFs Tomadas'!$G$4:$G$9993=$A30)*('Controle de NFs Tomadas'!$I$4:$I$9993))</f>
        <v>0</v>
      </c>
      <c r="DE30" s="168">
        <f>SUMPRODUCT(('Controle de NFs Tomadas'!$E$4:$E$9993=$A$1)*('Controle de NFs Tomadas'!$C$4:$C$9993=DE$2)*('Controle de NFs Tomadas'!$G$4:$G$9993=$A30)*('Controle de NFs Tomadas'!$I$4:$I$9993))</f>
        <v>0</v>
      </c>
      <c r="DF30" s="168">
        <f>SUMPRODUCT(('Controle de NFs Tomadas'!$E$4:$E$9993=$A$1)*('Controle de NFs Tomadas'!$C$4:$C$9993=DF$2)*('Controle de NFs Tomadas'!$G$4:$G$9993=$A30)*('Controle de NFs Tomadas'!$I$4:$I$9993))</f>
        <v>0</v>
      </c>
      <c r="DG30" s="168">
        <f>SUMPRODUCT(('Controle de NFs Tomadas'!$E$4:$E$9993=$A$1)*('Controle de NFs Tomadas'!$C$4:$C$9993=DG$2)*('Controle de NFs Tomadas'!$G$4:$G$9993=$A30)*('Controle de NFs Tomadas'!$I$4:$I$9993))</f>
        <v>0</v>
      </c>
      <c r="DH30" s="168">
        <f>SUMPRODUCT(('Controle de NFs Tomadas'!$E$4:$E$9993=$A$1)*('Controle de NFs Tomadas'!$C$4:$C$9993=DH$2)*('Controle de NFs Tomadas'!$G$4:$G$9993=$A30)*('Controle de NFs Tomadas'!$I$4:$I$9993))</f>
        <v>0</v>
      </c>
      <c r="DI30" s="168">
        <f>SUMPRODUCT(('Controle de NFs Tomadas'!$E$4:$E$9993=$A$1)*('Controle de NFs Tomadas'!$C$4:$C$9993=DI$2)*('Controle de NFs Tomadas'!$G$4:$G$9993=$A30)*('Controle de NFs Tomadas'!$I$4:$I$9993))</f>
        <v>0</v>
      </c>
      <c r="DJ30" s="168">
        <f>SUMPRODUCT(('Controle de NFs Tomadas'!$E$4:$E$9993=$A$1)*('Controle de NFs Tomadas'!$C$4:$C$9993=DJ$2)*('Controle de NFs Tomadas'!$G$4:$G$9993=$A30)*('Controle de NFs Tomadas'!$I$4:$I$9993))</f>
        <v>0</v>
      </c>
      <c r="DK30" s="168">
        <f>SUMPRODUCT(('Controle de NFs Tomadas'!$E$4:$E$9993=$A$1)*('Controle de NFs Tomadas'!$C$4:$C$9993=DK$2)*('Controle de NFs Tomadas'!$G$4:$G$9993=$A30)*('Controle de NFs Tomadas'!$I$4:$I$9993))</f>
        <v>0</v>
      </c>
      <c r="DL30" s="168">
        <f>SUMPRODUCT(('Controle de NFs Tomadas'!$E$4:$E$9993=$A$1)*('Controle de NFs Tomadas'!$C$4:$C$9993=DL$2)*('Controle de NFs Tomadas'!$G$4:$G$9993=$A30)*('Controle de NFs Tomadas'!$I$4:$I$9993))</f>
        <v>0</v>
      </c>
      <c r="DM30" s="168">
        <f>SUMPRODUCT(('Controle de NFs Tomadas'!$E$4:$E$9993=$A$1)*('Controle de NFs Tomadas'!$C$4:$C$9993=DM$2)*('Controle de NFs Tomadas'!$G$4:$G$9993=$A30)*('Controle de NFs Tomadas'!$I$4:$I$9993))</f>
        <v>0</v>
      </c>
      <c r="DN30" s="168">
        <f>SUMPRODUCT(('Controle de NFs Tomadas'!$E$4:$E$9993=$A$1)*('Controle de NFs Tomadas'!$C$4:$C$9993=DN$2)*('Controle de NFs Tomadas'!$G$4:$G$9993=$A30)*('Controle de NFs Tomadas'!$I$4:$I$9993))</f>
        <v>0</v>
      </c>
      <c r="DO30" s="168">
        <f>SUMPRODUCT(('Controle de NFs Tomadas'!$E$4:$E$9993=$A$1)*('Controle de NFs Tomadas'!$C$4:$C$9993=DO$2)*('Controle de NFs Tomadas'!$G$4:$G$9993=$A30)*('Controle de NFs Tomadas'!$I$4:$I$9993))</f>
        <v>0</v>
      </c>
      <c r="DP30" s="168">
        <f>SUMPRODUCT(('Controle de NFs Tomadas'!$E$4:$E$9993=$A$1)*('Controle de NFs Tomadas'!$C$4:$C$9993=DP$2)*('Controle de NFs Tomadas'!$G$4:$G$9993=$A30)*('Controle de NFs Tomadas'!$I$4:$I$9993))</f>
        <v>0</v>
      </c>
      <c r="DQ30" s="168">
        <f>SUMPRODUCT(('Controle de NFs Tomadas'!$E$4:$E$9993=$A$1)*('Controle de NFs Tomadas'!$C$4:$C$9993=DQ$2)*('Controle de NFs Tomadas'!$G$4:$G$9993=$A30)*('Controle de NFs Tomadas'!$I$4:$I$9993))</f>
        <v>0</v>
      </c>
      <c r="DR30" s="168">
        <f>SUMPRODUCT(('Controle de NFs Tomadas'!$E$4:$E$9993=$A$1)*('Controle de NFs Tomadas'!$C$4:$C$9993=DR$2)*('Controle de NFs Tomadas'!$G$4:$G$9993=$A30)*('Controle de NFs Tomadas'!$I$4:$I$9993))</f>
        <v>0</v>
      </c>
      <c r="DS30" s="168">
        <f>SUMPRODUCT(('Controle de NFs Tomadas'!$E$4:$E$9993=$A$1)*('Controle de NFs Tomadas'!$C$4:$C$9993=DS$2)*('Controle de NFs Tomadas'!$G$4:$G$9993=$A30)*('Controle de NFs Tomadas'!$I$4:$I$9993))</f>
        <v>0</v>
      </c>
      <c r="DT30" s="168">
        <f>SUMPRODUCT(('Controle de NFs Tomadas'!$E$4:$E$9993=$A$1)*('Controle de NFs Tomadas'!$C$4:$C$9993=DT$2)*('Controle de NFs Tomadas'!$G$4:$G$9993=$A30)*('Controle de NFs Tomadas'!$I$4:$I$9993))</f>
        <v>0</v>
      </c>
      <c r="DU30" s="168">
        <f>SUMPRODUCT(('Controle de NFs Tomadas'!$E$4:$E$9993=$A$1)*('Controle de NFs Tomadas'!$C$4:$C$9993=DU$2)*('Controle de NFs Tomadas'!$G$4:$G$9993=$A30)*('Controle de NFs Tomadas'!$I$4:$I$9993))</f>
        <v>0</v>
      </c>
      <c r="DV30" s="168">
        <f>SUMPRODUCT(('Controle de NFs Tomadas'!$E$4:$E$9993=$A$1)*('Controle de NFs Tomadas'!$C$4:$C$9993=DV$2)*('Controle de NFs Tomadas'!$G$4:$G$9993=$A30)*('Controle de NFs Tomadas'!$I$4:$I$9993))</f>
        <v>0</v>
      </c>
      <c r="DW30" s="168">
        <f>SUMPRODUCT(('Controle de NFs Tomadas'!$E$4:$E$9993=$A$1)*('Controle de NFs Tomadas'!$C$4:$C$9993=DW$2)*('Controle de NFs Tomadas'!$G$4:$G$9993=$A30)*('Controle de NFs Tomadas'!$I$4:$I$9993))</f>
        <v>0</v>
      </c>
      <c r="DX30" s="168">
        <f>SUMPRODUCT(('Controle de NFs Tomadas'!$E$4:$E$9993=$A$1)*('Controle de NFs Tomadas'!$C$4:$C$9993=DX$2)*('Controle de NFs Tomadas'!$G$4:$G$9993=$A30)*('Controle de NFs Tomadas'!$I$4:$I$9993))</f>
        <v>0</v>
      </c>
      <c r="DY30" s="168">
        <f>SUMPRODUCT(('Controle de NFs Tomadas'!$E$4:$E$9993=$A$1)*('Controle de NFs Tomadas'!$C$4:$C$9993=DY$2)*('Controle de NFs Tomadas'!$G$4:$G$9993=$A30)*('Controle de NFs Tomadas'!$I$4:$I$9993))</f>
        <v>0</v>
      </c>
      <c r="DZ30" s="168">
        <f>SUMPRODUCT(('Controle de NFs Tomadas'!$E$4:$E$9993=$A$1)*('Controle de NFs Tomadas'!$C$4:$C$9993=DZ$2)*('Controle de NFs Tomadas'!$G$4:$G$9993=$A30)*('Controle de NFs Tomadas'!$I$4:$I$9993))</f>
        <v>0</v>
      </c>
      <c r="EA30" s="168">
        <f>SUMPRODUCT(('Controle de NFs Tomadas'!$E$4:$E$9993=$A$1)*('Controle de NFs Tomadas'!$C$4:$C$9993=EA$2)*('Controle de NFs Tomadas'!$G$4:$G$9993=$A30)*('Controle de NFs Tomadas'!$I$4:$I$9993))</f>
        <v>0</v>
      </c>
      <c r="EB30" s="168">
        <f>SUMPRODUCT(('Controle de NFs Tomadas'!$E$4:$E$9993=$A$1)*('Controle de NFs Tomadas'!$C$4:$C$9993=EB$2)*('Controle de NFs Tomadas'!$G$4:$G$9993=$A30)*('Controle de NFs Tomadas'!$I$4:$I$9993))</f>
        <v>0</v>
      </c>
      <c r="EC30" s="168">
        <f>SUMPRODUCT(('Controle de NFs Tomadas'!$E$4:$E$9993=$A$1)*('Controle de NFs Tomadas'!$C$4:$C$9993=EC$2)*('Controle de NFs Tomadas'!$G$4:$G$9993=$A30)*('Controle de NFs Tomadas'!$I$4:$I$9993))</f>
        <v>0</v>
      </c>
      <c r="ED30" s="168">
        <f>SUMPRODUCT(('Controle de NFs Tomadas'!$E$4:$E$9993=$A$1)*('Controle de NFs Tomadas'!$C$4:$C$9993=ED$2)*('Controle de NFs Tomadas'!$G$4:$G$9993=$A30)*('Controle de NFs Tomadas'!$I$4:$I$9993))</f>
        <v>0</v>
      </c>
      <c r="EE30" s="168">
        <f>SUMPRODUCT(('Controle de NFs Tomadas'!$E$4:$E$9993=$A$1)*('Controle de NFs Tomadas'!$C$4:$C$9993=EE$2)*('Controle de NFs Tomadas'!$G$4:$G$9993=$A30)*('Controle de NFs Tomadas'!$I$4:$I$9993))</f>
        <v>0</v>
      </c>
      <c r="EF30" s="168">
        <f>SUMPRODUCT(('Controle de NFs Tomadas'!$E$4:$E$9993=$A$1)*('Controle de NFs Tomadas'!$C$4:$C$9993=EF$2)*('Controle de NFs Tomadas'!$G$4:$G$9993=$A30)*('Controle de NFs Tomadas'!$I$4:$I$9993))</f>
        <v>0</v>
      </c>
      <c r="EG30" s="168">
        <f>SUMPRODUCT(('Controle de NFs Tomadas'!$E$4:$E$9993=$A$1)*('Controle de NFs Tomadas'!$C$4:$C$9993=EG$2)*('Controle de NFs Tomadas'!$G$4:$G$9993=$A30)*('Controle de NFs Tomadas'!$I$4:$I$9993))</f>
        <v>0</v>
      </c>
      <c r="EH30" s="168">
        <f>SUMPRODUCT(('Controle de NFs Tomadas'!$E$4:$E$9993=$A$1)*('Controle de NFs Tomadas'!$C$4:$C$9993=EH$2)*('Controle de NFs Tomadas'!$G$4:$G$9993=$A30)*('Controle de NFs Tomadas'!$I$4:$I$9993))</f>
        <v>0</v>
      </c>
      <c r="EI30" s="168">
        <f>SUMPRODUCT(('Controle de NFs Tomadas'!$E$4:$E$9993=$A$1)*('Controle de NFs Tomadas'!$C$4:$C$9993=EI$2)*('Controle de NFs Tomadas'!$G$4:$G$9993=$A30)*('Controle de NFs Tomadas'!$I$4:$I$9993))</f>
        <v>0</v>
      </c>
      <c r="EJ30" s="168">
        <f>SUMPRODUCT(('Controle de NFs Tomadas'!$E$4:$E$9993=$A$1)*('Controle de NFs Tomadas'!$C$4:$C$9993=EJ$2)*('Controle de NFs Tomadas'!$G$4:$G$9993=$A30)*('Controle de NFs Tomadas'!$I$4:$I$9993))</f>
        <v>0</v>
      </c>
      <c r="EK30" s="168">
        <f>SUMPRODUCT(('Controle de NFs Tomadas'!$E$4:$E$9993=$A$1)*('Controle de NFs Tomadas'!$C$4:$C$9993=EK$2)*('Controle de NFs Tomadas'!$G$4:$G$9993=$A30)*('Controle de NFs Tomadas'!$I$4:$I$9993))</f>
        <v>0</v>
      </c>
      <c r="EL30" s="168">
        <f>SUMPRODUCT(('Controle de NFs Tomadas'!$E$4:$E$9993=$A$1)*('Controle de NFs Tomadas'!$C$4:$C$9993=EL$2)*('Controle de NFs Tomadas'!$G$4:$G$9993=$A30)*('Controle de NFs Tomadas'!$I$4:$I$9993))</f>
        <v>0</v>
      </c>
      <c r="EM30" s="168">
        <f>SUMPRODUCT(('Controle de NFs Tomadas'!$E$4:$E$9993=$A$1)*('Controle de NFs Tomadas'!$C$4:$C$9993=EM$2)*('Controle de NFs Tomadas'!$G$4:$G$9993=$A30)*('Controle de NFs Tomadas'!$I$4:$I$9993))</f>
        <v>0</v>
      </c>
      <c r="EN30" s="168">
        <f>SUMPRODUCT(('Controle de NFs Tomadas'!$E$4:$E$9993=$A$1)*('Controle de NFs Tomadas'!$C$4:$C$9993=EN$2)*('Controle de NFs Tomadas'!$G$4:$G$9993=$A30)*('Controle de NFs Tomadas'!$I$4:$I$9993))</f>
        <v>0</v>
      </c>
      <c r="EO30" s="168">
        <f>SUMPRODUCT(('Controle de NFs Tomadas'!$E$4:$E$9993=$A$1)*('Controle de NFs Tomadas'!$C$4:$C$9993=EO$2)*('Controle de NFs Tomadas'!$G$4:$G$9993=$A30)*('Controle de NFs Tomadas'!$I$4:$I$9993))</f>
        <v>0</v>
      </c>
      <c r="EP30" s="168">
        <f>SUMPRODUCT(('Controle de NFs Tomadas'!$E$4:$E$9993=$A$1)*('Controle de NFs Tomadas'!$C$4:$C$9993=EP$2)*('Controle de NFs Tomadas'!$G$4:$G$9993=$A30)*('Controle de NFs Tomadas'!$I$4:$I$9993))</f>
        <v>0</v>
      </c>
      <c r="EQ30" s="168">
        <f>SUMPRODUCT(('Controle de NFs Tomadas'!$E$4:$E$9993=$A$1)*('Controle de NFs Tomadas'!$C$4:$C$9993=EQ$2)*('Controle de NFs Tomadas'!$G$4:$G$9993=$A30)*('Controle de NFs Tomadas'!$I$4:$I$9993))</f>
        <v>0</v>
      </c>
      <c r="ER30" s="168">
        <f>SUMPRODUCT(('Controle de NFs Tomadas'!$E$4:$E$9993=$A$1)*('Controle de NFs Tomadas'!$C$4:$C$9993=ER$2)*('Controle de NFs Tomadas'!$G$4:$G$9993=$A30)*('Controle de NFs Tomadas'!$I$4:$I$9993))</f>
        <v>0</v>
      </c>
      <c r="ES30" s="168">
        <f>SUMPRODUCT(('Controle de NFs Tomadas'!$E$4:$E$9993=$A$1)*('Controle de NFs Tomadas'!$C$4:$C$9993=ES$2)*('Controle de NFs Tomadas'!$G$4:$G$9993=$A30)*('Controle de NFs Tomadas'!$I$4:$I$9993))</f>
        <v>0</v>
      </c>
      <c r="ET30" s="168">
        <f>SUMPRODUCT(('Controle de NFs Tomadas'!$E$4:$E$9993=$A$1)*('Controle de NFs Tomadas'!$C$4:$C$9993=ET$2)*('Controle de NFs Tomadas'!$G$4:$G$9993=$A30)*('Controle de NFs Tomadas'!$I$4:$I$9993))</f>
        <v>0</v>
      </c>
      <c r="EU30" s="168">
        <f>SUMPRODUCT(('Controle de NFs Tomadas'!$E$4:$E$9993=$A$1)*('Controle de NFs Tomadas'!$C$4:$C$9993=EU$2)*('Controle de NFs Tomadas'!$G$4:$G$9993=$A30)*('Controle de NFs Tomadas'!$I$4:$I$9993))</f>
        <v>0</v>
      </c>
      <c r="EV30" s="168">
        <f>SUMPRODUCT(('Controle de NFs Tomadas'!$E$4:$E$9993=$A$1)*('Controle de NFs Tomadas'!$C$4:$C$9993=EV$2)*('Controle de NFs Tomadas'!$G$4:$G$9993=$A30)*('Controle de NFs Tomadas'!$I$4:$I$9993))</f>
        <v>0</v>
      </c>
      <c r="EW30" s="168">
        <f>SUMPRODUCT(('Controle de NFs Tomadas'!$E$4:$E$9993=$A$1)*('Controle de NFs Tomadas'!$C$4:$C$9993=EW$2)*('Controle de NFs Tomadas'!$G$4:$G$9993=$A30)*('Controle de NFs Tomadas'!$I$4:$I$9993))</f>
        <v>0</v>
      </c>
      <c r="EX30" s="168">
        <f>SUMPRODUCT(('Controle de NFs Tomadas'!$E$4:$E$9993=$A$1)*('Controle de NFs Tomadas'!$C$4:$C$9993=EX$2)*('Controle de NFs Tomadas'!$G$4:$G$9993=$A30)*('Controle de NFs Tomadas'!$I$4:$I$9993))</f>
        <v>0</v>
      </c>
      <c r="EY30" s="168">
        <f>SUMPRODUCT(('Controle de NFs Tomadas'!$E$4:$E$9993=$A$1)*('Controle de NFs Tomadas'!$C$4:$C$9993=EY$2)*('Controle de NFs Tomadas'!$G$4:$G$9993=$A30)*('Controle de NFs Tomadas'!$I$4:$I$9993))</f>
        <v>0</v>
      </c>
      <c r="EZ30" s="168">
        <f>SUMPRODUCT(('Controle de NFs Tomadas'!$E$4:$E$9993=$A$1)*('Controle de NFs Tomadas'!$C$4:$C$9993=EZ$2)*('Controle de NFs Tomadas'!$G$4:$G$9993=$A30)*('Controle de NFs Tomadas'!$I$4:$I$9993))</f>
        <v>0</v>
      </c>
      <c r="FA30" s="168">
        <f>SUMPRODUCT(('Controle de NFs Tomadas'!$E$4:$E$9993=$A$1)*('Controle de NFs Tomadas'!$C$4:$C$9993=FA$2)*('Controle de NFs Tomadas'!$G$4:$G$9993=$A30)*('Controle de NFs Tomadas'!$I$4:$I$9993))</f>
        <v>0</v>
      </c>
      <c r="FB30" s="168">
        <f>SUMPRODUCT(('Controle de NFs Tomadas'!$E$4:$E$9993=$A$1)*('Controle de NFs Tomadas'!$C$4:$C$9993=FB$2)*('Controle de NFs Tomadas'!$G$4:$G$9993=$A30)*('Controle de NFs Tomadas'!$I$4:$I$9993))</f>
        <v>0</v>
      </c>
      <c r="FC30" s="168">
        <f>SUMPRODUCT(('Controle de NFs Tomadas'!$E$4:$E$9993=$A$1)*('Controle de NFs Tomadas'!$C$4:$C$9993=FC$2)*('Controle de NFs Tomadas'!$G$4:$G$9993=$A30)*('Controle de NFs Tomadas'!$I$4:$I$9993))</f>
        <v>0</v>
      </c>
      <c r="FD30" s="168">
        <f>SUMPRODUCT(('Controle de NFs Tomadas'!$E$4:$E$9993=$A$1)*('Controle de NFs Tomadas'!$C$4:$C$9993=FD$2)*('Controle de NFs Tomadas'!$G$4:$G$9993=$A30)*('Controle de NFs Tomadas'!$I$4:$I$9993))</f>
        <v>0</v>
      </c>
      <c r="FE30" s="168">
        <f>SUMPRODUCT(('Controle de NFs Tomadas'!$E$4:$E$9993=$A$1)*('Controle de NFs Tomadas'!$C$4:$C$9993=FE$2)*('Controle de NFs Tomadas'!$G$4:$G$9993=$A30)*('Controle de NFs Tomadas'!$I$4:$I$9993))</f>
        <v>0</v>
      </c>
      <c r="FF30" s="168">
        <f>SUMPRODUCT(('Controle de NFs Tomadas'!$E$4:$E$9993=$A$1)*('Controle de NFs Tomadas'!$C$4:$C$9993=FF$2)*('Controle de NFs Tomadas'!$G$4:$G$9993=$A30)*('Controle de NFs Tomadas'!$I$4:$I$9993))</f>
        <v>0</v>
      </c>
      <c r="FG30" s="168">
        <f>SUMPRODUCT(('Controle de NFs Tomadas'!$E$4:$E$9993=$A$1)*('Controle de NFs Tomadas'!$C$4:$C$9993=FG$2)*('Controle de NFs Tomadas'!$G$4:$G$9993=$A30)*('Controle de NFs Tomadas'!$I$4:$I$9993))</f>
        <v>0</v>
      </c>
      <c r="FH30" s="168">
        <f>SUMPRODUCT(('Controle de NFs Tomadas'!$E$4:$E$9993=$A$1)*('Controle de NFs Tomadas'!$C$4:$C$9993=FH$2)*('Controle de NFs Tomadas'!$G$4:$G$9993=$A30)*('Controle de NFs Tomadas'!$I$4:$I$9993))</f>
        <v>0</v>
      </c>
      <c r="FI30" s="168">
        <f>SUMPRODUCT(('Controle de NFs Tomadas'!$E$4:$E$9993=$A$1)*('Controle de NFs Tomadas'!$C$4:$C$9993=FI$2)*('Controle de NFs Tomadas'!$G$4:$G$9993=$A30)*('Controle de NFs Tomadas'!$I$4:$I$9993))</f>
        <v>0</v>
      </c>
      <c r="FJ30" s="168">
        <f>SUMPRODUCT(('Controle de NFs Tomadas'!$E$4:$E$9993=$A$1)*('Controle de NFs Tomadas'!$C$4:$C$9993=FJ$2)*('Controle de NFs Tomadas'!$G$4:$G$9993=$A30)*('Controle de NFs Tomadas'!$I$4:$I$9993))</f>
        <v>0</v>
      </c>
      <c r="FK30" s="168">
        <f>SUMPRODUCT(('Controle de NFs Tomadas'!$E$4:$E$9993=$A$1)*('Controle de NFs Tomadas'!$C$4:$C$9993=FK$2)*('Controle de NFs Tomadas'!$G$4:$G$9993=$A30)*('Controle de NFs Tomadas'!$I$4:$I$9993))</f>
        <v>0</v>
      </c>
      <c r="FL30" s="168">
        <f>SUMPRODUCT(('Controle de NFs Tomadas'!$E$4:$E$9993=$A$1)*('Controle de NFs Tomadas'!$C$4:$C$9993=FL$2)*('Controle de NFs Tomadas'!$G$4:$G$9993=$A30)*('Controle de NFs Tomadas'!$I$4:$I$9993))</f>
        <v>0</v>
      </c>
      <c r="FM30" s="168">
        <f>SUMPRODUCT(('Controle de NFs Tomadas'!$E$4:$E$9993=$A$1)*('Controle de NFs Tomadas'!$C$4:$C$9993=FM$2)*('Controle de NFs Tomadas'!$G$4:$G$9993=$A30)*('Controle de NFs Tomadas'!$I$4:$I$9993))</f>
        <v>0</v>
      </c>
      <c r="FN30" s="168">
        <f>SUMPRODUCT(('Controle de NFs Tomadas'!$E$4:$E$9993=$A$1)*('Controle de NFs Tomadas'!$C$4:$C$9993=FN$2)*('Controle de NFs Tomadas'!$G$4:$G$9993=$A30)*('Controle de NFs Tomadas'!$I$4:$I$9993))</f>
        <v>0</v>
      </c>
      <c r="FO30" s="168">
        <f>SUMPRODUCT(('Controle de NFs Tomadas'!$E$4:$E$9993=$A$1)*('Controle de NFs Tomadas'!$C$4:$C$9993=FO$2)*('Controle de NFs Tomadas'!$G$4:$G$9993=$A30)*('Controle de NFs Tomadas'!$I$4:$I$9993))</f>
        <v>0</v>
      </c>
      <c r="FP30" s="168">
        <f>SUMPRODUCT(('Controle de NFs Tomadas'!$E$4:$E$9993=$A$1)*('Controle de NFs Tomadas'!$C$4:$C$9993=FP$2)*('Controle de NFs Tomadas'!$G$4:$G$9993=$A30)*('Controle de NFs Tomadas'!$I$4:$I$9993))</f>
        <v>0</v>
      </c>
      <c r="FQ30" s="168">
        <f>SUMPRODUCT(('Controle de NFs Tomadas'!$E$4:$E$9993=$A$1)*('Controle de NFs Tomadas'!$C$4:$C$9993=FQ$2)*('Controle de NFs Tomadas'!$G$4:$G$9993=$A30)*('Controle de NFs Tomadas'!$I$4:$I$9993))</f>
        <v>0</v>
      </c>
      <c r="FR30" s="168">
        <f>SUMPRODUCT(('Controle de NFs Tomadas'!$E$4:$E$9993=$A$1)*('Controle de NFs Tomadas'!$C$4:$C$9993=FR$2)*('Controle de NFs Tomadas'!$G$4:$G$9993=$A30)*('Controle de NFs Tomadas'!$I$4:$I$9993))</f>
        <v>0</v>
      </c>
      <c r="FS30" s="168">
        <f>SUMPRODUCT(('Controle de NFs Tomadas'!$E$4:$E$9993=$A$1)*('Controle de NFs Tomadas'!$C$4:$C$9993=FS$2)*('Controle de NFs Tomadas'!$G$4:$G$9993=$A30)*('Controle de NFs Tomadas'!$I$4:$I$9993))</f>
        <v>0</v>
      </c>
      <c r="FT30" s="168">
        <f>SUMPRODUCT(('Controle de NFs Tomadas'!$E$4:$E$9993=$A$1)*('Controle de NFs Tomadas'!$C$4:$C$9993=FT$2)*('Controle de NFs Tomadas'!$G$4:$G$9993=$A30)*('Controle de NFs Tomadas'!$I$4:$I$9993))</f>
        <v>0</v>
      </c>
      <c r="FU30" s="168">
        <f>SUMPRODUCT(('Controle de NFs Tomadas'!$E$4:$E$9993=$A$1)*('Controle de NFs Tomadas'!$C$4:$C$9993=FU$2)*('Controle de NFs Tomadas'!$G$4:$G$9993=$A30)*('Controle de NFs Tomadas'!$I$4:$I$9993))</f>
        <v>0</v>
      </c>
      <c r="FV30" s="168">
        <f>SUMPRODUCT(('Controle de NFs Tomadas'!$E$4:$E$9993=$A$1)*('Controle de NFs Tomadas'!$C$4:$C$9993=FV$2)*('Controle de NFs Tomadas'!$G$4:$G$9993=$A30)*('Controle de NFs Tomadas'!$I$4:$I$9993))</f>
        <v>0</v>
      </c>
      <c r="FW30" s="168">
        <f>SUMPRODUCT(('Controle de NFs Tomadas'!$E$4:$E$9993=$A$1)*('Controle de NFs Tomadas'!$C$4:$C$9993=FW$2)*('Controle de NFs Tomadas'!$G$4:$G$9993=$A30)*('Controle de NFs Tomadas'!$I$4:$I$9993))</f>
        <v>0</v>
      </c>
      <c r="FX30" s="168">
        <f>SUMPRODUCT(('Controle de NFs Tomadas'!$E$4:$E$9993=$A$1)*('Controle de NFs Tomadas'!$C$4:$C$9993=FX$2)*('Controle de NFs Tomadas'!$G$4:$G$9993=$A30)*('Controle de NFs Tomadas'!$I$4:$I$9993))</f>
        <v>0</v>
      </c>
      <c r="FY30" s="168">
        <f>SUMPRODUCT(('Controle de NFs Tomadas'!$E$4:$E$9993=$A$1)*('Controle de NFs Tomadas'!$C$4:$C$9993=FY$2)*('Controle de NFs Tomadas'!$G$4:$G$9993=$A30)*('Controle de NFs Tomadas'!$I$4:$I$9993))</f>
        <v>0</v>
      </c>
      <c r="FZ30" s="168">
        <f>SUMPRODUCT(('Controle de NFs Tomadas'!$E$4:$E$9993=$A$1)*('Controle de NFs Tomadas'!$C$4:$C$9993=FZ$2)*('Controle de NFs Tomadas'!$G$4:$G$9993=$A30)*('Controle de NFs Tomadas'!$I$4:$I$9993))</f>
        <v>0</v>
      </c>
      <c r="GA30" s="168">
        <f>SUMPRODUCT(('Controle de NFs Tomadas'!$E$4:$E$9993=$A$1)*('Controle de NFs Tomadas'!$C$4:$C$9993=GA$2)*('Controle de NFs Tomadas'!$G$4:$G$9993=$A30)*('Controle de NFs Tomadas'!$I$4:$I$9993))</f>
        <v>0</v>
      </c>
      <c r="GB30" s="168">
        <f>SUMPRODUCT(('Controle de NFs Tomadas'!$E$4:$E$9993=$A$1)*('Controle de NFs Tomadas'!$C$4:$C$9993=GB$2)*('Controle de NFs Tomadas'!$G$4:$G$9993=$A30)*('Controle de NFs Tomadas'!$I$4:$I$9993))</f>
        <v>0</v>
      </c>
      <c r="GC30" s="168">
        <f>SUMPRODUCT(('Controle de NFs Tomadas'!$E$4:$E$9993=$A$1)*('Controle de NFs Tomadas'!$C$4:$C$9993=GC$2)*('Controle de NFs Tomadas'!$G$4:$G$9993=$A30)*('Controle de NFs Tomadas'!$I$4:$I$9993))</f>
        <v>0</v>
      </c>
      <c r="GD30" s="168">
        <f>SUMPRODUCT(('Controle de NFs Tomadas'!$E$4:$E$9993=$A$1)*('Controle de NFs Tomadas'!$C$4:$C$9993=GD$2)*('Controle de NFs Tomadas'!$G$4:$G$9993=$A30)*('Controle de NFs Tomadas'!$I$4:$I$9993))</f>
        <v>0</v>
      </c>
      <c r="GE30" s="168">
        <f>SUMPRODUCT(('Controle de NFs Tomadas'!$E$4:$E$9993=$A$1)*('Controle de NFs Tomadas'!$C$4:$C$9993=GE$2)*('Controle de NFs Tomadas'!$G$4:$G$9993=$A30)*('Controle de NFs Tomadas'!$I$4:$I$9993))</f>
        <v>0</v>
      </c>
      <c r="GF30" s="168">
        <f>SUMPRODUCT(('Controle de NFs Tomadas'!$E$4:$E$9993=$A$1)*('Controle de NFs Tomadas'!$C$4:$C$9993=GF$2)*('Controle de NFs Tomadas'!$G$4:$G$9993=$A30)*('Controle de NFs Tomadas'!$I$4:$I$9993))</f>
        <v>0</v>
      </c>
      <c r="GG30" s="168">
        <f>SUMPRODUCT(('Controle de NFs Tomadas'!$E$4:$E$9993=$A$1)*('Controle de NFs Tomadas'!$C$4:$C$9993=GG$2)*('Controle de NFs Tomadas'!$G$4:$G$9993=$A30)*('Controle de NFs Tomadas'!$I$4:$I$9993))</f>
        <v>0</v>
      </c>
      <c r="GH30" s="168">
        <f>SUMPRODUCT(('Controle de NFs Tomadas'!$E$4:$E$9993=$A$1)*('Controle de NFs Tomadas'!$C$4:$C$9993=GH$2)*('Controle de NFs Tomadas'!$G$4:$G$9993=$A30)*('Controle de NFs Tomadas'!$I$4:$I$9993))</f>
        <v>0</v>
      </c>
      <c r="GI30" s="168">
        <f>SUMPRODUCT(('Controle de NFs Tomadas'!$E$4:$E$9993=$A$1)*('Controle de NFs Tomadas'!$C$4:$C$9993=GI$2)*('Controle de NFs Tomadas'!$G$4:$G$9993=$A30)*('Controle de NFs Tomadas'!$I$4:$I$9993))</f>
        <v>0</v>
      </c>
      <c r="GJ30" s="168">
        <f>SUMPRODUCT(('Controle de NFs Tomadas'!$E$4:$E$9993=$A$1)*('Controle de NFs Tomadas'!$C$4:$C$9993=GJ$2)*('Controle de NFs Tomadas'!$G$4:$G$9993=$A30)*('Controle de NFs Tomadas'!$I$4:$I$9993))</f>
        <v>0</v>
      </c>
      <c r="GK30" s="168">
        <f>SUMPRODUCT(('Controle de NFs Tomadas'!$E$4:$E$9993=$A$1)*('Controle de NFs Tomadas'!$C$4:$C$9993=GK$2)*('Controle de NFs Tomadas'!$G$4:$G$9993=$A30)*('Controle de NFs Tomadas'!$I$4:$I$9993))</f>
        <v>0</v>
      </c>
      <c r="GL30" s="168">
        <f>SUMPRODUCT(('Controle de NFs Tomadas'!$E$4:$E$9993=$A$1)*('Controle de NFs Tomadas'!$C$4:$C$9993=GL$2)*('Controle de NFs Tomadas'!$G$4:$G$9993=$A30)*('Controle de NFs Tomadas'!$I$4:$I$9993))</f>
        <v>0</v>
      </c>
      <c r="GM30" s="168">
        <f>SUMPRODUCT(('Controle de NFs Tomadas'!$E$4:$E$9993=$A$1)*('Controle de NFs Tomadas'!$C$4:$C$9993=GM$2)*('Controle de NFs Tomadas'!$G$4:$G$9993=$A30)*('Controle de NFs Tomadas'!$I$4:$I$9993))</f>
        <v>0</v>
      </c>
      <c r="GN30" s="168">
        <f>SUMPRODUCT(('Controle de NFs Tomadas'!$E$4:$E$9993=$A$1)*('Controle de NFs Tomadas'!$C$4:$C$9993=GN$2)*('Controle de NFs Tomadas'!$G$4:$G$9993=$A30)*('Controle de NFs Tomadas'!$I$4:$I$9993))</f>
        <v>0</v>
      </c>
      <c r="GO30" s="168">
        <f>SUMPRODUCT(('Controle de NFs Tomadas'!$E$4:$E$9993=$A$1)*('Controle de NFs Tomadas'!$C$4:$C$9993=GO$2)*('Controle de NFs Tomadas'!$G$4:$G$9993=$A30)*('Controle de NFs Tomadas'!$I$4:$I$9993))</f>
        <v>0</v>
      </c>
      <c r="GP30" s="168">
        <f>SUMPRODUCT(('Controle de NFs Tomadas'!$E$4:$E$9993=$A$1)*('Controle de NFs Tomadas'!$C$4:$C$9993=GP$2)*('Controle de NFs Tomadas'!$G$4:$G$9993=$A30)*('Controle de NFs Tomadas'!$I$4:$I$9993))</f>
        <v>0</v>
      </c>
      <c r="GQ30" s="168">
        <f>SUMPRODUCT(('Controle de NFs Tomadas'!$E$4:$E$9993=$A$1)*('Controle de NFs Tomadas'!$C$4:$C$9993=GQ$2)*('Controle de NFs Tomadas'!$G$4:$G$9993=$A30)*('Controle de NFs Tomadas'!$I$4:$I$9993))</f>
        <v>0</v>
      </c>
      <c r="GR30" s="168">
        <f>SUMPRODUCT(('Controle de NFs Tomadas'!$E$4:$E$9993=$A$1)*('Controle de NFs Tomadas'!$C$4:$C$9993=GR$2)*('Controle de NFs Tomadas'!$G$4:$G$9993=$A30)*('Controle de NFs Tomadas'!$I$4:$I$9993))</f>
        <v>0</v>
      </c>
      <c r="GS30" s="168">
        <f>SUMPRODUCT(('Controle de NFs Tomadas'!$E$4:$E$9993=$A$1)*('Controle de NFs Tomadas'!$C$4:$C$9993=GS$2)*('Controle de NFs Tomadas'!$G$4:$G$9993=$A30)*('Controle de NFs Tomadas'!$I$4:$I$9993))</f>
        <v>0</v>
      </c>
      <c r="GT30" s="168">
        <f>SUMPRODUCT(('Controle de NFs Tomadas'!$E$4:$E$9993=$A$1)*('Controle de NFs Tomadas'!$C$4:$C$9993=GT$2)*('Controle de NFs Tomadas'!$G$4:$G$9993=$A30)*('Controle de NFs Tomadas'!$I$4:$I$9993))</f>
        <v>0</v>
      </c>
      <c r="GU30" s="168">
        <f>SUMPRODUCT(('Controle de NFs Tomadas'!$E$4:$E$9993=$A$1)*('Controle de NFs Tomadas'!$C$4:$C$9993=GU$2)*('Controle de NFs Tomadas'!$G$4:$G$9993=$A30)*('Controle de NFs Tomadas'!$I$4:$I$9993))</f>
        <v>0</v>
      </c>
      <c r="GV30" s="168">
        <f>SUMPRODUCT(('Controle de NFs Tomadas'!$E$4:$E$9993=$A$1)*('Controle de NFs Tomadas'!$C$4:$C$9993=GV$2)*('Controle de NFs Tomadas'!$G$4:$G$9993=$A30)*('Controle de NFs Tomadas'!$I$4:$I$9993))</f>
        <v>0</v>
      </c>
      <c r="GW30" s="168">
        <f>SUMPRODUCT(('Controle de NFs Tomadas'!$E$4:$E$9993=$A$1)*('Controle de NFs Tomadas'!$C$4:$C$9993=GW$2)*('Controle de NFs Tomadas'!$G$4:$G$9993=$A30)*('Controle de NFs Tomadas'!$I$4:$I$9993))</f>
        <v>0</v>
      </c>
      <c r="GX30" s="168">
        <f>SUMPRODUCT(('Controle de NFs Tomadas'!$E$4:$E$9993=$A$1)*('Controle de NFs Tomadas'!$C$4:$C$9993=GX$2)*('Controle de NFs Tomadas'!$G$4:$G$9993=$A30)*('Controle de NFs Tomadas'!$I$4:$I$9993))</f>
        <v>0</v>
      </c>
      <c r="GY30" s="168">
        <f>SUMPRODUCT(('Controle de NFs Tomadas'!$E$4:$E$9993=$A$1)*('Controle de NFs Tomadas'!$C$4:$C$9993=GY$2)*('Controle de NFs Tomadas'!$G$4:$G$9993=$A30)*('Controle de NFs Tomadas'!$I$4:$I$9993))</f>
        <v>0</v>
      </c>
      <c r="GZ30" s="168">
        <f>SUMPRODUCT(('Controle de NFs Tomadas'!$E$4:$E$9993=$A$1)*('Controle de NFs Tomadas'!$C$4:$C$9993=GZ$2)*('Controle de NFs Tomadas'!$G$4:$G$9993=$A30)*('Controle de NFs Tomadas'!$I$4:$I$9993))</f>
        <v>0</v>
      </c>
      <c r="HA30" s="168">
        <f>SUMPRODUCT(('Controle de NFs Tomadas'!$E$4:$E$9993=$A$1)*('Controle de NFs Tomadas'!$C$4:$C$9993=HA$2)*('Controle de NFs Tomadas'!$G$4:$G$9993=$A30)*('Controle de NFs Tomadas'!$I$4:$I$9993))</f>
        <v>0</v>
      </c>
      <c r="HB30" s="168">
        <f>SUMPRODUCT(('Controle de NFs Tomadas'!$E$4:$E$9993=$A$1)*('Controle de NFs Tomadas'!$C$4:$C$9993=HB$2)*('Controle de NFs Tomadas'!$G$4:$G$9993=$A30)*('Controle de NFs Tomadas'!$I$4:$I$9993))</f>
        <v>0</v>
      </c>
      <c r="HC30" s="168">
        <f>SUMPRODUCT(('Controle de NFs Tomadas'!$E$4:$E$9993=$A$1)*('Controle de NFs Tomadas'!$C$4:$C$9993=HC$2)*('Controle de NFs Tomadas'!$G$4:$G$9993=$A30)*('Controle de NFs Tomadas'!$I$4:$I$9993))</f>
        <v>0</v>
      </c>
      <c r="HD30" s="168">
        <f>SUMPRODUCT(('Controle de NFs Tomadas'!$E$4:$E$9993=$A$1)*('Controle de NFs Tomadas'!$C$4:$C$9993=HD$2)*('Controle de NFs Tomadas'!$G$4:$G$9993=$A30)*('Controle de NFs Tomadas'!$I$4:$I$9993))</f>
        <v>0</v>
      </c>
      <c r="HE30" s="168">
        <f>SUMPRODUCT(('Controle de NFs Tomadas'!$E$4:$E$9993=$A$1)*('Controle de NFs Tomadas'!$C$4:$C$9993=HE$2)*('Controle de NFs Tomadas'!$G$4:$G$9993=$A30)*('Controle de NFs Tomadas'!$I$4:$I$9993))</f>
        <v>0</v>
      </c>
      <c r="HF30" s="168">
        <f>SUMPRODUCT(('Controle de NFs Tomadas'!$E$4:$E$9993=$A$1)*('Controle de NFs Tomadas'!$C$4:$C$9993=HF$2)*('Controle de NFs Tomadas'!$G$4:$G$9993=$A30)*('Controle de NFs Tomadas'!$I$4:$I$9993))</f>
        <v>0</v>
      </c>
      <c r="HG30" s="168">
        <f>SUMPRODUCT(('Controle de NFs Tomadas'!$E$4:$E$9993=$A$1)*('Controle de NFs Tomadas'!$C$4:$C$9993=HG$2)*('Controle de NFs Tomadas'!$G$4:$G$9993=$A30)*('Controle de NFs Tomadas'!$I$4:$I$9993))</f>
        <v>0</v>
      </c>
      <c r="HH30" s="168">
        <f>SUMPRODUCT(('Controle de NFs Tomadas'!$E$4:$E$9993=$A$1)*('Controle de NFs Tomadas'!$C$4:$C$9993=HH$2)*('Controle de NFs Tomadas'!$G$4:$G$9993=$A30)*('Controle de NFs Tomadas'!$I$4:$I$9993))</f>
        <v>0</v>
      </c>
      <c r="HI30" s="168">
        <f>SUMPRODUCT(('Controle de NFs Tomadas'!$E$4:$E$9993=$A$1)*('Controle de NFs Tomadas'!$C$4:$C$9993=HI$2)*('Controle de NFs Tomadas'!$G$4:$G$9993=$A30)*('Controle de NFs Tomadas'!$I$4:$I$9993))</f>
        <v>0</v>
      </c>
      <c r="HJ30" s="168">
        <f>SUMPRODUCT(('Controle de NFs Tomadas'!$E$4:$E$9993=$A$1)*('Controle de NFs Tomadas'!$C$4:$C$9993=HJ$2)*('Controle de NFs Tomadas'!$G$4:$G$9993=$A30)*('Controle de NFs Tomadas'!$I$4:$I$9993))</f>
        <v>0</v>
      </c>
      <c r="HK30" s="168">
        <f>SUMPRODUCT(('Controle de NFs Tomadas'!$E$4:$E$9993=$A$1)*('Controle de NFs Tomadas'!$C$4:$C$9993=HK$2)*('Controle de NFs Tomadas'!$G$4:$G$9993=$A30)*('Controle de NFs Tomadas'!$I$4:$I$9993))</f>
        <v>0</v>
      </c>
      <c r="HL30" s="168">
        <f>SUMPRODUCT(('Controle de NFs Tomadas'!$E$4:$E$9993=$A$1)*('Controle de NFs Tomadas'!$C$4:$C$9993=HL$2)*('Controle de NFs Tomadas'!$G$4:$G$9993=$A30)*('Controle de NFs Tomadas'!$I$4:$I$9993))</f>
        <v>0</v>
      </c>
      <c r="HM30" s="168">
        <f>SUMPRODUCT(('Controle de NFs Tomadas'!$E$4:$E$9993=$A$1)*('Controle de NFs Tomadas'!$C$4:$C$9993=HM$2)*('Controle de NFs Tomadas'!$G$4:$G$9993=$A30)*('Controle de NFs Tomadas'!$I$4:$I$9993))</f>
        <v>0</v>
      </c>
      <c r="HN30" s="168">
        <f>SUMPRODUCT(('Controle de NFs Tomadas'!$E$4:$E$9993=$A$1)*('Controle de NFs Tomadas'!$C$4:$C$9993=HN$2)*('Controle de NFs Tomadas'!$G$4:$G$9993=$A30)*('Controle de NFs Tomadas'!$I$4:$I$9993))</f>
        <v>0</v>
      </c>
      <c r="HO30" s="168">
        <f>SUMPRODUCT(('Controle de NFs Tomadas'!$E$4:$E$9993=$A$1)*('Controle de NFs Tomadas'!$C$4:$C$9993=HO$2)*('Controle de NFs Tomadas'!$G$4:$G$9993=$A30)*('Controle de NFs Tomadas'!$I$4:$I$9993))</f>
        <v>0</v>
      </c>
      <c r="HP30" s="168">
        <f>SUMPRODUCT(('Controle de NFs Tomadas'!$E$4:$E$9993=$A$1)*('Controle de NFs Tomadas'!$C$4:$C$9993=HP$2)*('Controle de NFs Tomadas'!$G$4:$G$9993=$A30)*('Controle de NFs Tomadas'!$I$4:$I$9993))</f>
        <v>0</v>
      </c>
      <c r="HQ30" s="168">
        <f>SUMPRODUCT(('Controle de NFs Tomadas'!$E$4:$E$9993=$A$1)*('Controle de NFs Tomadas'!$C$4:$C$9993=HQ$2)*('Controle de NFs Tomadas'!$G$4:$G$9993=$A30)*('Controle de NFs Tomadas'!$I$4:$I$9993))</f>
        <v>0</v>
      </c>
      <c r="HR30" s="168">
        <f>SUMPRODUCT(('Controle de NFs Tomadas'!$E$4:$E$9993=$A$1)*('Controle de NFs Tomadas'!$C$4:$C$9993=HR$2)*('Controle de NFs Tomadas'!$G$4:$G$9993=$A30)*('Controle de NFs Tomadas'!$I$4:$I$9993))</f>
        <v>0</v>
      </c>
      <c r="HS30" s="168">
        <f>SUMPRODUCT(('Controle de NFs Tomadas'!$E$4:$E$9993=$A$1)*('Controle de NFs Tomadas'!$C$4:$C$9993=HS$2)*('Controle de NFs Tomadas'!$G$4:$G$9993=$A30)*('Controle de NFs Tomadas'!$I$4:$I$9993))</f>
        <v>0</v>
      </c>
      <c r="HT30" s="168">
        <f>SUMPRODUCT(('Controle de NFs Tomadas'!$E$4:$E$9993=$A$1)*('Controle de NFs Tomadas'!$C$4:$C$9993=HT$2)*('Controle de NFs Tomadas'!$G$4:$G$9993=$A30)*('Controle de NFs Tomadas'!$I$4:$I$9993))</f>
        <v>0</v>
      </c>
      <c r="HU30" s="168">
        <f>SUMPRODUCT(('Controle de NFs Tomadas'!$E$4:$E$9993=$A$1)*('Controle de NFs Tomadas'!$C$4:$C$9993=HU$2)*('Controle de NFs Tomadas'!$G$4:$G$9993=$A30)*('Controle de NFs Tomadas'!$I$4:$I$9993))</f>
        <v>0</v>
      </c>
      <c r="HV30" s="168">
        <f>SUMPRODUCT(('Controle de NFs Tomadas'!$E$4:$E$9993=$A$1)*('Controle de NFs Tomadas'!$C$4:$C$9993=HV$2)*('Controle de NFs Tomadas'!$G$4:$G$9993=$A30)*('Controle de NFs Tomadas'!$I$4:$I$9993))</f>
        <v>0</v>
      </c>
      <c r="HW30" s="168">
        <f>SUMPRODUCT(('Controle de NFs Tomadas'!$E$4:$E$9993=$A$1)*('Controle de NFs Tomadas'!$C$4:$C$9993=HW$2)*('Controle de NFs Tomadas'!$G$4:$G$9993=$A30)*('Controle de NFs Tomadas'!$I$4:$I$9993))</f>
        <v>0</v>
      </c>
      <c r="HX30" s="168">
        <f>SUMPRODUCT(('Controle de NFs Tomadas'!$E$4:$E$9993=$A$1)*('Controle de NFs Tomadas'!$C$4:$C$9993=HX$2)*('Controle de NFs Tomadas'!$G$4:$G$9993=$A30)*('Controle de NFs Tomadas'!$I$4:$I$9993))</f>
        <v>0</v>
      </c>
      <c r="HY30" s="168">
        <f>SUMPRODUCT(('Controle de NFs Tomadas'!$E$4:$E$9993=$A$1)*('Controle de NFs Tomadas'!$C$4:$C$9993=HY$2)*('Controle de NFs Tomadas'!$G$4:$G$9993=$A30)*('Controle de NFs Tomadas'!$I$4:$I$9993))</f>
        <v>0</v>
      </c>
      <c r="HZ30" s="168">
        <f>SUMPRODUCT(('Controle de NFs Tomadas'!$E$4:$E$9993=$A$1)*('Controle de NFs Tomadas'!$C$4:$C$9993=HZ$2)*('Controle de NFs Tomadas'!$G$4:$G$9993=$A30)*('Controle de NFs Tomadas'!$I$4:$I$9993))</f>
        <v>0</v>
      </c>
      <c r="IA30" s="168">
        <f>SUMPRODUCT(('Controle de NFs Tomadas'!$E$4:$E$9993=$A$1)*('Controle de NFs Tomadas'!$C$4:$C$9993=IA$2)*('Controle de NFs Tomadas'!$G$4:$G$9993=$A30)*('Controle de NFs Tomadas'!$I$4:$I$9993))</f>
        <v>0</v>
      </c>
      <c r="IB30" s="168">
        <f>SUMPRODUCT(('Controle de NFs Tomadas'!$E$4:$E$9993=$A$1)*('Controle de NFs Tomadas'!$C$4:$C$9993=IB$2)*('Controle de NFs Tomadas'!$G$4:$G$9993=$A30)*('Controle de NFs Tomadas'!$I$4:$I$9993))</f>
        <v>0</v>
      </c>
      <c r="IC30" s="168">
        <f>SUMPRODUCT(('Controle de NFs Tomadas'!$E$4:$E$9993=$A$1)*('Controle de NFs Tomadas'!$C$4:$C$9993=IC$2)*('Controle de NFs Tomadas'!$G$4:$G$9993=$A30)*('Controle de NFs Tomadas'!$I$4:$I$9993))</f>
        <v>0</v>
      </c>
      <c r="ID30" s="168">
        <f>SUMPRODUCT(('Controle de NFs Tomadas'!$E$4:$E$9993=$A$1)*('Controle de NFs Tomadas'!$C$4:$C$9993=ID$2)*('Controle de NFs Tomadas'!$G$4:$G$9993=$A30)*('Controle de NFs Tomadas'!$I$4:$I$9993))</f>
        <v>0</v>
      </c>
      <c r="IE30" s="168">
        <f>SUMPRODUCT(('Controle de NFs Tomadas'!$E$4:$E$9993=$A$1)*('Controle de NFs Tomadas'!$C$4:$C$9993=IE$2)*('Controle de NFs Tomadas'!$G$4:$G$9993=$A30)*('Controle de NFs Tomadas'!$I$4:$I$9993))</f>
        <v>0</v>
      </c>
      <c r="IF30" s="168">
        <f>SUMPRODUCT(('Controle de NFs Tomadas'!$E$4:$E$9993=$A$1)*('Controle de NFs Tomadas'!$C$4:$C$9993=IF$2)*('Controle de NFs Tomadas'!$G$4:$G$9993=$A30)*('Controle de NFs Tomadas'!$I$4:$I$9993))</f>
        <v>0</v>
      </c>
      <c r="IG30" s="168">
        <f>SUMPRODUCT(('Controle de NFs Tomadas'!$E$4:$E$9993=$A$1)*('Controle de NFs Tomadas'!$C$4:$C$9993=IG$2)*('Controle de NFs Tomadas'!$G$4:$G$9993=$A30)*('Controle de NFs Tomadas'!$I$4:$I$9993))</f>
        <v>0</v>
      </c>
      <c r="IH30" s="168">
        <f>SUMPRODUCT(('Controle de NFs Tomadas'!$E$4:$E$9993=$A$1)*('Controle de NFs Tomadas'!$C$4:$C$9993=IH$2)*('Controle de NFs Tomadas'!$G$4:$G$9993=$A30)*('Controle de NFs Tomadas'!$I$4:$I$9993))</f>
        <v>0</v>
      </c>
      <c r="II30" s="168">
        <f>SUMPRODUCT(('Controle de NFs Tomadas'!$E$4:$E$9993=$A$1)*('Controle de NFs Tomadas'!$C$4:$C$9993=II$2)*('Controle de NFs Tomadas'!$G$4:$G$9993=$A30)*('Controle de NFs Tomadas'!$I$4:$I$9993))</f>
        <v>0</v>
      </c>
      <c r="IJ30" s="168">
        <f>SUMPRODUCT(('Controle de NFs Tomadas'!$E$4:$E$9993=$A$1)*('Controle de NFs Tomadas'!$C$4:$C$9993=IJ$2)*('Controle de NFs Tomadas'!$G$4:$G$9993=$A30)*('Controle de NFs Tomadas'!$I$4:$I$9993))</f>
        <v>0</v>
      </c>
      <c r="IK30" s="168">
        <f>SUMPRODUCT(('Controle de NFs Tomadas'!$E$4:$E$9993=$A$1)*('Controle de NFs Tomadas'!$C$4:$C$9993=IK$2)*('Controle de NFs Tomadas'!$G$4:$G$9993=$A30)*('Controle de NFs Tomadas'!$I$4:$I$9993))</f>
        <v>0</v>
      </c>
      <c r="IL30" s="168">
        <f>SUMPRODUCT(('Controle de NFs Tomadas'!$E$4:$E$9993=$A$1)*('Controle de NFs Tomadas'!$C$4:$C$9993=IL$2)*('Controle de NFs Tomadas'!$G$4:$G$9993=$A30)*('Controle de NFs Tomadas'!$I$4:$I$9993))</f>
        <v>0</v>
      </c>
    </row>
    <row r="31" spans="1:246" ht="15.75" customHeight="1" outlineLevel="1" x14ac:dyDescent="0.35">
      <c r="A31" s="3" t="s">
        <v>42</v>
      </c>
      <c r="B31" s="70"/>
      <c r="C31" s="70"/>
      <c r="D31" s="168">
        <f>SUMPRODUCT(('Controle de NFs Tomadas'!$E$4:$E$9993=$A$1)*('Controle de NFs Tomadas'!$C$4:$C$9993=D$2)*('Controle de NFs Tomadas'!$G$4:$G$9993=$A31)*('Controle de NFs Tomadas'!$I$4:$I$9993))</f>
        <v>655.01</v>
      </c>
      <c r="E31" s="168">
        <f>SUMPRODUCT(('Controle de NFs Tomadas'!$E$4:$E$9993=$A$1)*('Controle de NFs Tomadas'!$C$4:$C$9993=E$2)*('Controle de NFs Tomadas'!$G$4:$G$9993=$A31)*('Controle de NFs Tomadas'!$I$4:$I$9993))</f>
        <v>710.67</v>
      </c>
      <c r="F31" s="168">
        <f>SUMPRODUCT(('Controle de NFs Tomadas'!$E$4:$E$9993=$A$1)*('Controle de NFs Tomadas'!$C$4:$C$9993=F$2)*('Controle de NFs Tomadas'!$G$4:$G$9993=$A31)*('Controle de NFs Tomadas'!$I$4:$I$9993))</f>
        <v>192.1</v>
      </c>
      <c r="G31" s="168">
        <f>SUMPRODUCT(('Controle de NFs Tomadas'!$E$4:$E$9993=$A$1)*('Controle de NFs Tomadas'!$C$4:$C$9993=G$2)*('Controle de NFs Tomadas'!$G$4:$G$9993=$A31)*('Controle de NFs Tomadas'!$I$4:$I$9993))</f>
        <v>0</v>
      </c>
      <c r="H31" s="168">
        <f>SUMPRODUCT(('Controle de NFs Tomadas'!$E$4:$E$9993=$A$1)*('Controle de NFs Tomadas'!$C$4:$C$9993=H$2)*('Controle de NFs Tomadas'!$G$4:$G$9993=$A31)*('Controle de NFs Tomadas'!$I$4:$I$9993))</f>
        <v>0</v>
      </c>
      <c r="I31" s="168">
        <f>SUMPRODUCT(('Controle de NFs Tomadas'!$E$4:$E$9993=$A$1)*('Controle de NFs Tomadas'!$C$4:$C$9993=I$2)*('Controle de NFs Tomadas'!$G$4:$G$9993=$A31)*('Controle de NFs Tomadas'!$I$4:$I$9993))</f>
        <v>0</v>
      </c>
      <c r="J31" s="168">
        <f>SUMPRODUCT(('Controle de NFs Tomadas'!$E$4:$E$9993=$A$1)*('Controle de NFs Tomadas'!$C$4:$C$9993=J$2)*('Controle de NFs Tomadas'!$G$4:$G$9993=$A31)*('Controle de NFs Tomadas'!$I$4:$I$9993))</f>
        <v>0</v>
      </c>
      <c r="K31" s="168">
        <f>SUMPRODUCT(('Controle de NFs Tomadas'!$E$4:$E$9993=$A$1)*('Controle de NFs Tomadas'!$C$4:$C$9993=K$2)*('Controle de NFs Tomadas'!$G$4:$G$9993=$A31)*('Controle de NFs Tomadas'!$I$4:$I$9993))</f>
        <v>356.22</v>
      </c>
      <c r="L31" s="168">
        <f>SUMPRODUCT(('Controle de NFs Tomadas'!$E$4:$E$9993=$A$1)*('Controle de NFs Tomadas'!$C$4:$C$9993=L$2)*('Controle de NFs Tomadas'!$G$4:$G$9993=$A31)*('Controle de NFs Tomadas'!$I$4:$I$9993))</f>
        <v>0</v>
      </c>
      <c r="M31" s="168">
        <f>SUMPRODUCT(('Controle de NFs Tomadas'!$E$4:$E$9993=$A$1)*('Controle de NFs Tomadas'!$C$4:$C$9993=M$2)*('Controle de NFs Tomadas'!$G$4:$G$9993=$A31)*('Controle de NFs Tomadas'!$I$4:$I$9993))</f>
        <v>0</v>
      </c>
      <c r="N31" s="168">
        <f>SUMPRODUCT(('Controle de NFs Tomadas'!$E$4:$E$9993=$A$1)*('Controle de NFs Tomadas'!$C$4:$C$9993=N$2)*('Controle de NFs Tomadas'!$G$4:$G$9993=$A31)*('Controle de NFs Tomadas'!$I$4:$I$9993))</f>
        <v>0</v>
      </c>
      <c r="O31" s="168">
        <f>SUMPRODUCT(('Controle de NFs Tomadas'!$E$4:$E$9993=$A$1)*('Controle de NFs Tomadas'!$C$4:$C$9993=O$2)*('Controle de NFs Tomadas'!$G$4:$G$9993=$A31)*('Controle de NFs Tomadas'!$I$4:$I$9993))</f>
        <v>0</v>
      </c>
      <c r="P31" s="168">
        <f>SUMPRODUCT(('Controle de NFs Tomadas'!$E$4:$E$9993=$A$1)*('Controle de NFs Tomadas'!$C$4:$C$9993=P$2)*('Controle de NFs Tomadas'!$G$4:$G$9993=$A31)*('Controle de NFs Tomadas'!$I$4:$I$9993))</f>
        <v>0</v>
      </c>
      <c r="Q31" s="168">
        <f>SUMPRODUCT(('Controle de NFs Tomadas'!$E$4:$E$9993=$A$1)*('Controle de NFs Tomadas'!$C$4:$C$9993=Q$2)*('Controle de NFs Tomadas'!$G$4:$G$9993=$A31)*('Controle de NFs Tomadas'!$I$4:$I$9993))</f>
        <v>0</v>
      </c>
      <c r="R31" s="168">
        <f>SUMPRODUCT(('Controle de NFs Tomadas'!$E$4:$E$9993=$A$1)*('Controle de NFs Tomadas'!$C$4:$C$9993=R$2)*('Controle de NFs Tomadas'!$G$4:$G$9993=$A31)*('Controle de NFs Tomadas'!$I$4:$I$9993))</f>
        <v>0</v>
      </c>
      <c r="S31" s="168">
        <f>SUMPRODUCT(('Controle de NFs Tomadas'!$E$4:$E$9993=$A$1)*('Controle de NFs Tomadas'!$C$4:$C$9993=S$2)*('Controle de NFs Tomadas'!$G$4:$G$9993=$A31)*('Controle de NFs Tomadas'!$I$4:$I$9993))</f>
        <v>525.36</v>
      </c>
      <c r="T31" s="168">
        <f>SUMPRODUCT(('Controle de NFs Tomadas'!$E$4:$E$9993=$A$1)*('Controle de NFs Tomadas'!$C$4:$C$9993=T$2)*('Controle de NFs Tomadas'!$G$4:$G$9993=$A31)*('Controle de NFs Tomadas'!$I$4:$I$9993))</f>
        <v>0</v>
      </c>
      <c r="U31" s="168">
        <f>SUMPRODUCT(('Controle de NFs Tomadas'!$E$4:$E$9993=$A$1)*('Controle de NFs Tomadas'!$C$4:$C$9993=U$2)*('Controle de NFs Tomadas'!$G$4:$G$9993=$A31)*('Controle de NFs Tomadas'!$I$4:$I$9993))</f>
        <v>0</v>
      </c>
      <c r="V31" s="168">
        <f>SUMPRODUCT(('Controle de NFs Tomadas'!$E$4:$E$9993=$A$1)*('Controle de NFs Tomadas'!$C$4:$C$9993=V$2)*('Controle de NFs Tomadas'!$G$4:$G$9993=$A31)*('Controle de NFs Tomadas'!$I$4:$I$9993))</f>
        <v>0</v>
      </c>
      <c r="W31" s="168">
        <f>SUMPRODUCT(('Controle de NFs Tomadas'!$E$4:$E$9993=$A$1)*('Controle de NFs Tomadas'!$C$4:$C$9993=W$2)*('Controle de NFs Tomadas'!$G$4:$G$9993=$A31)*('Controle de NFs Tomadas'!$I$4:$I$9993))</f>
        <v>0</v>
      </c>
      <c r="X31" s="168">
        <f>SUMPRODUCT(('Controle de NFs Tomadas'!$E$4:$E$9993=$A$1)*('Controle de NFs Tomadas'!$C$4:$C$9993=X$2)*('Controle de NFs Tomadas'!$G$4:$G$9993=$A31)*('Controle de NFs Tomadas'!$I$4:$I$9993))</f>
        <v>0</v>
      </c>
      <c r="Y31" s="168">
        <f>SUMPRODUCT(('Controle de NFs Tomadas'!$E$4:$E$9993=$A$1)*('Controle de NFs Tomadas'!$C$4:$C$9993=Y$2)*('Controle de NFs Tomadas'!$G$4:$G$9993=$A31)*('Controle de NFs Tomadas'!$I$4:$I$9993))</f>
        <v>0</v>
      </c>
      <c r="Z31" s="168">
        <f>SUMPRODUCT(('Controle de NFs Tomadas'!$E$4:$E$9993=$A$1)*('Controle de NFs Tomadas'!$C$4:$C$9993=Z$2)*('Controle de NFs Tomadas'!$G$4:$G$9993=$A31)*('Controle de NFs Tomadas'!$I$4:$I$9993))</f>
        <v>0</v>
      </c>
      <c r="AA31" s="168">
        <v>451</v>
      </c>
      <c r="AB31" s="168">
        <f>SUMPRODUCT(('Controle de NFs Tomadas'!$E$4:$E$9993=$A$1)*('Controle de NFs Tomadas'!$C$4:$C$9993=AB$2)*('Controle de NFs Tomadas'!$G$4:$G$9993=$A31)*('Controle de NFs Tomadas'!$I$4:$I$9993))</f>
        <v>0</v>
      </c>
      <c r="AC31" s="168">
        <f>SUMPRODUCT(('Controle de NFs Tomadas'!$E$4:$E$9993=$A$1)*('Controle de NFs Tomadas'!$C$4:$C$9993=AC$2)*('Controle de NFs Tomadas'!$G$4:$G$9993=$A31)*('Controle de NFs Tomadas'!$I$4:$I$9993))</f>
        <v>0</v>
      </c>
      <c r="AD31" s="168">
        <f>SUMPRODUCT(('Controle de NFs Tomadas'!$E$4:$E$9993=$A$1)*('Controle de NFs Tomadas'!$C$4:$C$9993=AD$2)*('Controle de NFs Tomadas'!$G$4:$G$9993=$A31)*('Controle de NFs Tomadas'!$I$4:$I$9993))</f>
        <v>0</v>
      </c>
      <c r="AE31" s="168">
        <f>SUMPRODUCT(('Controle de NFs Tomadas'!$E$4:$E$9993=$A$1)*('Controle de NFs Tomadas'!$C$4:$C$9993=AE$2)*('Controle de NFs Tomadas'!$G$4:$G$9993=$A31)*('Controle de NFs Tomadas'!$I$4:$I$9993))</f>
        <v>0</v>
      </c>
      <c r="AF31" s="168">
        <f>SUMPRODUCT(('Controle de NFs Tomadas'!$E$4:$E$9993=$A$1)*('Controle de NFs Tomadas'!$C$4:$C$9993=AF$2)*('Controle de NFs Tomadas'!$G$4:$G$9993=$A31)*('Controle de NFs Tomadas'!$I$4:$I$9993))</f>
        <v>0</v>
      </c>
      <c r="AG31" s="168">
        <v>393.12</v>
      </c>
      <c r="AH31" s="194">
        <f>SUMPRODUCT(('Controle de NFs Tomadas'!$E$4:$E$9993=$A$1)*('Controle de NFs Tomadas'!$C$4:$C$9993=AH$2)*('Controle de NFs Tomadas'!$G$4:$G$9993=$A31)*('Controle de NFs Tomadas'!$I$4:$I$9993))</f>
        <v>0</v>
      </c>
      <c r="AI31" s="167">
        <f>SUMPRODUCT(('Controle de NFs Tomadas'!$E$4:$E$9993=$A$1)*('Controle de NFs Tomadas'!$C$4:$C$9993=AI$2)*('Controle de NFs Tomadas'!$G$4:$G$9993=$A31)*('Controle de NFs Tomadas'!$I$4:$I$9993))</f>
        <v>0</v>
      </c>
      <c r="AJ31" s="168">
        <f>SUMPRODUCT(('Controle de NFs Tomadas'!$E$4:$E$9993=$A$1)*('Controle de NFs Tomadas'!$C$4:$C$9993=AJ$2)*('Controle de NFs Tomadas'!$G$4:$G$9993=$A31)*('Controle de NFs Tomadas'!$I$4:$I$9993))</f>
        <v>0</v>
      </c>
      <c r="AK31" s="168">
        <f>SUMPRODUCT(('Controle de NFs Tomadas'!$E$4:$E$9993=$A$1)*('Controle de NFs Tomadas'!$C$4:$C$9993=AK$2)*('Controle de NFs Tomadas'!$G$4:$G$9993=$A31)*('Controle de NFs Tomadas'!$I$4:$I$9993))</f>
        <v>0</v>
      </c>
      <c r="AL31" s="168">
        <f>SUMPRODUCT(('Controle de NFs Tomadas'!$E$4:$E$9993=$A$1)*('Controle de NFs Tomadas'!$C$4:$C$9993=AL$2)*('Controle de NFs Tomadas'!$G$4:$G$9993=$A31)*('Controle de NFs Tomadas'!$I$4:$I$9993))</f>
        <v>0</v>
      </c>
      <c r="AM31" s="168">
        <f>SUMPRODUCT(('Controle de NFs Tomadas'!$E$4:$E$9993=$A$1)*('Controle de NFs Tomadas'!$C$4:$C$9993=AM$2)*('Controle de NFs Tomadas'!$G$4:$G$9993=$A31)*('Controle de NFs Tomadas'!$I$4:$I$9993))</f>
        <v>0</v>
      </c>
      <c r="AN31" s="168">
        <f>SUMPRODUCT(('Controle de NFs Tomadas'!$E$4:$E$9993=$A$1)*('Controle de NFs Tomadas'!$C$4:$C$9993=AN$2)*('Controle de NFs Tomadas'!$G$4:$G$9993=$A31)*('Controle de NFs Tomadas'!$I$4:$I$9993))</f>
        <v>800.47</v>
      </c>
      <c r="AO31" s="168">
        <f>SUMPRODUCT(('Controle de NFs Tomadas'!$E$4:$E$9993=$A$1)*('Controle de NFs Tomadas'!$C$4:$C$9993=AO$2)*('Controle de NFs Tomadas'!$G$4:$G$9993=$A31)*('Controle de NFs Tomadas'!$I$4:$I$9993))</f>
        <v>0</v>
      </c>
      <c r="AP31" s="168">
        <f>SUMPRODUCT(('Controle de NFs Tomadas'!$E$4:$E$9993=$A$1)*('Controle de NFs Tomadas'!$C$4:$C$9993=AP$2)*('Controle de NFs Tomadas'!$G$4:$G$9993=$A31)*('Controle de NFs Tomadas'!$I$4:$I$9993))</f>
        <v>0</v>
      </c>
      <c r="AQ31" s="168">
        <f>SUMPRODUCT(('Controle de NFs Tomadas'!$E$4:$E$9993=$A$1)*('Controle de NFs Tomadas'!$C$4:$C$9993=AQ$2)*('Controle de NFs Tomadas'!$G$4:$G$9993=$A31)*('Controle de NFs Tomadas'!$I$4:$I$9993))</f>
        <v>0</v>
      </c>
      <c r="AR31" s="168">
        <f>SUMPRODUCT(('Controle de NFs Tomadas'!$E$4:$E$9993=$A$1)*('Controle de NFs Tomadas'!$C$4:$C$9993=AR$2)*('Controle de NFs Tomadas'!$G$4:$G$9993=$A31)*('Controle de NFs Tomadas'!$I$4:$I$9993))</f>
        <v>0</v>
      </c>
      <c r="AS31" s="168">
        <f>SUMPRODUCT(('Controle de NFs Tomadas'!$E$4:$E$9993=$A$1)*('Controle de NFs Tomadas'!$C$4:$C$9993=AS$2)*('Controle de NFs Tomadas'!$G$4:$G$9993=$A31)*('Controle de NFs Tomadas'!$I$4:$I$9993))</f>
        <v>0</v>
      </c>
      <c r="AT31" s="168"/>
      <c r="AU31" s="168">
        <f>SUMPRODUCT(('Controle de NFs Tomadas'!$E$4:$E$9993=$A$1)*('Controle de NFs Tomadas'!$C$4:$C$9993=AU$2)*('Controle de NFs Tomadas'!$G$4:$G$9993=$A31)*('Controle de NFs Tomadas'!$I$4:$I$9993))</f>
        <v>474.85</v>
      </c>
      <c r="AV31" s="168">
        <f>SUMPRODUCT(('Controle de NFs Tomadas'!$E$4:$E$9993=$A$1)*('Controle de NFs Tomadas'!$C$4:$C$9993=AV$2)*('Controle de NFs Tomadas'!$G$4:$G$9993=$A31)*('Controle de NFs Tomadas'!$I$4:$I$9993))</f>
        <v>0</v>
      </c>
      <c r="AW31" s="168">
        <f>SUMPRODUCT(('Controle de NFs Tomadas'!$E$4:$E$9993=$A$1)*('Controle de NFs Tomadas'!$C$4:$C$9993=AW$2)*('Controle de NFs Tomadas'!$G$4:$G$9993=$A31)*('Controle de NFs Tomadas'!$I$4:$I$9993))</f>
        <v>186.2</v>
      </c>
      <c r="AX31" s="168">
        <f>SUMPRODUCT(('Controle de NFs Tomadas'!$E$4:$E$9993=$A$1)*('Controle de NFs Tomadas'!$C$4:$C$9993=AX$2)*('Controle de NFs Tomadas'!$G$4:$G$9993=$A31)*('Controle de NFs Tomadas'!$I$4:$I$9993))</f>
        <v>0</v>
      </c>
      <c r="AY31" s="168">
        <f>SUMPRODUCT(('Controle de NFs Tomadas'!$E$4:$E$9993=$A$1)*('Controle de NFs Tomadas'!$C$4:$C$9993=AY$2)*('Controle de NFs Tomadas'!$G$4:$G$9993=$A31)*('Controle de NFs Tomadas'!$I$4:$I$9993))</f>
        <v>0</v>
      </c>
      <c r="AZ31" s="168">
        <f>SUMPRODUCT(('Controle de NFs Tomadas'!$E$4:$E$9993=$A$1)*('Controle de NFs Tomadas'!$C$4:$C$9993=AZ$2)*('Controle de NFs Tomadas'!$G$4:$G$9993=$A31)*('Controle de NFs Tomadas'!$I$4:$I$9993))</f>
        <v>0</v>
      </c>
      <c r="BA31" s="168">
        <f>SUMPRODUCT(('Controle de NFs Tomadas'!$E$4:$E$9993=$A$1)*('Controle de NFs Tomadas'!$C$4:$C$9993=BA$2)*('Controle de NFs Tomadas'!$G$4:$G$9993=$A31)*('Controle de NFs Tomadas'!$I$4:$I$9993))</f>
        <v>0</v>
      </c>
      <c r="BB31" s="168">
        <f>SUMPRODUCT(('Controle de NFs Tomadas'!$E$4:$E$9993=$A$1)*('Controle de NFs Tomadas'!$C$4:$C$9993=BB$2)*('Controle de NFs Tomadas'!$G$4:$G$9993=$A31)*('Controle de NFs Tomadas'!$I$4:$I$9993))</f>
        <v>0</v>
      </c>
      <c r="BC31" s="168">
        <f>SUMPRODUCT(('Controle de NFs Tomadas'!$E$4:$E$9993=$A$1)*('Controle de NFs Tomadas'!$C$4:$C$9993=BC$2)*('Controle de NFs Tomadas'!$G$4:$G$9993=$A31)*('Controle de NFs Tomadas'!$I$4:$I$9993))</f>
        <v>0</v>
      </c>
      <c r="BD31" s="168">
        <f>SUMPRODUCT(('Controle de NFs Tomadas'!$E$4:$E$9993=$A$1)*('Controle de NFs Tomadas'!$C$4:$C$9993=BD$2)*('Controle de NFs Tomadas'!$G$4:$G$9993=$A31)*('Controle de NFs Tomadas'!$I$4:$I$9993))</f>
        <v>0</v>
      </c>
      <c r="BE31" s="168">
        <f>SUMPRODUCT(('Controle de NFs Tomadas'!$E$4:$E$9993=$A$1)*('Controle de NFs Tomadas'!$C$4:$C$9993=BE$2)*('Controle de NFs Tomadas'!$G$4:$G$9993=$A31)*('Controle de NFs Tomadas'!$I$4:$I$9993))</f>
        <v>0</v>
      </c>
      <c r="BF31" s="168">
        <f>SUMPRODUCT(('Controle de NFs Tomadas'!$E$4:$E$9993=$A$1)*('Controle de NFs Tomadas'!$C$4:$C$9993=BF$2)*('Controle de NFs Tomadas'!$G$4:$G$9993=$A31)*('Controle de NFs Tomadas'!$I$4:$I$9993))</f>
        <v>0</v>
      </c>
      <c r="BG31" s="168">
        <f>SUMPRODUCT(('Controle de NFs Tomadas'!$E$4:$E$9993=$A$1)*('Controle de NFs Tomadas'!$C$4:$C$9993=BG$2)*('Controle de NFs Tomadas'!$G$4:$G$9993=$A31)*('Controle de NFs Tomadas'!$I$4:$I$9993))</f>
        <v>0</v>
      </c>
      <c r="BH31" s="168">
        <f>SUMPRODUCT(('Controle de NFs Tomadas'!$E$4:$E$9993=$A$1)*('Controle de NFs Tomadas'!$C$4:$C$9993=BH$2)*('Controle de NFs Tomadas'!$G$4:$G$9993=$A31)*('Controle de NFs Tomadas'!$I$4:$I$9993))</f>
        <v>0</v>
      </c>
      <c r="BI31" s="168">
        <f>SUMPRODUCT(('Controle de NFs Tomadas'!$E$4:$E$9993=$A$1)*('Controle de NFs Tomadas'!$C$4:$C$9993=BI$2)*('Controle de NFs Tomadas'!$G$4:$G$9993=$A31)*('Controle de NFs Tomadas'!$I$4:$I$9993))</f>
        <v>0</v>
      </c>
      <c r="BJ31" s="168">
        <f>SUMPRODUCT(('Controle de NFs Tomadas'!$E$4:$E$9993=$A$1)*('Controle de NFs Tomadas'!$C$4:$C$9993=BJ$2)*('Controle de NFs Tomadas'!$G$4:$G$9993=$A31)*('Controle de NFs Tomadas'!$I$4:$I$9993))</f>
        <v>0</v>
      </c>
      <c r="BK31" s="168">
        <f>SUMPRODUCT(('Controle de NFs Tomadas'!$E$4:$E$9993=$A$1)*('Controle de NFs Tomadas'!$C$4:$C$9993=BK$2)*('Controle de NFs Tomadas'!$G$4:$G$9993=$A31)*('Controle de NFs Tomadas'!$I$4:$I$9993))</f>
        <v>689.5</v>
      </c>
      <c r="BL31" s="168">
        <f>SUMPRODUCT(('Controle de NFs Tomadas'!$E$4:$E$9993=$A$1)*('Controle de NFs Tomadas'!$C$4:$C$9993=BL$2)*('Controle de NFs Tomadas'!$G$4:$G$9993=$A31)*('Controle de NFs Tomadas'!$I$4:$I$9993))</f>
        <v>0</v>
      </c>
      <c r="BM31" s="169">
        <f>SUMPRODUCT(('Controle de NFs Tomadas'!$E$4:$E$9993=$A$1)*('Controle de NFs Tomadas'!$C$4:$C$9993=BM$2)*('Controle de NFs Tomadas'!$G$4:$G$9993=$A31)*('Controle de NFs Tomadas'!$I$4:$I$9993))</f>
        <v>0</v>
      </c>
      <c r="BN31" s="170">
        <f>SUMPRODUCT(('Controle de NFs Tomadas'!$E$4:$E$9993=$A$1)*('Controle de NFs Tomadas'!$C$4:$C$9993=BN$2)*('Controle de NFs Tomadas'!$G$4:$G$9993=$A31)*('Controle de NFs Tomadas'!$I$4:$I$9993))</f>
        <v>0</v>
      </c>
      <c r="BO31" s="168">
        <f>SUMPRODUCT(('Controle de NFs Tomadas'!$E$4:$E$9993=$A$1)*('Controle de NFs Tomadas'!$C$4:$C$9993=BO$2)*('Controle de NFs Tomadas'!$G$4:$G$9993=$A31)*('Controle de NFs Tomadas'!$I$4:$I$9993))</f>
        <v>0</v>
      </c>
      <c r="BP31" s="168">
        <f>SUMPRODUCT(('Controle de NFs Tomadas'!$E$4:$E$9993=$A$1)*('Controle de NFs Tomadas'!$C$4:$C$9993=BP$2)*('Controle de NFs Tomadas'!$G$4:$G$9993=$A31)*('Controle de NFs Tomadas'!$I$4:$I$9993))</f>
        <v>427.27</v>
      </c>
      <c r="BQ31" s="168">
        <f>SUMPRODUCT(('Controle de NFs Tomadas'!$E$4:$E$9993=$A$1)*('Controle de NFs Tomadas'!$C$4:$C$9993=BQ$2)*('Controle de NFs Tomadas'!$G$4:$G$9993=$A31)*('Controle de NFs Tomadas'!$I$4:$I$9993))</f>
        <v>0</v>
      </c>
      <c r="BR31" s="168">
        <f>SUMPRODUCT(('Controle de NFs Tomadas'!$E$4:$E$9993=$A$1)*('Controle de NFs Tomadas'!$C$4:$C$9993=BR$2)*('Controle de NFs Tomadas'!$G$4:$G$9993=$A31)*('Controle de NFs Tomadas'!$I$4:$I$9993))</f>
        <v>0</v>
      </c>
      <c r="BS31" s="168">
        <f>SUMPRODUCT(('Controle de NFs Tomadas'!$E$4:$E$9993=$A$1)*('Controle de NFs Tomadas'!$C$4:$C$9993=BS$2)*('Controle de NFs Tomadas'!$G$4:$G$9993=$A31)*('Controle de NFs Tomadas'!$I$4:$I$9993))</f>
        <v>0</v>
      </c>
      <c r="BT31" s="168">
        <f>SUMPRODUCT(('Controle de NFs Tomadas'!$E$4:$E$9993=$A$1)*('Controle de NFs Tomadas'!$C$4:$C$9993=BT$2)*('Controle de NFs Tomadas'!$G$4:$G$9993=$A31)*('Controle de NFs Tomadas'!$I$4:$I$9993))</f>
        <v>0</v>
      </c>
      <c r="BU31" s="168">
        <f>SUMPRODUCT(('Controle de NFs Tomadas'!$E$4:$E$9993=$A$1)*('Controle de NFs Tomadas'!$C$4:$C$9993=BU$2)*('Controle de NFs Tomadas'!$G$4:$G$9993=$A31)*('Controle de NFs Tomadas'!$I$4:$I$9993))</f>
        <v>0</v>
      </c>
      <c r="BV31" s="168">
        <f>SUMPRODUCT(('Controle de NFs Tomadas'!$E$4:$E$9993=$A$1)*('Controle de NFs Tomadas'!$C$4:$C$9993=BV$2)*('Controle de NFs Tomadas'!$G$4:$G$9993=$A31)*('Controle de NFs Tomadas'!$I$4:$I$9993))</f>
        <v>0</v>
      </c>
      <c r="BW31" s="168">
        <f>SUMPRODUCT(('Controle de NFs Tomadas'!$E$4:$E$9993=$A$1)*('Controle de NFs Tomadas'!$C$4:$C$9993=BW$2)*('Controle de NFs Tomadas'!$G$4:$G$9993=$A31)*('Controle de NFs Tomadas'!$I$4:$I$9993))</f>
        <v>0</v>
      </c>
      <c r="BX31" s="168">
        <f>SUMPRODUCT(('Controle de NFs Tomadas'!$E$4:$E$9993=$A$1)*('Controle de NFs Tomadas'!$C$4:$C$9993=BX$2)*('Controle de NFs Tomadas'!$G$4:$G$9993=$A31)*('Controle de NFs Tomadas'!$I$4:$I$9993))</f>
        <v>383.78</v>
      </c>
      <c r="BY31" s="168">
        <f>SUMPRODUCT(('Controle de NFs Tomadas'!$E$4:$E$9993=$A$1)*('Controle de NFs Tomadas'!$C$4:$C$9993=BY$2)*('Controle de NFs Tomadas'!$G$4:$G$9993=$A31)*('Controle de NFs Tomadas'!$I$4:$I$9993))</f>
        <v>0</v>
      </c>
      <c r="BZ31" s="168">
        <f>SUMPRODUCT(('Controle de NFs Tomadas'!$E$4:$E$9993=$A$1)*('Controle de NFs Tomadas'!$C$4:$C$9993=BZ$2)*('Controle de NFs Tomadas'!$G$4:$G$9993=$A31)*('Controle de NFs Tomadas'!$I$4:$I$9993))</f>
        <v>0</v>
      </c>
      <c r="CA31" s="168">
        <f>SUMPRODUCT(('Controle de NFs Tomadas'!$E$4:$E$9993=$A$1)*('Controle de NFs Tomadas'!$C$4:$C$9993=CA$2)*('Controle de NFs Tomadas'!$G$4:$G$9993=$A31)*('Controle de NFs Tomadas'!$I$4:$I$9993))</f>
        <v>0</v>
      </c>
      <c r="CB31" s="168">
        <f>SUMPRODUCT(('Controle de NFs Tomadas'!$E$4:$E$9993=$A$1)*('Controle de NFs Tomadas'!$C$4:$C$9993=CB$2)*('Controle de NFs Tomadas'!$G$4:$G$9993=$A31)*('Controle de NFs Tomadas'!$I$4:$I$9993))</f>
        <v>0</v>
      </c>
      <c r="CC31" s="168">
        <f>SUMPRODUCT(('Controle de NFs Tomadas'!$E$4:$E$9993=$A$1)*('Controle de NFs Tomadas'!$C$4:$C$9993=CC$2)*('Controle de NFs Tomadas'!$G$4:$G$9993=$A31)*('Controle de NFs Tomadas'!$I$4:$I$9993))</f>
        <v>0</v>
      </c>
      <c r="CD31" s="168">
        <f>SUMPRODUCT(('Controle de NFs Tomadas'!$E$4:$E$9993=$A$1)*('Controle de NFs Tomadas'!$C$4:$C$9993=CD$2)*('Controle de NFs Tomadas'!$G$4:$G$9993=$A31)*('Controle de NFs Tomadas'!$I$4:$I$9993))</f>
        <v>0</v>
      </c>
      <c r="CE31" s="168">
        <f>SUMPRODUCT(('Controle de NFs Tomadas'!$E$4:$E$9993=$A$1)*('Controle de NFs Tomadas'!$C$4:$C$9993=CE$2)*('Controle de NFs Tomadas'!$G$4:$G$9993=$A31)*('Controle de NFs Tomadas'!$I$4:$I$9993))</f>
        <v>281.39</v>
      </c>
      <c r="CF31" s="168">
        <f>SUMPRODUCT(('Controle de NFs Tomadas'!$E$4:$E$9993=$A$1)*('Controle de NFs Tomadas'!$C$4:$C$9993=CF$2)*('Controle de NFs Tomadas'!$G$4:$G$9993=$A31)*('Controle de NFs Tomadas'!$I$4:$I$9993))</f>
        <v>0</v>
      </c>
      <c r="CG31" s="168">
        <f>SUMPRODUCT(('Controle de NFs Tomadas'!$E$4:$E$9993=$A$1)*('Controle de NFs Tomadas'!$C$4:$C$9993=CG$2)*('Controle de NFs Tomadas'!$G$4:$G$9993=$A31)*('Controle de NFs Tomadas'!$I$4:$I$9993))</f>
        <v>0</v>
      </c>
      <c r="CH31" s="168">
        <f>SUMPRODUCT(('Controle de NFs Tomadas'!$E$4:$E$9993=$A$1)*('Controle de NFs Tomadas'!$C$4:$C$9993=CH$2)*('Controle de NFs Tomadas'!$G$4:$G$9993=$A31)*('Controle de NFs Tomadas'!$I$4:$I$9993))</f>
        <v>0</v>
      </c>
      <c r="CI31" s="168">
        <f>SUMPRODUCT(('Controle de NFs Tomadas'!$E$4:$E$9993=$A$1)*('Controle de NFs Tomadas'!$C$4:$C$9993=CI$2)*('Controle de NFs Tomadas'!$G$4:$G$9993=$A31)*('Controle de NFs Tomadas'!$I$4:$I$9993))</f>
        <v>0</v>
      </c>
      <c r="CJ31" s="168">
        <f>SUMPRODUCT(('Controle de NFs Tomadas'!$E$4:$E$9993=$A$1)*('Controle de NFs Tomadas'!$C$4:$C$9993=CJ$2)*('Controle de NFs Tomadas'!$G$4:$G$9993=$A31)*('Controle de NFs Tomadas'!$I$4:$I$9993))</f>
        <v>0</v>
      </c>
      <c r="CK31" s="168">
        <f>SUMPRODUCT(('Controle de NFs Tomadas'!$E$4:$E$9993=$A$1)*('Controle de NFs Tomadas'!$C$4:$C$9993=CK$2)*('Controle de NFs Tomadas'!$G$4:$G$9993=$A31)*('Controle de NFs Tomadas'!$I$4:$I$9993))</f>
        <v>491.72</v>
      </c>
      <c r="CL31" s="168">
        <f>SUMPRODUCT(('Controle de NFs Tomadas'!$E$4:$E$9993=$A$1)*('Controle de NFs Tomadas'!$C$4:$C$9993=CL$2)*('Controle de NFs Tomadas'!$G$4:$G$9993=$A31)*('Controle de NFs Tomadas'!$I$4:$I$9993))</f>
        <v>0</v>
      </c>
      <c r="CM31" s="168">
        <f>SUMPRODUCT(('Controle de NFs Tomadas'!$E$4:$E$9993=$A$1)*('Controle de NFs Tomadas'!$C$4:$C$9993=CM$2)*('Controle de NFs Tomadas'!$G$4:$G$9993=$A31)*('Controle de NFs Tomadas'!$I$4:$I$9993))</f>
        <v>0</v>
      </c>
      <c r="CN31" s="168">
        <f>SUMPRODUCT(('Controle de NFs Tomadas'!$E$4:$E$9993=$A$1)*('Controle de NFs Tomadas'!$C$4:$C$9993=CN$2)*('Controle de NFs Tomadas'!$G$4:$G$9993=$A31)*('Controle de NFs Tomadas'!$I$4:$I$9993))</f>
        <v>220.05</v>
      </c>
      <c r="CO31" s="168">
        <f>SUMPRODUCT(('Controle de NFs Tomadas'!$E$4:$E$9993=$A$1)*('Controle de NFs Tomadas'!$C$4:$C$9993=CO$2)*('Controle de NFs Tomadas'!$G$4:$G$9993=$A31)*('Controle de NFs Tomadas'!$I$4:$I$9993))</f>
        <v>0</v>
      </c>
      <c r="CP31" s="168">
        <f>SUMPRODUCT(('Controle de NFs Tomadas'!$E$4:$E$9993=$A$1)*('Controle de NFs Tomadas'!$C$4:$C$9993=CP$2)*('Controle de NFs Tomadas'!$G$4:$G$9993=$A31)*('Controle de NFs Tomadas'!$I$4:$I$9993))</f>
        <v>0</v>
      </c>
      <c r="CQ31" s="168">
        <f>SUMPRODUCT(('Controle de NFs Tomadas'!$E$4:$E$9993=$A$1)*('Controle de NFs Tomadas'!$C$4:$C$9993=CQ$2)*('Controle de NFs Tomadas'!$G$4:$G$9993=$A31)*('Controle de NFs Tomadas'!$I$4:$I$9993))</f>
        <v>0</v>
      </c>
      <c r="CR31" s="168">
        <f>SUMPRODUCT(('Controle de NFs Tomadas'!$E$4:$E$9993=$A$1)*('Controle de NFs Tomadas'!$C$4:$C$9993=CR$2)*('Controle de NFs Tomadas'!$G$4:$G$9993=$A31)*('Controle de NFs Tomadas'!$I$4:$I$9993))</f>
        <v>526.29</v>
      </c>
      <c r="CS31" s="168">
        <f>SUMPRODUCT(('Controle de NFs Tomadas'!$E$4:$E$9993=$A$1)*('Controle de NFs Tomadas'!$C$4:$C$9993=CS$2)*('Controle de NFs Tomadas'!$G$4:$G$9993=$A31)*('Controle de NFs Tomadas'!$I$4:$I$9993))</f>
        <v>0</v>
      </c>
      <c r="CT31" s="168">
        <f>SUMPRODUCT(('Controle de NFs Tomadas'!$E$4:$E$9993=$A$1)*('Controle de NFs Tomadas'!$C$4:$C$9993=CT$2)*('Controle de NFs Tomadas'!$G$4:$G$9993=$A31)*('Controle de NFs Tomadas'!$I$4:$I$9993))</f>
        <v>0</v>
      </c>
      <c r="CU31" s="168">
        <f>SUMPRODUCT(('Controle de NFs Tomadas'!$E$4:$E$9993=$A$1)*('Controle de NFs Tomadas'!$C$4:$C$9993=CU$2)*('Controle de NFs Tomadas'!$G$4:$G$9993=$A31)*('Controle de NFs Tomadas'!$I$4:$I$9993))</f>
        <v>0</v>
      </c>
      <c r="CV31" s="168">
        <f>SUMPRODUCT(('Controle de NFs Tomadas'!$E$4:$E$9993=$A$1)*('Controle de NFs Tomadas'!$C$4:$C$9993=CV$2)*('Controle de NFs Tomadas'!$G$4:$G$9993=$A31)*('Controle de NFs Tomadas'!$I$4:$I$9993))</f>
        <v>0</v>
      </c>
      <c r="CW31" s="168">
        <f>SUMPRODUCT(('Controle de NFs Tomadas'!$E$4:$E$9993=$A$1)*('Controle de NFs Tomadas'!$C$4:$C$9993=CW$2)*('Controle de NFs Tomadas'!$G$4:$G$9993=$A31)*('Controle de NFs Tomadas'!$I$4:$I$9993))</f>
        <v>0</v>
      </c>
      <c r="CX31" s="168">
        <f>SUMPRODUCT(('Controle de NFs Tomadas'!$E$4:$E$9993=$A$1)*('Controle de NFs Tomadas'!$C$4:$C$9993=CX$2)*('Controle de NFs Tomadas'!$G$4:$G$9993=$A31)*('Controle de NFs Tomadas'!$I$4:$I$9993))</f>
        <v>0</v>
      </c>
      <c r="CY31" s="168">
        <f>SUMPRODUCT(('Controle de NFs Tomadas'!$E$4:$E$9993=$A$1)*('Controle de NFs Tomadas'!$C$4:$C$9993=CY$2)*('Controle de NFs Tomadas'!$G$4:$G$9993=$A31)*('Controle de NFs Tomadas'!$I$4:$I$9993))</f>
        <v>505.71</v>
      </c>
      <c r="CZ31" s="168">
        <f>SUMPRODUCT(('Controle de NFs Tomadas'!$E$4:$E$9993=$A$1)*('Controle de NFs Tomadas'!$C$4:$C$9993=CZ$2)*('Controle de NFs Tomadas'!$G$4:$G$9993=$A31)*('Controle de NFs Tomadas'!$I$4:$I$9993))</f>
        <v>0</v>
      </c>
      <c r="DA31" s="168">
        <f>SUMPRODUCT(('Controle de NFs Tomadas'!$E$4:$E$9993=$A$1)*('Controle de NFs Tomadas'!$C$4:$C$9993=DA$2)*('Controle de NFs Tomadas'!$G$4:$G$9993=$A31)*('Controle de NFs Tomadas'!$I$4:$I$9993))</f>
        <v>0</v>
      </c>
      <c r="DB31" s="168">
        <f>SUMPRODUCT(('Controle de NFs Tomadas'!$E$4:$E$9993=$A$1)*('Controle de NFs Tomadas'!$C$4:$C$9993=DB$2)*('Controle de NFs Tomadas'!$G$4:$G$9993=$A31)*('Controle de NFs Tomadas'!$I$4:$I$9993))</f>
        <v>0</v>
      </c>
      <c r="DC31" s="168">
        <f>SUMPRODUCT(('Controle de NFs Tomadas'!$E$4:$E$9993=$A$1)*('Controle de NFs Tomadas'!$C$4:$C$9993=DC$2)*('Controle de NFs Tomadas'!$G$4:$G$9993=$A31)*('Controle de NFs Tomadas'!$I$4:$I$9993))</f>
        <v>0</v>
      </c>
      <c r="DD31" s="168">
        <f>SUMPRODUCT(('Controle de NFs Tomadas'!$E$4:$E$9993=$A$1)*('Controle de NFs Tomadas'!$C$4:$C$9993=DD$2)*('Controle de NFs Tomadas'!$G$4:$G$9993=$A31)*('Controle de NFs Tomadas'!$I$4:$I$9993))</f>
        <v>0</v>
      </c>
      <c r="DE31" s="168">
        <f>SUMPRODUCT(('Controle de NFs Tomadas'!$E$4:$E$9993=$A$1)*('Controle de NFs Tomadas'!$C$4:$C$9993=DE$2)*('Controle de NFs Tomadas'!$G$4:$G$9993=$A31)*('Controle de NFs Tomadas'!$I$4:$I$9993))</f>
        <v>0</v>
      </c>
      <c r="DF31" s="168">
        <f>SUMPRODUCT(('Controle de NFs Tomadas'!$E$4:$E$9993=$A$1)*('Controle de NFs Tomadas'!$C$4:$C$9993=DF$2)*('Controle de NFs Tomadas'!$G$4:$G$9993=$A31)*('Controle de NFs Tomadas'!$I$4:$I$9993))</f>
        <v>0</v>
      </c>
      <c r="DG31" s="168">
        <f>SUMPRODUCT(('Controle de NFs Tomadas'!$E$4:$E$9993=$A$1)*('Controle de NFs Tomadas'!$C$4:$C$9993=DG$2)*('Controle de NFs Tomadas'!$G$4:$G$9993=$A31)*('Controle de NFs Tomadas'!$I$4:$I$9993))</f>
        <v>0</v>
      </c>
      <c r="DH31" s="168">
        <f>SUMPRODUCT(('Controle de NFs Tomadas'!$E$4:$E$9993=$A$1)*('Controle de NFs Tomadas'!$C$4:$C$9993=DH$2)*('Controle de NFs Tomadas'!$G$4:$G$9993=$A31)*('Controle de NFs Tomadas'!$I$4:$I$9993))</f>
        <v>0</v>
      </c>
      <c r="DI31" s="168">
        <f>SUMPRODUCT(('Controle de NFs Tomadas'!$E$4:$E$9993=$A$1)*('Controle de NFs Tomadas'!$C$4:$C$9993=DI$2)*('Controle de NFs Tomadas'!$G$4:$G$9993=$A31)*('Controle de NFs Tomadas'!$I$4:$I$9993))</f>
        <v>0</v>
      </c>
      <c r="DJ31" s="168">
        <f>SUMPRODUCT(('Controle de NFs Tomadas'!$E$4:$E$9993=$A$1)*('Controle de NFs Tomadas'!$C$4:$C$9993=DJ$2)*('Controle de NFs Tomadas'!$G$4:$G$9993=$A31)*('Controle de NFs Tomadas'!$I$4:$I$9993))</f>
        <v>0</v>
      </c>
      <c r="DK31" s="168">
        <f>SUMPRODUCT(('Controle de NFs Tomadas'!$E$4:$E$9993=$A$1)*('Controle de NFs Tomadas'!$C$4:$C$9993=DK$2)*('Controle de NFs Tomadas'!$G$4:$G$9993=$A31)*('Controle de NFs Tomadas'!$I$4:$I$9993))</f>
        <v>0</v>
      </c>
      <c r="DL31" s="168">
        <f>SUMPRODUCT(('Controle de NFs Tomadas'!$E$4:$E$9993=$A$1)*('Controle de NFs Tomadas'!$C$4:$C$9993=DL$2)*('Controle de NFs Tomadas'!$G$4:$G$9993=$A31)*('Controle de NFs Tomadas'!$I$4:$I$9993))</f>
        <v>0</v>
      </c>
      <c r="DM31" s="168">
        <f>SUMPRODUCT(('Controle de NFs Tomadas'!$E$4:$E$9993=$A$1)*('Controle de NFs Tomadas'!$C$4:$C$9993=DM$2)*('Controle de NFs Tomadas'!$G$4:$G$9993=$A31)*('Controle de NFs Tomadas'!$I$4:$I$9993))</f>
        <v>0</v>
      </c>
      <c r="DN31" s="168">
        <f>SUMPRODUCT(('Controle de NFs Tomadas'!$E$4:$E$9993=$A$1)*('Controle de NFs Tomadas'!$C$4:$C$9993=DN$2)*('Controle de NFs Tomadas'!$G$4:$G$9993=$A31)*('Controle de NFs Tomadas'!$I$4:$I$9993))</f>
        <v>0</v>
      </c>
      <c r="DO31" s="168">
        <f>SUMPRODUCT(('Controle de NFs Tomadas'!$E$4:$E$9993=$A$1)*('Controle de NFs Tomadas'!$C$4:$C$9993=DO$2)*('Controle de NFs Tomadas'!$G$4:$G$9993=$A31)*('Controle de NFs Tomadas'!$I$4:$I$9993))</f>
        <v>0</v>
      </c>
      <c r="DP31" s="168">
        <f>SUMPRODUCT(('Controle de NFs Tomadas'!$E$4:$E$9993=$A$1)*('Controle de NFs Tomadas'!$C$4:$C$9993=DP$2)*('Controle de NFs Tomadas'!$G$4:$G$9993=$A31)*('Controle de NFs Tomadas'!$I$4:$I$9993))</f>
        <v>0</v>
      </c>
      <c r="DQ31" s="168">
        <f>SUMPRODUCT(('Controle de NFs Tomadas'!$E$4:$E$9993=$A$1)*('Controle de NFs Tomadas'!$C$4:$C$9993=DQ$2)*('Controle de NFs Tomadas'!$G$4:$G$9993=$A31)*('Controle de NFs Tomadas'!$I$4:$I$9993))</f>
        <v>0</v>
      </c>
      <c r="DR31" s="168">
        <f>SUMPRODUCT(('Controle de NFs Tomadas'!$E$4:$E$9993=$A$1)*('Controle de NFs Tomadas'!$C$4:$C$9993=DR$2)*('Controle de NFs Tomadas'!$G$4:$G$9993=$A31)*('Controle de NFs Tomadas'!$I$4:$I$9993))</f>
        <v>0</v>
      </c>
      <c r="DS31" s="168">
        <f>SUMPRODUCT(('Controle de NFs Tomadas'!$E$4:$E$9993=$A$1)*('Controle de NFs Tomadas'!$C$4:$C$9993=DS$2)*('Controle de NFs Tomadas'!$G$4:$G$9993=$A31)*('Controle de NFs Tomadas'!$I$4:$I$9993))</f>
        <v>0</v>
      </c>
      <c r="DT31" s="168">
        <f>SUMPRODUCT(('Controle de NFs Tomadas'!$E$4:$E$9993=$A$1)*('Controle de NFs Tomadas'!$C$4:$C$9993=DT$2)*('Controle de NFs Tomadas'!$G$4:$G$9993=$A31)*('Controle de NFs Tomadas'!$I$4:$I$9993))</f>
        <v>0</v>
      </c>
      <c r="DU31" s="168">
        <f>SUMPRODUCT(('Controle de NFs Tomadas'!$E$4:$E$9993=$A$1)*('Controle de NFs Tomadas'!$C$4:$C$9993=DU$2)*('Controle de NFs Tomadas'!$G$4:$G$9993=$A31)*('Controle de NFs Tomadas'!$I$4:$I$9993))</f>
        <v>0</v>
      </c>
      <c r="DV31" s="168">
        <f>SUMPRODUCT(('Controle de NFs Tomadas'!$E$4:$E$9993=$A$1)*('Controle de NFs Tomadas'!$C$4:$C$9993=DV$2)*('Controle de NFs Tomadas'!$G$4:$G$9993=$A31)*('Controle de NFs Tomadas'!$I$4:$I$9993))</f>
        <v>0</v>
      </c>
      <c r="DW31" s="168">
        <f>SUMPRODUCT(('Controle de NFs Tomadas'!$E$4:$E$9993=$A$1)*('Controle de NFs Tomadas'!$C$4:$C$9993=DW$2)*('Controle de NFs Tomadas'!$G$4:$G$9993=$A31)*('Controle de NFs Tomadas'!$I$4:$I$9993))</f>
        <v>0</v>
      </c>
      <c r="DX31" s="168">
        <f>SUMPRODUCT(('Controle de NFs Tomadas'!$E$4:$E$9993=$A$1)*('Controle de NFs Tomadas'!$C$4:$C$9993=DX$2)*('Controle de NFs Tomadas'!$G$4:$G$9993=$A31)*('Controle de NFs Tomadas'!$I$4:$I$9993))</f>
        <v>0</v>
      </c>
      <c r="DY31" s="168">
        <f>SUMPRODUCT(('Controle de NFs Tomadas'!$E$4:$E$9993=$A$1)*('Controle de NFs Tomadas'!$C$4:$C$9993=DY$2)*('Controle de NFs Tomadas'!$G$4:$G$9993=$A31)*('Controle de NFs Tomadas'!$I$4:$I$9993))</f>
        <v>0</v>
      </c>
      <c r="DZ31" s="168">
        <f>SUMPRODUCT(('Controle de NFs Tomadas'!$E$4:$E$9993=$A$1)*('Controle de NFs Tomadas'!$C$4:$C$9993=DZ$2)*('Controle de NFs Tomadas'!$G$4:$G$9993=$A31)*('Controle de NFs Tomadas'!$I$4:$I$9993))</f>
        <v>0</v>
      </c>
      <c r="EA31" s="168">
        <f>SUMPRODUCT(('Controle de NFs Tomadas'!$E$4:$E$9993=$A$1)*('Controle de NFs Tomadas'!$C$4:$C$9993=EA$2)*('Controle de NFs Tomadas'!$G$4:$G$9993=$A31)*('Controle de NFs Tomadas'!$I$4:$I$9993))</f>
        <v>0</v>
      </c>
      <c r="EB31" s="168">
        <f>SUMPRODUCT(('Controle de NFs Tomadas'!$E$4:$E$9993=$A$1)*('Controle de NFs Tomadas'!$C$4:$C$9993=EB$2)*('Controle de NFs Tomadas'!$G$4:$G$9993=$A31)*('Controle de NFs Tomadas'!$I$4:$I$9993))</f>
        <v>0</v>
      </c>
      <c r="EC31" s="168">
        <f>SUMPRODUCT(('Controle de NFs Tomadas'!$E$4:$E$9993=$A$1)*('Controle de NFs Tomadas'!$C$4:$C$9993=EC$2)*('Controle de NFs Tomadas'!$G$4:$G$9993=$A31)*('Controle de NFs Tomadas'!$I$4:$I$9993))</f>
        <v>0</v>
      </c>
      <c r="ED31" s="168">
        <f>SUMPRODUCT(('Controle de NFs Tomadas'!$E$4:$E$9993=$A$1)*('Controle de NFs Tomadas'!$C$4:$C$9993=ED$2)*('Controle de NFs Tomadas'!$G$4:$G$9993=$A31)*('Controle de NFs Tomadas'!$I$4:$I$9993))</f>
        <v>0</v>
      </c>
      <c r="EE31" s="168">
        <f>SUMPRODUCT(('Controle de NFs Tomadas'!$E$4:$E$9993=$A$1)*('Controle de NFs Tomadas'!$C$4:$C$9993=EE$2)*('Controle de NFs Tomadas'!$G$4:$G$9993=$A31)*('Controle de NFs Tomadas'!$I$4:$I$9993))</f>
        <v>0</v>
      </c>
      <c r="EF31" s="168">
        <f>SUMPRODUCT(('Controle de NFs Tomadas'!$E$4:$E$9993=$A$1)*('Controle de NFs Tomadas'!$C$4:$C$9993=EF$2)*('Controle de NFs Tomadas'!$G$4:$G$9993=$A31)*('Controle de NFs Tomadas'!$I$4:$I$9993))</f>
        <v>0</v>
      </c>
      <c r="EG31" s="168">
        <f>SUMPRODUCT(('Controle de NFs Tomadas'!$E$4:$E$9993=$A$1)*('Controle de NFs Tomadas'!$C$4:$C$9993=EG$2)*('Controle de NFs Tomadas'!$G$4:$G$9993=$A31)*('Controle de NFs Tomadas'!$I$4:$I$9993))</f>
        <v>0</v>
      </c>
      <c r="EH31" s="168">
        <f>SUMPRODUCT(('Controle de NFs Tomadas'!$E$4:$E$9993=$A$1)*('Controle de NFs Tomadas'!$C$4:$C$9993=EH$2)*('Controle de NFs Tomadas'!$G$4:$G$9993=$A31)*('Controle de NFs Tomadas'!$I$4:$I$9993))</f>
        <v>0</v>
      </c>
      <c r="EI31" s="168">
        <f>SUMPRODUCT(('Controle de NFs Tomadas'!$E$4:$E$9993=$A$1)*('Controle de NFs Tomadas'!$C$4:$C$9993=EI$2)*('Controle de NFs Tomadas'!$G$4:$G$9993=$A31)*('Controle de NFs Tomadas'!$I$4:$I$9993))</f>
        <v>0</v>
      </c>
      <c r="EJ31" s="168">
        <f>SUMPRODUCT(('Controle de NFs Tomadas'!$E$4:$E$9993=$A$1)*('Controle de NFs Tomadas'!$C$4:$C$9993=EJ$2)*('Controle de NFs Tomadas'!$G$4:$G$9993=$A31)*('Controle de NFs Tomadas'!$I$4:$I$9993))</f>
        <v>0</v>
      </c>
      <c r="EK31" s="168">
        <f>SUMPRODUCT(('Controle de NFs Tomadas'!$E$4:$E$9993=$A$1)*('Controle de NFs Tomadas'!$C$4:$C$9993=EK$2)*('Controle de NFs Tomadas'!$G$4:$G$9993=$A31)*('Controle de NFs Tomadas'!$I$4:$I$9993))</f>
        <v>0</v>
      </c>
      <c r="EL31" s="168">
        <f>SUMPRODUCT(('Controle de NFs Tomadas'!$E$4:$E$9993=$A$1)*('Controle de NFs Tomadas'!$C$4:$C$9993=EL$2)*('Controle de NFs Tomadas'!$G$4:$G$9993=$A31)*('Controle de NFs Tomadas'!$I$4:$I$9993))</f>
        <v>0</v>
      </c>
      <c r="EM31" s="168">
        <f>SUMPRODUCT(('Controle de NFs Tomadas'!$E$4:$E$9993=$A$1)*('Controle de NFs Tomadas'!$C$4:$C$9993=EM$2)*('Controle de NFs Tomadas'!$G$4:$G$9993=$A31)*('Controle de NFs Tomadas'!$I$4:$I$9993))</f>
        <v>0</v>
      </c>
      <c r="EN31" s="168">
        <f>SUMPRODUCT(('Controle de NFs Tomadas'!$E$4:$E$9993=$A$1)*('Controle de NFs Tomadas'!$C$4:$C$9993=EN$2)*('Controle de NFs Tomadas'!$G$4:$G$9993=$A31)*('Controle de NFs Tomadas'!$I$4:$I$9993))</f>
        <v>0</v>
      </c>
      <c r="EO31" s="168">
        <f>SUMPRODUCT(('Controle de NFs Tomadas'!$E$4:$E$9993=$A$1)*('Controle de NFs Tomadas'!$C$4:$C$9993=EO$2)*('Controle de NFs Tomadas'!$G$4:$G$9993=$A31)*('Controle de NFs Tomadas'!$I$4:$I$9993))</f>
        <v>0</v>
      </c>
      <c r="EP31" s="168">
        <f>SUMPRODUCT(('Controle de NFs Tomadas'!$E$4:$E$9993=$A$1)*('Controle de NFs Tomadas'!$C$4:$C$9993=EP$2)*('Controle de NFs Tomadas'!$G$4:$G$9993=$A31)*('Controle de NFs Tomadas'!$I$4:$I$9993))</f>
        <v>0</v>
      </c>
      <c r="EQ31" s="168">
        <f>SUMPRODUCT(('Controle de NFs Tomadas'!$E$4:$E$9993=$A$1)*('Controle de NFs Tomadas'!$C$4:$C$9993=EQ$2)*('Controle de NFs Tomadas'!$G$4:$G$9993=$A31)*('Controle de NFs Tomadas'!$I$4:$I$9993))</f>
        <v>0</v>
      </c>
      <c r="ER31" s="168">
        <f>SUMPRODUCT(('Controle de NFs Tomadas'!$E$4:$E$9993=$A$1)*('Controle de NFs Tomadas'!$C$4:$C$9993=ER$2)*('Controle de NFs Tomadas'!$G$4:$G$9993=$A31)*('Controle de NFs Tomadas'!$I$4:$I$9993))</f>
        <v>0</v>
      </c>
      <c r="ES31" s="168">
        <f>SUMPRODUCT(('Controle de NFs Tomadas'!$E$4:$E$9993=$A$1)*('Controle de NFs Tomadas'!$C$4:$C$9993=ES$2)*('Controle de NFs Tomadas'!$G$4:$G$9993=$A31)*('Controle de NFs Tomadas'!$I$4:$I$9993))</f>
        <v>0</v>
      </c>
      <c r="ET31" s="168">
        <f>SUMPRODUCT(('Controle de NFs Tomadas'!$E$4:$E$9993=$A$1)*('Controle de NFs Tomadas'!$C$4:$C$9993=ET$2)*('Controle de NFs Tomadas'!$G$4:$G$9993=$A31)*('Controle de NFs Tomadas'!$I$4:$I$9993))</f>
        <v>0</v>
      </c>
      <c r="EU31" s="168">
        <f>SUMPRODUCT(('Controle de NFs Tomadas'!$E$4:$E$9993=$A$1)*('Controle de NFs Tomadas'!$C$4:$C$9993=EU$2)*('Controle de NFs Tomadas'!$G$4:$G$9993=$A31)*('Controle de NFs Tomadas'!$I$4:$I$9993))</f>
        <v>0</v>
      </c>
      <c r="EV31" s="168">
        <f>SUMPRODUCT(('Controle de NFs Tomadas'!$E$4:$E$9993=$A$1)*('Controle de NFs Tomadas'!$C$4:$C$9993=EV$2)*('Controle de NFs Tomadas'!$G$4:$G$9993=$A31)*('Controle de NFs Tomadas'!$I$4:$I$9993))</f>
        <v>0</v>
      </c>
      <c r="EW31" s="168">
        <f>SUMPRODUCT(('Controle de NFs Tomadas'!$E$4:$E$9993=$A$1)*('Controle de NFs Tomadas'!$C$4:$C$9993=EW$2)*('Controle de NFs Tomadas'!$G$4:$G$9993=$A31)*('Controle de NFs Tomadas'!$I$4:$I$9993))</f>
        <v>0</v>
      </c>
      <c r="EX31" s="168">
        <f>SUMPRODUCT(('Controle de NFs Tomadas'!$E$4:$E$9993=$A$1)*('Controle de NFs Tomadas'!$C$4:$C$9993=EX$2)*('Controle de NFs Tomadas'!$G$4:$G$9993=$A31)*('Controle de NFs Tomadas'!$I$4:$I$9993))</f>
        <v>0</v>
      </c>
      <c r="EY31" s="168">
        <f>SUMPRODUCT(('Controle de NFs Tomadas'!$E$4:$E$9993=$A$1)*('Controle de NFs Tomadas'!$C$4:$C$9993=EY$2)*('Controle de NFs Tomadas'!$G$4:$G$9993=$A31)*('Controle de NFs Tomadas'!$I$4:$I$9993))</f>
        <v>0</v>
      </c>
      <c r="EZ31" s="168">
        <f>SUMPRODUCT(('Controle de NFs Tomadas'!$E$4:$E$9993=$A$1)*('Controle de NFs Tomadas'!$C$4:$C$9993=EZ$2)*('Controle de NFs Tomadas'!$G$4:$G$9993=$A31)*('Controle de NFs Tomadas'!$I$4:$I$9993))</f>
        <v>0</v>
      </c>
      <c r="FA31" s="168">
        <f>SUMPRODUCT(('Controle de NFs Tomadas'!$E$4:$E$9993=$A$1)*('Controle de NFs Tomadas'!$C$4:$C$9993=FA$2)*('Controle de NFs Tomadas'!$G$4:$G$9993=$A31)*('Controle de NFs Tomadas'!$I$4:$I$9993))</f>
        <v>0</v>
      </c>
      <c r="FB31" s="168">
        <f>SUMPRODUCT(('Controle de NFs Tomadas'!$E$4:$E$9993=$A$1)*('Controle de NFs Tomadas'!$C$4:$C$9993=FB$2)*('Controle de NFs Tomadas'!$G$4:$G$9993=$A31)*('Controle de NFs Tomadas'!$I$4:$I$9993))</f>
        <v>0</v>
      </c>
      <c r="FC31" s="168">
        <f>SUMPRODUCT(('Controle de NFs Tomadas'!$E$4:$E$9993=$A$1)*('Controle de NFs Tomadas'!$C$4:$C$9993=FC$2)*('Controle de NFs Tomadas'!$G$4:$G$9993=$A31)*('Controle de NFs Tomadas'!$I$4:$I$9993))</f>
        <v>0</v>
      </c>
      <c r="FD31" s="168">
        <f>SUMPRODUCT(('Controle de NFs Tomadas'!$E$4:$E$9993=$A$1)*('Controle de NFs Tomadas'!$C$4:$C$9993=FD$2)*('Controle de NFs Tomadas'!$G$4:$G$9993=$A31)*('Controle de NFs Tomadas'!$I$4:$I$9993))</f>
        <v>0</v>
      </c>
      <c r="FE31" s="168">
        <f>SUMPRODUCT(('Controle de NFs Tomadas'!$E$4:$E$9993=$A$1)*('Controle de NFs Tomadas'!$C$4:$C$9993=FE$2)*('Controle de NFs Tomadas'!$G$4:$G$9993=$A31)*('Controle de NFs Tomadas'!$I$4:$I$9993))</f>
        <v>0</v>
      </c>
      <c r="FF31" s="168">
        <f>SUMPRODUCT(('Controle de NFs Tomadas'!$E$4:$E$9993=$A$1)*('Controle de NFs Tomadas'!$C$4:$C$9993=FF$2)*('Controle de NFs Tomadas'!$G$4:$G$9993=$A31)*('Controle de NFs Tomadas'!$I$4:$I$9993))</f>
        <v>0</v>
      </c>
      <c r="FG31" s="168">
        <f>SUMPRODUCT(('Controle de NFs Tomadas'!$E$4:$E$9993=$A$1)*('Controle de NFs Tomadas'!$C$4:$C$9993=FG$2)*('Controle de NFs Tomadas'!$G$4:$G$9993=$A31)*('Controle de NFs Tomadas'!$I$4:$I$9993))</f>
        <v>0</v>
      </c>
      <c r="FH31" s="168">
        <f>SUMPRODUCT(('Controle de NFs Tomadas'!$E$4:$E$9993=$A$1)*('Controle de NFs Tomadas'!$C$4:$C$9993=FH$2)*('Controle de NFs Tomadas'!$G$4:$G$9993=$A31)*('Controle de NFs Tomadas'!$I$4:$I$9993))</f>
        <v>0</v>
      </c>
      <c r="FI31" s="168">
        <f>SUMPRODUCT(('Controle de NFs Tomadas'!$E$4:$E$9993=$A$1)*('Controle de NFs Tomadas'!$C$4:$C$9993=FI$2)*('Controle de NFs Tomadas'!$G$4:$G$9993=$A31)*('Controle de NFs Tomadas'!$I$4:$I$9993))</f>
        <v>0</v>
      </c>
      <c r="FJ31" s="168">
        <f>SUMPRODUCT(('Controle de NFs Tomadas'!$E$4:$E$9993=$A$1)*('Controle de NFs Tomadas'!$C$4:$C$9993=FJ$2)*('Controle de NFs Tomadas'!$G$4:$G$9993=$A31)*('Controle de NFs Tomadas'!$I$4:$I$9993))</f>
        <v>0</v>
      </c>
      <c r="FK31" s="168">
        <f>SUMPRODUCT(('Controle de NFs Tomadas'!$E$4:$E$9993=$A$1)*('Controle de NFs Tomadas'!$C$4:$C$9993=FK$2)*('Controle de NFs Tomadas'!$G$4:$G$9993=$A31)*('Controle de NFs Tomadas'!$I$4:$I$9993))</f>
        <v>0</v>
      </c>
      <c r="FL31" s="168">
        <f>SUMPRODUCT(('Controle de NFs Tomadas'!$E$4:$E$9993=$A$1)*('Controle de NFs Tomadas'!$C$4:$C$9993=FL$2)*('Controle de NFs Tomadas'!$G$4:$G$9993=$A31)*('Controle de NFs Tomadas'!$I$4:$I$9993))</f>
        <v>0</v>
      </c>
      <c r="FM31" s="168">
        <f>SUMPRODUCT(('Controle de NFs Tomadas'!$E$4:$E$9993=$A$1)*('Controle de NFs Tomadas'!$C$4:$C$9993=FM$2)*('Controle de NFs Tomadas'!$G$4:$G$9993=$A31)*('Controle de NFs Tomadas'!$I$4:$I$9993))</f>
        <v>0</v>
      </c>
      <c r="FN31" s="168">
        <f>SUMPRODUCT(('Controle de NFs Tomadas'!$E$4:$E$9993=$A$1)*('Controle de NFs Tomadas'!$C$4:$C$9993=FN$2)*('Controle de NFs Tomadas'!$G$4:$G$9993=$A31)*('Controle de NFs Tomadas'!$I$4:$I$9993))</f>
        <v>0</v>
      </c>
      <c r="FO31" s="168">
        <f>SUMPRODUCT(('Controle de NFs Tomadas'!$E$4:$E$9993=$A$1)*('Controle de NFs Tomadas'!$C$4:$C$9993=FO$2)*('Controle de NFs Tomadas'!$G$4:$G$9993=$A31)*('Controle de NFs Tomadas'!$I$4:$I$9993))</f>
        <v>0</v>
      </c>
      <c r="FP31" s="168">
        <f>SUMPRODUCT(('Controle de NFs Tomadas'!$E$4:$E$9993=$A$1)*('Controle de NFs Tomadas'!$C$4:$C$9993=FP$2)*('Controle de NFs Tomadas'!$G$4:$G$9993=$A31)*('Controle de NFs Tomadas'!$I$4:$I$9993))</f>
        <v>0</v>
      </c>
      <c r="FQ31" s="168">
        <f>SUMPRODUCT(('Controle de NFs Tomadas'!$E$4:$E$9993=$A$1)*('Controle de NFs Tomadas'!$C$4:$C$9993=FQ$2)*('Controle de NFs Tomadas'!$G$4:$G$9993=$A31)*('Controle de NFs Tomadas'!$I$4:$I$9993))</f>
        <v>0</v>
      </c>
      <c r="FR31" s="168">
        <f>SUMPRODUCT(('Controle de NFs Tomadas'!$E$4:$E$9993=$A$1)*('Controle de NFs Tomadas'!$C$4:$C$9993=FR$2)*('Controle de NFs Tomadas'!$G$4:$G$9993=$A31)*('Controle de NFs Tomadas'!$I$4:$I$9993))</f>
        <v>0</v>
      </c>
      <c r="FS31" s="168">
        <f>SUMPRODUCT(('Controle de NFs Tomadas'!$E$4:$E$9993=$A$1)*('Controle de NFs Tomadas'!$C$4:$C$9993=FS$2)*('Controle de NFs Tomadas'!$G$4:$G$9993=$A31)*('Controle de NFs Tomadas'!$I$4:$I$9993))</f>
        <v>0</v>
      </c>
      <c r="FT31" s="168">
        <f>SUMPRODUCT(('Controle de NFs Tomadas'!$E$4:$E$9993=$A$1)*('Controle de NFs Tomadas'!$C$4:$C$9993=FT$2)*('Controle de NFs Tomadas'!$G$4:$G$9993=$A31)*('Controle de NFs Tomadas'!$I$4:$I$9993))</f>
        <v>0</v>
      </c>
      <c r="FU31" s="168">
        <f>SUMPRODUCT(('Controle de NFs Tomadas'!$E$4:$E$9993=$A$1)*('Controle de NFs Tomadas'!$C$4:$C$9993=FU$2)*('Controle de NFs Tomadas'!$G$4:$G$9993=$A31)*('Controle de NFs Tomadas'!$I$4:$I$9993))</f>
        <v>0</v>
      </c>
      <c r="FV31" s="168">
        <f>SUMPRODUCT(('Controle de NFs Tomadas'!$E$4:$E$9993=$A$1)*('Controle de NFs Tomadas'!$C$4:$C$9993=FV$2)*('Controle de NFs Tomadas'!$G$4:$G$9993=$A31)*('Controle de NFs Tomadas'!$I$4:$I$9993))</f>
        <v>0</v>
      </c>
      <c r="FW31" s="168">
        <f>SUMPRODUCT(('Controle de NFs Tomadas'!$E$4:$E$9993=$A$1)*('Controle de NFs Tomadas'!$C$4:$C$9993=FW$2)*('Controle de NFs Tomadas'!$G$4:$G$9993=$A31)*('Controle de NFs Tomadas'!$I$4:$I$9993))</f>
        <v>0</v>
      </c>
      <c r="FX31" s="168">
        <f>SUMPRODUCT(('Controle de NFs Tomadas'!$E$4:$E$9993=$A$1)*('Controle de NFs Tomadas'!$C$4:$C$9993=FX$2)*('Controle de NFs Tomadas'!$G$4:$G$9993=$A31)*('Controle de NFs Tomadas'!$I$4:$I$9993))</f>
        <v>0</v>
      </c>
      <c r="FY31" s="168">
        <f>SUMPRODUCT(('Controle de NFs Tomadas'!$E$4:$E$9993=$A$1)*('Controle de NFs Tomadas'!$C$4:$C$9993=FY$2)*('Controle de NFs Tomadas'!$G$4:$G$9993=$A31)*('Controle de NFs Tomadas'!$I$4:$I$9993))</f>
        <v>0</v>
      </c>
      <c r="FZ31" s="168">
        <f>SUMPRODUCT(('Controle de NFs Tomadas'!$E$4:$E$9993=$A$1)*('Controle de NFs Tomadas'!$C$4:$C$9993=FZ$2)*('Controle de NFs Tomadas'!$G$4:$G$9993=$A31)*('Controle de NFs Tomadas'!$I$4:$I$9993))</f>
        <v>0</v>
      </c>
      <c r="GA31" s="168">
        <f>SUMPRODUCT(('Controle de NFs Tomadas'!$E$4:$E$9993=$A$1)*('Controle de NFs Tomadas'!$C$4:$C$9993=GA$2)*('Controle de NFs Tomadas'!$G$4:$G$9993=$A31)*('Controle de NFs Tomadas'!$I$4:$I$9993))</f>
        <v>0</v>
      </c>
      <c r="GB31" s="168">
        <f>SUMPRODUCT(('Controle de NFs Tomadas'!$E$4:$E$9993=$A$1)*('Controle de NFs Tomadas'!$C$4:$C$9993=GB$2)*('Controle de NFs Tomadas'!$G$4:$G$9993=$A31)*('Controle de NFs Tomadas'!$I$4:$I$9993))</f>
        <v>0</v>
      </c>
      <c r="GC31" s="168">
        <f>SUMPRODUCT(('Controle de NFs Tomadas'!$E$4:$E$9993=$A$1)*('Controle de NFs Tomadas'!$C$4:$C$9993=GC$2)*('Controle de NFs Tomadas'!$G$4:$G$9993=$A31)*('Controle de NFs Tomadas'!$I$4:$I$9993))</f>
        <v>0</v>
      </c>
      <c r="GD31" s="168">
        <f>SUMPRODUCT(('Controle de NFs Tomadas'!$E$4:$E$9993=$A$1)*('Controle de NFs Tomadas'!$C$4:$C$9993=GD$2)*('Controle de NFs Tomadas'!$G$4:$G$9993=$A31)*('Controle de NFs Tomadas'!$I$4:$I$9993))</f>
        <v>0</v>
      </c>
      <c r="GE31" s="168">
        <f>SUMPRODUCT(('Controle de NFs Tomadas'!$E$4:$E$9993=$A$1)*('Controle de NFs Tomadas'!$C$4:$C$9993=GE$2)*('Controle de NFs Tomadas'!$G$4:$G$9993=$A31)*('Controle de NFs Tomadas'!$I$4:$I$9993))</f>
        <v>0</v>
      </c>
      <c r="GF31" s="168">
        <f>SUMPRODUCT(('Controle de NFs Tomadas'!$E$4:$E$9993=$A$1)*('Controle de NFs Tomadas'!$C$4:$C$9993=GF$2)*('Controle de NFs Tomadas'!$G$4:$G$9993=$A31)*('Controle de NFs Tomadas'!$I$4:$I$9993))</f>
        <v>0</v>
      </c>
      <c r="GG31" s="168">
        <f>SUMPRODUCT(('Controle de NFs Tomadas'!$E$4:$E$9993=$A$1)*('Controle de NFs Tomadas'!$C$4:$C$9993=GG$2)*('Controle de NFs Tomadas'!$G$4:$G$9993=$A31)*('Controle de NFs Tomadas'!$I$4:$I$9993))</f>
        <v>0</v>
      </c>
      <c r="GH31" s="168">
        <f>SUMPRODUCT(('Controle de NFs Tomadas'!$E$4:$E$9993=$A$1)*('Controle de NFs Tomadas'!$C$4:$C$9993=GH$2)*('Controle de NFs Tomadas'!$G$4:$G$9993=$A31)*('Controle de NFs Tomadas'!$I$4:$I$9993))</f>
        <v>0</v>
      </c>
      <c r="GI31" s="168">
        <f>SUMPRODUCT(('Controle de NFs Tomadas'!$E$4:$E$9993=$A$1)*('Controle de NFs Tomadas'!$C$4:$C$9993=GI$2)*('Controle de NFs Tomadas'!$G$4:$G$9993=$A31)*('Controle de NFs Tomadas'!$I$4:$I$9993))</f>
        <v>0</v>
      </c>
      <c r="GJ31" s="168">
        <f>SUMPRODUCT(('Controle de NFs Tomadas'!$E$4:$E$9993=$A$1)*('Controle de NFs Tomadas'!$C$4:$C$9993=GJ$2)*('Controle de NFs Tomadas'!$G$4:$G$9993=$A31)*('Controle de NFs Tomadas'!$I$4:$I$9993))</f>
        <v>0</v>
      </c>
      <c r="GK31" s="168">
        <f>SUMPRODUCT(('Controle de NFs Tomadas'!$E$4:$E$9993=$A$1)*('Controle de NFs Tomadas'!$C$4:$C$9993=GK$2)*('Controle de NFs Tomadas'!$G$4:$G$9993=$A31)*('Controle de NFs Tomadas'!$I$4:$I$9993))</f>
        <v>0</v>
      </c>
      <c r="GL31" s="168">
        <f>SUMPRODUCT(('Controle de NFs Tomadas'!$E$4:$E$9993=$A$1)*('Controle de NFs Tomadas'!$C$4:$C$9993=GL$2)*('Controle de NFs Tomadas'!$G$4:$G$9993=$A31)*('Controle de NFs Tomadas'!$I$4:$I$9993))</f>
        <v>0</v>
      </c>
      <c r="GM31" s="168">
        <f>SUMPRODUCT(('Controle de NFs Tomadas'!$E$4:$E$9993=$A$1)*('Controle de NFs Tomadas'!$C$4:$C$9993=GM$2)*('Controle de NFs Tomadas'!$G$4:$G$9993=$A31)*('Controle de NFs Tomadas'!$I$4:$I$9993))</f>
        <v>0</v>
      </c>
      <c r="GN31" s="168">
        <f>SUMPRODUCT(('Controle de NFs Tomadas'!$E$4:$E$9993=$A$1)*('Controle de NFs Tomadas'!$C$4:$C$9993=GN$2)*('Controle de NFs Tomadas'!$G$4:$G$9993=$A31)*('Controle de NFs Tomadas'!$I$4:$I$9993))</f>
        <v>0</v>
      </c>
      <c r="GO31" s="168">
        <f>SUMPRODUCT(('Controle de NFs Tomadas'!$E$4:$E$9993=$A$1)*('Controle de NFs Tomadas'!$C$4:$C$9993=GO$2)*('Controle de NFs Tomadas'!$G$4:$G$9993=$A31)*('Controle de NFs Tomadas'!$I$4:$I$9993))</f>
        <v>0</v>
      </c>
      <c r="GP31" s="168">
        <f>SUMPRODUCT(('Controle de NFs Tomadas'!$E$4:$E$9993=$A$1)*('Controle de NFs Tomadas'!$C$4:$C$9993=GP$2)*('Controle de NFs Tomadas'!$G$4:$G$9993=$A31)*('Controle de NFs Tomadas'!$I$4:$I$9993))</f>
        <v>0</v>
      </c>
      <c r="GQ31" s="168">
        <f>SUMPRODUCT(('Controle de NFs Tomadas'!$E$4:$E$9993=$A$1)*('Controle de NFs Tomadas'!$C$4:$C$9993=GQ$2)*('Controle de NFs Tomadas'!$G$4:$G$9993=$A31)*('Controle de NFs Tomadas'!$I$4:$I$9993))</f>
        <v>0</v>
      </c>
      <c r="GR31" s="168">
        <f>SUMPRODUCT(('Controle de NFs Tomadas'!$E$4:$E$9993=$A$1)*('Controle de NFs Tomadas'!$C$4:$C$9993=GR$2)*('Controle de NFs Tomadas'!$G$4:$G$9993=$A31)*('Controle de NFs Tomadas'!$I$4:$I$9993))</f>
        <v>0</v>
      </c>
      <c r="GS31" s="168">
        <f>SUMPRODUCT(('Controle de NFs Tomadas'!$E$4:$E$9993=$A$1)*('Controle de NFs Tomadas'!$C$4:$C$9993=GS$2)*('Controle de NFs Tomadas'!$G$4:$G$9993=$A31)*('Controle de NFs Tomadas'!$I$4:$I$9993))</f>
        <v>0</v>
      </c>
      <c r="GT31" s="168">
        <f>SUMPRODUCT(('Controle de NFs Tomadas'!$E$4:$E$9993=$A$1)*('Controle de NFs Tomadas'!$C$4:$C$9993=GT$2)*('Controle de NFs Tomadas'!$G$4:$G$9993=$A31)*('Controle de NFs Tomadas'!$I$4:$I$9993))</f>
        <v>0</v>
      </c>
      <c r="GU31" s="168">
        <f>SUMPRODUCT(('Controle de NFs Tomadas'!$E$4:$E$9993=$A$1)*('Controle de NFs Tomadas'!$C$4:$C$9993=GU$2)*('Controle de NFs Tomadas'!$G$4:$G$9993=$A31)*('Controle de NFs Tomadas'!$I$4:$I$9993))</f>
        <v>0</v>
      </c>
      <c r="GV31" s="168">
        <f>SUMPRODUCT(('Controle de NFs Tomadas'!$E$4:$E$9993=$A$1)*('Controle de NFs Tomadas'!$C$4:$C$9993=GV$2)*('Controle de NFs Tomadas'!$G$4:$G$9993=$A31)*('Controle de NFs Tomadas'!$I$4:$I$9993))</f>
        <v>0</v>
      </c>
      <c r="GW31" s="168">
        <f>SUMPRODUCT(('Controle de NFs Tomadas'!$E$4:$E$9993=$A$1)*('Controle de NFs Tomadas'!$C$4:$C$9993=GW$2)*('Controle de NFs Tomadas'!$G$4:$G$9993=$A31)*('Controle de NFs Tomadas'!$I$4:$I$9993))</f>
        <v>0</v>
      </c>
      <c r="GX31" s="168">
        <f>SUMPRODUCT(('Controle de NFs Tomadas'!$E$4:$E$9993=$A$1)*('Controle de NFs Tomadas'!$C$4:$C$9993=GX$2)*('Controle de NFs Tomadas'!$G$4:$G$9993=$A31)*('Controle de NFs Tomadas'!$I$4:$I$9993))</f>
        <v>0</v>
      </c>
      <c r="GY31" s="168">
        <f>SUMPRODUCT(('Controle de NFs Tomadas'!$E$4:$E$9993=$A$1)*('Controle de NFs Tomadas'!$C$4:$C$9993=GY$2)*('Controle de NFs Tomadas'!$G$4:$G$9993=$A31)*('Controle de NFs Tomadas'!$I$4:$I$9993))</f>
        <v>0</v>
      </c>
      <c r="GZ31" s="168">
        <f>SUMPRODUCT(('Controle de NFs Tomadas'!$E$4:$E$9993=$A$1)*('Controle de NFs Tomadas'!$C$4:$C$9993=GZ$2)*('Controle de NFs Tomadas'!$G$4:$G$9993=$A31)*('Controle de NFs Tomadas'!$I$4:$I$9993))</f>
        <v>0</v>
      </c>
      <c r="HA31" s="168">
        <f>SUMPRODUCT(('Controle de NFs Tomadas'!$E$4:$E$9993=$A$1)*('Controle de NFs Tomadas'!$C$4:$C$9993=HA$2)*('Controle de NFs Tomadas'!$G$4:$G$9993=$A31)*('Controle de NFs Tomadas'!$I$4:$I$9993))</f>
        <v>0</v>
      </c>
      <c r="HB31" s="168">
        <f>SUMPRODUCT(('Controle de NFs Tomadas'!$E$4:$E$9993=$A$1)*('Controle de NFs Tomadas'!$C$4:$C$9993=HB$2)*('Controle de NFs Tomadas'!$G$4:$G$9993=$A31)*('Controle de NFs Tomadas'!$I$4:$I$9993))</f>
        <v>0</v>
      </c>
      <c r="HC31" s="168">
        <f>SUMPRODUCT(('Controle de NFs Tomadas'!$E$4:$E$9993=$A$1)*('Controle de NFs Tomadas'!$C$4:$C$9993=HC$2)*('Controle de NFs Tomadas'!$G$4:$G$9993=$A31)*('Controle de NFs Tomadas'!$I$4:$I$9993))</f>
        <v>0</v>
      </c>
      <c r="HD31" s="168">
        <f>SUMPRODUCT(('Controle de NFs Tomadas'!$E$4:$E$9993=$A$1)*('Controle de NFs Tomadas'!$C$4:$C$9993=HD$2)*('Controle de NFs Tomadas'!$G$4:$G$9993=$A31)*('Controle de NFs Tomadas'!$I$4:$I$9993))</f>
        <v>0</v>
      </c>
      <c r="HE31" s="168">
        <f>SUMPRODUCT(('Controle de NFs Tomadas'!$E$4:$E$9993=$A$1)*('Controle de NFs Tomadas'!$C$4:$C$9993=HE$2)*('Controle de NFs Tomadas'!$G$4:$G$9993=$A31)*('Controle de NFs Tomadas'!$I$4:$I$9993))</f>
        <v>0</v>
      </c>
      <c r="HF31" s="168">
        <f>SUMPRODUCT(('Controle de NFs Tomadas'!$E$4:$E$9993=$A$1)*('Controle de NFs Tomadas'!$C$4:$C$9993=HF$2)*('Controle de NFs Tomadas'!$G$4:$G$9993=$A31)*('Controle de NFs Tomadas'!$I$4:$I$9993))</f>
        <v>0</v>
      </c>
      <c r="HG31" s="168">
        <f>SUMPRODUCT(('Controle de NFs Tomadas'!$E$4:$E$9993=$A$1)*('Controle de NFs Tomadas'!$C$4:$C$9993=HG$2)*('Controle de NFs Tomadas'!$G$4:$G$9993=$A31)*('Controle de NFs Tomadas'!$I$4:$I$9993))</f>
        <v>0</v>
      </c>
      <c r="HH31" s="168">
        <f>SUMPRODUCT(('Controle de NFs Tomadas'!$E$4:$E$9993=$A$1)*('Controle de NFs Tomadas'!$C$4:$C$9993=HH$2)*('Controle de NFs Tomadas'!$G$4:$G$9993=$A31)*('Controle de NFs Tomadas'!$I$4:$I$9993))</f>
        <v>0</v>
      </c>
      <c r="HI31" s="168">
        <f>SUMPRODUCT(('Controle de NFs Tomadas'!$E$4:$E$9993=$A$1)*('Controle de NFs Tomadas'!$C$4:$C$9993=HI$2)*('Controle de NFs Tomadas'!$G$4:$G$9993=$A31)*('Controle de NFs Tomadas'!$I$4:$I$9993))</f>
        <v>0</v>
      </c>
      <c r="HJ31" s="168">
        <f>SUMPRODUCT(('Controle de NFs Tomadas'!$E$4:$E$9993=$A$1)*('Controle de NFs Tomadas'!$C$4:$C$9993=HJ$2)*('Controle de NFs Tomadas'!$G$4:$G$9993=$A31)*('Controle de NFs Tomadas'!$I$4:$I$9993))</f>
        <v>0</v>
      </c>
      <c r="HK31" s="168">
        <f>SUMPRODUCT(('Controle de NFs Tomadas'!$E$4:$E$9993=$A$1)*('Controle de NFs Tomadas'!$C$4:$C$9993=HK$2)*('Controle de NFs Tomadas'!$G$4:$G$9993=$A31)*('Controle de NFs Tomadas'!$I$4:$I$9993))</f>
        <v>0</v>
      </c>
      <c r="HL31" s="168">
        <f>SUMPRODUCT(('Controle de NFs Tomadas'!$E$4:$E$9993=$A$1)*('Controle de NFs Tomadas'!$C$4:$C$9993=HL$2)*('Controle de NFs Tomadas'!$G$4:$G$9993=$A31)*('Controle de NFs Tomadas'!$I$4:$I$9993))</f>
        <v>0</v>
      </c>
      <c r="HM31" s="168">
        <f>SUMPRODUCT(('Controle de NFs Tomadas'!$E$4:$E$9993=$A$1)*('Controle de NFs Tomadas'!$C$4:$C$9993=HM$2)*('Controle de NFs Tomadas'!$G$4:$G$9993=$A31)*('Controle de NFs Tomadas'!$I$4:$I$9993))</f>
        <v>0</v>
      </c>
      <c r="HN31" s="168">
        <f>SUMPRODUCT(('Controle de NFs Tomadas'!$E$4:$E$9993=$A$1)*('Controle de NFs Tomadas'!$C$4:$C$9993=HN$2)*('Controle de NFs Tomadas'!$G$4:$G$9993=$A31)*('Controle de NFs Tomadas'!$I$4:$I$9993))</f>
        <v>0</v>
      </c>
      <c r="HO31" s="168">
        <f>SUMPRODUCT(('Controle de NFs Tomadas'!$E$4:$E$9993=$A$1)*('Controle de NFs Tomadas'!$C$4:$C$9993=HO$2)*('Controle de NFs Tomadas'!$G$4:$G$9993=$A31)*('Controle de NFs Tomadas'!$I$4:$I$9993))</f>
        <v>0</v>
      </c>
      <c r="HP31" s="168">
        <f>SUMPRODUCT(('Controle de NFs Tomadas'!$E$4:$E$9993=$A$1)*('Controle de NFs Tomadas'!$C$4:$C$9993=HP$2)*('Controle de NFs Tomadas'!$G$4:$G$9993=$A31)*('Controle de NFs Tomadas'!$I$4:$I$9993))</f>
        <v>0</v>
      </c>
      <c r="HQ31" s="168">
        <f>SUMPRODUCT(('Controle de NFs Tomadas'!$E$4:$E$9993=$A$1)*('Controle de NFs Tomadas'!$C$4:$C$9993=HQ$2)*('Controle de NFs Tomadas'!$G$4:$G$9993=$A31)*('Controle de NFs Tomadas'!$I$4:$I$9993))</f>
        <v>0</v>
      </c>
      <c r="HR31" s="168">
        <f>SUMPRODUCT(('Controle de NFs Tomadas'!$E$4:$E$9993=$A$1)*('Controle de NFs Tomadas'!$C$4:$C$9993=HR$2)*('Controle de NFs Tomadas'!$G$4:$G$9993=$A31)*('Controle de NFs Tomadas'!$I$4:$I$9993))</f>
        <v>0</v>
      </c>
      <c r="HS31" s="168">
        <f>SUMPRODUCT(('Controle de NFs Tomadas'!$E$4:$E$9993=$A$1)*('Controle de NFs Tomadas'!$C$4:$C$9993=HS$2)*('Controle de NFs Tomadas'!$G$4:$G$9993=$A31)*('Controle de NFs Tomadas'!$I$4:$I$9993))</f>
        <v>0</v>
      </c>
      <c r="HT31" s="168">
        <f>SUMPRODUCT(('Controle de NFs Tomadas'!$E$4:$E$9993=$A$1)*('Controle de NFs Tomadas'!$C$4:$C$9993=HT$2)*('Controle de NFs Tomadas'!$G$4:$G$9993=$A31)*('Controle de NFs Tomadas'!$I$4:$I$9993))</f>
        <v>0</v>
      </c>
      <c r="HU31" s="168">
        <f>SUMPRODUCT(('Controle de NFs Tomadas'!$E$4:$E$9993=$A$1)*('Controle de NFs Tomadas'!$C$4:$C$9993=HU$2)*('Controle de NFs Tomadas'!$G$4:$G$9993=$A31)*('Controle de NFs Tomadas'!$I$4:$I$9993))</f>
        <v>0</v>
      </c>
      <c r="HV31" s="168">
        <f>SUMPRODUCT(('Controle de NFs Tomadas'!$E$4:$E$9993=$A$1)*('Controle de NFs Tomadas'!$C$4:$C$9993=HV$2)*('Controle de NFs Tomadas'!$G$4:$G$9993=$A31)*('Controle de NFs Tomadas'!$I$4:$I$9993))</f>
        <v>0</v>
      </c>
      <c r="HW31" s="168">
        <f>SUMPRODUCT(('Controle de NFs Tomadas'!$E$4:$E$9993=$A$1)*('Controle de NFs Tomadas'!$C$4:$C$9993=HW$2)*('Controle de NFs Tomadas'!$G$4:$G$9993=$A31)*('Controle de NFs Tomadas'!$I$4:$I$9993))</f>
        <v>0</v>
      </c>
      <c r="HX31" s="168">
        <f>SUMPRODUCT(('Controle de NFs Tomadas'!$E$4:$E$9993=$A$1)*('Controle de NFs Tomadas'!$C$4:$C$9993=HX$2)*('Controle de NFs Tomadas'!$G$4:$G$9993=$A31)*('Controle de NFs Tomadas'!$I$4:$I$9993))</f>
        <v>0</v>
      </c>
      <c r="HY31" s="168">
        <f>SUMPRODUCT(('Controle de NFs Tomadas'!$E$4:$E$9993=$A$1)*('Controle de NFs Tomadas'!$C$4:$C$9993=HY$2)*('Controle de NFs Tomadas'!$G$4:$G$9993=$A31)*('Controle de NFs Tomadas'!$I$4:$I$9993))</f>
        <v>0</v>
      </c>
      <c r="HZ31" s="168">
        <f>SUMPRODUCT(('Controle de NFs Tomadas'!$E$4:$E$9993=$A$1)*('Controle de NFs Tomadas'!$C$4:$C$9993=HZ$2)*('Controle de NFs Tomadas'!$G$4:$G$9993=$A31)*('Controle de NFs Tomadas'!$I$4:$I$9993))</f>
        <v>0</v>
      </c>
      <c r="IA31" s="168">
        <f>SUMPRODUCT(('Controle de NFs Tomadas'!$E$4:$E$9993=$A$1)*('Controle de NFs Tomadas'!$C$4:$C$9993=IA$2)*('Controle de NFs Tomadas'!$G$4:$G$9993=$A31)*('Controle de NFs Tomadas'!$I$4:$I$9993))</f>
        <v>0</v>
      </c>
      <c r="IB31" s="168">
        <f>SUMPRODUCT(('Controle de NFs Tomadas'!$E$4:$E$9993=$A$1)*('Controle de NFs Tomadas'!$C$4:$C$9993=IB$2)*('Controle de NFs Tomadas'!$G$4:$G$9993=$A31)*('Controle de NFs Tomadas'!$I$4:$I$9993))</f>
        <v>0</v>
      </c>
      <c r="IC31" s="168">
        <f>SUMPRODUCT(('Controle de NFs Tomadas'!$E$4:$E$9993=$A$1)*('Controle de NFs Tomadas'!$C$4:$C$9993=IC$2)*('Controle de NFs Tomadas'!$G$4:$G$9993=$A31)*('Controle de NFs Tomadas'!$I$4:$I$9993))</f>
        <v>0</v>
      </c>
      <c r="ID31" s="168">
        <f>SUMPRODUCT(('Controle de NFs Tomadas'!$E$4:$E$9993=$A$1)*('Controle de NFs Tomadas'!$C$4:$C$9993=ID$2)*('Controle de NFs Tomadas'!$G$4:$G$9993=$A31)*('Controle de NFs Tomadas'!$I$4:$I$9993))</f>
        <v>0</v>
      </c>
      <c r="IE31" s="168">
        <f>SUMPRODUCT(('Controle de NFs Tomadas'!$E$4:$E$9993=$A$1)*('Controle de NFs Tomadas'!$C$4:$C$9993=IE$2)*('Controle de NFs Tomadas'!$G$4:$G$9993=$A31)*('Controle de NFs Tomadas'!$I$4:$I$9993))</f>
        <v>0</v>
      </c>
      <c r="IF31" s="168">
        <f>SUMPRODUCT(('Controle de NFs Tomadas'!$E$4:$E$9993=$A$1)*('Controle de NFs Tomadas'!$C$4:$C$9993=IF$2)*('Controle de NFs Tomadas'!$G$4:$G$9993=$A31)*('Controle de NFs Tomadas'!$I$4:$I$9993))</f>
        <v>0</v>
      </c>
      <c r="IG31" s="168">
        <f>SUMPRODUCT(('Controle de NFs Tomadas'!$E$4:$E$9993=$A$1)*('Controle de NFs Tomadas'!$C$4:$C$9993=IG$2)*('Controle de NFs Tomadas'!$G$4:$G$9993=$A31)*('Controle de NFs Tomadas'!$I$4:$I$9993))</f>
        <v>0</v>
      </c>
      <c r="IH31" s="168">
        <f>SUMPRODUCT(('Controle de NFs Tomadas'!$E$4:$E$9993=$A$1)*('Controle de NFs Tomadas'!$C$4:$C$9993=IH$2)*('Controle de NFs Tomadas'!$G$4:$G$9993=$A31)*('Controle de NFs Tomadas'!$I$4:$I$9993))</f>
        <v>0</v>
      </c>
      <c r="II31" s="168">
        <f>SUMPRODUCT(('Controle de NFs Tomadas'!$E$4:$E$9993=$A$1)*('Controle de NFs Tomadas'!$C$4:$C$9993=II$2)*('Controle de NFs Tomadas'!$G$4:$G$9993=$A31)*('Controle de NFs Tomadas'!$I$4:$I$9993))</f>
        <v>0</v>
      </c>
      <c r="IJ31" s="168">
        <f>SUMPRODUCT(('Controle de NFs Tomadas'!$E$4:$E$9993=$A$1)*('Controle de NFs Tomadas'!$C$4:$C$9993=IJ$2)*('Controle de NFs Tomadas'!$G$4:$G$9993=$A31)*('Controle de NFs Tomadas'!$I$4:$I$9993))</f>
        <v>0</v>
      </c>
      <c r="IK31" s="168">
        <f>SUMPRODUCT(('Controle de NFs Tomadas'!$E$4:$E$9993=$A$1)*('Controle de NFs Tomadas'!$C$4:$C$9993=IK$2)*('Controle de NFs Tomadas'!$G$4:$G$9993=$A31)*('Controle de NFs Tomadas'!$I$4:$I$9993))</f>
        <v>0</v>
      </c>
      <c r="IL31" s="168">
        <f>SUMPRODUCT(('Controle de NFs Tomadas'!$E$4:$E$9993=$A$1)*('Controle de NFs Tomadas'!$C$4:$C$9993=IL$2)*('Controle de NFs Tomadas'!$G$4:$G$9993=$A31)*('Controle de NFs Tomadas'!$I$4:$I$9993))</f>
        <v>0</v>
      </c>
    </row>
    <row r="32" spans="1:246" ht="15.75" customHeight="1" outlineLevel="1" x14ac:dyDescent="0.35">
      <c r="A32" s="3" t="s">
        <v>38</v>
      </c>
      <c r="B32" s="70"/>
      <c r="C32" s="70"/>
      <c r="D32" s="168">
        <f>SUMPRODUCT(('Controle de NFs Tomadas'!$E$4:$E$9993=$A$1)*('Controle de NFs Tomadas'!$C$4:$C$9993=D$2)*('Controle de NFs Tomadas'!$G$4:$G$9993=$A32)*('Controle de NFs Tomadas'!$I$4:$I$9993))</f>
        <v>0</v>
      </c>
      <c r="E32" s="168">
        <f>SUMPRODUCT(('Controle de NFs Tomadas'!$E$4:$E$9993=$A$1)*('Controle de NFs Tomadas'!$C$4:$C$9993=E$2)*('Controle de NFs Tomadas'!$G$4:$G$9993=$A32)*('Controle de NFs Tomadas'!$I$4:$I$9993))</f>
        <v>3468.2</v>
      </c>
      <c r="F32" s="168">
        <f>SUMPRODUCT(('Controle de NFs Tomadas'!$E$4:$E$9993=$A$1)*('Controle de NFs Tomadas'!$C$4:$C$9993=F$2)*('Controle de NFs Tomadas'!$G$4:$G$9993=$A32)*('Controle de NFs Tomadas'!$I$4:$I$9993))</f>
        <v>400</v>
      </c>
      <c r="G32" s="168">
        <f>SUMPRODUCT(('Controle de NFs Tomadas'!$E$4:$E$9993=$A$1)*('Controle de NFs Tomadas'!$C$4:$C$9993=G$2)*('Controle de NFs Tomadas'!$G$4:$G$9993=$A32)*('Controle de NFs Tomadas'!$I$4:$I$9993))</f>
        <v>502.46</v>
      </c>
      <c r="H32" s="168">
        <f>SUMPRODUCT(('Controle de NFs Tomadas'!$E$4:$E$9993=$A$1)*('Controle de NFs Tomadas'!$C$4:$C$9993=H$2)*('Controle de NFs Tomadas'!$G$4:$G$9993=$A32)*('Controle de NFs Tomadas'!$I$4:$I$9993))</f>
        <v>0</v>
      </c>
      <c r="I32" s="168">
        <f>SUMPRODUCT(('Controle de NFs Tomadas'!$E$4:$E$9993=$A$1)*('Controle de NFs Tomadas'!$C$4:$C$9993=I$2)*('Controle de NFs Tomadas'!$G$4:$G$9993=$A32)*('Controle de NFs Tomadas'!$I$4:$I$9993))</f>
        <v>0</v>
      </c>
      <c r="J32" s="168">
        <f>SUMPRODUCT(('Controle de NFs Tomadas'!$E$4:$E$9993=$A$1)*('Controle de NFs Tomadas'!$C$4:$C$9993=J$2)*('Controle de NFs Tomadas'!$G$4:$G$9993=$A32)*('Controle de NFs Tomadas'!$I$4:$I$9993))</f>
        <v>0</v>
      </c>
      <c r="K32" s="168">
        <f>SUMPRODUCT(('Controle de NFs Tomadas'!$E$4:$E$9993=$A$1)*('Controle de NFs Tomadas'!$C$4:$C$9993=K$2)*('Controle de NFs Tomadas'!$G$4:$G$9993=$A32)*('Controle de NFs Tomadas'!$I$4:$I$9993))</f>
        <v>0</v>
      </c>
      <c r="L32" s="168">
        <f>SUMPRODUCT(('Controle de NFs Tomadas'!$E$4:$E$9993=$A$1)*('Controle de NFs Tomadas'!$C$4:$C$9993=L$2)*('Controle de NFs Tomadas'!$G$4:$G$9993=$A32)*('Controle de NFs Tomadas'!$I$4:$I$9993))</f>
        <v>3165.65</v>
      </c>
      <c r="M32" s="168">
        <f>SUMPRODUCT(('Controle de NFs Tomadas'!$E$4:$E$9993=$A$1)*('Controle de NFs Tomadas'!$C$4:$C$9993=M$2)*('Controle de NFs Tomadas'!$G$4:$G$9993=$A32)*('Controle de NFs Tomadas'!$I$4:$I$9993))</f>
        <v>434.28</v>
      </c>
      <c r="N32" s="168">
        <f>SUMPRODUCT(('Controle de NFs Tomadas'!$E$4:$E$9993=$A$1)*('Controle de NFs Tomadas'!$C$4:$C$9993=N$2)*('Controle de NFs Tomadas'!$G$4:$G$9993=$A32)*('Controle de NFs Tomadas'!$I$4:$I$9993))</f>
        <v>814.7</v>
      </c>
      <c r="O32" s="168">
        <f>SUMPRODUCT(('Controle de NFs Tomadas'!$E$4:$E$9993=$A$1)*('Controle de NFs Tomadas'!$C$4:$C$9993=O$2)*('Controle de NFs Tomadas'!$G$4:$G$9993=$A32)*('Controle de NFs Tomadas'!$I$4:$I$9993))</f>
        <v>0</v>
      </c>
      <c r="P32" s="168">
        <f>SUMPRODUCT(('Controle de NFs Tomadas'!$E$4:$E$9993=$A$1)*('Controle de NFs Tomadas'!$C$4:$C$9993=P$2)*('Controle de NFs Tomadas'!$G$4:$G$9993=$A32)*('Controle de NFs Tomadas'!$I$4:$I$9993))</f>
        <v>0</v>
      </c>
      <c r="Q32" s="168">
        <f>SUMPRODUCT(('Controle de NFs Tomadas'!$E$4:$E$9993=$A$1)*('Controle de NFs Tomadas'!$C$4:$C$9993=Q$2)*('Controle de NFs Tomadas'!$G$4:$G$9993=$A32)*('Controle de NFs Tomadas'!$I$4:$I$9993))</f>
        <v>0</v>
      </c>
      <c r="R32" s="168">
        <f>SUMPRODUCT(('Controle de NFs Tomadas'!$E$4:$E$9993=$A$1)*('Controle de NFs Tomadas'!$C$4:$C$9993=R$2)*('Controle de NFs Tomadas'!$G$4:$G$9993=$A32)*('Controle de NFs Tomadas'!$I$4:$I$9993))</f>
        <v>0</v>
      </c>
      <c r="S32" s="168">
        <f>SUMPRODUCT(('Controle de NFs Tomadas'!$E$4:$E$9993=$A$1)*('Controle de NFs Tomadas'!$C$4:$C$9993=S$2)*('Controle de NFs Tomadas'!$G$4:$G$9993=$A32)*('Controle de NFs Tomadas'!$I$4:$I$9993))</f>
        <v>3972.64</v>
      </c>
      <c r="T32" s="168">
        <f>SUMPRODUCT(('Controle de NFs Tomadas'!$E$4:$E$9993=$A$1)*('Controle de NFs Tomadas'!$C$4:$C$9993=T$2)*('Controle de NFs Tomadas'!$G$4:$G$9993=$A32)*('Controle de NFs Tomadas'!$I$4:$I$9993))</f>
        <v>3045.5</v>
      </c>
      <c r="U32" s="168">
        <f>SUMPRODUCT(('Controle de NFs Tomadas'!$E$4:$E$9993=$A$1)*('Controle de NFs Tomadas'!$C$4:$C$9993=U$2)*('Controle de NFs Tomadas'!$G$4:$G$9993=$A32)*('Controle de NFs Tomadas'!$I$4:$I$9993))</f>
        <v>0</v>
      </c>
      <c r="V32" s="168">
        <f>SUMPRODUCT(('Controle de NFs Tomadas'!$E$4:$E$9993=$A$1)*('Controle de NFs Tomadas'!$C$4:$C$9993=V$2)*('Controle de NFs Tomadas'!$G$4:$G$9993=$A32)*('Controle de NFs Tomadas'!$I$4:$I$9993))</f>
        <v>628.26</v>
      </c>
      <c r="W32" s="168">
        <f>SUMPRODUCT(('Controle de NFs Tomadas'!$E$4:$E$9993=$A$1)*('Controle de NFs Tomadas'!$C$4:$C$9993=W$2)*('Controle de NFs Tomadas'!$G$4:$G$9993=$A32)*('Controle de NFs Tomadas'!$I$4:$I$9993))</f>
        <v>0</v>
      </c>
      <c r="X32" s="168">
        <f>SUMPRODUCT(('Controle de NFs Tomadas'!$E$4:$E$9993=$A$1)*('Controle de NFs Tomadas'!$C$4:$C$9993=X$2)*('Controle de NFs Tomadas'!$G$4:$G$9993=$A32)*('Controle de NFs Tomadas'!$I$4:$I$9993))</f>
        <v>0</v>
      </c>
      <c r="Y32" s="168">
        <f>SUMPRODUCT(('Controle de NFs Tomadas'!$E$4:$E$9993=$A$1)*('Controle de NFs Tomadas'!$C$4:$C$9993=Y$2)*('Controle de NFs Tomadas'!$G$4:$G$9993=$A32)*('Controle de NFs Tomadas'!$I$4:$I$9993))</f>
        <v>0</v>
      </c>
      <c r="Z32" s="168">
        <f>SUMPRODUCT(('Controle de NFs Tomadas'!$E$4:$E$9993=$A$1)*('Controle de NFs Tomadas'!$C$4:$C$9993=Z$2)*('Controle de NFs Tomadas'!$G$4:$G$9993=$A32)*('Controle de NFs Tomadas'!$I$4:$I$9993))</f>
        <v>3288.88</v>
      </c>
      <c r="AA32" s="168">
        <v>1080.82</v>
      </c>
      <c r="AB32" s="168">
        <f>SUMPRODUCT(('Controle de NFs Tomadas'!$E$4:$E$9993=$A$1)*('Controle de NFs Tomadas'!$C$4:$C$9993=AB$2)*('Controle de NFs Tomadas'!$G$4:$G$9993=$A32)*('Controle de NFs Tomadas'!$I$4:$I$9993))</f>
        <v>0</v>
      </c>
      <c r="AC32" s="168">
        <f>SUMPRODUCT(('Controle de NFs Tomadas'!$E$4:$E$9993=$A$1)*('Controle de NFs Tomadas'!$C$4:$C$9993=AC$2)*('Controle de NFs Tomadas'!$G$4:$G$9993=$A32)*('Controle de NFs Tomadas'!$I$4:$I$9993))</f>
        <v>0</v>
      </c>
      <c r="AD32" s="168">
        <f>SUMPRODUCT(('Controle de NFs Tomadas'!$E$4:$E$9993=$A$1)*('Controle de NFs Tomadas'!$C$4:$C$9993=AD$2)*('Controle de NFs Tomadas'!$G$4:$G$9993=$A32)*('Controle de NFs Tomadas'!$I$4:$I$9993))</f>
        <v>0</v>
      </c>
      <c r="AE32" s="168">
        <f>SUMPRODUCT(('Controle de NFs Tomadas'!$E$4:$E$9993=$A$1)*('Controle de NFs Tomadas'!$C$4:$C$9993=AE$2)*('Controle de NFs Tomadas'!$G$4:$G$9993=$A32)*('Controle de NFs Tomadas'!$I$4:$I$9993))</f>
        <v>0</v>
      </c>
      <c r="AF32" s="168">
        <f>SUMPRODUCT(('Controle de NFs Tomadas'!$E$4:$E$9993=$A$1)*('Controle de NFs Tomadas'!$C$4:$C$9993=AF$2)*('Controle de NFs Tomadas'!$G$4:$G$9993=$A32)*('Controle de NFs Tomadas'!$I$4:$I$9993))</f>
        <v>0</v>
      </c>
      <c r="AG32" s="168">
        <f>SUMPRODUCT(('Controle de NFs Tomadas'!$E$4:$E$9993=$A$1)*('Controle de NFs Tomadas'!$C$4:$C$9993=AG$2)*('Controle de NFs Tomadas'!$G$4:$G$9993=$A32)*('Controle de NFs Tomadas'!$I$4:$I$9993))</f>
        <v>3033.16</v>
      </c>
      <c r="AH32" s="194">
        <v>1560.96</v>
      </c>
      <c r="AI32" s="167">
        <f>SUMPRODUCT(('Controle de NFs Tomadas'!$E$4:$E$9993=$A$1)*('Controle de NFs Tomadas'!$C$4:$C$9993=AI$2)*('Controle de NFs Tomadas'!$G$4:$G$9993=$A32)*('Controle de NFs Tomadas'!$I$4:$I$9993))</f>
        <v>833.74</v>
      </c>
      <c r="AJ32" s="168">
        <f>SUMPRODUCT(('Controle de NFs Tomadas'!$E$4:$E$9993=$A$1)*('Controle de NFs Tomadas'!$C$4:$C$9993=AJ$2)*('Controle de NFs Tomadas'!$G$4:$G$9993=$A32)*('Controle de NFs Tomadas'!$I$4:$I$9993))</f>
        <v>0</v>
      </c>
      <c r="AK32" s="168">
        <f>SUMPRODUCT(('Controle de NFs Tomadas'!$E$4:$E$9993=$A$1)*('Controle de NFs Tomadas'!$C$4:$C$9993=AK$2)*('Controle de NFs Tomadas'!$G$4:$G$9993=$A32)*('Controle de NFs Tomadas'!$I$4:$I$9993))</f>
        <v>0</v>
      </c>
      <c r="AL32" s="168">
        <f>SUMPRODUCT(('Controle de NFs Tomadas'!$E$4:$E$9993=$A$1)*('Controle de NFs Tomadas'!$C$4:$C$9993=AL$2)*('Controle de NFs Tomadas'!$G$4:$G$9993=$A32)*('Controle de NFs Tomadas'!$I$4:$I$9993))</f>
        <v>0</v>
      </c>
      <c r="AM32" s="168">
        <f>SUMPRODUCT(('Controle de NFs Tomadas'!$E$4:$E$9993=$A$1)*('Controle de NFs Tomadas'!$C$4:$C$9993=AM$2)*('Controle de NFs Tomadas'!$G$4:$G$9993=$A32)*('Controle de NFs Tomadas'!$I$4:$I$9993))</f>
        <v>0</v>
      </c>
      <c r="AN32" s="168">
        <f>SUMPRODUCT(('Controle de NFs Tomadas'!$E$4:$E$9993=$A$1)*('Controle de NFs Tomadas'!$C$4:$C$9993=AN$2)*('Controle de NFs Tomadas'!$G$4:$G$9993=$A32)*('Controle de NFs Tomadas'!$I$4:$I$9993))</f>
        <v>0</v>
      </c>
      <c r="AO32" s="168">
        <f>SUMPRODUCT(('Controle de NFs Tomadas'!$E$4:$E$9993=$A$1)*('Controle de NFs Tomadas'!$C$4:$C$9993=AO$2)*('Controle de NFs Tomadas'!$G$4:$G$9993=$A32)*('Controle de NFs Tomadas'!$I$4:$I$9993))</f>
        <v>818.36</v>
      </c>
      <c r="AP32" s="168">
        <f>SUMPRODUCT(('Controle de NFs Tomadas'!$E$4:$E$9993=$A$1)*('Controle de NFs Tomadas'!$C$4:$C$9993=AP$2)*('Controle de NFs Tomadas'!$G$4:$G$9993=$A32)*('Controle de NFs Tomadas'!$I$4:$I$9993))</f>
        <v>2390.7399999999998</v>
      </c>
      <c r="AQ32" s="168">
        <f>SUMPRODUCT(('Controle de NFs Tomadas'!$E$4:$E$9993=$A$1)*('Controle de NFs Tomadas'!$C$4:$C$9993=AQ$2)*('Controle de NFs Tomadas'!$G$4:$G$9993=$A32)*('Controle de NFs Tomadas'!$I$4:$I$9993))</f>
        <v>0</v>
      </c>
      <c r="AR32" s="168">
        <f>SUMPRODUCT(('Controle de NFs Tomadas'!$E$4:$E$9993=$A$1)*('Controle de NFs Tomadas'!$C$4:$C$9993=AR$2)*('Controle de NFs Tomadas'!$G$4:$G$9993=$A32)*('Controle de NFs Tomadas'!$I$4:$I$9993))</f>
        <v>0</v>
      </c>
      <c r="AS32" s="168">
        <f>SUMPRODUCT(('Controle de NFs Tomadas'!$E$4:$E$9993=$A$1)*('Controle de NFs Tomadas'!$C$4:$C$9993=AS$2)*('Controle de NFs Tomadas'!$G$4:$G$9993=$A32)*('Controle de NFs Tomadas'!$I$4:$I$9993))</f>
        <v>0</v>
      </c>
      <c r="AT32" s="168">
        <f>SUMPRODUCT(('Controle de NFs Tomadas'!$E$4:$E$9993=$A$1)*('Controle de NFs Tomadas'!$C$4:$C$9993=AT$2)*('Controle de NFs Tomadas'!$G$4:$G$9993=$A32)*('Controle de NFs Tomadas'!$I$4:$I$9993))</f>
        <v>0</v>
      </c>
      <c r="AU32" s="168">
        <f>SUMPRODUCT(('Controle de NFs Tomadas'!$E$4:$E$9993=$A$1)*('Controle de NFs Tomadas'!$C$4:$C$9993=AU$2)*('Controle de NFs Tomadas'!$G$4:$G$9993=$A32)*('Controle de NFs Tomadas'!$I$4:$I$9993))</f>
        <v>3317.07</v>
      </c>
      <c r="AV32" s="168">
        <f>SUMPRODUCT(('Controle de NFs Tomadas'!$E$4:$E$9993=$A$1)*('Controle de NFs Tomadas'!$C$4:$C$9993=AV$2)*('Controle de NFs Tomadas'!$G$4:$G$9993=$A32)*('Controle de NFs Tomadas'!$I$4:$I$9993))</f>
        <v>2160.88</v>
      </c>
      <c r="AW32" s="168">
        <f>SUMPRODUCT(('Controle de NFs Tomadas'!$E$4:$E$9993=$A$1)*('Controle de NFs Tomadas'!$C$4:$C$9993=AW$2)*('Controle de NFs Tomadas'!$G$4:$G$9993=$A32)*('Controle de NFs Tomadas'!$I$4:$I$9993))</f>
        <v>0</v>
      </c>
      <c r="AX32" s="168">
        <f>SUMPRODUCT(('Controle de NFs Tomadas'!$E$4:$E$9993=$A$1)*('Controle de NFs Tomadas'!$C$4:$C$9993=AX$2)*('Controle de NFs Tomadas'!$G$4:$G$9993=$A32)*('Controle de NFs Tomadas'!$I$4:$I$9993))</f>
        <v>678.61</v>
      </c>
      <c r="AY32" s="168">
        <f>SUMPRODUCT(('Controle de NFs Tomadas'!$E$4:$E$9993=$A$1)*('Controle de NFs Tomadas'!$C$4:$C$9993=AY$2)*('Controle de NFs Tomadas'!$G$4:$G$9993=$A32)*('Controle de NFs Tomadas'!$I$4:$I$9993))</f>
        <v>0</v>
      </c>
      <c r="AZ32" s="168">
        <f>SUMPRODUCT(('Controle de NFs Tomadas'!$E$4:$E$9993=$A$1)*('Controle de NFs Tomadas'!$C$4:$C$9993=AZ$2)*('Controle de NFs Tomadas'!$G$4:$G$9993=$A32)*('Controle de NFs Tomadas'!$I$4:$I$9993))</f>
        <v>0</v>
      </c>
      <c r="BA32" s="168">
        <f>SUMPRODUCT(('Controle de NFs Tomadas'!$E$4:$E$9993=$A$1)*('Controle de NFs Tomadas'!$C$4:$C$9993=BA$2)*('Controle de NFs Tomadas'!$G$4:$G$9993=$A32)*('Controle de NFs Tomadas'!$I$4:$I$9993))</f>
        <v>0</v>
      </c>
      <c r="BB32" s="168">
        <f>SUMPRODUCT(('Controle de NFs Tomadas'!$E$4:$E$9993=$A$1)*('Controle de NFs Tomadas'!$C$4:$C$9993=BB$2)*('Controle de NFs Tomadas'!$G$4:$G$9993=$A32)*('Controle de NFs Tomadas'!$I$4:$I$9993))</f>
        <v>3403.67</v>
      </c>
      <c r="BC32" s="168">
        <f>SUMPRODUCT(('Controle de NFs Tomadas'!$E$4:$E$9993=$A$1)*('Controle de NFs Tomadas'!$C$4:$C$9993=BC$2)*('Controle de NFs Tomadas'!$G$4:$G$9993=$A32)*('Controle de NFs Tomadas'!$I$4:$I$9993))</f>
        <v>1043.55</v>
      </c>
      <c r="BD32" s="168">
        <f>SUMPRODUCT(('Controle de NFs Tomadas'!$E$4:$E$9993=$A$1)*('Controle de NFs Tomadas'!$C$4:$C$9993=BD$2)*('Controle de NFs Tomadas'!$G$4:$G$9993=$A32)*('Controle de NFs Tomadas'!$I$4:$I$9993))</f>
        <v>0</v>
      </c>
      <c r="BE32" s="168">
        <f>SUMPRODUCT(('Controle de NFs Tomadas'!$E$4:$E$9993=$A$1)*('Controle de NFs Tomadas'!$C$4:$C$9993=BE$2)*('Controle de NFs Tomadas'!$G$4:$G$9993=$A32)*('Controle de NFs Tomadas'!$I$4:$I$9993))</f>
        <v>0</v>
      </c>
      <c r="BF32" s="168">
        <v>0</v>
      </c>
      <c r="BG32" s="168">
        <f>SUMPRODUCT(('Controle de NFs Tomadas'!$E$4:$E$9993=$A$1)*('Controle de NFs Tomadas'!$C$4:$C$9993=BG$2)*('Controle de NFs Tomadas'!$G$4:$G$9993=$A32)*('Controle de NFs Tomadas'!$I$4:$I$9993))</f>
        <v>0</v>
      </c>
      <c r="BH32" s="168">
        <v>397.5</v>
      </c>
      <c r="BI32" s="168">
        <f>SUMPRODUCT(('Controle de NFs Tomadas'!$E$4:$E$9993=$A$1)*('Controle de NFs Tomadas'!$C$4:$C$9993=BI$2)*('Controle de NFs Tomadas'!$G$4:$G$9993=$A32)*('Controle de NFs Tomadas'!$I$4:$I$9993))</f>
        <v>3244.8</v>
      </c>
      <c r="BJ32" s="168">
        <v>1167.46</v>
      </c>
      <c r="BK32" s="168">
        <f>SUMPRODUCT(('Controle de NFs Tomadas'!$E$4:$E$9993=$A$1)*('Controle de NFs Tomadas'!$C$4:$C$9993=BK$2)*('Controle de NFs Tomadas'!$G$4:$G$9993=$A32)*('Controle de NFs Tomadas'!$I$4:$I$9993))</f>
        <v>0</v>
      </c>
      <c r="BL32" s="168">
        <f>SUMPRODUCT(('Controle de NFs Tomadas'!$E$4:$E$9993=$A$1)*('Controle de NFs Tomadas'!$C$4:$C$9993=BL$2)*('Controle de NFs Tomadas'!$G$4:$G$9993=$A32)*('Controle de NFs Tomadas'!$I$4:$I$9993))</f>
        <v>494.1</v>
      </c>
      <c r="BM32" s="169">
        <f>SUMPRODUCT(('Controle de NFs Tomadas'!$E$4:$E$9993=$A$1)*('Controle de NFs Tomadas'!$C$4:$C$9993=BM$2)*('Controle de NFs Tomadas'!$G$4:$G$9993=$A32)*('Controle de NFs Tomadas'!$I$4:$I$9993))</f>
        <v>0</v>
      </c>
      <c r="BN32" s="170">
        <f>SUMPRODUCT(('Controle de NFs Tomadas'!$E$4:$E$9993=$A$1)*('Controle de NFs Tomadas'!$C$4:$C$9993=BN$2)*('Controle de NFs Tomadas'!$G$4:$G$9993=$A32)*('Controle de NFs Tomadas'!$I$4:$I$9993))</f>
        <v>0</v>
      </c>
      <c r="BO32" s="168">
        <f>SUMPRODUCT(('Controle de NFs Tomadas'!$E$4:$E$9993=$A$1)*('Controle de NFs Tomadas'!$C$4:$C$9993=BO$2)*('Controle de NFs Tomadas'!$G$4:$G$9993=$A32)*('Controle de NFs Tomadas'!$I$4:$I$9993))</f>
        <v>0</v>
      </c>
      <c r="BP32" s="168">
        <v>580</v>
      </c>
      <c r="BQ32" s="168">
        <f>SUMPRODUCT(('Controle de NFs Tomadas'!$E$4:$E$9993=$A$1)*('Controle de NFs Tomadas'!$C$4:$C$9993=BQ$2)*('Controle de NFs Tomadas'!$G$4:$G$9993=$A32)*('Controle de NFs Tomadas'!$I$4:$I$9993))</f>
        <v>849.22</v>
      </c>
      <c r="BR32" s="168">
        <f>SUMPRODUCT(('Controle de NFs Tomadas'!$E$4:$E$9993=$A$1)*('Controle de NFs Tomadas'!$C$4:$C$9993=BR$2)*('Controle de NFs Tomadas'!$G$4:$G$9993=$A32)*('Controle de NFs Tomadas'!$I$4:$I$9993))</f>
        <v>0</v>
      </c>
      <c r="BS32" s="168">
        <f>SUMPRODUCT(('Controle de NFs Tomadas'!$E$4:$E$9993=$A$1)*('Controle de NFs Tomadas'!$C$4:$C$9993=BS$2)*('Controle de NFs Tomadas'!$G$4:$G$9993=$A32)*('Controle de NFs Tomadas'!$I$4:$I$9993))</f>
        <v>0</v>
      </c>
      <c r="BT32" s="168">
        <f>SUMPRODUCT(('Controle de NFs Tomadas'!$E$4:$E$9993=$A$1)*('Controle de NFs Tomadas'!$C$4:$C$9993=BT$2)*('Controle de NFs Tomadas'!$G$4:$G$9993=$A32)*('Controle de NFs Tomadas'!$I$4:$I$9993))</f>
        <v>628.25</v>
      </c>
      <c r="BU32" s="168">
        <f>SUMPRODUCT(('Controle de NFs Tomadas'!$E$4:$E$9993=$A$1)*('Controle de NFs Tomadas'!$C$4:$C$9993=BU$2)*('Controle de NFs Tomadas'!$G$4:$G$9993=$A32)*('Controle de NFs Tomadas'!$I$4:$I$9993))</f>
        <v>0</v>
      </c>
      <c r="BV32" s="168">
        <f>SUMPRODUCT(('Controle de NFs Tomadas'!$E$4:$E$9993=$A$1)*('Controle de NFs Tomadas'!$C$4:$C$9993=BV$2)*('Controle de NFs Tomadas'!$G$4:$G$9993=$A32)*('Controle de NFs Tomadas'!$I$4:$I$9993))</f>
        <v>0</v>
      </c>
      <c r="BW32" s="168">
        <f>SUMPRODUCT(('Controle de NFs Tomadas'!$E$4:$E$9993=$A$1)*('Controle de NFs Tomadas'!$C$4:$C$9993=BW$2)*('Controle de NFs Tomadas'!$G$4:$G$9993=$A32)*('Controle de NFs Tomadas'!$I$4:$I$9993))</f>
        <v>6805.48</v>
      </c>
      <c r="BX32" s="168">
        <f>SUMPRODUCT(('Controle de NFs Tomadas'!$E$4:$E$9993=$A$1)*('Controle de NFs Tomadas'!$C$4:$C$9993=BX$2)*('Controle de NFs Tomadas'!$G$4:$G$9993=$A32)*('Controle de NFs Tomadas'!$I$4:$I$9993))</f>
        <v>1072.9100000000001</v>
      </c>
      <c r="BY32" s="168">
        <f>SUMPRODUCT(('Controle de NFs Tomadas'!$E$4:$E$9993=$A$1)*('Controle de NFs Tomadas'!$C$4:$C$9993=BY$2)*('Controle de NFs Tomadas'!$G$4:$G$9993=$A32)*('Controle de NFs Tomadas'!$I$4:$I$9993))</f>
        <v>0</v>
      </c>
      <c r="BZ32" s="168">
        <f>SUMPRODUCT(('Controle de NFs Tomadas'!$E$4:$E$9993=$A$1)*('Controle de NFs Tomadas'!$C$4:$C$9993=BZ$2)*('Controle de NFs Tomadas'!$G$4:$G$9993=$A32)*('Controle de NFs Tomadas'!$I$4:$I$9993))</f>
        <v>0</v>
      </c>
      <c r="CA32" s="168">
        <f>SUMPRODUCT(('Controle de NFs Tomadas'!$E$4:$E$9993=$A$1)*('Controle de NFs Tomadas'!$C$4:$C$9993=CA$2)*('Controle de NFs Tomadas'!$G$4:$G$9993=$A32)*('Controle de NFs Tomadas'!$I$4:$I$9993))</f>
        <v>0</v>
      </c>
      <c r="CB32" s="168">
        <f>SUMPRODUCT(('Controle de NFs Tomadas'!$E$4:$E$9993=$A$1)*('Controle de NFs Tomadas'!$C$4:$C$9993=CB$2)*('Controle de NFs Tomadas'!$G$4:$G$9993=$A32)*('Controle de NFs Tomadas'!$I$4:$I$9993))</f>
        <v>521.26</v>
      </c>
      <c r="CC32" s="168">
        <f>SUMPRODUCT(('Controle de NFs Tomadas'!$E$4:$E$9993=$A$1)*('Controle de NFs Tomadas'!$C$4:$C$9993=CC$2)*('Controle de NFs Tomadas'!$G$4:$G$9993=$A32)*('Controle de NFs Tomadas'!$I$4:$I$9993))</f>
        <v>0</v>
      </c>
      <c r="CD32" s="168">
        <f>SUMPRODUCT(('Controle de NFs Tomadas'!$E$4:$E$9993=$A$1)*('Controle de NFs Tomadas'!$C$4:$C$9993=CD$2)*('Controle de NFs Tomadas'!$G$4:$G$9993=$A32)*('Controle de NFs Tomadas'!$I$4:$I$9993))</f>
        <v>3326.36</v>
      </c>
      <c r="CE32" s="168">
        <f>SUMPRODUCT(('Controle de NFs Tomadas'!$E$4:$E$9993=$A$1)*('Controle de NFs Tomadas'!$C$4:$C$9993=CE$2)*('Controle de NFs Tomadas'!$G$4:$G$9993=$A32)*('Controle de NFs Tomadas'!$I$4:$I$9993))</f>
        <v>1515.88</v>
      </c>
      <c r="CF32" s="168">
        <f>SUMPRODUCT(('Controle de NFs Tomadas'!$E$4:$E$9993=$A$1)*('Controle de NFs Tomadas'!$C$4:$C$9993=CF$2)*('Controle de NFs Tomadas'!$G$4:$G$9993=$A32)*('Controle de NFs Tomadas'!$I$4:$I$9993))</f>
        <v>0</v>
      </c>
      <c r="CG32" s="168">
        <f>SUMPRODUCT(('Controle de NFs Tomadas'!$E$4:$E$9993=$A$1)*('Controle de NFs Tomadas'!$C$4:$C$9993=CG$2)*('Controle de NFs Tomadas'!$G$4:$G$9993=$A32)*('Controle de NFs Tomadas'!$I$4:$I$9993))</f>
        <v>0</v>
      </c>
      <c r="CH32" s="168">
        <f>SUMPRODUCT(('Controle de NFs Tomadas'!$E$4:$E$9993=$A$1)*('Controle de NFs Tomadas'!$C$4:$C$9993=CH$2)*('Controle de NFs Tomadas'!$G$4:$G$9993=$A32)*('Controle de NFs Tomadas'!$I$4:$I$9993))</f>
        <v>430.39</v>
      </c>
      <c r="CI32" s="168">
        <f>SUMPRODUCT(('Controle de NFs Tomadas'!$E$4:$E$9993=$A$1)*('Controle de NFs Tomadas'!$C$4:$C$9993=CI$2)*('Controle de NFs Tomadas'!$G$4:$G$9993=$A32)*('Controle de NFs Tomadas'!$I$4:$I$9993))</f>
        <v>0</v>
      </c>
      <c r="CJ32" s="168">
        <f>SUMPRODUCT(('Controle de NFs Tomadas'!$E$4:$E$9993=$A$1)*('Controle de NFs Tomadas'!$C$4:$C$9993=CJ$2)*('Controle de NFs Tomadas'!$G$4:$G$9993=$A32)*('Controle de NFs Tomadas'!$I$4:$I$9993))</f>
        <v>0</v>
      </c>
      <c r="CK32" s="168">
        <f>SUMPRODUCT(('Controle de NFs Tomadas'!$E$4:$E$9993=$A$1)*('Controle de NFs Tomadas'!$C$4:$C$9993=CK$2)*('Controle de NFs Tomadas'!$G$4:$G$9993=$A32)*('Controle de NFs Tomadas'!$I$4:$I$9993))</f>
        <v>4211.07</v>
      </c>
      <c r="CL32" s="168">
        <f>SUMPRODUCT(('Controle de NFs Tomadas'!$E$4:$E$9993=$A$1)*('Controle de NFs Tomadas'!$C$4:$C$9993=CL$2)*('Controle de NFs Tomadas'!$G$4:$G$9993=$A32)*('Controle de NFs Tomadas'!$I$4:$I$9993))</f>
        <v>1019.39</v>
      </c>
      <c r="CM32" s="168">
        <f>SUMPRODUCT(('Controle de NFs Tomadas'!$E$4:$E$9993=$A$1)*('Controle de NFs Tomadas'!$C$4:$C$9993=CM$2)*('Controle de NFs Tomadas'!$G$4:$G$9993=$A32)*('Controle de NFs Tomadas'!$I$4:$I$9993))</f>
        <v>0</v>
      </c>
      <c r="CN32" s="168">
        <f>SUMPRODUCT(('Controle de NFs Tomadas'!$E$4:$E$9993=$A$1)*('Controle de NFs Tomadas'!$C$4:$C$9993=CN$2)*('Controle de NFs Tomadas'!$G$4:$G$9993=$A32)*('Controle de NFs Tomadas'!$I$4:$I$9993))</f>
        <v>0</v>
      </c>
      <c r="CO32" s="168">
        <f>SUMPRODUCT(('Controle de NFs Tomadas'!$E$4:$E$9993=$A$1)*('Controle de NFs Tomadas'!$C$4:$C$9993=CO$2)*('Controle de NFs Tomadas'!$G$4:$G$9993=$A32)*('Controle de NFs Tomadas'!$I$4:$I$9993))</f>
        <v>0</v>
      </c>
      <c r="CP32" s="168">
        <f>SUMPRODUCT(('Controle de NFs Tomadas'!$E$4:$E$9993=$A$1)*('Controle de NFs Tomadas'!$C$4:$C$9993=CP$2)*('Controle de NFs Tomadas'!$G$4:$G$9993=$A32)*('Controle de NFs Tomadas'!$I$4:$I$9993))</f>
        <v>0</v>
      </c>
      <c r="CQ32" s="168">
        <f>SUMPRODUCT(('Controle de NFs Tomadas'!$E$4:$E$9993=$A$1)*('Controle de NFs Tomadas'!$C$4:$C$9993=CQ$2)*('Controle de NFs Tomadas'!$G$4:$G$9993=$A32)*('Controle de NFs Tomadas'!$I$4:$I$9993))</f>
        <v>0</v>
      </c>
      <c r="CR32" s="168">
        <f>SUMPRODUCT(('Controle de NFs Tomadas'!$E$4:$E$9993=$A$1)*('Controle de NFs Tomadas'!$C$4:$C$9993=CR$2)*('Controle de NFs Tomadas'!$G$4:$G$9993=$A32)*('Controle de NFs Tomadas'!$I$4:$I$9993))</f>
        <v>0</v>
      </c>
      <c r="CS32" s="168">
        <f>SUMPRODUCT(('Controle de NFs Tomadas'!$E$4:$E$9993=$A$1)*('Controle de NFs Tomadas'!$C$4:$C$9993=CS$2)*('Controle de NFs Tomadas'!$G$4:$G$9993=$A32)*('Controle de NFs Tomadas'!$I$4:$I$9993))</f>
        <v>1311.74</v>
      </c>
      <c r="CT32" s="168">
        <f>SUMPRODUCT(('Controle de NFs Tomadas'!$E$4:$E$9993=$A$1)*('Controle de NFs Tomadas'!$C$4:$C$9993=CT$2)*('Controle de NFs Tomadas'!$G$4:$G$9993=$A32)*('Controle de NFs Tomadas'!$I$4:$I$9993))</f>
        <v>853.76</v>
      </c>
      <c r="CU32" s="168">
        <f>SUMPRODUCT(('Controle de NFs Tomadas'!$E$4:$E$9993=$A$1)*('Controle de NFs Tomadas'!$C$4:$C$9993=CU$2)*('Controle de NFs Tomadas'!$G$4:$G$9993=$A32)*('Controle de NFs Tomadas'!$I$4:$I$9993))</f>
        <v>0</v>
      </c>
      <c r="CV32" s="168">
        <f>SUMPRODUCT(('Controle de NFs Tomadas'!$E$4:$E$9993=$A$1)*('Controle de NFs Tomadas'!$C$4:$C$9993=CV$2)*('Controle de NFs Tomadas'!$G$4:$G$9993=$A32)*('Controle de NFs Tomadas'!$I$4:$I$9993))</f>
        <v>0</v>
      </c>
      <c r="CW32" s="168">
        <f>SUMPRODUCT(('Controle de NFs Tomadas'!$E$4:$E$9993=$A$1)*('Controle de NFs Tomadas'!$C$4:$C$9993=CW$2)*('Controle de NFs Tomadas'!$G$4:$G$9993=$A32)*('Controle de NFs Tomadas'!$I$4:$I$9993))</f>
        <v>0</v>
      </c>
      <c r="CX32" s="168">
        <f>SUMPRODUCT(('Controle de NFs Tomadas'!$E$4:$E$9993=$A$1)*('Controle de NFs Tomadas'!$C$4:$C$9993=CX$2)*('Controle de NFs Tomadas'!$G$4:$G$9993=$A32)*('Controle de NFs Tomadas'!$I$4:$I$9993))</f>
        <v>0</v>
      </c>
      <c r="CY32" s="168">
        <f>SUMPRODUCT(('Controle de NFs Tomadas'!$E$4:$E$9993=$A$1)*('Controle de NFs Tomadas'!$C$4:$C$9993=CY$2)*('Controle de NFs Tomadas'!$G$4:$G$9993=$A32)*('Controle de NFs Tomadas'!$I$4:$I$9993))</f>
        <v>0</v>
      </c>
      <c r="CZ32" s="168">
        <f>SUMPRODUCT(('Controle de NFs Tomadas'!$E$4:$E$9993=$A$1)*('Controle de NFs Tomadas'!$C$4:$C$9993=CZ$2)*('Controle de NFs Tomadas'!$G$4:$G$9993=$A32)*('Controle de NFs Tomadas'!$I$4:$I$9993))</f>
        <v>0</v>
      </c>
      <c r="DA32" s="168">
        <f>SUMPRODUCT(('Controle de NFs Tomadas'!$E$4:$E$9993=$A$1)*('Controle de NFs Tomadas'!$C$4:$C$9993=DA$2)*('Controle de NFs Tomadas'!$G$4:$G$9993=$A32)*('Controle de NFs Tomadas'!$I$4:$I$9993))</f>
        <v>0</v>
      </c>
      <c r="DB32" s="168">
        <f>SUMPRODUCT(('Controle de NFs Tomadas'!$E$4:$E$9993=$A$1)*('Controle de NFs Tomadas'!$C$4:$C$9993=DB$2)*('Controle de NFs Tomadas'!$G$4:$G$9993=$A32)*('Controle de NFs Tomadas'!$I$4:$I$9993))</f>
        <v>0</v>
      </c>
      <c r="DC32" s="168">
        <f>SUMPRODUCT(('Controle de NFs Tomadas'!$E$4:$E$9993=$A$1)*('Controle de NFs Tomadas'!$C$4:$C$9993=DC$2)*('Controle de NFs Tomadas'!$G$4:$G$9993=$A32)*('Controle de NFs Tomadas'!$I$4:$I$9993))</f>
        <v>0</v>
      </c>
      <c r="DD32" s="168">
        <f>SUMPRODUCT(('Controle de NFs Tomadas'!$E$4:$E$9993=$A$1)*('Controle de NFs Tomadas'!$C$4:$C$9993=DD$2)*('Controle de NFs Tomadas'!$G$4:$G$9993=$A32)*('Controle de NFs Tomadas'!$I$4:$I$9993))</f>
        <v>0</v>
      </c>
      <c r="DE32" s="168">
        <f>SUMPRODUCT(('Controle de NFs Tomadas'!$E$4:$E$9993=$A$1)*('Controle de NFs Tomadas'!$C$4:$C$9993=DE$2)*('Controle de NFs Tomadas'!$G$4:$G$9993=$A32)*('Controle de NFs Tomadas'!$I$4:$I$9993))</f>
        <v>0</v>
      </c>
      <c r="DF32" s="168">
        <f>SUMPRODUCT(('Controle de NFs Tomadas'!$E$4:$E$9993=$A$1)*('Controle de NFs Tomadas'!$C$4:$C$9993=DF$2)*('Controle de NFs Tomadas'!$G$4:$G$9993=$A32)*('Controle de NFs Tomadas'!$I$4:$I$9993))</f>
        <v>0</v>
      </c>
      <c r="DG32" s="168">
        <f>SUMPRODUCT(('Controle de NFs Tomadas'!$E$4:$E$9993=$A$1)*('Controle de NFs Tomadas'!$C$4:$C$9993=DG$2)*('Controle de NFs Tomadas'!$G$4:$G$9993=$A32)*('Controle de NFs Tomadas'!$I$4:$I$9993))</f>
        <v>0</v>
      </c>
      <c r="DH32" s="168">
        <f>SUMPRODUCT(('Controle de NFs Tomadas'!$E$4:$E$9993=$A$1)*('Controle de NFs Tomadas'!$C$4:$C$9993=DH$2)*('Controle de NFs Tomadas'!$G$4:$G$9993=$A32)*('Controle de NFs Tomadas'!$I$4:$I$9993))</f>
        <v>0</v>
      </c>
      <c r="DI32" s="168">
        <f>SUMPRODUCT(('Controle de NFs Tomadas'!$E$4:$E$9993=$A$1)*('Controle de NFs Tomadas'!$C$4:$C$9993=DI$2)*('Controle de NFs Tomadas'!$G$4:$G$9993=$A32)*('Controle de NFs Tomadas'!$I$4:$I$9993))</f>
        <v>0</v>
      </c>
      <c r="DJ32" s="168">
        <f>SUMPRODUCT(('Controle de NFs Tomadas'!$E$4:$E$9993=$A$1)*('Controle de NFs Tomadas'!$C$4:$C$9993=DJ$2)*('Controle de NFs Tomadas'!$G$4:$G$9993=$A32)*('Controle de NFs Tomadas'!$I$4:$I$9993))</f>
        <v>0</v>
      </c>
      <c r="DK32" s="168">
        <f>SUMPRODUCT(('Controle de NFs Tomadas'!$E$4:$E$9993=$A$1)*('Controle de NFs Tomadas'!$C$4:$C$9993=DK$2)*('Controle de NFs Tomadas'!$G$4:$G$9993=$A32)*('Controle de NFs Tomadas'!$I$4:$I$9993))</f>
        <v>0</v>
      </c>
      <c r="DL32" s="168">
        <f>SUMPRODUCT(('Controle de NFs Tomadas'!$E$4:$E$9993=$A$1)*('Controle de NFs Tomadas'!$C$4:$C$9993=DL$2)*('Controle de NFs Tomadas'!$G$4:$G$9993=$A32)*('Controle de NFs Tomadas'!$I$4:$I$9993))</f>
        <v>0</v>
      </c>
      <c r="DM32" s="168">
        <f>SUMPRODUCT(('Controle de NFs Tomadas'!$E$4:$E$9993=$A$1)*('Controle de NFs Tomadas'!$C$4:$C$9993=DM$2)*('Controle de NFs Tomadas'!$G$4:$G$9993=$A32)*('Controle de NFs Tomadas'!$I$4:$I$9993))</f>
        <v>0</v>
      </c>
      <c r="DN32" s="168">
        <f>SUMPRODUCT(('Controle de NFs Tomadas'!$E$4:$E$9993=$A$1)*('Controle de NFs Tomadas'!$C$4:$C$9993=DN$2)*('Controle de NFs Tomadas'!$G$4:$G$9993=$A32)*('Controle de NFs Tomadas'!$I$4:$I$9993))</f>
        <v>0</v>
      </c>
      <c r="DO32" s="168">
        <f>SUMPRODUCT(('Controle de NFs Tomadas'!$E$4:$E$9993=$A$1)*('Controle de NFs Tomadas'!$C$4:$C$9993=DO$2)*('Controle de NFs Tomadas'!$G$4:$G$9993=$A32)*('Controle de NFs Tomadas'!$I$4:$I$9993))</f>
        <v>0</v>
      </c>
      <c r="DP32" s="168">
        <f>SUMPRODUCT(('Controle de NFs Tomadas'!$E$4:$E$9993=$A$1)*('Controle de NFs Tomadas'!$C$4:$C$9993=DP$2)*('Controle de NFs Tomadas'!$G$4:$G$9993=$A32)*('Controle de NFs Tomadas'!$I$4:$I$9993))</f>
        <v>0</v>
      </c>
      <c r="DQ32" s="168">
        <f>SUMPRODUCT(('Controle de NFs Tomadas'!$E$4:$E$9993=$A$1)*('Controle de NFs Tomadas'!$C$4:$C$9993=DQ$2)*('Controle de NFs Tomadas'!$G$4:$G$9993=$A32)*('Controle de NFs Tomadas'!$I$4:$I$9993))</f>
        <v>0</v>
      </c>
      <c r="DR32" s="168">
        <f>SUMPRODUCT(('Controle de NFs Tomadas'!$E$4:$E$9993=$A$1)*('Controle de NFs Tomadas'!$C$4:$C$9993=DR$2)*('Controle de NFs Tomadas'!$G$4:$G$9993=$A32)*('Controle de NFs Tomadas'!$I$4:$I$9993))</f>
        <v>0</v>
      </c>
      <c r="DS32" s="168">
        <f>SUMPRODUCT(('Controle de NFs Tomadas'!$E$4:$E$9993=$A$1)*('Controle de NFs Tomadas'!$C$4:$C$9993=DS$2)*('Controle de NFs Tomadas'!$G$4:$G$9993=$A32)*('Controle de NFs Tomadas'!$I$4:$I$9993))</f>
        <v>0</v>
      </c>
      <c r="DT32" s="168">
        <f>SUMPRODUCT(('Controle de NFs Tomadas'!$E$4:$E$9993=$A$1)*('Controle de NFs Tomadas'!$C$4:$C$9993=DT$2)*('Controle de NFs Tomadas'!$G$4:$G$9993=$A32)*('Controle de NFs Tomadas'!$I$4:$I$9993))</f>
        <v>0</v>
      </c>
      <c r="DU32" s="168">
        <f>SUMPRODUCT(('Controle de NFs Tomadas'!$E$4:$E$9993=$A$1)*('Controle de NFs Tomadas'!$C$4:$C$9993=DU$2)*('Controle de NFs Tomadas'!$G$4:$G$9993=$A32)*('Controle de NFs Tomadas'!$I$4:$I$9993))</f>
        <v>0</v>
      </c>
      <c r="DV32" s="168">
        <f>SUMPRODUCT(('Controle de NFs Tomadas'!$E$4:$E$9993=$A$1)*('Controle de NFs Tomadas'!$C$4:$C$9993=DV$2)*('Controle de NFs Tomadas'!$G$4:$G$9993=$A32)*('Controle de NFs Tomadas'!$I$4:$I$9993))</f>
        <v>0</v>
      </c>
      <c r="DW32" s="168">
        <f>SUMPRODUCT(('Controle de NFs Tomadas'!$E$4:$E$9993=$A$1)*('Controle de NFs Tomadas'!$C$4:$C$9993=DW$2)*('Controle de NFs Tomadas'!$G$4:$G$9993=$A32)*('Controle de NFs Tomadas'!$I$4:$I$9993))</f>
        <v>0</v>
      </c>
      <c r="DX32" s="168">
        <f>SUMPRODUCT(('Controle de NFs Tomadas'!$E$4:$E$9993=$A$1)*('Controle de NFs Tomadas'!$C$4:$C$9993=DX$2)*('Controle de NFs Tomadas'!$G$4:$G$9993=$A32)*('Controle de NFs Tomadas'!$I$4:$I$9993))</f>
        <v>0</v>
      </c>
      <c r="DY32" s="168">
        <f>SUMPRODUCT(('Controle de NFs Tomadas'!$E$4:$E$9993=$A$1)*('Controle de NFs Tomadas'!$C$4:$C$9993=DY$2)*('Controle de NFs Tomadas'!$G$4:$G$9993=$A32)*('Controle de NFs Tomadas'!$I$4:$I$9993))</f>
        <v>0</v>
      </c>
      <c r="DZ32" s="168">
        <f>SUMPRODUCT(('Controle de NFs Tomadas'!$E$4:$E$9993=$A$1)*('Controle de NFs Tomadas'!$C$4:$C$9993=DZ$2)*('Controle de NFs Tomadas'!$G$4:$G$9993=$A32)*('Controle de NFs Tomadas'!$I$4:$I$9993))</f>
        <v>0</v>
      </c>
      <c r="EA32" s="168">
        <f>SUMPRODUCT(('Controle de NFs Tomadas'!$E$4:$E$9993=$A$1)*('Controle de NFs Tomadas'!$C$4:$C$9993=EA$2)*('Controle de NFs Tomadas'!$G$4:$G$9993=$A32)*('Controle de NFs Tomadas'!$I$4:$I$9993))</f>
        <v>0</v>
      </c>
      <c r="EB32" s="168">
        <f>SUMPRODUCT(('Controle de NFs Tomadas'!$E$4:$E$9993=$A$1)*('Controle de NFs Tomadas'!$C$4:$C$9993=EB$2)*('Controle de NFs Tomadas'!$G$4:$G$9993=$A32)*('Controle de NFs Tomadas'!$I$4:$I$9993))</f>
        <v>0</v>
      </c>
      <c r="EC32" s="168">
        <f>SUMPRODUCT(('Controle de NFs Tomadas'!$E$4:$E$9993=$A$1)*('Controle de NFs Tomadas'!$C$4:$C$9993=EC$2)*('Controle de NFs Tomadas'!$G$4:$G$9993=$A32)*('Controle de NFs Tomadas'!$I$4:$I$9993))</f>
        <v>0</v>
      </c>
      <c r="ED32" s="168">
        <f>SUMPRODUCT(('Controle de NFs Tomadas'!$E$4:$E$9993=$A$1)*('Controle de NFs Tomadas'!$C$4:$C$9993=ED$2)*('Controle de NFs Tomadas'!$G$4:$G$9993=$A32)*('Controle de NFs Tomadas'!$I$4:$I$9993))</f>
        <v>0</v>
      </c>
      <c r="EE32" s="168">
        <f>SUMPRODUCT(('Controle de NFs Tomadas'!$E$4:$E$9993=$A$1)*('Controle de NFs Tomadas'!$C$4:$C$9993=EE$2)*('Controle de NFs Tomadas'!$G$4:$G$9993=$A32)*('Controle de NFs Tomadas'!$I$4:$I$9993))</f>
        <v>0</v>
      </c>
      <c r="EF32" s="168">
        <f>SUMPRODUCT(('Controle de NFs Tomadas'!$E$4:$E$9993=$A$1)*('Controle de NFs Tomadas'!$C$4:$C$9993=EF$2)*('Controle de NFs Tomadas'!$G$4:$G$9993=$A32)*('Controle de NFs Tomadas'!$I$4:$I$9993))</f>
        <v>0</v>
      </c>
      <c r="EG32" s="168">
        <f>SUMPRODUCT(('Controle de NFs Tomadas'!$E$4:$E$9993=$A$1)*('Controle de NFs Tomadas'!$C$4:$C$9993=EG$2)*('Controle de NFs Tomadas'!$G$4:$G$9993=$A32)*('Controle de NFs Tomadas'!$I$4:$I$9993))</f>
        <v>0</v>
      </c>
      <c r="EH32" s="168">
        <f>SUMPRODUCT(('Controle de NFs Tomadas'!$E$4:$E$9993=$A$1)*('Controle de NFs Tomadas'!$C$4:$C$9993=EH$2)*('Controle de NFs Tomadas'!$G$4:$G$9993=$A32)*('Controle de NFs Tomadas'!$I$4:$I$9993))</f>
        <v>0</v>
      </c>
      <c r="EI32" s="168">
        <f>SUMPRODUCT(('Controle de NFs Tomadas'!$E$4:$E$9993=$A$1)*('Controle de NFs Tomadas'!$C$4:$C$9993=EI$2)*('Controle de NFs Tomadas'!$G$4:$G$9993=$A32)*('Controle de NFs Tomadas'!$I$4:$I$9993))</f>
        <v>0</v>
      </c>
      <c r="EJ32" s="168">
        <f>SUMPRODUCT(('Controle de NFs Tomadas'!$E$4:$E$9993=$A$1)*('Controle de NFs Tomadas'!$C$4:$C$9993=EJ$2)*('Controle de NFs Tomadas'!$G$4:$G$9993=$A32)*('Controle de NFs Tomadas'!$I$4:$I$9993))</f>
        <v>0</v>
      </c>
      <c r="EK32" s="168">
        <f>SUMPRODUCT(('Controle de NFs Tomadas'!$E$4:$E$9993=$A$1)*('Controle de NFs Tomadas'!$C$4:$C$9993=EK$2)*('Controle de NFs Tomadas'!$G$4:$G$9993=$A32)*('Controle de NFs Tomadas'!$I$4:$I$9993))</f>
        <v>0</v>
      </c>
      <c r="EL32" s="168">
        <f>SUMPRODUCT(('Controle de NFs Tomadas'!$E$4:$E$9993=$A$1)*('Controle de NFs Tomadas'!$C$4:$C$9993=EL$2)*('Controle de NFs Tomadas'!$G$4:$G$9993=$A32)*('Controle de NFs Tomadas'!$I$4:$I$9993))</f>
        <v>0</v>
      </c>
      <c r="EM32" s="168">
        <f>SUMPRODUCT(('Controle de NFs Tomadas'!$E$4:$E$9993=$A$1)*('Controle de NFs Tomadas'!$C$4:$C$9993=EM$2)*('Controle de NFs Tomadas'!$G$4:$G$9993=$A32)*('Controle de NFs Tomadas'!$I$4:$I$9993))</f>
        <v>0</v>
      </c>
      <c r="EN32" s="168">
        <f>SUMPRODUCT(('Controle de NFs Tomadas'!$E$4:$E$9993=$A$1)*('Controle de NFs Tomadas'!$C$4:$C$9993=EN$2)*('Controle de NFs Tomadas'!$G$4:$G$9993=$A32)*('Controle de NFs Tomadas'!$I$4:$I$9993))</f>
        <v>0</v>
      </c>
      <c r="EO32" s="168">
        <f>SUMPRODUCT(('Controle de NFs Tomadas'!$E$4:$E$9993=$A$1)*('Controle de NFs Tomadas'!$C$4:$C$9993=EO$2)*('Controle de NFs Tomadas'!$G$4:$G$9993=$A32)*('Controle de NFs Tomadas'!$I$4:$I$9993))</f>
        <v>0</v>
      </c>
      <c r="EP32" s="168">
        <f>SUMPRODUCT(('Controle de NFs Tomadas'!$E$4:$E$9993=$A$1)*('Controle de NFs Tomadas'!$C$4:$C$9993=EP$2)*('Controle de NFs Tomadas'!$G$4:$G$9993=$A32)*('Controle de NFs Tomadas'!$I$4:$I$9993))</f>
        <v>0</v>
      </c>
      <c r="EQ32" s="168">
        <f>SUMPRODUCT(('Controle de NFs Tomadas'!$E$4:$E$9993=$A$1)*('Controle de NFs Tomadas'!$C$4:$C$9993=EQ$2)*('Controle de NFs Tomadas'!$G$4:$G$9993=$A32)*('Controle de NFs Tomadas'!$I$4:$I$9993))</f>
        <v>0</v>
      </c>
      <c r="ER32" s="168">
        <f>SUMPRODUCT(('Controle de NFs Tomadas'!$E$4:$E$9993=$A$1)*('Controle de NFs Tomadas'!$C$4:$C$9993=ER$2)*('Controle de NFs Tomadas'!$G$4:$G$9993=$A32)*('Controle de NFs Tomadas'!$I$4:$I$9993))</f>
        <v>0</v>
      </c>
      <c r="ES32" s="168">
        <f>SUMPRODUCT(('Controle de NFs Tomadas'!$E$4:$E$9993=$A$1)*('Controle de NFs Tomadas'!$C$4:$C$9993=ES$2)*('Controle de NFs Tomadas'!$G$4:$G$9993=$A32)*('Controle de NFs Tomadas'!$I$4:$I$9993))</f>
        <v>0</v>
      </c>
      <c r="ET32" s="168">
        <f>SUMPRODUCT(('Controle de NFs Tomadas'!$E$4:$E$9993=$A$1)*('Controle de NFs Tomadas'!$C$4:$C$9993=ET$2)*('Controle de NFs Tomadas'!$G$4:$G$9993=$A32)*('Controle de NFs Tomadas'!$I$4:$I$9993))</f>
        <v>0</v>
      </c>
      <c r="EU32" s="168">
        <f>SUMPRODUCT(('Controle de NFs Tomadas'!$E$4:$E$9993=$A$1)*('Controle de NFs Tomadas'!$C$4:$C$9993=EU$2)*('Controle de NFs Tomadas'!$G$4:$G$9993=$A32)*('Controle de NFs Tomadas'!$I$4:$I$9993))</f>
        <v>0</v>
      </c>
      <c r="EV32" s="168">
        <f>SUMPRODUCT(('Controle de NFs Tomadas'!$E$4:$E$9993=$A$1)*('Controle de NFs Tomadas'!$C$4:$C$9993=EV$2)*('Controle de NFs Tomadas'!$G$4:$G$9993=$A32)*('Controle de NFs Tomadas'!$I$4:$I$9993))</f>
        <v>0</v>
      </c>
      <c r="EW32" s="168">
        <f>SUMPRODUCT(('Controle de NFs Tomadas'!$E$4:$E$9993=$A$1)*('Controle de NFs Tomadas'!$C$4:$C$9993=EW$2)*('Controle de NFs Tomadas'!$G$4:$G$9993=$A32)*('Controle de NFs Tomadas'!$I$4:$I$9993))</f>
        <v>0</v>
      </c>
      <c r="EX32" s="168">
        <f>SUMPRODUCT(('Controle de NFs Tomadas'!$E$4:$E$9993=$A$1)*('Controle de NFs Tomadas'!$C$4:$C$9993=EX$2)*('Controle de NFs Tomadas'!$G$4:$G$9993=$A32)*('Controle de NFs Tomadas'!$I$4:$I$9993))</f>
        <v>0</v>
      </c>
      <c r="EY32" s="168">
        <f>SUMPRODUCT(('Controle de NFs Tomadas'!$E$4:$E$9993=$A$1)*('Controle de NFs Tomadas'!$C$4:$C$9993=EY$2)*('Controle de NFs Tomadas'!$G$4:$G$9993=$A32)*('Controle de NFs Tomadas'!$I$4:$I$9993))</f>
        <v>0</v>
      </c>
      <c r="EZ32" s="168">
        <f>SUMPRODUCT(('Controle de NFs Tomadas'!$E$4:$E$9993=$A$1)*('Controle de NFs Tomadas'!$C$4:$C$9993=EZ$2)*('Controle de NFs Tomadas'!$G$4:$G$9993=$A32)*('Controle de NFs Tomadas'!$I$4:$I$9993))</f>
        <v>0</v>
      </c>
      <c r="FA32" s="168">
        <f>SUMPRODUCT(('Controle de NFs Tomadas'!$E$4:$E$9993=$A$1)*('Controle de NFs Tomadas'!$C$4:$C$9993=FA$2)*('Controle de NFs Tomadas'!$G$4:$G$9993=$A32)*('Controle de NFs Tomadas'!$I$4:$I$9993))</f>
        <v>0</v>
      </c>
      <c r="FB32" s="168">
        <f>SUMPRODUCT(('Controle de NFs Tomadas'!$E$4:$E$9993=$A$1)*('Controle de NFs Tomadas'!$C$4:$C$9993=FB$2)*('Controle de NFs Tomadas'!$G$4:$G$9993=$A32)*('Controle de NFs Tomadas'!$I$4:$I$9993))</f>
        <v>0</v>
      </c>
      <c r="FC32" s="168">
        <f>SUMPRODUCT(('Controle de NFs Tomadas'!$E$4:$E$9993=$A$1)*('Controle de NFs Tomadas'!$C$4:$C$9993=FC$2)*('Controle de NFs Tomadas'!$G$4:$G$9993=$A32)*('Controle de NFs Tomadas'!$I$4:$I$9993))</f>
        <v>0</v>
      </c>
      <c r="FD32" s="168">
        <f>SUMPRODUCT(('Controle de NFs Tomadas'!$E$4:$E$9993=$A$1)*('Controle de NFs Tomadas'!$C$4:$C$9993=FD$2)*('Controle de NFs Tomadas'!$G$4:$G$9993=$A32)*('Controle de NFs Tomadas'!$I$4:$I$9993))</f>
        <v>0</v>
      </c>
      <c r="FE32" s="168">
        <f>SUMPRODUCT(('Controle de NFs Tomadas'!$E$4:$E$9993=$A$1)*('Controle de NFs Tomadas'!$C$4:$C$9993=FE$2)*('Controle de NFs Tomadas'!$G$4:$G$9993=$A32)*('Controle de NFs Tomadas'!$I$4:$I$9993))</f>
        <v>0</v>
      </c>
      <c r="FF32" s="168">
        <f>SUMPRODUCT(('Controle de NFs Tomadas'!$E$4:$E$9993=$A$1)*('Controle de NFs Tomadas'!$C$4:$C$9993=FF$2)*('Controle de NFs Tomadas'!$G$4:$G$9993=$A32)*('Controle de NFs Tomadas'!$I$4:$I$9993))</f>
        <v>0</v>
      </c>
      <c r="FG32" s="168">
        <f>SUMPRODUCT(('Controle de NFs Tomadas'!$E$4:$E$9993=$A$1)*('Controle de NFs Tomadas'!$C$4:$C$9993=FG$2)*('Controle de NFs Tomadas'!$G$4:$G$9993=$A32)*('Controle de NFs Tomadas'!$I$4:$I$9993))</f>
        <v>0</v>
      </c>
      <c r="FH32" s="168">
        <f>SUMPRODUCT(('Controle de NFs Tomadas'!$E$4:$E$9993=$A$1)*('Controle de NFs Tomadas'!$C$4:$C$9993=FH$2)*('Controle de NFs Tomadas'!$G$4:$G$9993=$A32)*('Controle de NFs Tomadas'!$I$4:$I$9993))</f>
        <v>0</v>
      </c>
      <c r="FI32" s="168">
        <f>SUMPRODUCT(('Controle de NFs Tomadas'!$E$4:$E$9993=$A$1)*('Controle de NFs Tomadas'!$C$4:$C$9993=FI$2)*('Controle de NFs Tomadas'!$G$4:$G$9993=$A32)*('Controle de NFs Tomadas'!$I$4:$I$9993))</f>
        <v>0</v>
      </c>
      <c r="FJ32" s="168">
        <f>SUMPRODUCT(('Controle de NFs Tomadas'!$E$4:$E$9993=$A$1)*('Controle de NFs Tomadas'!$C$4:$C$9993=FJ$2)*('Controle de NFs Tomadas'!$G$4:$G$9993=$A32)*('Controle de NFs Tomadas'!$I$4:$I$9993))</f>
        <v>0</v>
      </c>
      <c r="FK32" s="168">
        <f>SUMPRODUCT(('Controle de NFs Tomadas'!$E$4:$E$9993=$A$1)*('Controle de NFs Tomadas'!$C$4:$C$9993=FK$2)*('Controle de NFs Tomadas'!$G$4:$G$9993=$A32)*('Controle de NFs Tomadas'!$I$4:$I$9993))</f>
        <v>0</v>
      </c>
      <c r="FL32" s="168">
        <f>SUMPRODUCT(('Controle de NFs Tomadas'!$E$4:$E$9993=$A$1)*('Controle de NFs Tomadas'!$C$4:$C$9993=FL$2)*('Controle de NFs Tomadas'!$G$4:$G$9993=$A32)*('Controle de NFs Tomadas'!$I$4:$I$9993))</f>
        <v>0</v>
      </c>
      <c r="FM32" s="168">
        <f>SUMPRODUCT(('Controle de NFs Tomadas'!$E$4:$E$9993=$A$1)*('Controle de NFs Tomadas'!$C$4:$C$9993=FM$2)*('Controle de NFs Tomadas'!$G$4:$G$9993=$A32)*('Controle de NFs Tomadas'!$I$4:$I$9993))</f>
        <v>0</v>
      </c>
      <c r="FN32" s="168">
        <f>SUMPRODUCT(('Controle de NFs Tomadas'!$E$4:$E$9993=$A$1)*('Controle de NFs Tomadas'!$C$4:$C$9993=FN$2)*('Controle de NFs Tomadas'!$G$4:$G$9993=$A32)*('Controle de NFs Tomadas'!$I$4:$I$9993))</f>
        <v>0</v>
      </c>
      <c r="FO32" s="168">
        <f>SUMPRODUCT(('Controle de NFs Tomadas'!$E$4:$E$9993=$A$1)*('Controle de NFs Tomadas'!$C$4:$C$9993=FO$2)*('Controle de NFs Tomadas'!$G$4:$G$9993=$A32)*('Controle de NFs Tomadas'!$I$4:$I$9993))</f>
        <v>0</v>
      </c>
      <c r="FP32" s="168">
        <f>SUMPRODUCT(('Controle de NFs Tomadas'!$E$4:$E$9993=$A$1)*('Controle de NFs Tomadas'!$C$4:$C$9993=FP$2)*('Controle de NFs Tomadas'!$G$4:$G$9993=$A32)*('Controle de NFs Tomadas'!$I$4:$I$9993))</f>
        <v>0</v>
      </c>
      <c r="FQ32" s="168">
        <f>SUMPRODUCT(('Controle de NFs Tomadas'!$E$4:$E$9993=$A$1)*('Controle de NFs Tomadas'!$C$4:$C$9993=FQ$2)*('Controle de NFs Tomadas'!$G$4:$G$9993=$A32)*('Controle de NFs Tomadas'!$I$4:$I$9993))</f>
        <v>0</v>
      </c>
      <c r="FR32" s="168">
        <f>SUMPRODUCT(('Controle de NFs Tomadas'!$E$4:$E$9993=$A$1)*('Controle de NFs Tomadas'!$C$4:$C$9993=FR$2)*('Controle de NFs Tomadas'!$G$4:$G$9993=$A32)*('Controle de NFs Tomadas'!$I$4:$I$9993))</f>
        <v>0</v>
      </c>
      <c r="FS32" s="168">
        <f>SUMPRODUCT(('Controle de NFs Tomadas'!$E$4:$E$9993=$A$1)*('Controle de NFs Tomadas'!$C$4:$C$9993=FS$2)*('Controle de NFs Tomadas'!$G$4:$G$9993=$A32)*('Controle de NFs Tomadas'!$I$4:$I$9993))</f>
        <v>0</v>
      </c>
      <c r="FT32" s="168">
        <f>SUMPRODUCT(('Controle de NFs Tomadas'!$E$4:$E$9993=$A$1)*('Controle de NFs Tomadas'!$C$4:$C$9993=FT$2)*('Controle de NFs Tomadas'!$G$4:$G$9993=$A32)*('Controle de NFs Tomadas'!$I$4:$I$9993))</f>
        <v>0</v>
      </c>
      <c r="FU32" s="168">
        <f>SUMPRODUCT(('Controle de NFs Tomadas'!$E$4:$E$9993=$A$1)*('Controle de NFs Tomadas'!$C$4:$C$9993=FU$2)*('Controle de NFs Tomadas'!$G$4:$G$9993=$A32)*('Controle de NFs Tomadas'!$I$4:$I$9993))</f>
        <v>0</v>
      </c>
      <c r="FV32" s="168">
        <f>SUMPRODUCT(('Controle de NFs Tomadas'!$E$4:$E$9993=$A$1)*('Controle de NFs Tomadas'!$C$4:$C$9993=FV$2)*('Controle de NFs Tomadas'!$G$4:$G$9993=$A32)*('Controle de NFs Tomadas'!$I$4:$I$9993))</f>
        <v>0</v>
      </c>
      <c r="FW32" s="168">
        <f>SUMPRODUCT(('Controle de NFs Tomadas'!$E$4:$E$9993=$A$1)*('Controle de NFs Tomadas'!$C$4:$C$9993=FW$2)*('Controle de NFs Tomadas'!$G$4:$G$9993=$A32)*('Controle de NFs Tomadas'!$I$4:$I$9993))</f>
        <v>0</v>
      </c>
      <c r="FX32" s="168">
        <f>SUMPRODUCT(('Controle de NFs Tomadas'!$E$4:$E$9993=$A$1)*('Controle de NFs Tomadas'!$C$4:$C$9993=FX$2)*('Controle de NFs Tomadas'!$G$4:$G$9993=$A32)*('Controle de NFs Tomadas'!$I$4:$I$9993))</f>
        <v>0</v>
      </c>
      <c r="FY32" s="168">
        <f>SUMPRODUCT(('Controle de NFs Tomadas'!$E$4:$E$9993=$A$1)*('Controle de NFs Tomadas'!$C$4:$C$9993=FY$2)*('Controle de NFs Tomadas'!$G$4:$G$9993=$A32)*('Controle de NFs Tomadas'!$I$4:$I$9993))</f>
        <v>0</v>
      </c>
      <c r="FZ32" s="168">
        <f>SUMPRODUCT(('Controle de NFs Tomadas'!$E$4:$E$9993=$A$1)*('Controle de NFs Tomadas'!$C$4:$C$9993=FZ$2)*('Controle de NFs Tomadas'!$G$4:$G$9993=$A32)*('Controle de NFs Tomadas'!$I$4:$I$9993))</f>
        <v>0</v>
      </c>
      <c r="GA32" s="168">
        <f>SUMPRODUCT(('Controle de NFs Tomadas'!$E$4:$E$9993=$A$1)*('Controle de NFs Tomadas'!$C$4:$C$9993=GA$2)*('Controle de NFs Tomadas'!$G$4:$G$9993=$A32)*('Controle de NFs Tomadas'!$I$4:$I$9993))</f>
        <v>0</v>
      </c>
      <c r="GB32" s="168">
        <f>SUMPRODUCT(('Controle de NFs Tomadas'!$E$4:$E$9993=$A$1)*('Controle de NFs Tomadas'!$C$4:$C$9993=GB$2)*('Controle de NFs Tomadas'!$G$4:$G$9993=$A32)*('Controle de NFs Tomadas'!$I$4:$I$9993))</f>
        <v>0</v>
      </c>
      <c r="GC32" s="168">
        <f>SUMPRODUCT(('Controle de NFs Tomadas'!$E$4:$E$9993=$A$1)*('Controle de NFs Tomadas'!$C$4:$C$9993=GC$2)*('Controle de NFs Tomadas'!$G$4:$G$9993=$A32)*('Controle de NFs Tomadas'!$I$4:$I$9993))</f>
        <v>0</v>
      </c>
      <c r="GD32" s="168">
        <f>SUMPRODUCT(('Controle de NFs Tomadas'!$E$4:$E$9993=$A$1)*('Controle de NFs Tomadas'!$C$4:$C$9993=GD$2)*('Controle de NFs Tomadas'!$G$4:$G$9993=$A32)*('Controle de NFs Tomadas'!$I$4:$I$9993))</f>
        <v>0</v>
      </c>
      <c r="GE32" s="168">
        <f>SUMPRODUCT(('Controle de NFs Tomadas'!$E$4:$E$9993=$A$1)*('Controle de NFs Tomadas'!$C$4:$C$9993=GE$2)*('Controle de NFs Tomadas'!$G$4:$G$9993=$A32)*('Controle de NFs Tomadas'!$I$4:$I$9993))</f>
        <v>0</v>
      </c>
      <c r="GF32" s="168">
        <f>SUMPRODUCT(('Controle de NFs Tomadas'!$E$4:$E$9993=$A$1)*('Controle de NFs Tomadas'!$C$4:$C$9993=GF$2)*('Controle de NFs Tomadas'!$G$4:$G$9993=$A32)*('Controle de NFs Tomadas'!$I$4:$I$9993))</f>
        <v>0</v>
      </c>
      <c r="GG32" s="168">
        <f>SUMPRODUCT(('Controle de NFs Tomadas'!$E$4:$E$9993=$A$1)*('Controle de NFs Tomadas'!$C$4:$C$9993=GG$2)*('Controle de NFs Tomadas'!$G$4:$G$9993=$A32)*('Controle de NFs Tomadas'!$I$4:$I$9993))</f>
        <v>0</v>
      </c>
      <c r="GH32" s="168">
        <f>SUMPRODUCT(('Controle de NFs Tomadas'!$E$4:$E$9993=$A$1)*('Controle de NFs Tomadas'!$C$4:$C$9993=GH$2)*('Controle de NFs Tomadas'!$G$4:$G$9993=$A32)*('Controle de NFs Tomadas'!$I$4:$I$9993))</f>
        <v>0</v>
      </c>
      <c r="GI32" s="168">
        <f>SUMPRODUCT(('Controle de NFs Tomadas'!$E$4:$E$9993=$A$1)*('Controle de NFs Tomadas'!$C$4:$C$9993=GI$2)*('Controle de NFs Tomadas'!$G$4:$G$9993=$A32)*('Controle de NFs Tomadas'!$I$4:$I$9993))</f>
        <v>0</v>
      </c>
      <c r="GJ32" s="168">
        <f>SUMPRODUCT(('Controle de NFs Tomadas'!$E$4:$E$9993=$A$1)*('Controle de NFs Tomadas'!$C$4:$C$9993=GJ$2)*('Controle de NFs Tomadas'!$G$4:$G$9993=$A32)*('Controle de NFs Tomadas'!$I$4:$I$9993))</f>
        <v>0</v>
      </c>
      <c r="GK32" s="168">
        <f>SUMPRODUCT(('Controle de NFs Tomadas'!$E$4:$E$9993=$A$1)*('Controle de NFs Tomadas'!$C$4:$C$9993=GK$2)*('Controle de NFs Tomadas'!$G$4:$G$9993=$A32)*('Controle de NFs Tomadas'!$I$4:$I$9993))</f>
        <v>0</v>
      </c>
      <c r="GL32" s="168">
        <f>SUMPRODUCT(('Controle de NFs Tomadas'!$E$4:$E$9993=$A$1)*('Controle de NFs Tomadas'!$C$4:$C$9993=GL$2)*('Controle de NFs Tomadas'!$G$4:$G$9993=$A32)*('Controle de NFs Tomadas'!$I$4:$I$9993))</f>
        <v>0</v>
      </c>
      <c r="GM32" s="168">
        <f>SUMPRODUCT(('Controle de NFs Tomadas'!$E$4:$E$9993=$A$1)*('Controle de NFs Tomadas'!$C$4:$C$9993=GM$2)*('Controle de NFs Tomadas'!$G$4:$G$9993=$A32)*('Controle de NFs Tomadas'!$I$4:$I$9993))</f>
        <v>0</v>
      </c>
      <c r="GN32" s="168">
        <f>SUMPRODUCT(('Controle de NFs Tomadas'!$E$4:$E$9993=$A$1)*('Controle de NFs Tomadas'!$C$4:$C$9993=GN$2)*('Controle de NFs Tomadas'!$G$4:$G$9993=$A32)*('Controle de NFs Tomadas'!$I$4:$I$9993))</f>
        <v>0</v>
      </c>
      <c r="GO32" s="168">
        <f>SUMPRODUCT(('Controle de NFs Tomadas'!$E$4:$E$9993=$A$1)*('Controle de NFs Tomadas'!$C$4:$C$9993=GO$2)*('Controle de NFs Tomadas'!$G$4:$G$9993=$A32)*('Controle de NFs Tomadas'!$I$4:$I$9993))</f>
        <v>0</v>
      </c>
      <c r="GP32" s="168">
        <f>SUMPRODUCT(('Controle de NFs Tomadas'!$E$4:$E$9993=$A$1)*('Controle de NFs Tomadas'!$C$4:$C$9993=GP$2)*('Controle de NFs Tomadas'!$G$4:$G$9993=$A32)*('Controle de NFs Tomadas'!$I$4:$I$9993))</f>
        <v>0</v>
      </c>
      <c r="GQ32" s="168">
        <f>SUMPRODUCT(('Controle de NFs Tomadas'!$E$4:$E$9993=$A$1)*('Controle de NFs Tomadas'!$C$4:$C$9993=GQ$2)*('Controle de NFs Tomadas'!$G$4:$G$9993=$A32)*('Controle de NFs Tomadas'!$I$4:$I$9993))</f>
        <v>0</v>
      </c>
      <c r="GR32" s="168">
        <f>SUMPRODUCT(('Controle de NFs Tomadas'!$E$4:$E$9993=$A$1)*('Controle de NFs Tomadas'!$C$4:$C$9993=GR$2)*('Controle de NFs Tomadas'!$G$4:$G$9993=$A32)*('Controle de NFs Tomadas'!$I$4:$I$9993))</f>
        <v>0</v>
      </c>
      <c r="GS32" s="168">
        <f>SUMPRODUCT(('Controle de NFs Tomadas'!$E$4:$E$9993=$A$1)*('Controle de NFs Tomadas'!$C$4:$C$9993=GS$2)*('Controle de NFs Tomadas'!$G$4:$G$9993=$A32)*('Controle de NFs Tomadas'!$I$4:$I$9993))</f>
        <v>0</v>
      </c>
      <c r="GT32" s="168">
        <f>SUMPRODUCT(('Controle de NFs Tomadas'!$E$4:$E$9993=$A$1)*('Controle de NFs Tomadas'!$C$4:$C$9993=GT$2)*('Controle de NFs Tomadas'!$G$4:$G$9993=$A32)*('Controle de NFs Tomadas'!$I$4:$I$9993))</f>
        <v>0</v>
      </c>
      <c r="GU32" s="168">
        <f>SUMPRODUCT(('Controle de NFs Tomadas'!$E$4:$E$9993=$A$1)*('Controle de NFs Tomadas'!$C$4:$C$9993=GU$2)*('Controle de NFs Tomadas'!$G$4:$G$9993=$A32)*('Controle de NFs Tomadas'!$I$4:$I$9993))</f>
        <v>0</v>
      </c>
      <c r="GV32" s="168">
        <f>SUMPRODUCT(('Controle de NFs Tomadas'!$E$4:$E$9993=$A$1)*('Controle de NFs Tomadas'!$C$4:$C$9993=GV$2)*('Controle de NFs Tomadas'!$G$4:$G$9993=$A32)*('Controle de NFs Tomadas'!$I$4:$I$9993))</f>
        <v>0</v>
      </c>
      <c r="GW32" s="168">
        <f>SUMPRODUCT(('Controle de NFs Tomadas'!$E$4:$E$9993=$A$1)*('Controle de NFs Tomadas'!$C$4:$C$9993=GW$2)*('Controle de NFs Tomadas'!$G$4:$G$9993=$A32)*('Controle de NFs Tomadas'!$I$4:$I$9993))</f>
        <v>0</v>
      </c>
      <c r="GX32" s="168">
        <f>SUMPRODUCT(('Controle de NFs Tomadas'!$E$4:$E$9993=$A$1)*('Controle de NFs Tomadas'!$C$4:$C$9993=GX$2)*('Controle de NFs Tomadas'!$G$4:$G$9993=$A32)*('Controle de NFs Tomadas'!$I$4:$I$9993))</f>
        <v>0</v>
      </c>
      <c r="GY32" s="168">
        <f>SUMPRODUCT(('Controle de NFs Tomadas'!$E$4:$E$9993=$A$1)*('Controle de NFs Tomadas'!$C$4:$C$9993=GY$2)*('Controle de NFs Tomadas'!$G$4:$G$9993=$A32)*('Controle de NFs Tomadas'!$I$4:$I$9993))</f>
        <v>0</v>
      </c>
      <c r="GZ32" s="168">
        <f>SUMPRODUCT(('Controle de NFs Tomadas'!$E$4:$E$9993=$A$1)*('Controle de NFs Tomadas'!$C$4:$C$9993=GZ$2)*('Controle de NFs Tomadas'!$G$4:$G$9993=$A32)*('Controle de NFs Tomadas'!$I$4:$I$9993))</f>
        <v>0</v>
      </c>
      <c r="HA32" s="168">
        <f>SUMPRODUCT(('Controle de NFs Tomadas'!$E$4:$E$9993=$A$1)*('Controle de NFs Tomadas'!$C$4:$C$9993=HA$2)*('Controle de NFs Tomadas'!$G$4:$G$9993=$A32)*('Controle de NFs Tomadas'!$I$4:$I$9993))</f>
        <v>0</v>
      </c>
      <c r="HB32" s="168">
        <f>SUMPRODUCT(('Controle de NFs Tomadas'!$E$4:$E$9993=$A$1)*('Controle de NFs Tomadas'!$C$4:$C$9993=HB$2)*('Controle de NFs Tomadas'!$G$4:$G$9993=$A32)*('Controle de NFs Tomadas'!$I$4:$I$9993))</f>
        <v>0</v>
      </c>
      <c r="HC32" s="168">
        <f>SUMPRODUCT(('Controle de NFs Tomadas'!$E$4:$E$9993=$A$1)*('Controle de NFs Tomadas'!$C$4:$C$9993=HC$2)*('Controle de NFs Tomadas'!$G$4:$G$9993=$A32)*('Controle de NFs Tomadas'!$I$4:$I$9993))</f>
        <v>0</v>
      </c>
      <c r="HD32" s="168">
        <f>SUMPRODUCT(('Controle de NFs Tomadas'!$E$4:$E$9993=$A$1)*('Controle de NFs Tomadas'!$C$4:$C$9993=HD$2)*('Controle de NFs Tomadas'!$G$4:$G$9993=$A32)*('Controle de NFs Tomadas'!$I$4:$I$9993))</f>
        <v>0</v>
      </c>
      <c r="HE32" s="168">
        <f>SUMPRODUCT(('Controle de NFs Tomadas'!$E$4:$E$9993=$A$1)*('Controle de NFs Tomadas'!$C$4:$C$9993=HE$2)*('Controle de NFs Tomadas'!$G$4:$G$9993=$A32)*('Controle de NFs Tomadas'!$I$4:$I$9993))</f>
        <v>0</v>
      </c>
      <c r="HF32" s="168">
        <f>SUMPRODUCT(('Controle de NFs Tomadas'!$E$4:$E$9993=$A$1)*('Controle de NFs Tomadas'!$C$4:$C$9993=HF$2)*('Controle de NFs Tomadas'!$G$4:$G$9993=$A32)*('Controle de NFs Tomadas'!$I$4:$I$9993))</f>
        <v>0</v>
      </c>
      <c r="HG32" s="168">
        <f>SUMPRODUCT(('Controle de NFs Tomadas'!$E$4:$E$9993=$A$1)*('Controle de NFs Tomadas'!$C$4:$C$9993=HG$2)*('Controle de NFs Tomadas'!$G$4:$G$9993=$A32)*('Controle de NFs Tomadas'!$I$4:$I$9993))</f>
        <v>0</v>
      </c>
      <c r="HH32" s="168">
        <f>SUMPRODUCT(('Controle de NFs Tomadas'!$E$4:$E$9993=$A$1)*('Controle de NFs Tomadas'!$C$4:$C$9993=HH$2)*('Controle de NFs Tomadas'!$G$4:$G$9993=$A32)*('Controle de NFs Tomadas'!$I$4:$I$9993))</f>
        <v>0</v>
      </c>
      <c r="HI32" s="168">
        <f>SUMPRODUCT(('Controle de NFs Tomadas'!$E$4:$E$9993=$A$1)*('Controle de NFs Tomadas'!$C$4:$C$9993=HI$2)*('Controle de NFs Tomadas'!$G$4:$G$9993=$A32)*('Controle de NFs Tomadas'!$I$4:$I$9993))</f>
        <v>0</v>
      </c>
      <c r="HJ32" s="168">
        <f>SUMPRODUCT(('Controle de NFs Tomadas'!$E$4:$E$9993=$A$1)*('Controle de NFs Tomadas'!$C$4:$C$9993=HJ$2)*('Controle de NFs Tomadas'!$G$4:$G$9993=$A32)*('Controle de NFs Tomadas'!$I$4:$I$9993))</f>
        <v>0</v>
      </c>
      <c r="HK32" s="168">
        <f>SUMPRODUCT(('Controle de NFs Tomadas'!$E$4:$E$9993=$A$1)*('Controle de NFs Tomadas'!$C$4:$C$9993=HK$2)*('Controle de NFs Tomadas'!$G$4:$G$9993=$A32)*('Controle de NFs Tomadas'!$I$4:$I$9993))</f>
        <v>0</v>
      </c>
      <c r="HL32" s="168">
        <f>SUMPRODUCT(('Controle de NFs Tomadas'!$E$4:$E$9993=$A$1)*('Controle de NFs Tomadas'!$C$4:$C$9993=HL$2)*('Controle de NFs Tomadas'!$G$4:$G$9993=$A32)*('Controle de NFs Tomadas'!$I$4:$I$9993))</f>
        <v>0</v>
      </c>
      <c r="HM32" s="168">
        <f>SUMPRODUCT(('Controle de NFs Tomadas'!$E$4:$E$9993=$A$1)*('Controle de NFs Tomadas'!$C$4:$C$9993=HM$2)*('Controle de NFs Tomadas'!$G$4:$G$9993=$A32)*('Controle de NFs Tomadas'!$I$4:$I$9993))</f>
        <v>0</v>
      </c>
      <c r="HN32" s="168">
        <f>SUMPRODUCT(('Controle de NFs Tomadas'!$E$4:$E$9993=$A$1)*('Controle de NFs Tomadas'!$C$4:$C$9993=HN$2)*('Controle de NFs Tomadas'!$G$4:$G$9993=$A32)*('Controle de NFs Tomadas'!$I$4:$I$9993))</f>
        <v>0</v>
      </c>
      <c r="HO32" s="168">
        <f>SUMPRODUCT(('Controle de NFs Tomadas'!$E$4:$E$9993=$A$1)*('Controle de NFs Tomadas'!$C$4:$C$9993=HO$2)*('Controle de NFs Tomadas'!$G$4:$G$9993=$A32)*('Controle de NFs Tomadas'!$I$4:$I$9993))</f>
        <v>0</v>
      </c>
      <c r="HP32" s="168">
        <f>SUMPRODUCT(('Controle de NFs Tomadas'!$E$4:$E$9993=$A$1)*('Controle de NFs Tomadas'!$C$4:$C$9993=HP$2)*('Controle de NFs Tomadas'!$G$4:$G$9993=$A32)*('Controle de NFs Tomadas'!$I$4:$I$9993))</f>
        <v>0</v>
      </c>
      <c r="HQ32" s="168">
        <f>SUMPRODUCT(('Controle de NFs Tomadas'!$E$4:$E$9993=$A$1)*('Controle de NFs Tomadas'!$C$4:$C$9993=HQ$2)*('Controle de NFs Tomadas'!$G$4:$G$9993=$A32)*('Controle de NFs Tomadas'!$I$4:$I$9993))</f>
        <v>0</v>
      </c>
      <c r="HR32" s="168">
        <f>SUMPRODUCT(('Controle de NFs Tomadas'!$E$4:$E$9993=$A$1)*('Controle de NFs Tomadas'!$C$4:$C$9993=HR$2)*('Controle de NFs Tomadas'!$G$4:$G$9993=$A32)*('Controle de NFs Tomadas'!$I$4:$I$9993))</f>
        <v>0</v>
      </c>
      <c r="HS32" s="168">
        <f>SUMPRODUCT(('Controle de NFs Tomadas'!$E$4:$E$9993=$A$1)*('Controle de NFs Tomadas'!$C$4:$C$9993=HS$2)*('Controle de NFs Tomadas'!$G$4:$G$9993=$A32)*('Controle de NFs Tomadas'!$I$4:$I$9993))</f>
        <v>0</v>
      </c>
      <c r="HT32" s="168">
        <f>SUMPRODUCT(('Controle de NFs Tomadas'!$E$4:$E$9993=$A$1)*('Controle de NFs Tomadas'!$C$4:$C$9993=HT$2)*('Controle de NFs Tomadas'!$G$4:$G$9993=$A32)*('Controle de NFs Tomadas'!$I$4:$I$9993))</f>
        <v>0</v>
      </c>
      <c r="HU32" s="168">
        <f>SUMPRODUCT(('Controle de NFs Tomadas'!$E$4:$E$9993=$A$1)*('Controle de NFs Tomadas'!$C$4:$C$9993=HU$2)*('Controle de NFs Tomadas'!$G$4:$G$9993=$A32)*('Controle de NFs Tomadas'!$I$4:$I$9993))</f>
        <v>0</v>
      </c>
      <c r="HV32" s="168">
        <f>SUMPRODUCT(('Controle de NFs Tomadas'!$E$4:$E$9993=$A$1)*('Controle de NFs Tomadas'!$C$4:$C$9993=HV$2)*('Controle de NFs Tomadas'!$G$4:$G$9993=$A32)*('Controle de NFs Tomadas'!$I$4:$I$9993))</f>
        <v>0</v>
      </c>
      <c r="HW32" s="168">
        <f>SUMPRODUCT(('Controle de NFs Tomadas'!$E$4:$E$9993=$A$1)*('Controle de NFs Tomadas'!$C$4:$C$9993=HW$2)*('Controle de NFs Tomadas'!$G$4:$G$9993=$A32)*('Controle de NFs Tomadas'!$I$4:$I$9993))</f>
        <v>0</v>
      </c>
      <c r="HX32" s="168">
        <f>SUMPRODUCT(('Controle de NFs Tomadas'!$E$4:$E$9993=$A$1)*('Controle de NFs Tomadas'!$C$4:$C$9993=HX$2)*('Controle de NFs Tomadas'!$G$4:$G$9993=$A32)*('Controle de NFs Tomadas'!$I$4:$I$9993))</f>
        <v>0</v>
      </c>
      <c r="HY32" s="168">
        <f>SUMPRODUCT(('Controle de NFs Tomadas'!$E$4:$E$9993=$A$1)*('Controle de NFs Tomadas'!$C$4:$C$9993=HY$2)*('Controle de NFs Tomadas'!$G$4:$G$9993=$A32)*('Controle de NFs Tomadas'!$I$4:$I$9993))</f>
        <v>0</v>
      </c>
      <c r="HZ32" s="168">
        <f>SUMPRODUCT(('Controle de NFs Tomadas'!$E$4:$E$9993=$A$1)*('Controle de NFs Tomadas'!$C$4:$C$9993=HZ$2)*('Controle de NFs Tomadas'!$G$4:$G$9993=$A32)*('Controle de NFs Tomadas'!$I$4:$I$9993))</f>
        <v>0</v>
      </c>
      <c r="IA32" s="168">
        <f>SUMPRODUCT(('Controle de NFs Tomadas'!$E$4:$E$9993=$A$1)*('Controle de NFs Tomadas'!$C$4:$C$9993=IA$2)*('Controle de NFs Tomadas'!$G$4:$G$9993=$A32)*('Controle de NFs Tomadas'!$I$4:$I$9993))</f>
        <v>0</v>
      </c>
      <c r="IB32" s="168">
        <f>SUMPRODUCT(('Controle de NFs Tomadas'!$E$4:$E$9993=$A$1)*('Controle de NFs Tomadas'!$C$4:$C$9993=IB$2)*('Controle de NFs Tomadas'!$G$4:$G$9993=$A32)*('Controle de NFs Tomadas'!$I$4:$I$9993))</f>
        <v>0</v>
      </c>
      <c r="IC32" s="168">
        <f>SUMPRODUCT(('Controle de NFs Tomadas'!$E$4:$E$9993=$A$1)*('Controle de NFs Tomadas'!$C$4:$C$9993=IC$2)*('Controle de NFs Tomadas'!$G$4:$G$9993=$A32)*('Controle de NFs Tomadas'!$I$4:$I$9993))</f>
        <v>0</v>
      </c>
      <c r="ID32" s="168">
        <f>SUMPRODUCT(('Controle de NFs Tomadas'!$E$4:$E$9993=$A$1)*('Controle de NFs Tomadas'!$C$4:$C$9993=ID$2)*('Controle de NFs Tomadas'!$G$4:$G$9993=$A32)*('Controle de NFs Tomadas'!$I$4:$I$9993))</f>
        <v>0</v>
      </c>
      <c r="IE32" s="168">
        <f>SUMPRODUCT(('Controle de NFs Tomadas'!$E$4:$E$9993=$A$1)*('Controle de NFs Tomadas'!$C$4:$C$9993=IE$2)*('Controle de NFs Tomadas'!$G$4:$G$9993=$A32)*('Controle de NFs Tomadas'!$I$4:$I$9993))</f>
        <v>0</v>
      </c>
      <c r="IF32" s="168">
        <f>SUMPRODUCT(('Controle de NFs Tomadas'!$E$4:$E$9993=$A$1)*('Controle de NFs Tomadas'!$C$4:$C$9993=IF$2)*('Controle de NFs Tomadas'!$G$4:$G$9993=$A32)*('Controle de NFs Tomadas'!$I$4:$I$9993))</f>
        <v>0</v>
      </c>
      <c r="IG32" s="168">
        <f>SUMPRODUCT(('Controle de NFs Tomadas'!$E$4:$E$9993=$A$1)*('Controle de NFs Tomadas'!$C$4:$C$9993=IG$2)*('Controle de NFs Tomadas'!$G$4:$G$9993=$A32)*('Controle de NFs Tomadas'!$I$4:$I$9993))</f>
        <v>0</v>
      </c>
      <c r="IH32" s="168">
        <f>SUMPRODUCT(('Controle de NFs Tomadas'!$E$4:$E$9993=$A$1)*('Controle de NFs Tomadas'!$C$4:$C$9993=IH$2)*('Controle de NFs Tomadas'!$G$4:$G$9993=$A32)*('Controle de NFs Tomadas'!$I$4:$I$9993))</f>
        <v>0</v>
      </c>
      <c r="II32" s="168">
        <f>SUMPRODUCT(('Controle de NFs Tomadas'!$E$4:$E$9993=$A$1)*('Controle de NFs Tomadas'!$C$4:$C$9993=II$2)*('Controle de NFs Tomadas'!$G$4:$G$9993=$A32)*('Controle de NFs Tomadas'!$I$4:$I$9993))</f>
        <v>0</v>
      </c>
      <c r="IJ32" s="168">
        <f>SUMPRODUCT(('Controle de NFs Tomadas'!$E$4:$E$9993=$A$1)*('Controle de NFs Tomadas'!$C$4:$C$9993=IJ$2)*('Controle de NFs Tomadas'!$G$4:$G$9993=$A32)*('Controle de NFs Tomadas'!$I$4:$I$9993))</f>
        <v>0</v>
      </c>
      <c r="IK32" s="168">
        <f>SUMPRODUCT(('Controle de NFs Tomadas'!$E$4:$E$9993=$A$1)*('Controle de NFs Tomadas'!$C$4:$C$9993=IK$2)*('Controle de NFs Tomadas'!$G$4:$G$9993=$A32)*('Controle de NFs Tomadas'!$I$4:$I$9993))</f>
        <v>0</v>
      </c>
      <c r="IL32" s="168">
        <f>SUMPRODUCT(('Controle de NFs Tomadas'!$E$4:$E$9993=$A$1)*('Controle de NFs Tomadas'!$C$4:$C$9993=IL$2)*('Controle de NFs Tomadas'!$G$4:$G$9993=$A32)*('Controle de NFs Tomadas'!$I$4:$I$9993))</f>
        <v>0</v>
      </c>
    </row>
    <row r="33" spans="1:246" ht="15.75" customHeight="1" outlineLevel="1" x14ac:dyDescent="0.35">
      <c r="A33" s="3" t="s">
        <v>51</v>
      </c>
      <c r="B33" s="70"/>
      <c r="C33" s="70"/>
      <c r="D33" s="168">
        <f>SUMPRODUCT(('Controle de NFs Tomadas'!$E$4:$E$9993=$A$1)*('Controle de NFs Tomadas'!$C$4:$C$9993=D$2)*('Controle de NFs Tomadas'!$G$4:$G$9993=$A33)*('Controle de NFs Tomadas'!$I$4:$I$9993))</f>
        <v>0</v>
      </c>
      <c r="E33" s="168">
        <f>SUMPRODUCT(('Controle de NFs Tomadas'!$E$4:$E$9993=$A$1)*('Controle de NFs Tomadas'!$C$4:$C$9993=E$2)*('Controle de NFs Tomadas'!$G$4:$G$9993=$A33)*('Controle de NFs Tomadas'!$I$4:$I$9993))</f>
        <v>0</v>
      </c>
      <c r="F33" s="168">
        <f>SUMPRODUCT(('Controle de NFs Tomadas'!$E$4:$E$9993=$A$1)*('Controle de NFs Tomadas'!$C$4:$C$9993=F$2)*('Controle de NFs Tomadas'!$G$4:$G$9993=$A33)*('Controle de NFs Tomadas'!$I$4:$I$9993))</f>
        <v>0</v>
      </c>
      <c r="G33" s="168">
        <f>SUMPRODUCT(('Controle de NFs Tomadas'!$E$4:$E$9993=$A$1)*('Controle de NFs Tomadas'!$C$4:$C$9993=G$2)*('Controle de NFs Tomadas'!$G$4:$G$9993=$A33)*('Controle de NFs Tomadas'!$I$4:$I$9993))</f>
        <v>0</v>
      </c>
      <c r="H33" s="168">
        <f>SUMPRODUCT(('Controle de NFs Tomadas'!$E$4:$E$9993=$A$1)*('Controle de NFs Tomadas'!$C$4:$C$9993=H$2)*('Controle de NFs Tomadas'!$G$4:$G$9993=$A33)*('Controle de NFs Tomadas'!$I$4:$I$9993))</f>
        <v>0</v>
      </c>
      <c r="I33" s="168">
        <f>SUMPRODUCT(('Controle de NFs Tomadas'!$E$4:$E$9993=$A$1)*('Controle de NFs Tomadas'!$C$4:$C$9993=I$2)*('Controle de NFs Tomadas'!$G$4:$G$9993=$A33)*('Controle de NFs Tomadas'!$I$4:$I$9993))</f>
        <v>0</v>
      </c>
      <c r="J33" s="168">
        <f>SUMPRODUCT(('Controle de NFs Tomadas'!$E$4:$E$9993=$A$1)*('Controle de NFs Tomadas'!$C$4:$C$9993=J$2)*('Controle de NFs Tomadas'!$G$4:$G$9993=$A33)*('Controle de NFs Tomadas'!$I$4:$I$9993))</f>
        <v>0</v>
      </c>
      <c r="K33" s="168">
        <f>SUMPRODUCT(('Controle de NFs Tomadas'!$E$4:$E$9993=$A$1)*('Controle de NFs Tomadas'!$C$4:$C$9993=K$2)*('Controle de NFs Tomadas'!$G$4:$G$9993=$A33)*('Controle de NFs Tomadas'!$I$4:$I$9993))</f>
        <v>0</v>
      </c>
      <c r="L33" s="168">
        <f>SUMPRODUCT(('Controle de NFs Tomadas'!$E$4:$E$9993=$A$1)*('Controle de NFs Tomadas'!$C$4:$C$9993=L$2)*('Controle de NFs Tomadas'!$G$4:$G$9993=$A33)*('Controle de NFs Tomadas'!$I$4:$I$9993))</f>
        <v>0</v>
      </c>
      <c r="M33" s="168">
        <f>SUMPRODUCT(('Controle de NFs Tomadas'!$E$4:$E$9993=$A$1)*('Controle de NFs Tomadas'!$C$4:$C$9993=M$2)*('Controle de NFs Tomadas'!$G$4:$G$9993=$A33)*('Controle de NFs Tomadas'!$I$4:$I$9993))</f>
        <v>0</v>
      </c>
      <c r="N33" s="168">
        <f>SUMPRODUCT(('Controle de NFs Tomadas'!$E$4:$E$9993=$A$1)*('Controle de NFs Tomadas'!$C$4:$C$9993=N$2)*('Controle de NFs Tomadas'!$G$4:$G$9993=$A33)*('Controle de NFs Tomadas'!$I$4:$I$9993))</f>
        <v>0</v>
      </c>
      <c r="O33" s="168">
        <f>SUMPRODUCT(('Controle de NFs Tomadas'!$E$4:$E$9993=$A$1)*('Controle de NFs Tomadas'!$C$4:$C$9993=O$2)*('Controle de NFs Tomadas'!$G$4:$G$9993=$A33)*('Controle de NFs Tomadas'!$I$4:$I$9993))</f>
        <v>0</v>
      </c>
      <c r="P33" s="168">
        <f>SUMPRODUCT(('Controle de NFs Tomadas'!$E$4:$E$9993=$A$1)*('Controle de NFs Tomadas'!$C$4:$C$9993=P$2)*('Controle de NFs Tomadas'!$G$4:$G$9993=$A33)*('Controle de NFs Tomadas'!$I$4:$I$9993))</f>
        <v>0</v>
      </c>
      <c r="Q33" s="168">
        <f>SUMPRODUCT(('Controle de NFs Tomadas'!$E$4:$E$9993=$A$1)*('Controle de NFs Tomadas'!$C$4:$C$9993=Q$2)*('Controle de NFs Tomadas'!$G$4:$G$9993=$A33)*('Controle de NFs Tomadas'!$I$4:$I$9993))</f>
        <v>0</v>
      </c>
      <c r="R33" s="168">
        <f>SUMPRODUCT(('Controle de NFs Tomadas'!$E$4:$E$9993=$A$1)*('Controle de NFs Tomadas'!$C$4:$C$9993=R$2)*('Controle de NFs Tomadas'!$G$4:$G$9993=$A33)*('Controle de NFs Tomadas'!$I$4:$I$9993))</f>
        <v>0</v>
      </c>
      <c r="S33" s="168">
        <f>SUMPRODUCT(('Controle de NFs Tomadas'!$E$4:$E$9993=$A$1)*('Controle de NFs Tomadas'!$C$4:$C$9993=S$2)*('Controle de NFs Tomadas'!$G$4:$G$9993=$A33)*('Controle de NFs Tomadas'!$I$4:$I$9993))</f>
        <v>0</v>
      </c>
      <c r="T33" s="168">
        <f>SUMPRODUCT(('Controle de NFs Tomadas'!$E$4:$E$9993=$A$1)*('Controle de NFs Tomadas'!$C$4:$C$9993=T$2)*('Controle de NFs Tomadas'!$G$4:$G$9993=$A33)*('Controle de NFs Tomadas'!$I$4:$I$9993))</f>
        <v>0</v>
      </c>
      <c r="U33" s="168">
        <f>SUMPRODUCT(('Controle de NFs Tomadas'!$E$4:$E$9993=$A$1)*('Controle de NFs Tomadas'!$C$4:$C$9993=U$2)*('Controle de NFs Tomadas'!$G$4:$G$9993=$A33)*('Controle de NFs Tomadas'!$I$4:$I$9993))</f>
        <v>0</v>
      </c>
      <c r="V33" s="168">
        <f>SUMPRODUCT(('Controle de NFs Tomadas'!$E$4:$E$9993=$A$1)*('Controle de NFs Tomadas'!$C$4:$C$9993=V$2)*('Controle de NFs Tomadas'!$G$4:$G$9993=$A33)*('Controle de NFs Tomadas'!$I$4:$I$9993))</f>
        <v>0</v>
      </c>
      <c r="W33" s="168">
        <f>SUMPRODUCT(('Controle de NFs Tomadas'!$E$4:$E$9993=$A$1)*('Controle de NFs Tomadas'!$C$4:$C$9993=W$2)*('Controle de NFs Tomadas'!$G$4:$G$9993=$A33)*('Controle de NFs Tomadas'!$I$4:$I$9993))</f>
        <v>0</v>
      </c>
      <c r="X33" s="168">
        <f>SUMPRODUCT(('Controle de NFs Tomadas'!$E$4:$E$9993=$A$1)*('Controle de NFs Tomadas'!$C$4:$C$9993=X$2)*('Controle de NFs Tomadas'!$G$4:$G$9993=$A33)*('Controle de NFs Tomadas'!$I$4:$I$9993))</f>
        <v>0</v>
      </c>
      <c r="Y33" s="168">
        <f>SUMPRODUCT(('Controle de NFs Tomadas'!$E$4:$E$9993=$A$1)*('Controle de NFs Tomadas'!$C$4:$C$9993=Y$2)*('Controle de NFs Tomadas'!$G$4:$G$9993=$A33)*('Controle de NFs Tomadas'!$I$4:$I$9993))</f>
        <v>0</v>
      </c>
      <c r="Z33" s="168">
        <f>SUMPRODUCT(('Controle de NFs Tomadas'!$E$4:$E$9993=$A$1)*('Controle de NFs Tomadas'!$C$4:$C$9993=Z$2)*('Controle de NFs Tomadas'!$G$4:$G$9993=$A33)*('Controle de NFs Tomadas'!$I$4:$I$9993))</f>
        <v>0</v>
      </c>
      <c r="AA33" s="168">
        <f>SUMPRODUCT(('Controle de NFs Tomadas'!$E$4:$E$9993=$A$1)*('Controle de NFs Tomadas'!$C$4:$C$9993=AA$2)*('Controle de NFs Tomadas'!$G$4:$G$9993=$A33)*('Controle de NFs Tomadas'!$I$4:$I$9993))</f>
        <v>0</v>
      </c>
      <c r="AB33" s="168">
        <f>SUMPRODUCT(('Controle de NFs Tomadas'!$E$4:$E$9993=$A$1)*('Controle de NFs Tomadas'!$C$4:$C$9993=AB$2)*('Controle de NFs Tomadas'!$G$4:$G$9993=$A33)*('Controle de NFs Tomadas'!$I$4:$I$9993))</f>
        <v>0</v>
      </c>
      <c r="AC33" s="168">
        <f>SUMPRODUCT(('Controle de NFs Tomadas'!$E$4:$E$9993=$A$1)*('Controle de NFs Tomadas'!$C$4:$C$9993=AC$2)*('Controle de NFs Tomadas'!$G$4:$G$9993=$A33)*('Controle de NFs Tomadas'!$I$4:$I$9993))</f>
        <v>0</v>
      </c>
      <c r="AD33" s="168">
        <f>SUMPRODUCT(('Controle de NFs Tomadas'!$E$4:$E$9993=$A$1)*('Controle de NFs Tomadas'!$C$4:$C$9993=AD$2)*('Controle de NFs Tomadas'!$G$4:$G$9993=$A33)*('Controle de NFs Tomadas'!$I$4:$I$9993))</f>
        <v>0</v>
      </c>
      <c r="AE33" s="168">
        <f>SUMPRODUCT(('Controle de NFs Tomadas'!$E$4:$E$9993=$A$1)*('Controle de NFs Tomadas'!$C$4:$C$9993=AE$2)*('Controle de NFs Tomadas'!$G$4:$G$9993=$A33)*('Controle de NFs Tomadas'!$I$4:$I$9993))</f>
        <v>0</v>
      </c>
      <c r="AF33" s="168">
        <f>SUMPRODUCT(('Controle de NFs Tomadas'!$E$4:$E$9993=$A$1)*('Controle de NFs Tomadas'!$C$4:$C$9993=AF$2)*('Controle de NFs Tomadas'!$G$4:$G$9993=$A33)*('Controle de NFs Tomadas'!$I$4:$I$9993))</f>
        <v>0</v>
      </c>
      <c r="AG33" s="168">
        <f>SUMPRODUCT(('Controle de NFs Tomadas'!$E$4:$E$9993=$A$1)*('Controle de NFs Tomadas'!$C$4:$C$9993=AG$2)*('Controle de NFs Tomadas'!$G$4:$G$9993=$A33)*('Controle de NFs Tomadas'!$I$4:$I$9993))</f>
        <v>0</v>
      </c>
      <c r="AH33" s="194">
        <f>SUMPRODUCT(('Controle de NFs Tomadas'!$E$4:$E$9993=$A$1)*('Controle de NFs Tomadas'!$C$4:$C$9993=AH$2)*('Controle de NFs Tomadas'!$G$4:$G$9993=$A33)*('Controle de NFs Tomadas'!$I$4:$I$9993))</f>
        <v>0</v>
      </c>
      <c r="AI33" s="167">
        <f>SUMPRODUCT(('Controle de NFs Tomadas'!$E$4:$E$9993=$A$1)*('Controle de NFs Tomadas'!$C$4:$C$9993=AI$2)*('Controle de NFs Tomadas'!$G$4:$G$9993=$A33)*('Controle de NFs Tomadas'!$I$4:$I$9993))</f>
        <v>0</v>
      </c>
      <c r="AJ33" s="168">
        <f>SUMPRODUCT(('Controle de NFs Tomadas'!$E$4:$E$9993=$A$1)*('Controle de NFs Tomadas'!$C$4:$C$9993=AJ$2)*('Controle de NFs Tomadas'!$G$4:$G$9993=$A33)*('Controle de NFs Tomadas'!$I$4:$I$9993))</f>
        <v>0</v>
      </c>
      <c r="AK33" s="168">
        <v>29.95</v>
      </c>
      <c r="AL33" s="168">
        <f>SUMPRODUCT(('Controle de NFs Tomadas'!$E$4:$E$9993=$A$1)*('Controle de NFs Tomadas'!$C$4:$C$9993=AL$2)*('Controle de NFs Tomadas'!$G$4:$G$9993=$A33)*('Controle de NFs Tomadas'!$I$4:$I$9993))</f>
        <v>0</v>
      </c>
      <c r="AM33" s="168">
        <f>SUMPRODUCT(('Controle de NFs Tomadas'!$E$4:$E$9993=$A$1)*('Controle de NFs Tomadas'!$C$4:$C$9993=AM$2)*('Controle de NFs Tomadas'!$G$4:$G$9993=$A33)*('Controle de NFs Tomadas'!$I$4:$I$9993))</f>
        <v>0</v>
      </c>
      <c r="AN33" s="168">
        <f>SUMPRODUCT(('Controle de NFs Tomadas'!$E$4:$E$9993=$A$1)*('Controle de NFs Tomadas'!$C$4:$C$9993=AN$2)*('Controle de NFs Tomadas'!$G$4:$G$9993=$A33)*('Controle de NFs Tomadas'!$I$4:$I$9993))</f>
        <v>0</v>
      </c>
      <c r="AO33" s="168">
        <f>SUMPRODUCT(('Controle de NFs Tomadas'!$E$4:$E$9993=$A$1)*('Controle de NFs Tomadas'!$C$4:$C$9993=AO$2)*('Controle de NFs Tomadas'!$G$4:$G$9993=$A33)*('Controle de NFs Tomadas'!$I$4:$I$9993))</f>
        <v>0</v>
      </c>
      <c r="AP33" s="168">
        <f>SUMPRODUCT(('Controle de NFs Tomadas'!$E$4:$E$9993=$A$1)*('Controle de NFs Tomadas'!$C$4:$C$9993=AP$2)*('Controle de NFs Tomadas'!$G$4:$G$9993=$A33)*('Controle de NFs Tomadas'!$I$4:$I$9993))</f>
        <v>0</v>
      </c>
      <c r="AQ33" s="168">
        <f>SUMPRODUCT(('Controle de NFs Tomadas'!$E$4:$E$9993=$A$1)*('Controle de NFs Tomadas'!$C$4:$C$9993=AQ$2)*('Controle de NFs Tomadas'!$G$4:$G$9993=$A33)*('Controle de NFs Tomadas'!$I$4:$I$9993))</f>
        <v>0</v>
      </c>
      <c r="AR33" s="168">
        <f>SUMPRODUCT(('Controle de NFs Tomadas'!$E$4:$E$9993=$A$1)*('Controle de NFs Tomadas'!$C$4:$C$9993=AR$2)*('Controle de NFs Tomadas'!$G$4:$G$9993=$A33)*('Controle de NFs Tomadas'!$I$4:$I$9993))</f>
        <v>0</v>
      </c>
      <c r="AS33" s="168">
        <f>SUMPRODUCT(('Controle de NFs Tomadas'!$E$4:$E$9993=$A$1)*('Controle de NFs Tomadas'!$C$4:$C$9993=AS$2)*('Controle de NFs Tomadas'!$G$4:$G$9993=$A33)*('Controle de NFs Tomadas'!$I$4:$I$9993))</f>
        <v>0</v>
      </c>
      <c r="AT33" s="168">
        <f>SUMPRODUCT(('Controle de NFs Tomadas'!$E$4:$E$9993=$A$1)*('Controle de NFs Tomadas'!$C$4:$C$9993=AT$2)*('Controle de NFs Tomadas'!$G$4:$G$9993=$A33)*('Controle de NFs Tomadas'!$I$4:$I$9993))</f>
        <v>0</v>
      </c>
      <c r="AU33" s="168">
        <f>SUMPRODUCT(('Controle de NFs Tomadas'!$E$4:$E$9993=$A$1)*('Controle de NFs Tomadas'!$C$4:$C$9993=AU$2)*('Controle de NFs Tomadas'!$G$4:$G$9993=$A33)*('Controle de NFs Tomadas'!$I$4:$I$9993))</f>
        <v>0</v>
      </c>
      <c r="AV33" s="168">
        <f>SUMPRODUCT(('Controle de NFs Tomadas'!$E$4:$E$9993=$A$1)*('Controle de NFs Tomadas'!$C$4:$C$9993=AV$2)*('Controle de NFs Tomadas'!$G$4:$G$9993=$A33)*('Controle de NFs Tomadas'!$I$4:$I$9993))</f>
        <v>0</v>
      </c>
      <c r="AW33" s="168">
        <f>SUMPRODUCT(('Controle de NFs Tomadas'!$E$4:$E$9993=$A$1)*('Controle de NFs Tomadas'!$C$4:$C$9993=AW$2)*('Controle de NFs Tomadas'!$G$4:$G$9993=$A33)*('Controle de NFs Tomadas'!$I$4:$I$9993))</f>
        <v>0</v>
      </c>
      <c r="AX33" s="168">
        <f>SUMPRODUCT(('Controle de NFs Tomadas'!$E$4:$E$9993=$A$1)*('Controle de NFs Tomadas'!$C$4:$C$9993=AX$2)*('Controle de NFs Tomadas'!$G$4:$G$9993=$A33)*('Controle de NFs Tomadas'!$I$4:$I$9993))</f>
        <v>0</v>
      </c>
      <c r="AY33" s="168">
        <f>SUMPRODUCT(('Controle de NFs Tomadas'!$E$4:$E$9993=$A$1)*('Controle de NFs Tomadas'!$C$4:$C$9993=AY$2)*('Controle de NFs Tomadas'!$G$4:$G$9993=$A33)*('Controle de NFs Tomadas'!$I$4:$I$9993))</f>
        <v>0</v>
      </c>
      <c r="AZ33" s="168">
        <f>SUMPRODUCT(('Controle de NFs Tomadas'!$E$4:$E$9993=$A$1)*('Controle de NFs Tomadas'!$C$4:$C$9993=AZ$2)*('Controle de NFs Tomadas'!$G$4:$G$9993=$A33)*('Controle de NFs Tomadas'!$I$4:$I$9993))</f>
        <v>0</v>
      </c>
      <c r="BA33" s="168">
        <f>SUMPRODUCT(('Controle de NFs Tomadas'!$E$4:$E$9993=$A$1)*('Controle de NFs Tomadas'!$C$4:$C$9993=BA$2)*('Controle de NFs Tomadas'!$G$4:$G$9993=$A33)*('Controle de NFs Tomadas'!$I$4:$I$9993))</f>
        <v>0</v>
      </c>
      <c r="BB33" s="168">
        <f>SUMPRODUCT(('Controle de NFs Tomadas'!$E$4:$E$9993=$A$1)*('Controle de NFs Tomadas'!$C$4:$C$9993=BB$2)*('Controle de NFs Tomadas'!$G$4:$G$9993=$A33)*('Controle de NFs Tomadas'!$I$4:$I$9993))</f>
        <v>0</v>
      </c>
      <c r="BC33" s="168">
        <f>SUMPRODUCT(('Controle de NFs Tomadas'!$E$4:$E$9993=$A$1)*('Controle de NFs Tomadas'!$C$4:$C$9993=BC$2)*('Controle de NFs Tomadas'!$G$4:$G$9993=$A33)*('Controle de NFs Tomadas'!$I$4:$I$9993))</f>
        <v>0</v>
      </c>
      <c r="BD33" s="168">
        <f>SUMPRODUCT(('Controle de NFs Tomadas'!$E$4:$E$9993=$A$1)*('Controle de NFs Tomadas'!$C$4:$C$9993=BD$2)*('Controle de NFs Tomadas'!$G$4:$G$9993=$A33)*('Controle de NFs Tomadas'!$I$4:$I$9993))</f>
        <v>0</v>
      </c>
      <c r="BE33" s="168">
        <f>SUMPRODUCT(('Controle de NFs Tomadas'!$E$4:$E$9993=$A$1)*('Controle de NFs Tomadas'!$C$4:$C$9993=BE$2)*('Controle de NFs Tomadas'!$G$4:$G$9993=$A33)*('Controle de NFs Tomadas'!$I$4:$I$9993))</f>
        <v>0</v>
      </c>
      <c r="BF33" s="168">
        <f>SUMPRODUCT(('Controle de NFs Tomadas'!$E$4:$E$9993=$A$1)*('Controle de NFs Tomadas'!$C$4:$C$9993=BF$2)*('Controle de NFs Tomadas'!$G$4:$G$9993=$A33)*('Controle de NFs Tomadas'!$I$4:$I$9993))</f>
        <v>0</v>
      </c>
      <c r="BG33" s="168">
        <f>SUMPRODUCT(('Controle de NFs Tomadas'!$E$4:$E$9993=$A$1)*('Controle de NFs Tomadas'!$C$4:$C$9993=BG$2)*('Controle de NFs Tomadas'!$G$4:$G$9993=$A33)*('Controle de NFs Tomadas'!$I$4:$I$9993))</f>
        <v>0</v>
      </c>
      <c r="BH33" s="168">
        <f>SUMPRODUCT(('Controle de NFs Tomadas'!$E$4:$E$9993=$A$1)*('Controle de NFs Tomadas'!$C$4:$C$9993=BH$2)*('Controle de NFs Tomadas'!$G$4:$G$9993=$A33)*('Controle de NFs Tomadas'!$I$4:$I$9993))</f>
        <v>0</v>
      </c>
      <c r="BI33" s="168">
        <f>SUMPRODUCT(('Controle de NFs Tomadas'!$E$4:$E$9993=$A$1)*('Controle de NFs Tomadas'!$C$4:$C$9993=BI$2)*('Controle de NFs Tomadas'!$G$4:$G$9993=$A33)*('Controle de NFs Tomadas'!$I$4:$I$9993))</f>
        <v>0</v>
      </c>
      <c r="BJ33" s="168">
        <f>SUMPRODUCT(('Controle de NFs Tomadas'!$E$4:$E$9993=$A$1)*('Controle de NFs Tomadas'!$C$4:$C$9993=BJ$2)*('Controle de NFs Tomadas'!$G$4:$G$9993=$A33)*('Controle de NFs Tomadas'!$I$4:$I$9993))</f>
        <v>0</v>
      </c>
      <c r="BK33" s="168">
        <f>SUMPRODUCT(('Controle de NFs Tomadas'!$E$4:$E$9993=$A$1)*('Controle de NFs Tomadas'!$C$4:$C$9993=BK$2)*('Controle de NFs Tomadas'!$G$4:$G$9993=$A33)*('Controle de NFs Tomadas'!$I$4:$I$9993))</f>
        <v>0</v>
      </c>
      <c r="BL33" s="168">
        <f>SUMPRODUCT(('Controle de NFs Tomadas'!$E$4:$E$9993=$A$1)*('Controle de NFs Tomadas'!$C$4:$C$9993=BL$2)*('Controle de NFs Tomadas'!$G$4:$G$9993=$A33)*('Controle de NFs Tomadas'!$I$4:$I$9993))</f>
        <v>0</v>
      </c>
      <c r="BM33" s="169">
        <f>SUMPRODUCT(('Controle de NFs Tomadas'!$E$4:$E$9993=$A$1)*('Controle de NFs Tomadas'!$C$4:$C$9993=BM$2)*('Controle de NFs Tomadas'!$G$4:$G$9993=$A33)*('Controle de NFs Tomadas'!$I$4:$I$9993))</f>
        <v>0</v>
      </c>
      <c r="BN33" s="170">
        <f>SUMPRODUCT(('Controle de NFs Tomadas'!$E$4:$E$9993=$A$1)*('Controle de NFs Tomadas'!$C$4:$C$9993=BN$2)*('Controle de NFs Tomadas'!$G$4:$G$9993=$A33)*('Controle de NFs Tomadas'!$I$4:$I$9993))</f>
        <v>0</v>
      </c>
      <c r="BO33" s="168">
        <f>SUMPRODUCT(('Controle de NFs Tomadas'!$E$4:$E$9993=$A$1)*('Controle de NFs Tomadas'!$C$4:$C$9993=BO$2)*('Controle de NFs Tomadas'!$G$4:$G$9993=$A33)*('Controle de NFs Tomadas'!$I$4:$I$9993))</f>
        <v>0</v>
      </c>
      <c r="BP33" s="168">
        <f>SUMPRODUCT(('Controle de NFs Tomadas'!$E$4:$E$9993=$A$1)*('Controle de NFs Tomadas'!$C$4:$C$9993=BP$2)*('Controle de NFs Tomadas'!$G$4:$G$9993=$A33)*('Controle de NFs Tomadas'!$I$4:$I$9993))</f>
        <v>0</v>
      </c>
      <c r="BQ33" s="168">
        <f>SUMPRODUCT(('Controle de NFs Tomadas'!$E$4:$E$9993=$A$1)*('Controle de NFs Tomadas'!$C$4:$C$9993=BQ$2)*('Controle de NFs Tomadas'!$G$4:$G$9993=$A33)*('Controle de NFs Tomadas'!$I$4:$I$9993))</f>
        <v>0</v>
      </c>
      <c r="BR33" s="168">
        <f>SUMPRODUCT(('Controle de NFs Tomadas'!$E$4:$E$9993=$A$1)*('Controle de NFs Tomadas'!$C$4:$C$9993=BR$2)*('Controle de NFs Tomadas'!$G$4:$G$9993=$A33)*('Controle de NFs Tomadas'!$I$4:$I$9993))</f>
        <v>0</v>
      </c>
      <c r="BS33" s="168">
        <f>SUMPRODUCT(('Controle de NFs Tomadas'!$E$4:$E$9993=$A$1)*('Controle de NFs Tomadas'!$C$4:$C$9993=BS$2)*('Controle de NFs Tomadas'!$G$4:$G$9993=$A33)*('Controle de NFs Tomadas'!$I$4:$I$9993))</f>
        <v>0</v>
      </c>
      <c r="BT33" s="168">
        <f>SUMPRODUCT(('Controle de NFs Tomadas'!$E$4:$E$9993=$A$1)*('Controle de NFs Tomadas'!$C$4:$C$9993=BT$2)*('Controle de NFs Tomadas'!$G$4:$G$9993=$A33)*('Controle de NFs Tomadas'!$I$4:$I$9993))</f>
        <v>0</v>
      </c>
      <c r="BU33" s="168">
        <f>SUMPRODUCT(('Controle de NFs Tomadas'!$E$4:$E$9993=$A$1)*('Controle de NFs Tomadas'!$C$4:$C$9993=BU$2)*('Controle de NFs Tomadas'!$G$4:$G$9993=$A33)*('Controle de NFs Tomadas'!$I$4:$I$9993))</f>
        <v>0</v>
      </c>
      <c r="BV33" s="168">
        <f>SUMPRODUCT(('Controle de NFs Tomadas'!$E$4:$E$9993=$A$1)*('Controle de NFs Tomadas'!$C$4:$C$9993=BV$2)*('Controle de NFs Tomadas'!$G$4:$G$9993=$A33)*('Controle de NFs Tomadas'!$I$4:$I$9993))</f>
        <v>0</v>
      </c>
      <c r="BW33" s="168">
        <f>SUMPRODUCT(('Controle de NFs Tomadas'!$E$4:$E$9993=$A$1)*('Controle de NFs Tomadas'!$C$4:$C$9993=BW$2)*('Controle de NFs Tomadas'!$G$4:$G$9993=$A33)*('Controle de NFs Tomadas'!$I$4:$I$9993))</f>
        <v>0</v>
      </c>
      <c r="BX33" s="168">
        <f>SUMPRODUCT(('Controle de NFs Tomadas'!$E$4:$E$9993=$A$1)*('Controle de NFs Tomadas'!$C$4:$C$9993=BX$2)*('Controle de NFs Tomadas'!$G$4:$G$9993=$A33)*('Controle de NFs Tomadas'!$I$4:$I$9993))</f>
        <v>0</v>
      </c>
      <c r="BY33" s="168">
        <f>SUMPRODUCT(('Controle de NFs Tomadas'!$E$4:$E$9993=$A$1)*('Controle de NFs Tomadas'!$C$4:$C$9993=BY$2)*('Controle de NFs Tomadas'!$G$4:$G$9993=$A33)*('Controle de NFs Tomadas'!$I$4:$I$9993))</f>
        <v>0</v>
      </c>
      <c r="BZ33" s="168">
        <f>SUMPRODUCT(('Controle de NFs Tomadas'!$E$4:$E$9993=$A$1)*('Controle de NFs Tomadas'!$C$4:$C$9993=BZ$2)*('Controle de NFs Tomadas'!$G$4:$G$9993=$A33)*('Controle de NFs Tomadas'!$I$4:$I$9993))</f>
        <v>0</v>
      </c>
      <c r="CA33" s="168">
        <f>SUMPRODUCT(('Controle de NFs Tomadas'!$E$4:$E$9993=$A$1)*('Controle de NFs Tomadas'!$C$4:$C$9993=CA$2)*('Controle de NFs Tomadas'!$G$4:$G$9993=$A33)*('Controle de NFs Tomadas'!$I$4:$I$9993))</f>
        <v>0</v>
      </c>
      <c r="CB33" s="168">
        <f>SUMPRODUCT(('Controle de NFs Tomadas'!$E$4:$E$9993=$A$1)*('Controle de NFs Tomadas'!$C$4:$C$9993=CB$2)*('Controle de NFs Tomadas'!$G$4:$G$9993=$A33)*('Controle de NFs Tomadas'!$I$4:$I$9993))</f>
        <v>0</v>
      </c>
      <c r="CC33" s="168">
        <f>SUMPRODUCT(('Controle de NFs Tomadas'!$E$4:$E$9993=$A$1)*('Controle de NFs Tomadas'!$C$4:$C$9993=CC$2)*('Controle de NFs Tomadas'!$G$4:$G$9993=$A33)*('Controle de NFs Tomadas'!$I$4:$I$9993))</f>
        <v>0</v>
      </c>
      <c r="CD33" s="168">
        <f>SUMPRODUCT(('Controle de NFs Tomadas'!$E$4:$E$9993=$A$1)*('Controle de NFs Tomadas'!$C$4:$C$9993=CD$2)*('Controle de NFs Tomadas'!$G$4:$G$9993=$A33)*('Controle de NFs Tomadas'!$I$4:$I$9993))</f>
        <v>0</v>
      </c>
      <c r="CE33" s="168">
        <f>SUMPRODUCT(('Controle de NFs Tomadas'!$E$4:$E$9993=$A$1)*('Controle de NFs Tomadas'!$C$4:$C$9993=CE$2)*('Controle de NFs Tomadas'!$G$4:$G$9993=$A33)*('Controle de NFs Tomadas'!$I$4:$I$9993))</f>
        <v>0</v>
      </c>
      <c r="CF33" s="168">
        <f>SUMPRODUCT(('Controle de NFs Tomadas'!$E$4:$E$9993=$A$1)*('Controle de NFs Tomadas'!$C$4:$C$9993=CF$2)*('Controle de NFs Tomadas'!$G$4:$G$9993=$A33)*('Controle de NFs Tomadas'!$I$4:$I$9993))</f>
        <v>0</v>
      </c>
      <c r="CG33" s="168">
        <f>SUMPRODUCT(('Controle de NFs Tomadas'!$E$4:$E$9993=$A$1)*('Controle de NFs Tomadas'!$C$4:$C$9993=CG$2)*('Controle de NFs Tomadas'!$G$4:$G$9993=$A33)*('Controle de NFs Tomadas'!$I$4:$I$9993))</f>
        <v>0</v>
      </c>
      <c r="CH33" s="168">
        <f>SUMPRODUCT(('Controle de NFs Tomadas'!$E$4:$E$9993=$A$1)*('Controle de NFs Tomadas'!$C$4:$C$9993=CH$2)*('Controle de NFs Tomadas'!$G$4:$G$9993=$A33)*('Controle de NFs Tomadas'!$I$4:$I$9993))</f>
        <v>0</v>
      </c>
      <c r="CI33" s="168">
        <f>SUMPRODUCT(('Controle de NFs Tomadas'!$E$4:$E$9993=$A$1)*('Controle de NFs Tomadas'!$C$4:$C$9993=CI$2)*('Controle de NFs Tomadas'!$G$4:$G$9993=$A33)*('Controle de NFs Tomadas'!$I$4:$I$9993))</f>
        <v>0</v>
      </c>
      <c r="CJ33" s="168">
        <f>SUMPRODUCT(('Controle de NFs Tomadas'!$E$4:$E$9993=$A$1)*('Controle de NFs Tomadas'!$C$4:$C$9993=CJ$2)*('Controle de NFs Tomadas'!$G$4:$G$9993=$A33)*('Controle de NFs Tomadas'!$I$4:$I$9993))</f>
        <v>0</v>
      </c>
      <c r="CK33" s="168">
        <f>SUMPRODUCT(('Controle de NFs Tomadas'!$E$4:$E$9993=$A$1)*('Controle de NFs Tomadas'!$C$4:$C$9993=CK$2)*('Controle de NFs Tomadas'!$G$4:$G$9993=$A33)*('Controle de NFs Tomadas'!$I$4:$I$9993))</f>
        <v>0</v>
      </c>
      <c r="CL33" s="168">
        <v>100</v>
      </c>
      <c r="CM33" s="168">
        <f>SUMPRODUCT(('Controle de NFs Tomadas'!$E$4:$E$9993=$A$1)*('Controle de NFs Tomadas'!$C$4:$C$9993=CM$2)*('Controle de NFs Tomadas'!$G$4:$G$9993=$A33)*('Controle de NFs Tomadas'!$I$4:$I$9993))</f>
        <v>0</v>
      </c>
      <c r="CN33" s="168">
        <f>SUMPRODUCT(('Controle de NFs Tomadas'!$E$4:$E$9993=$A$1)*('Controle de NFs Tomadas'!$C$4:$C$9993=CN$2)*('Controle de NFs Tomadas'!$G$4:$G$9993=$A33)*('Controle de NFs Tomadas'!$I$4:$I$9993))</f>
        <v>0</v>
      </c>
      <c r="CO33" s="168">
        <f>SUMPRODUCT(('Controle de NFs Tomadas'!$E$4:$E$9993=$A$1)*('Controle de NFs Tomadas'!$C$4:$C$9993=CO$2)*('Controle de NFs Tomadas'!$G$4:$G$9993=$A33)*('Controle de NFs Tomadas'!$I$4:$I$9993))</f>
        <v>0</v>
      </c>
      <c r="CP33" s="168">
        <f>SUMPRODUCT(('Controle de NFs Tomadas'!$E$4:$E$9993=$A$1)*('Controle de NFs Tomadas'!$C$4:$C$9993=CP$2)*('Controle de NFs Tomadas'!$G$4:$G$9993=$A33)*('Controle de NFs Tomadas'!$I$4:$I$9993))</f>
        <v>0</v>
      </c>
      <c r="CQ33" s="168">
        <f>SUMPRODUCT(('Controle de NFs Tomadas'!$E$4:$E$9993=$A$1)*('Controle de NFs Tomadas'!$C$4:$C$9993=CQ$2)*('Controle de NFs Tomadas'!$G$4:$G$9993=$A33)*('Controle de NFs Tomadas'!$I$4:$I$9993))</f>
        <v>0</v>
      </c>
      <c r="CR33" s="168">
        <f>SUMPRODUCT(('Controle de NFs Tomadas'!$E$4:$E$9993=$A$1)*('Controle de NFs Tomadas'!$C$4:$C$9993=CR$2)*('Controle de NFs Tomadas'!$G$4:$G$9993=$A33)*('Controle de NFs Tomadas'!$I$4:$I$9993))</f>
        <v>0</v>
      </c>
      <c r="CS33" s="168">
        <f>SUMPRODUCT(('Controle de NFs Tomadas'!$E$4:$E$9993=$A$1)*('Controle de NFs Tomadas'!$C$4:$C$9993=CS$2)*('Controle de NFs Tomadas'!$G$4:$G$9993=$A33)*('Controle de NFs Tomadas'!$I$4:$I$9993))</f>
        <v>0</v>
      </c>
      <c r="CT33" s="168">
        <f>SUMPRODUCT(('Controle de NFs Tomadas'!$E$4:$E$9993=$A$1)*('Controle de NFs Tomadas'!$C$4:$C$9993=CT$2)*('Controle de NFs Tomadas'!$G$4:$G$9993=$A33)*('Controle de NFs Tomadas'!$I$4:$I$9993))</f>
        <v>0</v>
      </c>
      <c r="CU33" s="168">
        <f>SUMPRODUCT(('Controle de NFs Tomadas'!$E$4:$E$9993=$A$1)*('Controle de NFs Tomadas'!$C$4:$C$9993=CU$2)*('Controle de NFs Tomadas'!$G$4:$G$9993=$A33)*('Controle de NFs Tomadas'!$I$4:$I$9993))</f>
        <v>0</v>
      </c>
      <c r="CV33" s="168">
        <f>SUMPRODUCT(('Controle de NFs Tomadas'!$E$4:$E$9993=$A$1)*('Controle de NFs Tomadas'!$C$4:$C$9993=CV$2)*('Controle de NFs Tomadas'!$G$4:$G$9993=$A33)*('Controle de NFs Tomadas'!$I$4:$I$9993))</f>
        <v>0</v>
      </c>
      <c r="CW33" s="168">
        <f>SUMPRODUCT(('Controle de NFs Tomadas'!$E$4:$E$9993=$A$1)*('Controle de NFs Tomadas'!$C$4:$C$9993=CW$2)*('Controle de NFs Tomadas'!$G$4:$G$9993=$A33)*('Controle de NFs Tomadas'!$I$4:$I$9993))</f>
        <v>0</v>
      </c>
      <c r="CX33" s="168">
        <f>SUMPRODUCT(('Controle de NFs Tomadas'!$E$4:$E$9993=$A$1)*('Controle de NFs Tomadas'!$C$4:$C$9993=CX$2)*('Controle de NFs Tomadas'!$G$4:$G$9993=$A33)*('Controle de NFs Tomadas'!$I$4:$I$9993))</f>
        <v>0</v>
      </c>
      <c r="CY33" s="168">
        <f>SUMPRODUCT(('Controle de NFs Tomadas'!$E$4:$E$9993=$A$1)*('Controle de NFs Tomadas'!$C$4:$C$9993=CY$2)*('Controle de NFs Tomadas'!$G$4:$G$9993=$A33)*('Controle de NFs Tomadas'!$I$4:$I$9993))</f>
        <v>0</v>
      </c>
      <c r="CZ33" s="168">
        <f>SUMPRODUCT(('Controle de NFs Tomadas'!$E$4:$E$9993=$A$1)*('Controle de NFs Tomadas'!$C$4:$C$9993=CZ$2)*('Controle de NFs Tomadas'!$G$4:$G$9993=$A33)*('Controle de NFs Tomadas'!$I$4:$I$9993))</f>
        <v>0</v>
      </c>
      <c r="DA33" s="168">
        <f>SUMPRODUCT(('Controle de NFs Tomadas'!$E$4:$E$9993=$A$1)*('Controle de NFs Tomadas'!$C$4:$C$9993=DA$2)*('Controle de NFs Tomadas'!$G$4:$G$9993=$A33)*('Controle de NFs Tomadas'!$I$4:$I$9993))</f>
        <v>0</v>
      </c>
      <c r="DB33" s="168">
        <f>SUMPRODUCT(('Controle de NFs Tomadas'!$E$4:$E$9993=$A$1)*('Controle de NFs Tomadas'!$C$4:$C$9993=DB$2)*('Controle de NFs Tomadas'!$G$4:$G$9993=$A33)*('Controle de NFs Tomadas'!$I$4:$I$9993))</f>
        <v>0</v>
      </c>
      <c r="DC33" s="168">
        <f>SUMPRODUCT(('Controle de NFs Tomadas'!$E$4:$E$9993=$A$1)*('Controle de NFs Tomadas'!$C$4:$C$9993=DC$2)*('Controle de NFs Tomadas'!$G$4:$G$9993=$A33)*('Controle de NFs Tomadas'!$I$4:$I$9993))</f>
        <v>0</v>
      </c>
      <c r="DD33" s="168">
        <f>SUMPRODUCT(('Controle de NFs Tomadas'!$E$4:$E$9993=$A$1)*('Controle de NFs Tomadas'!$C$4:$C$9993=DD$2)*('Controle de NFs Tomadas'!$G$4:$G$9993=$A33)*('Controle de NFs Tomadas'!$I$4:$I$9993))</f>
        <v>0</v>
      </c>
      <c r="DE33" s="168">
        <f>SUMPRODUCT(('Controle de NFs Tomadas'!$E$4:$E$9993=$A$1)*('Controle de NFs Tomadas'!$C$4:$C$9993=DE$2)*('Controle de NFs Tomadas'!$G$4:$G$9993=$A33)*('Controle de NFs Tomadas'!$I$4:$I$9993))</f>
        <v>0</v>
      </c>
      <c r="DF33" s="168">
        <f>SUMPRODUCT(('Controle de NFs Tomadas'!$E$4:$E$9993=$A$1)*('Controle de NFs Tomadas'!$C$4:$C$9993=DF$2)*('Controle de NFs Tomadas'!$G$4:$G$9993=$A33)*('Controle de NFs Tomadas'!$I$4:$I$9993))</f>
        <v>0</v>
      </c>
      <c r="DG33" s="168">
        <f>SUMPRODUCT(('Controle de NFs Tomadas'!$E$4:$E$9993=$A$1)*('Controle de NFs Tomadas'!$C$4:$C$9993=DG$2)*('Controle de NFs Tomadas'!$G$4:$G$9993=$A33)*('Controle de NFs Tomadas'!$I$4:$I$9993))</f>
        <v>0</v>
      </c>
      <c r="DH33" s="168">
        <f>SUMPRODUCT(('Controle de NFs Tomadas'!$E$4:$E$9993=$A$1)*('Controle de NFs Tomadas'!$C$4:$C$9993=DH$2)*('Controle de NFs Tomadas'!$G$4:$G$9993=$A33)*('Controle de NFs Tomadas'!$I$4:$I$9993))</f>
        <v>0</v>
      </c>
      <c r="DI33" s="168">
        <f>SUMPRODUCT(('Controle de NFs Tomadas'!$E$4:$E$9993=$A$1)*('Controle de NFs Tomadas'!$C$4:$C$9993=DI$2)*('Controle de NFs Tomadas'!$G$4:$G$9993=$A33)*('Controle de NFs Tomadas'!$I$4:$I$9993))</f>
        <v>0</v>
      </c>
      <c r="DJ33" s="168">
        <f>SUMPRODUCT(('Controle de NFs Tomadas'!$E$4:$E$9993=$A$1)*('Controle de NFs Tomadas'!$C$4:$C$9993=DJ$2)*('Controle de NFs Tomadas'!$G$4:$G$9993=$A33)*('Controle de NFs Tomadas'!$I$4:$I$9993))</f>
        <v>0</v>
      </c>
      <c r="DK33" s="168">
        <f>SUMPRODUCT(('Controle de NFs Tomadas'!$E$4:$E$9993=$A$1)*('Controle de NFs Tomadas'!$C$4:$C$9993=DK$2)*('Controle de NFs Tomadas'!$G$4:$G$9993=$A33)*('Controle de NFs Tomadas'!$I$4:$I$9993))</f>
        <v>0</v>
      </c>
      <c r="DL33" s="168">
        <f>SUMPRODUCT(('Controle de NFs Tomadas'!$E$4:$E$9993=$A$1)*('Controle de NFs Tomadas'!$C$4:$C$9993=DL$2)*('Controle de NFs Tomadas'!$G$4:$G$9993=$A33)*('Controle de NFs Tomadas'!$I$4:$I$9993))</f>
        <v>0</v>
      </c>
      <c r="DM33" s="168">
        <f>SUMPRODUCT(('Controle de NFs Tomadas'!$E$4:$E$9993=$A$1)*('Controle de NFs Tomadas'!$C$4:$C$9993=DM$2)*('Controle de NFs Tomadas'!$G$4:$G$9993=$A33)*('Controle de NFs Tomadas'!$I$4:$I$9993))</f>
        <v>0</v>
      </c>
      <c r="DN33" s="168">
        <f>SUMPRODUCT(('Controle de NFs Tomadas'!$E$4:$E$9993=$A$1)*('Controle de NFs Tomadas'!$C$4:$C$9993=DN$2)*('Controle de NFs Tomadas'!$G$4:$G$9993=$A33)*('Controle de NFs Tomadas'!$I$4:$I$9993))</f>
        <v>0</v>
      </c>
      <c r="DO33" s="168">
        <f>SUMPRODUCT(('Controle de NFs Tomadas'!$E$4:$E$9993=$A$1)*('Controle de NFs Tomadas'!$C$4:$C$9993=DO$2)*('Controle de NFs Tomadas'!$G$4:$G$9993=$A33)*('Controle de NFs Tomadas'!$I$4:$I$9993))</f>
        <v>0</v>
      </c>
      <c r="DP33" s="168">
        <f>SUMPRODUCT(('Controle de NFs Tomadas'!$E$4:$E$9993=$A$1)*('Controle de NFs Tomadas'!$C$4:$C$9993=DP$2)*('Controle de NFs Tomadas'!$G$4:$G$9993=$A33)*('Controle de NFs Tomadas'!$I$4:$I$9993))</f>
        <v>0</v>
      </c>
      <c r="DQ33" s="168">
        <f>SUMPRODUCT(('Controle de NFs Tomadas'!$E$4:$E$9993=$A$1)*('Controle de NFs Tomadas'!$C$4:$C$9993=DQ$2)*('Controle de NFs Tomadas'!$G$4:$G$9993=$A33)*('Controle de NFs Tomadas'!$I$4:$I$9993))</f>
        <v>0</v>
      </c>
      <c r="DR33" s="168">
        <f>SUMPRODUCT(('Controle de NFs Tomadas'!$E$4:$E$9993=$A$1)*('Controle de NFs Tomadas'!$C$4:$C$9993=DR$2)*('Controle de NFs Tomadas'!$G$4:$G$9993=$A33)*('Controle de NFs Tomadas'!$I$4:$I$9993))</f>
        <v>0</v>
      </c>
      <c r="DS33" s="168">
        <f>SUMPRODUCT(('Controle de NFs Tomadas'!$E$4:$E$9993=$A$1)*('Controle de NFs Tomadas'!$C$4:$C$9993=DS$2)*('Controle de NFs Tomadas'!$G$4:$G$9993=$A33)*('Controle de NFs Tomadas'!$I$4:$I$9993))</f>
        <v>0</v>
      </c>
      <c r="DT33" s="168">
        <f>SUMPRODUCT(('Controle de NFs Tomadas'!$E$4:$E$9993=$A$1)*('Controle de NFs Tomadas'!$C$4:$C$9993=DT$2)*('Controle de NFs Tomadas'!$G$4:$G$9993=$A33)*('Controle de NFs Tomadas'!$I$4:$I$9993))</f>
        <v>0</v>
      </c>
      <c r="DU33" s="168">
        <f>SUMPRODUCT(('Controle de NFs Tomadas'!$E$4:$E$9993=$A$1)*('Controle de NFs Tomadas'!$C$4:$C$9993=DU$2)*('Controle de NFs Tomadas'!$G$4:$G$9993=$A33)*('Controle de NFs Tomadas'!$I$4:$I$9993))</f>
        <v>0</v>
      </c>
      <c r="DV33" s="168">
        <f>SUMPRODUCT(('Controle de NFs Tomadas'!$E$4:$E$9993=$A$1)*('Controle de NFs Tomadas'!$C$4:$C$9993=DV$2)*('Controle de NFs Tomadas'!$G$4:$G$9993=$A33)*('Controle de NFs Tomadas'!$I$4:$I$9993))</f>
        <v>0</v>
      </c>
      <c r="DW33" s="168">
        <f>SUMPRODUCT(('Controle de NFs Tomadas'!$E$4:$E$9993=$A$1)*('Controle de NFs Tomadas'!$C$4:$C$9993=DW$2)*('Controle de NFs Tomadas'!$G$4:$G$9993=$A33)*('Controle de NFs Tomadas'!$I$4:$I$9993))</f>
        <v>0</v>
      </c>
      <c r="DX33" s="168">
        <f>SUMPRODUCT(('Controle de NFs Tomadas'!$E$4:$E$9993=$A$1)*('Controle de NFs Tomadas'!$C$4:$C$9993=DX$2)*('Controle de NFs Tomadas'!$G$4:$G$9993=$A33)*('Controle de NFs Tomadas'!$I$4:$I$9993))</f>
        <v>0</v>
      </c>
      <c r="DY33" s="168">
        <f>SUMPRODUCT(('Controle de NFs Tomadas'!$E$4:$E$9993=$A$1)*('Controle de NFs Tomadas'!$C$4:$C$9993=DY$2)*('Controle de NFs Tomadas'!$G$4:$G$9993=$A33)*('Controle de NFs Tomadas'!$I$4:$I$9993))</f>
        <v>0</v>
      </c>
      <c r="DZ33" s="168">
        <f>SUMPRODUCT(('Controle de NFs Tomadas'!$E$4:$E$9993=$A$1)*('Controle de NFs Tomadas'!$C$4:$C$9993=DZ$2)*('Controle de NFs Tomadas'!$G$4:$G$9993=$A33)*('Controle de NFs Tomadas'!$I$4:$I$9993))</f>
        <v>0</v>
      </c>
      <c r="EA33" s="168">
        <f>SUMPRODUCT(('Controle de NFs Tomadas'!$E$4:$E$9993=$A$1)*('Controle de NFs Tomadas'!$C$4:$C$9993=EA$2)*('Controle de NFs Tomadas'!$G$4:$G$9993=$A33)*('Controle de NFs Tomadas'!$I$4:$I$9993))</f>
        <v>0</v>
      </c>
      <c r="EB33" s="168">
        <f>SUMPRODUCT(('Controle de NFs Tomadas'!$E$4:$E$9993=$A$1)*('Controle de NFs Tomadas'!$C$4:$C$9993=EB$2)*('Controle de NFs Tomadas'!$G$4:$G$9993=$A33)*('Controle de NFs Tomadas'!$I$4:$I$9993))</f>
        <v>0</v>
      </c>
      <c r="EC33" s="168">
        <f>SUMPRODUCT(('Controle de NFs Tomadas'!$E$4:$E$9993=$A$1)*('Controle de NFs Tomadas'!$C$4:$C$9993=EC$2)*('Controle de NFs Tomadas'!$G$4:$G$9993=$A33)*('Controle de NFs Tomadas'!$I$4:$I$9993))</f>
        <v>0</v>
      </c>
      <c r="ED33" s="168">
        <f>SUMPRODUCT(('Controle de NFs Tomadas'!$E$4:$E$9993=$A$1)*('Controle de NFs Tomadas'!$C$4:$C$9993=ED$2)*('Controle de NFs Tomadas'!$G$4:$G$9993=$A33)*('Controle de NFs Tomadas'!$I$4:$I$9993))</f>
        <v>0</v>
      </c>
      <c r="EE33" s="168">
        <f>SUMPRODUCT(('Controle de NFs Tomadas'!$E$4:$E$9993=$A$1)*('Controle de NFs Tomadas'!$C$4:$C$9993=EE$2)*('Controle de NFs Tomadas'!$G$4:$G$9993=$A33)*('Controle de NFs Tomadas'!$I$4:$I$9993))</f>
        <v>0</v>
      </c>
      <c r="EF33" s="168">
        <f>SUMPRODUCT(('Controle de NFs Tomadas'!$E$4:$E$9993=$A$1)*('Controle de NFs Tomadas'!$C$4:$C$9993=EF$2)*('Controle de NFs Tomadas'!$G$4:$G$9993=$A33)*('Controle de NFs Tomadas'!$I$4:$I$9993))</f>
        <v>0</v>
      </c>
      <c r="EG33" s="168">
        <f>SUMPRODUCT(('Controle de NFs Tomadas'!$E$4:$E$9993=$A$1)*('Controle de NFs Tomadas'!$C$4:$C$9993=EG$2)*('Controle de NFs Tomadas'!$G$4:$G$9993=$A33)*('Controle de NFs Tomadas'!$I$4:$I$9993))</f>
        <v>0</v>
      </c>
      <c r="EH33" s="168">
        <f>SUMPRODUCT(('Controle de NFs Tomadas'!$E$4:$E$9993=$A$1)*('Controle de NFs Tomadas'!$C$4:$C$9993=EH$2)*('Controle de NFs Tomadas'!$G$4:$G$9993=$A33)*('Controle de NFs Tomadas'!$I$4:$I$9993))</f>
        <v>0</v>
      </c>
      <c r="EI33" s="168">
        <f>SUMPRODUCT(('Controle de NFs Tomadas'!$E$4:$E$9993=$A$1)*('Controle de NFs Tomadas'!$C$4:$C$9993=EI$2)*('Controle de NFs Tomadas'!$G$4:$G$9993=$A33)*('Controle de NFs Tomadas'!$I$4:$I$9993))</f>
        <v>0</v>
      </c>
      <c r="EJ33" s="168">
        <f>SUMPRODUCT(('Controle de NFs Tomadas'!$E$4:$E$9993=$A$1)*('Controle de NFs Tomadas'!$C$4:$C$9993=EJ$2)*('Controle de NFs Tomadas'!$G$4:$G$9993=$A33)*('Controle de NFs Tomadas'!$I$4:$I$9993))</f>
        <v>0</v>
      </c>
      <c r="EK33" s="168">
        <f>SUMPRODUCT(('Controle de NFs Tomadas'!$E$4:$E$9993=$A$1)*('Controle de NFs Tomadas'!$C$4:$C$9993=EK$2)*('Controle de NFs Tomadas'!$G$4:$G$9993=$A33)*('Controle de NFs Tomadas'!$I$4:$I$9993))</f>
        <v>0</v>
      </c>
      <c r="EL33" s="168">
        <f>SUMPRODUCT(('Controle de NFs Tomadas'!$E$4:$E$9993=$A$1)*('Controle de NFs Tomadas'!$C$4:$C$9993=EL$2)*('Controle de NFs Tomadas'!$G$4:$G$9993=$A33)*('Controle de NFs Tomadas'!$I$4:$I$9993))</f>
        <v>0</v>
      </c>
      <c r="EM33" s="168">
        <f>SUMPRODUCT(('Controle de NFs Tomadas'!$E$4:$E$9993=$A$1)*('Controle de NFs Tomadas'!$C$4:$C$9993=EM$2)*('Controle de NFs Tomadas'!$G$4:$G$9993=$A33)*('Controle de NFs Tomadas'!$I$4:$I$9993))</f>
        <v>0</v>
      </c>
      <c r="EN33" s="168">
        <f>SUMPRODUCT(('Controle de NFs Tomadas'!$E$4:$E$9993=$A$1)*('Controle de NFs Tomadas'!$C$4:$C$9993=EN$2)*('Controle de NFs Tomadas'!$G$4:$G$9993=$A33)*('Controle de NFs Tomadas'!$I$4:$I$9993))</f>
        <v>0</v>
      </c>
      <c r="EO33" s="168">
        <f>SUMPRODUCT(('Controle de NFs Tomadas'!$E$4:$E$9993=$A$1)*('Controle de NFs Tomadas'!$C$4:$C$9993=EO$2)*('Controle de NFs Tomadas'!$G$4:$G$9993=$A33)*('Controle de NFs Tomadas'!$I$4:$I$9993))</f>
        <v>0</v>
      </c>
      <c r="EP33" s="168">
        <f>SUMPRODUCT(('Controle de NFs Tomadas'!$E$4:$E$9993=$A$1)*('Controle de NFs Tomadas'!$C$4:$C$9993=EP$2)*('Controle de NFs Tomadas'!$G$4:$G$9993=$A33)*('Controle de NFs Tomadas'!$I$4:$I$9993))</f>
        <v>0</v>
      </c>
      <c r="EQ33" s="168">
        <f>SUMPRODUCT(('Controle de NFs Tomadas'!$E$4:$E$9993=$A$1)*('Controle de NFs Tomadas'!$C$4:$C$9993=EQ$2)*('Controle de NFs Tomadas'!$G$4:$G$9993=$A33)*('Controle de NFs Tomadas'!$I$4:$I$9993))</f>
        <v>0</v>
      </c>
      <c r="ER33" s="168">
        <f>SUMPRODUCT(('Controle de NFs Tomadas'!$E$4:$E$9993=$A$1)*('Controle de NFs Tomadas'!$C$4:$C$9993=ER$2)*('Controle de NFs Tomadas'!$G$4:$G$9993=$A33)*('Controle de NFs Tomadas'!$I$4:$I$9993))</f>
        <v>0</v>
      </c>
      <c r="ES33" s="168">
        <f>SUMPRODUCT(('Controle de NFs Tomadas'!$E$4:$E$9993=$A$1)*('Controle de NFs Tomadas'!$C$4:$C$9993=ES$2)*('Controle de NFs Tomadas'!$G$4:$G$9993=$A33)*('Controle de NFs Tomadas'!$I$4:$I$9993))</f>
        <v>0</v>
      </c>
      <c r="ET33" s="168">
        <f>SUMPRODUCT(('Controle de NFs Tomadas'!$E$4:$E$9993=$A$1)*('Controle de NFs Tomadas'!$C$4:$C$9993=ET$2)*('Controle de NFs Tomadas'!$G$4:$G$9993=$A33)*('Controle de NFs Tomadas'!$I$4:$I$9993))</f>
        <v>0</v>
      </c>
      <c r="EU33" s="168">
        <f>SUMPRODUCT(('Controle de NFs Tomadas'!$E$4:$E$9993=$A$1)*('Controle de NFs Tomadas'!$C$4:$C$9993=EU$2)*('Controle de NFs Tomadas'!$G$4:$G$9993=$A33)*('Controle de NFs Tomadas'!$I$4:$I$9993))</f>
        <v>0</v>
      </c>
      <c r="EV33" s="168">
        <f>SUMPRODUCT(('Controle de NFs Tomadas'!$E$4:$E$9993=$A$1)*('Controle de NFs Tomadas'!$C$4:$C$9993=EV$2)*('Controle de NFs Tomadas'!$G$4:$G$9993=$A33)*('Controle de NFs Tomadas'!$I$4:$I$9993))</f>
        <v>0</v>
      </c>
      <c r="EW33" s="168">
        <f>SUMPRODUCT(('Controle de NFs Tomadas'!$E$4:$E$9993=$A$1)*('Controle de NFs Tomadas'!$C$4:$C$9993=EW$2)*('Controle de NFs Tomadas'!$G$4:$G$9993=$A33)*('Controle de NFs Tomadas'!$I$4:$I$9993))</f>
        <v>0</v>
      </c>
      <c r="EX33" s="168">
        <f>SUMPRODUCT(('Controle de NFs Tomadas'!$E$4:$E$9993=$A$1)*('Controle de NFs Tomadas'!$C$4:$C$9993=EX$2)*('Controle de NFs Tomadas'!$G$4:$G$9993=$A33)*('Controle de NFs Tomadas'!$I$4:$I$9993))</f>
        <v>0</v>
      </c>
      <c r="EY33" s="168">
        <f>SUMPRODUCT(('Controle de NFs Tomadas'!$E$4:$E$9993=$A$1)*('Controle de NFs Tomadas'!$C$4:$C$9993=EY$2)*('Controle de NFs Tomadas'!$G$4:$G$9993=$A33)*('Controle de NFs Tomadas'!$I$4:$I$9993))</f>
        <v>0</v>
      </c>
      <c r="EZ33" s="168">
        <f>SUMPRODUCT(('Controle de NFs Tomadas'!$E$4:$E$9993=$A$1)*('Controle de NFs Tomadas'!$C$4:$C$9993=EZ$2)*('Controle de NFs Tomadas'!$G$4:$G$9993=$A33)*('Controle de NFs Tomadas'!$I$4:$I$9993))</f>
        <v>0</v>
      </c>
      <c r="FA33" s="168">
        <f>SUMPRODUCT(('Controle de NFs Tomadas'!$E$4:$E$9993=$A$1)*('Controle de NFs Tomadas'!$C$4:$C$9993=FA$2)*('Controle de NFs Tomadas'!$G$4:$G$9993=$A33)*('Controle de NFs Tomadas'!$I$4:$I$9993))</f>
        <v>0</v>
      </c>
      <c r="FB33" s="168">
        <f>SUMPRODUCT(('Controle de NFs Tomadas'!$E$4:$E$9993=$A$1)*('Controle de NFs Tomadas'!$C$4:$C$9993=FB$2)*('Controle de NFs Tomadas'!$G$4:$G$9993=$A33)*('Controle de NFs Tomadas'!$I$4:$I$9993))</f>
        <v>0</v>
      </c>
      <c r="FC33" s="168">
        <f>SUMPRODUCT(('Controle de NFs Tomadas'!$E$4:$E$9993=$A$1)*('Controle de NFs Tomadas'!$C$4:$C$9993=FC$2)*('Controle de NFs Tomadas'!$G$4:$G$9993=$A33)*('Controle de NFs Tomadas'!$I$4:$I$9993))</f>
        <v>0</v>
      </c>
      <c r="FD33" s="168">
        <f>SUMPRODUCT(('Controle de NFs Tomadas'!$E$4:$E$9993=$A$1)*('Controle de NFs Tomadas'!$C$4:$C$9993=FD$2)*('Controle de NFs Tomadas'!$G$4:$G$9993=$A33)*('Controle de NFs Tomadas'!$I$4:$I$9993))</f>
        <v>0</v>
      </c>
      <c r="FE33" s="168">
        <f>SUMPRODUCT(('Controle de NFs Tomadas'!$E$4:$E$9993=$A$1)*('Controle de NFs Tomadas'!$C$4:$C$9993=FE$2)*('Controle de NFs Tomadas'!$G$4:$G$9993=$A33)*('Controle de NFs Tomadas'!$I$4:$I$9993))</f>
        <v>0</v>
      </c>
      <c r="FF33" s="168">
        <f>SUMPRODUCT(('Controle de NFs Tomadas'!$E$4:$E$9993=$A$1)*('Controle de NFs Tomadas'!$C$4:$C$9993=FF$2)*('Controle de NFs Tomadas'!$G$4:$G$9993=$A33)*('Controle de NFs Tomadas'!$I$4:$I$9993))</f>
        <v>0</v>
      </c>
      <c r="FG33" s="168">
        <f>SUMPRODUCT(('Controle de NFs Tomadas'!$E$4:$E$9993=$A$1)*('Controle de NFs Tomadas'!$C$4:$C$9993=FG$2)*('Controle de NFs Tomadas'!$G$4:$G$9993=$A33)*('Controle de NFs Tomadas'!$I$4:$I$9993))</f>
        <v>0</v>
      </c>
      <c r="FH33" s="168">
        <f>SUMPRODUCT(('Controle de NFs Tomadas'!$E$4:$E$9993=$A$1)*('Controle de NFs Tomadas'!$C$4:$C$9993=FH$2)*('Controle de NFs Tomadas'!$G$4:$G$9993=$A33)*('Controle de NFs Tomadas'!$I$4:$I$9993))</f>
        <v>0</v>
      </c>
      <c r="FI33" s="168">
        <f>SUMPRODUCT(('Controle de NFs Tomadas'!$E$4:$E$9993=$A$1)*('Controle de NFs Tomadas'!$C$4:$C$9993=FI$2)*('Controle de NFs Tomadas'!$G$4:$G$9993=$A33)*('Controle de NFs Tomadas'!$I$4:$I$9993))</f>
        <v>0</v>
      </c>
      <c r="FJ33" s="168">
        <f>SUMPRODUCT(('Controle de NFs Tomadas'!$E$4:$E$9993=$A$1)*('Controle de NFs Tomadas'!$C$4:$C$9993=FJ$2)*('Controle de NFs Tomadas'!$G$4:$G$9993=$A33)*('Controle de NFs Tomadas'!$I$4:$I$9993))</f>
        <v>0</v>
      </c>
      <c r="FK33" s="168">
        <f>SUMPRODUCT(('Controle de NFs Tomadas'!$E$4:$E$9993=$A$1)*('Controle de NFs Tomadas'!$C$4:$C$9993=FK$2)*('Controle de NFs Tomadas'!$G$4:$G$9993=$A33)*('Controle de NFs Tomadas'!$I$4:$I$9993))</f>
        <v>0</v>
      </c>
      <c r="FL33" s="168">
        <f>SUMPRODUCT(('Controle de NFs Tomadas'!$E$4:$E$9993=$A$1)*('Controle de NFs Tomadas'!$C$4:$C$9993=FL$2)*('Controle de NFs Tomadas'!$G$4:$G$9993=$A33)*('Controle de NFs Tomadas'!$I$4:$I$9993))</f>
        <v>0</v>
      </c>
      <c r="FM33" s="168">
        <f>SUMPRODUCT(('Controle de NFs Tomadas'!$E$4:$E$9993=$A$1)*('Controle de NFs Tomadas'!$C$4:$C$9993=FM$2)*('Controle de NFs Tomadas'!$G$4:$G$9993=$A33)*('Controle de NFs Tomadas'!$I$4:$I$9993))</f>
        <v>0</v>
      </c>
      <c r="FN33" s="168">
        <f>SUMPRODUCT(('Controle de NFs Tomadas'!$E$4:$E$9993=$A$1)*('Controle de NFs Tomadas'!$C$4:$C$9993=FN$2)*('Controle de NFs Tomadas'!$G$4:$G$9993=$A33)*('Controle de NFs Tomadas'!$I$4:$I$9993))</f>
        <v>0</v>
      </c>
      <c r="FO33" s="168">
        <f>SUMPRODUCT(('Controle de NFs Tomadas'!$E$4:$E$9993=$A$1)*('Controle de NFs Tomadas'!$C$4:$C$9993=FO$2)*('Controle de NFs Tomadas'!$G$4:$G$9993=$A33)*('Controle de NFs Tomadas'!$I$4:$I$9993))</f>
        <v>0</v>
      </c>
      <c r="FP33" s="168">
        <f>SUMPRODUCT(('Controle de NFs Tomadas'!$E$4:$E$9993=$A$1)*('Controle de NFs Tomadas'!$C$4:$C$9993=FP$2)*('Controle de NFs Tomadas'!$G$4:$G$9993=$A33)*('Controle de NFs Tomadas'!$I$4:$I$9993))</f>
        <v>0</v>
      </c>
      <c r="FQ33" s="168">
        <f>SUMPRODUCT(('Controle de NFs Tomadas'!$E$4:$E$9993=$A$1)*('Controle de NFs Tomadas'!$C$4:$C$9993=FQ$2)*('Controle de NFs Tomadas'!$G$4:$G$9993=$A33)*('Controle de NFs Tomadas'!$I$4:$I$9993))</f>
        <v>0</v>
      </c>
      <c r="FR33" s="168">
        <f>SUMPRODUCT(('Controle de NFs Tomadas'!$E$4:$E$9993=$A$1)*('Controle de NFs Tomadas'!$C$4:$C$9993=FR$2)*('Controle de NFs Tomadas'!$G$4:$G$9993=$A33)*('Controle de NFs Tomadas'!$I$4:$I$9993))</f>
        <v>0</v>
      </c>
      <c r="FS33" s="168">
        <f>SUMPRODUCT(('Controle de NFs Tomadas'!$E$4:$E$9993=$A$1)*('Controle de NFs Tomadas'!$C$4:$C$9993=FS$2)*('Controle de NFs Tomadas'!$G$4:$G$9993=$A33)*('Controle de NFs Tomadas'!$I$4:$I$9993))</f>
        <v>0</v>
      </c>
      <c r="FT33" s="168">
        <f>SUMPRODUCT(('Controle de NFs Tomadas'!$E$4:$E$9993=$A$1)*('Controle de NFs Tomadas'!$C$4:$C$9993=FT$2)*('Controle de NFs Tomadas'!$G$4:$G$9993=$A33)*('Controle de NFs Tomadas'!$I$4:$I$9993))</f>
        <v>0</v>
      </c>
      <c r="FU33" s="168">
        <f>SUMPRODUCT(('Controle de NFs Tomadas'!$E$4:$E$9993=$A$1)*('Controle de NFs Tomadas'!$C$4:$C$9993=FU$2)*('Controle de NFs Tomadas'!$G$4:$G$9993=$A33)*('Controle de NFs Tomadas'!$I$4:$I$9993))</f>
        <v>0</v>
      </c>
      <c r="FV33" s="168">
        <f>SUMPRODUCT(('Controle de NFs Tomadas'!$E$4:$E$9993=$A$1)*('Controle de NFs Tomadas'!$C$4:$C$9993=FV$2)*('Controle de NFs Tomadas'!$G$4:$G$9993=$A33)*('Controle de NFs Tomadas'!$I$4:$I$9993))</f>
        <v>0</v>
      </c>
      <c r="FW33" s="168">
        <f>SUMPRODUCT(('Controle de NFs Tomadas'!$E$4:$E$9993=$A$1)*('Controle de NFs Tomadas'!$C$4:$C$9993=FW$2)*('Controle de NFs Tomadas'!$G$4:$G$9993=$A33)*('Controle de NFs Tomadas'!$I$4:$I$9993))</f>
        <v>0</v>
      </c>
      <c r="FX33" s="168">
        <f>SUMPRODUCT(('Controle de NFs Tomadas'!$E$4:$E$9993=$A$1)*('Controle de NFs Tomadas'!$C$4:$C$9993=FX$2)*('Controle de NFs Tomadas'!$G$4:$G$9993=$A33)*('Controle de NFs Tomadas'!$I$4:$I$9993))</f>
        <v>0</v>
      </c>
      <c r="FY33" s="168">
        <f>SUMPRODUCT(('Controle de NFs Tomadas'!$E$4:$E$9993=$A$1)*('Controle de NFs Tomadas'!$C$4:$C$9993=FY$2)*('Controle de NFs Tomadas'!$G$4:$G$9993=$A33)*('Controle de NFs Tomadas'!$I$4:$I$9993))</f>
        <v>0</v>
      </c>
      <c r="FZ33" s="168">
        <f>SUMPRODUCT(('Controle de NFs Tomadas'!$E$4:$E$9993=$A$1)*('Controle de NFs Tomadas'!$C$4:$C$9993=FZ$2)*('Controle de NFs Tomadas'!$G$4:$G$9993=$A33)*('Controle de NFs Tomadas'!$I$4:$I$9993))</f>
        <v>0</v>
      </c>
      <c r="GA33" s="168">
        <f>SUMPRODUCT(('Controle de NFs Tomadas'!$E$4:$E$9993=$A$1)*('Controle de NFs Tomadas'!$C$4:$C$9993=GA$2)*('Controle de NFs Tomadas'!$G$4:$G$9993=$A33)*('Controle de NFs Tomadas'!$I$4:$I$9993))</f>
        <v>0</v>
      </c>
      <c r="GB33" s="168">
        <f>SUMPRODUCT(('Controle de NFs Tomadas'!$E$4:$E$9993=$A$1)*('Controle de NFs Tomadas'!$C$4:$C$9993=GB$2)*('Controle de NFs Tomadas'!$G$4:$G$9993=$A33)*('Controle de NFs Tomadas'!$I$4:$I$9993))</f>
        <v>0</v>
      </c>
      <c r="GC33" s="168">
        <f>SUMPRODUCT(('Controle de NFs Tomadas'!$E$4:$E$9993=$A$1)*('Controle de NFs Tomadas'!$C$4:$C$9993=GC$2)*('Controle de NFs Tomadas'!$G$4:$G$9993=$A33)*('Controle de NFs Tomadas'!$I$4:$I$9993))</f>
        <v>0</v>
      </c>
      <c r="GD33" s="168">
        <f>SUMPRODUCT(('Controle de NFs Tomadas'!$E$4:$E$9993=$A$1)*('Controle de NFs Tomadas'!$C$4:$C$9993=GD$2)*('Controle de NFs Tomadas'!$G$4:$G$9993=$A33)*('Controle de NFs Tomadas'!$I$4:$I$9993))</f>
        <v>0</v>
      </c>
      <c r="GE33" s="168">
        <f>SUMPRODUCT(('Controle de NFs Tomadas'!$E$4:$E$9993=$A$1)*('Controle de NFs Tomadas'!$C$4:$C$9993=GE$2)*('Controle de NFs Tomadas'!$G$4:$G$9993=$A33)*('Controle de NFs Tomadas'!$I$4:$I$9993))</f>
        <v>0</v>
      </c>
      <c r="GF33" s="168">
        <f>SUMPRODUCT(('Controle de NFs Tomadas'!$E$4:$E$9993=$A$1)*('Controle de NFs Tomadas'!$C$4:$C$9993=GF$2)*('Controle de NFs Tomadas'!$G$4:$G$9993=$A33)*('Controle de NFs Tomadas'!$I$4:$I$9993))</f>
        <v>0</v>
      </c>
      <c r="GG33" s="168">
        <f>SUMPRODUCT(('Controle de NFs Tomadas'!$E$4:$E$9993=$A$1)*('Controle de NFs Tomadas'!$C$4:$C$9993=GG$2)*('Controle de NFs Tomadas'!$G$4:$G$9993=$A33)*('Controle de NFs Tomadas'!$I$4:$I$9993))</f>
        <v>0</v>
      </c>
      <c r="GH33" s="168">
        <f>SUMPRODUCT(('Controle de NFs Tomadas'!$E$4:$E$9993=$A$1)*('Controle de NFs Tomadas'!$C$4:$C$9993=GH$2)*('Controle de NFs Tomadas'!$G$4:$G$9993=$A33)*('Controle de NFs Tomadas'!$I$4:$I$9993))</f>
        <v>0</v>
      </c>
      <c r="GI33" s="168">
        <f>SUMPRODUCT(('Controle de NFs Tomadas'!$E$4:$E$9993=$A$1)*('Controle de NFs Tomadas'!$C$4:$C$9993=GI$2)*('Controle de NFs Tomadas'!$G$4:$G$9993=$A33)*('Controle de NFs Tomadas'!$I$4:$I$9993))</f>
        <v>0</v>
      </c>
      <c r="GJ33" s="168">
        <f>SUMPRODUCT(('Controle de NFs Tomadas'!$E$4:$E$9993=$A$1)*('Controle de NFs Tomadas'!$C$4:$C$9993=GJ$2)*('Controle de NFs Tomadas'!$G$4:$G$9993=$A33)*('Controle de NFs Tomadas'!$I$4:$I$9993))</f>
        <v>0</v>
      </c>
      <c r="GK33" s="168">
        <f>SUMPRODUCT(('Controle de NFs Tomadas'!$E$4:$E$9993=$A$1)*('Controle de NFs Tomadas'!$C$4:$C$9993=GK$2)*('Controle de NFs Tomadas'!$G$4:$G$9993=$A33)*('Controle de NFs Tomadas'!$I$4:$I$9993))</f>
        <v>0</v>
      </c>
      <c r="GL33" s="168">
        <f>SUMPRODUCT(('Controle de NFs Tomadas'!$E$4:$E$9993=$A$1)*('Controle de NFs Tomadas'!$C$4:$C$9993=GL$2)*('Controle de NFs Tomadas'!$G$4:$G$9993=$A33)*('Controle de NFs Tomadas'!$I$4:$I$9993))</f>
        <v>0</v>
      </c>
      <c r="GM33" s="168">
        <f>SUMPRODUCT(('Controle de NFs Tomadas'!$E$4:$E$9993=$A$1)*('Controle de NFs Tomadas'!$C$4:$C$9993=GM$2)*('Controle de NFs Tomadas'!$G$4:$G$9993=$A33)*('Controle de NFs Tomadas'!$I$4:$I$9993))</f>
        <v>0</v>
      </c>
      <c r="GN33" s="168">
        <f>SUMPRODUCT(('Controle de NFs Tomadas'!$E$4:$E$9993=$A$1)*('Controle de NFs Tomadas'!$C$4:$C$9993=GN$2)*('Controle de NFs Tomadas'!$G$4:$G$9993=$A33)*('Controle de NFs Tomadas'!$I$4:$I$9993))</f>
        <v>0</v>
      </c>
      <c r="GO33" s="168">
        <f>SUMPRODUCT(('Controle de NFs Tomadas'!$E$4:$E$9993=$A$1)*('Controle de NFs Tomadas'!$C$4:$C$9993=GO$2)*('Controle de NFs Tomadas'!$G$4:$G$9993=$A33)*('Controle de NFs Tomadas'!$I$4:$I$9993))</f>
        <v>0</v>
      </c>
      <c r="GP33" s="168">
        <f>SUMPRODUCT(('Controle de NFs Tomadas'!$E$4:$E$9993=$A$1)*('Controle de NFs Tomadas'!$C$4:$C$9993=GP$2)*('Controle de NFs Tomadas'!$G$4:$G$9993=$A33)*('Controle de NFs Tomadas'!$I$4:$I$9993))</f>
        <v>0</v>
      </c>
      <c r="GQ33" s="168">
        <f>SUMPRODUCT(('Controle de NFs Tomadas'!$E$4:$E$9993=$A$1)*('Controle de NFs Tomadas'!$C$4:$C$9993=GQ$2)*('Controle de NFs Tomadas'!$G$4:$G$9993=$A33)*('Controle de NFs Tomadas'!$I$4:$I$9993))</f>
        <v>0</v>
      </c>
      <c r="GR33" s="168">
        <f>SUMPRODUCT(('Controle de NFs Tomadas'!$E$4:$E$9993=$A$1)*('Controle de NFs Tomadas'!$C$4:$C$9993=GR$2)*('Controle de NFs Tomadas'!$G$4:$G$9993=$A33)*('Controle de NFs Tomadas'!$I$4:$I$9993))</f>
        <v>0</v>
      </c>
      <c r="GS33" s="168">
        <f>SUMPRODUCT(('Controle de NFs Tomadas'!$E$4:$E$9993=$A$1)*('Controle de NFs Tomadas'!$C$4:$C$9993=GS$2)*('Controle de NFs Tomadas'!$G$4:$G$9993=$A33)*('Controle de NFs Tomadas'!$I$4:$I$9993))</f>
        <v>0</v>
      </c>
      <c r="GT33" s="168">
        <f>SUMPRODUCT(('Controle de NFs Tomadas'!$E$4:$E$9993=$A$1)*('Controle de NFs Tomadas'!$C$4:$C$9993=GT$2)*('Controle de NFs Tomadas'!$G$4:$G$9993=$A33)*('Controle de NFs Tomadas'!$I$4:$I$9993))</f>
        <v>0</v>
      </c>
      <c r="GU33" s="168">
        <f>SUMPRODUCT(('Controle de NFs Tomadas'!$E$4:$E$9993=$A$1)*('Controle de NFs Tomadas'!$C$4:$C$9993=GU$2)*('Controle de NFs Tomadas'!$G$4:$G$9993=$A33)*('Controle de NFs Tomadas'!$I$4:$I$9993))</f>
        <v>0</v>
      </c>
      <c r="GV33" s="168">
        <f>SUMPRODUCT(('Controle de NFs Tomadas'!$E$4:$E$9993=$A$1)*('Controle de NFs Tomadas'!$C$4:$C$9993=GV$2)*('Controle de NFs Tomadas'!$G$4:$G$9993=$A33)*('Controle de NFs Tomadas'!$I$4:$I$9993))</f>
        <v>0</v>
      </c>
      <c r="GW33" s="168">
        <f>SUMPRODUCT(('Controle de NFs Tomadas'!$E$4:$E$9993=$A$1)*('Controle de NFs Tomadas'!$C$4:$C$9993=GW$2)*('Controle de NFs Tomadas'!$G$4:$G$9993=$A33)*('Controle de NFs Tomadas'!$I$4:$I$9993))</f>
        <v>0</v>
      </c>
      <c r="GX33" s="168">
        <f>SUMPRODUCT(('Controle de NFs Tomadas'!$E$4:$E$9993=$A$1)*('Controle de NFs Tomadas'!$C$4:$C$9993=GX$2)*('Controle de NFs Tomadas'!$G$4:$G$9993=$A33)*('Controle de NFs Tomadas'!$I$4:$I$9993))</f>
        <v>0</v>
      </c>
      <c r="GY33" s="168">
        <f>SUMPRODUCT(('Controle de NFs Tomadas'!$E$4:$E$9993=$A$1)*('Controle de NFs Tomadas'!$C$4:$C$9993=GY$2)*('Controle de NFs Tomadas'!$G$4:$G$9993=$A33)*('Controle de NFs Tomadas'!$I$4:$I$9993))</f>
        <v>0</v>
      </c>
      <c r="GZ33" s="168">
        <f>SUMPRODUCT(('Controle de NFs Tomadas'!$E$4:$E$9993=$A$1)*('Controle de NFs Tomadas'!$C$4:$C$9993=GZ$2)*('Controle de NFs Tomadas'!$G$4:$G$9993=$A33)*('Controle de NFs Tomadas'!$I$4:$I$9993))</f>
        <v>0</v>
      </c>
      <c r="HA33" s="168">
        <f>SUMPRODUCT(('Controle de NFs Tomadas'!$E$4:$E$9993=$A$1)*('Controle de NFs Tomadas'!$C$4:$C$9993=HA$2)*('Controle de NFs Tomadas'!$G$4:$G$9993=$A33)*('Controle de NFs Tomadas'!$I$4:$I$9993))</f>
        <v>0</v>
      </c>
      <c r="HB33" s="168">
        <f>SUMPRODUCT(('Controle de NFs Tomadas'!$E$4:$E$9993=$A$1)*('Controle de NFs Tomadas'!$C$4:$C$9993=HB$2)*('Controle de NFs Tomadas'!$G$4:$G$9993=$A33)*('Controle de NFs Tomadas'!$I$4:$I$9993))</f>
        <v>0</v>
      </c>
      <c r="HC33" s="168">
        <f>SUMPRODUCT(('Controle de NFs Tomadas'!$E$4:$E$9993=$A$1)*('Controle de NFs Tomadas'!$C$4:$C$9993=HC$2)*('Controle de NFs Tomadas'!$G$4:$G$9993=$A33)*('Controle de NFs Tomadas'!$I$4:$I$9993))</f>
        <v>0</v>
      </c>
      <c r="HD33" s="168">
        <f>SUMPRODUCT(('Controle de NFs Tomadas'!$E$4:$E$9993=$A$1)*('Controle de NFs Tomadas'!$C$4:$C$9993=HD$2)*('Controle de NFs Tomadas'!$G$4:$G$9993=$A33)*('Controle de NFs Tomadas'!$I$4:$I$9993))</f>
        <v>0</v>
      </c>
      <c r="HE33" s="168">
        <f>SUMPRODUCT(('Controle de NFs Tomadas'!$E$4:$E$9993=$A$1)*('Controle de NFs Tomadas'!$C$4:$C$9993=HE$2)*('Controle de NFs Tomadas'!$G$4:$G$9993=$A33)*('Controle de NFs Tomadas'!$I$4:$I$9993))</f>
        <v>0</v>
      </c>
      <c r="HF33" s="168">
        <f>SUMPRODUCT(('Controle de NFs Tomadas'!$E$4:$E$9993=$A$1)*('Controle de NFs Tomadas'!$C$4:$C$9993=HF$2)*('Controle de NFs Tomadas'!$G$4:$G$9993=$A33)*('Controle de NFs Tomadas'!$I$4:$I$9993))</f>
        <v>0</v>
      </c>
      <c r="HG33" s="168">
        <f>SUMPRODUCT(('Controle de NFs Tomadas'!$E$4:$E$9993=$A$1)*('Controle de NFs Tomadas'!$C$4:$C$9993=HG$2)*('Controle de NFs Tomadas'!$G$4:$G$9993=$A33)*('Controle de NFs Tomadas'!$I$4:$I$9993))</f>
        <v>0</v>
      </c>
      <c r="HH33" s="168">
        <f>SUMPRODUCT(('Controle de NFs Tomadas'!$E$4:$E$9993=$A$1)*('Controle de NFs Tomadas'!$C$4:$C$9993=HH$2)*('Controle de NFs Tomadas'!$G$4:$G$9993=$A33)*('Controle de NFs Tomadas'!$I$4:$I$9993))</f>
        <v>0</v>
      </c>
      <c r="HI33" s="168">
        <f>SUMPRODUCT(('Controle de NFs Tomadas'!$E$4:$E$9993=$A$1)*('Controle de NFs Tomadas'!$C$4:$C$9993=HI$2)*('Controle de NFs Tomadas'!$G$4:$G$9993=$A33)*('Controle de NFs Tomadas'!$I$4:$I$9993))</f>
        <v>0</v>
      </c>
      <c r="HJ33" s="168">
        <f>SUMPRODUCT(('Controle de NFs Tomadas'!$E$4:$E$9993=$A$1)*('Controle de NFs Tomadas'!$C$4:$C$9993=HJ$2)*('Controle de NFs Tomadas'!$G$4:$G$9993=$A33)*('Controle de NFs Tomadas'!$I$4:$I$9993))</f>
        <v>0</v>
      </c>
      <c r="HK33" s="168">
        <f>SUMPRODUCT(('Controle de NFs Tomadas'!$E$4:$E$9993=$A$1)*('Controle de NFs Tomadas'!$C$4:$C$9993=HK$2)*('Controle de NFs Tomadas'!$G$4:$G$9993=$A33)*('Controle de NFs Tomadas'!$I$4:$I$9993))</f>
        <v>0</v>
      </c>
      <c r="HL33" s="168">
        <f>SUMPRODUCT(('Controle de NFs Tomadas'!$E$4:$E$9993=$A$1)*('Controle de NFs Tomadas'!$C$4:$C$9993=HL$2)*('Controle de NFs Tomadas'!$G$4:$G$9993=$A33)*('Controle de NFs Tomadas'!$I$4:$I$9993))</f>
        <v>0</v>
      </c>
      <c r="HM33" s="168">
        <f>SUMPRODUCT(('Controle de NFs Tomadas'!$E$4:$E$9993=$A$1)*('Controle de NFs Tomadas'!$C$4:$C$9993=HM$2)*('Controle de NFs Tomadas'!$G$4:$G$9993=$A33)*('Controle de NFs Tomadas'!$I$4:$I$9993))</f>
        <v>0</v>
      </c>
      <c r="HN33" s="168">
        <f>SUMPRODUCT(('Controle de NFs Tomadas'!$E$4:$E$9993=$A$1)*('Controle de NFs Tomadas'!$C$4:$C$9993=HN$2)*('Controle de NFs Tomadas'!$G$4:$G$9993=$A33)*('Controle de NFs Tomadas'!$I$4:$I$9993))</f>
        <v>0</v>
      </c>
      <c r="HO33" s="168">
        <f>SUMPRODUCT(('Controle de NFs Tomadas'!$E$4:$E$9993=$A$1)*('Controle de NFs Tomadas'!$C$4:$C$9993=HO$2)*('Controle de NFs Tomadas'!$G$4:$G$9993=$A33)*('Controle de NFs Tomadas'!$I$4:$I$9993))</f>
        <v>0</v>
      </c>
      <c r="HP33" s="168">
        <f>SUMPRODUCT(('Controle de NFs Tomadas'!$E$4:$E$9993=$A$1)*('Controle de NFs Tomadas'!$C$4:$C$9993=HP$2)*('Controle de NFs Tomadas'!$G$4:$G$9993=$A33)*('Controle de NFs Tomadas'!$I$4:$I$9993))</f>
        <v>0</v>
      </c>
      <c r="HQ33" s="168">
        <f>SUMPRODUCT(('Controle de NFs Tomadas'!$E$4:$E$9993=$A$1)*('Controle de NFs Tomadas'!$C$4:$C$9993=HQ$2)*('Controle de NFs Tomadas'!$G$4:$G$9993=$A33)*('Controle de NFs Tomadas'!$I$4:$I$9993))</f>
        <v>0</v>
      </c>
      <c r="HR33" s="168">
        <f>SUMPRODUCT(('Controle de NFs Tomadas'!$E$4:$E$9993=$A$1)*('Controle de NFs Tomadas'!$C$4:$C$9993=HR$2)*('Controle de NFs Tomadas'!$G$4:$G$9993=$A33)*('Controle de NFs Tomadas'!$I$4:$I$9993))</f>
        <v>0</v>
      </c>
      <c r="HS33" s="168">
        <f>SUMPRODUCT(('Controle de NFs Tomadas'!$E$4:$E$9993=$A$1)*('Controle de NFs Tomadas'!$C$4:$C$9993=HS$2)*('Controle de NFs Tomadas'!$G$4:$G$9993=$A33)*('Controle de NFs Tomadas'!$I$4:$I$9993))</f>
        <v>0</v>
      </c>
      <c r="HT33" s="168">
        <f>SUMPRODUCT(('Controle de NFs Tomadas'!$E$4:$E$9993=$A$1)*('Controle de NFs Tomadas'!$C$4:$C$9993=HT$2)*('Controle de NFs Tomadas'!$G$4:$G$9993=$A33)*('Controle de NFs Tomadas'!$I$4:$I$9993))</f>
        <v>0</v>
      </c>
      <c r="HU33" s="168">
        <f>SUMPRODUCT(('Controle de NFs Tomadas'!$E$4:$E$9993=$A$1)*('Controle de NFs Tomadas'!$C$4:$C$9993=HU$2)*('Controle de NFs Tomadas'!$G$4:$G$9993=$A33)*('Controle de NFs Tomadas'!$I$4:$I$9993))</f>
        <v>0</v>
      </c>
      <c r="HV33" s="168">
        <f>SUMPRODUCT(('Controle de NFs Tomadas'!$E$4:$E$9993=$A$1)*('Controle de NFs Tomadas'!$C$4:$C$9993=HV$2)*('Controle de NFs Tomadas'!$G$4:$G$9993=$A33)*('Controle de NFs Tomadas'!$I$4:$I$9993))</f>
        <v>0</v>
      </c>
      <c r="HW33" s="168">
        <f>SUMPRODUCT(('Controle de NFs Tomadas'!$E$4:$E$9993=$A$1)*('Controle de NFs Tomadas'!$C$4:$C$9993=HW$2)*('Controle de NFs Tomadas'!$G$4:$G$9993=$A33)*('Controle de NFs Tomadas'!$I$4:$I$9993))</f>
        <v>0</v>
      </c>
      <c r="HX33" s="168">
        <f>SUMPRODUCT(('Controle de NFs Tomadas'!$E$4:$E$9993=$A$1)*('Controle de NFs Tomadas'!$C$4:$C$9993=HX$2)*('Controle de NFs Tomadas'!$G$4:$G$9993=$A33)*('Controle de NFs Tomadas'!$I$4:$I$9993))</f>
        <v>0</v>
      </c>
      <c r="HY33" s="168">
        <f>SUMPRODUCT(('Controle de NFs Tomadas'!$E$4:$E$9993=$A$1)*('Controle de NFs Tomadas'!$C$4:$C$9993=HY$2)*('Controle de NFs Tomadas'!$G$4:$G$9993=$A33)*('Controle de NFs Tomadas'!$I$4:$I$9993))</f>
        <v>0</v>
      </c>
      <c r="HZ33" s="168">
        <f>SUMPRODUCT(('Controle de NFs Tomadas'!$E$4:$E$9993=$A$1)*('Controle de NFs Tomadas'!$C$4:$C$9993=HZ$2)*('Controle de NFs Tomadas'!$G$4:$G$9993=$A33)*('Controle de NFs Tomadas'!$I$4:$I$9993))</f>
        <v>0</v>
      </c>
      <c r="IA33" s="168">
        <f>SUMPRODUCT(('Controle de NFs Tomadas'!$E$4:$E$9993=$A$1)*('Controle de NFs Tomadas'!$C$4:$C$9993=IA$2)*('Controle de NFs Tomadas'!$G$4:$G$9993=$A33)*('Controle de NFs Tomadas'!$I$4:$I$9993))</f>
        <v>0</v>
      </c>
      <c r="IB33" s="168">
        <f>SUMPRODUCT(('Controle de NFs Tomadas'!$E$4:$E$9993=$A$1)*('Controle de NFs Tomadas'!$C$4:$C$9993=IB$2)*('Controle de NFs Tomadas'!$G$4:$G$9993=$A33)*('Controle de NFs Tomadas'!$I$4:$I$9993))</f>
        <v>0</v>
      </c>
      <c r="IC33" s="168">
        <f>SUMPRODUCT(('Controle de NFs Tomadas'!$E$4:$E$9993=$A$1)*('Controle de NFs Tomadas'!$C$4:$C$9993=IC$2)*('Controle de NFs Tomadas'!$G$4:$G$9993=$A33)*('Controle de NFs Tomadas'!$I$4:$I$9993))</f>
        <v>0</v>
      </c>
      <c r="ID33" s="168">
        <f>SUMPRODUCT(('Controle de NFs Tomadas'!$E$4:$E$9993=$A$1)*('Controle de NFs Tomadas'!$C$4:$C$9993=ID$2)*('Controle de NFs Tomadas'!$G$4:$G$9993=$A33)*('Controle de NFs Tomadas'!$I$4:$I$9993))</f>
        <v>0</v>
      </c>
      <c r="IE33" s="168">
        <f>SUMPRODUCT(('Controle de NFs Tomadas'!$E$4:$E$9993=$A$1)*('Controle de NFs Tomadas'!$C$4:$C$9993=IE$2)*('Controle de NFs Tomadas'!$G$4:$G$9993=$A33)*('Controle de NFs Tomadas'!$I$4:$I$9993))</f>
        <v>0</v>
      </c>
      <c r="IF33" s="168">
        <f>SUMPRODUCT(('Controle de NFs Tomadas'!$E$4:$E$9993=$A$1)*('Controle de NFs Tomadas'!$C$4:$C$9993=IF$2)*('Controle de NFs Tomadas'!$G$4:$G$9993=$A33)*('Controle de NFs Tomadas'!$I$4:$I$9993))</f>
        <v>0</v>
      </c>
      <c r="IG33" s="168">
        <f>SUMPRODUCT(('Controle de NFs Tomadas'!$E$4:$E$9993=$A$1)*('Controle de NFs Tomadas'!$C$4:$C$9993=IG$2)*('Controle de NFs Tomadas'!$G$4:$G$9993=$A33)*('Controle de NFs Tomadas'!$I$4:$I$9993))</f>
        <v>0</v>
      </c>
      <c r="IH33" s="168">
        <f>SUMPRODUCT(('Controle de NFs Tomadas'!$E$4:$E$9993=$A$1)*('Controle de NFs Tomadas'!$C$4:$C$9993=IH$2)*('Controle de NFs Tomadas'!$G$4:$G$9993=$A33)*('Controle de NFs Tomadas'!$I$4:$I$9993))</f>
        <v>0</v>
      </c>
      <c r="II33" s="168">
        <f>SUMPRODUCT(('Controle de NFs Tomadas'!$E$4:$E$9993=$A$1)*('Controle de NFs Tomadas'!$C$4:$C$9993=II$2)*('Controle de NFs Tomadas'!$G$4:$G$9993=$A33)*('Controle de NFs Tomadas'!$I$4:$I$9993))</f>
        <v>0</v>
      </c>
      <c r="IJ33" s="168">
        <f>SUMPRODUCT(('Controle de NFs Tomadas'!$E$4:$E$9993=$A$1)*('Controle de NFs Tomadas'!$C$4:$C$9993=IJ$2)*('Controle de NFs Tomadas'!$G$4:$G$9993=$A33)*('Controle de NFs Tomadas'!$I$4:$I$9993))</f>
        <v>0</v>
      </c>
      <c r="IK33" s="168">
        <f>SUMPRODUCT(('Controle de NFs Tomadas'!$E$4:$E$9993=$A$1)*('Controle de NFs Tomadas'!$C$4:$C$9993=IK$2)*('Controle de NFs Tomadas'!$G$4:$G$9993=$A33)*('Controle de NFs Tomadas'!$I$4:$I$9993))</f>
        <v>0</v>
      </c>
      <c r="IL33" s="168">
        <f>SUMPRODUCT(('Controle de NFs Tomadas'!$E$4:$E$9993=$A$1)*('Controle de NFs Tomadas'!$C$4:$C$9993=IL$2)*('Controle de NFs Tomadas'!$G$4:$G$9993=$A33)*('Controle de NFs Tomadas'!$I$4:$I$9993))</f>
        <v>0</v>
      </c>
    </row>
    <row r="34" spans="1:246" ht="15.75" customHeight="1" outlineLevel="1" x14ac:dyDescent="0.35">
      <c r="A34" s="3" t="s">
        <v>56</v>
      </c>
      <c r="B34" s="70"/>
      <c r="C34" s="70"/>
      <c r="D34" s="168">
        <f>SUMPRODUCT(('Controle de NFs Tomadas'!$E$4:$E$9993=$A$1)*('Controle de NFs Tomadas'!$C$4:$C$9993=D$2)*('Controle de NFs Tomadas'!$G$4:$G$9993=$A34)*('Controle de NFs Tomadas'!$I$4:$I$9993))</f>
        <v>0</v>
      </c>
      <c r="E34" s="168">
        <f>SUMPRODUCT(('Controle de NFs Tomadas'!$E$4:$E$9993=$A$1)*('Controle de NFs Tomadas'!$C$4:$C$9993=E$2)*('Controle de NFs Tomadas'!$G$4:$G$9993=$A34)*('Controle de NFs Tomadas'!$I$4:$I$9993))</f>
        <v>0</v>
      </c>
      <c r="F34" s="168">
        <f>SUMPRODUCT(('Controle de NFs Tomadas'!$E$4:$E$9993=$A$1)*('Controle de NFs Tomadas'!$C$4:$C$9993=F$2)*('Controle de NFs Tomadas'!$G$4:$G$9993=$A34)*('Controle de NFs Tomadas'!$I$4:$I$9993))</f>
        <v>0</v>
      </c>
      <c r="G34" s="168">
        <f>SUMPRODUCT(('Controle de NFs Tomadas'!$E$4:$E$9993=$A$1)*('Controle de NFs Tomadas'!$C$4:$C$9993=G$2)*('Controle de NFs Tomadas'!$G$4:$G$9993=$A34)*('Controle de NFs Tomadas'!$I$4:$I$9993))</f>
        <v>0</v>
      </c>
      <c r="H34" s="168">
        <f>SUMPRODUCT(('Controle de NFs Tomadas'!$E$4:$E$9993=$A$1)*('Controle de NFs Tomadas'!$C$4:$C$9993=H$2)*('Controle de NFs Tomadas'!$G$4:$G$9993=$A34)*('Controle de NFs Tomadas'!$I$4:$I$9993))</f>
        <v>0</v>
      </c>
      <c r="I34" s="168">
        <f>SUMPRODUCT(('Controle de NFs Tomadas'!$E$4:$E$9993=$A$1)*('Controle de NFs Tomadas'!$C$4:$C$9993=I$2)*('Controle de NFs Tomadas'!$G$4:$G$9993=$A34)*('Controle de NFs Tomadas'!$I$4:$I$9993))</f>
        <v>0</v>
      </c>
      <c r="J34" s="168">
        <f>SUMPRODUCT(('Controle de NFs Tomadas'!$E$4:$E$9993=$A$1)*('Controle de NFs Tomadas'!$C$4:$C$9993=J$2)*('Controle de NFs Tomadas'!$G$4:$G$9993=$A34)*('Controle de NFs Tomadas'!$I$4:$I$9993))</f>
        <v>0</v>
      </c>
      <c r="K34" s="168">
        <f>SUMPRODUCT(('Controle de NFs Tomadas'!$E$4:$E$9993=$A$1)*('Controle de NFs Tomadas'!$C$4:$C$9993=K$2)*('Controle de NFs Tomadas'!$G$4:$G$9993=$A34)*('Controle de NFs Tomadas'!$I$4:$I$9993))</f>
        <v>0</v>
      </c>
      <c r="L34" s="168">
        <f>SUMPRODUCT(('Controle de NFs Tomadas'!$E$4:$E$9993=$A$1)*('Controle de NFs Tomadas'!$C$4:$C$9993=L$2)*('Controle de NFs Tomadas'!$G$4:$G$9993=$A34)*('Controle de NFs Tomadas'!$I$4:$I$9993))</f>
        <v>0</v>
      </c>
      <c r="M34" s="168">
        <f>SUMPRODUCT(('Controle de NFs Tomadas'!$E$4:$E$9993=$A$1)*('Controle de NFs Tomadas'!$C$4:$C$9993=M$2)*('Controle de NFs Tomadas'!$G$4:$G$9993=$A34)*('Controle de NFs Tomadas'!$I$4:$I$9993))</f>
        <v>0</v>
      </c>
      <c r="N34" s="168">
        <f>SUMPRODUCT(('Controle de NFs Tomadas'!$E$4:$E$9993=$A$1)*('Controle de NFs Tomadas'!$C$4:$C$9993=N$2)*('Controle de NFs Tomadas'!$G$4:$G$9993=$A34)*('Controle de NFs Tomadas'!$I$4:$I$9993))</f>
        <v>0</v>
      </c>
      <c r="O34" s="168">
        <f>SUMPRODUCT(('Controle de NFs Tomadas'!$E$4:$E$9993=$A$1)*('Controle de NFs Tomadas'!$C$4:$C$9993=O$2)*('Controle de NFs Tomadas'!$G$4:$G$9993=$A34)*('Controle de NFs Tomadas'!$I$4:$I$9993))</f>
        <v>0</v>
      </c>
      <c r="P34" s="168">
        <f>SUMPRODUCT(('Controle de NFs Tomadas'!$E$4:$E$9993=$A$1)*('Controle de NFs Tomadas'!$C$4:$C$9993=P$2)*('Controle de NFs Tomadas'!$G$4:$G$9993=$A34)*('Controle de NFs Tomadas'!$I$4:$I$9993))</f>
        <v>0</v>
      </c>
      <c r="Q34" s="168">
        <f>SUMPRODUCT(('Controle de NFs Tomadas'!$E$4:$E$9993=$A$1)*('Controle de NFs Tomadas'!$C$4:$C$9993=Q$2)*('Controle de NFs Tomadas'!$G$4:$G$9993=$A34)*('Controle de NFs Tomadas'!$I$4:$I$9993))</f>
        <v>0</v>
      </c>
      <c r="R34" s="168">
        <f>SUMPRODUCT(('Controle de NFs Tomadas'!$E$4:$E$9993=$A$1)*('Controle de NFs Tomadas'!$C$4:$C$9993=R$2)*('Controle de NFs Tomadas'!$G$4:$G$9993=$A34)*('Controle de NFs Tomadas'!$I$4:$I$9993))</f>
        <v>0</v>
      </c>
      <c r="S34" s="168">
        <f>SUMPRODUCT(('Controle de NFs Tomadas'!$E$4:$E$9993=$A$1)*('Controle de NFs Tomadas'!$C$4:$C$9993=S$2)*('Controle de NFs Tomadas'!$G$4:$G$9993=$A34)*('Controle de NFs Tomadas'!$I$4:$I$9993))</f>
        <v>0</v>
      </c>
      <c r="T34" s="168">
        <f>SUMPRODUCT(('Controle de NFs Tomadas'!$E$4:$E$9993=$A$1)*('Controle de NFs Tomadas'!$C$4:$C$9993=T$2)*('Controle de NFs Tomadas'!$G$4:$G$9993=$A34)*('Controle de NFs Tomadas'!$I$4:$I$9993))</f>
        <v>0</v>
      </c>
      <c r="U34" s="168">
        <f>SUMPRODUCT(('Controle de NFs Tomadas'!$E$4:$E$9993=$A$1)*('Controle de NFs Tomadas'!$C$4:$C$9993=U$2)*('Controle de NFs Tomadas'!$G$4:$G$9993=$A34)*('Controle de NFs Tomadas'!$I$4:$I$9993))</f>
        <v>0</v>
      </c>
      <c r="V34" s="168">
        <f>SUMPRODUCT(('Controle de NFs Tomadas'!$E$4:$E$9993=$A$1)*('Controle de NFs Tomadas'!$C$4:$C$9993=V$2)*('Controle de NFs Tomadas'!$G$4:$G$9993=$A34)*('Controle de NFs Tomadas'!$I$4:$I$9993))</f>
        <v>0</v>
      </c>
      <c r="W34" s="168">
        <f>SUMPRODUCT(('Controle de NFs Tomadas'!$E$4:$E$9993=$A$1)*('Controle de NFs Tomadas'!$C$4:$C$9993=W$2)*('Controle de NFs Tomadas'!$G$4:$G$9993=$A34)*('Controle de NFs Tomadas'!$I$4:$I$9993))</f>
        <v>0</v>
      </c>
      <c r="X34" s="168">
        <f>SUMPRODUCT(('Controle de NFs Tomadas'!$E$4:$E$9993=$A$1)*('Controle de NFs Tomadas'!$C$4:$C$9993=X$2)*('Controle de NFs Tomadas'!$G$4:$G$9993=$A34)*('Controle de NFs Tomadas'!$I$4:$I$9993))</f>
        <v>0</v>
      </c>
      <c r="Y34" s="168">
        <f>SUMPRODUCT(('Controle de NFs Tomadas'!$E$4:$E$9993=$A$1)*('Controle de NFs Tomadas'!$C$4:$C$9993=Y$2)*('Controle de NFs Tomadas'!$G$4:$G$9993=$A34)*('Controle de NFs Tomadas'!$I$4:$I$9993))</f>
        <v>0</v>
      </c>
      <c r="Z34" s="168">
        <f>SUMPRODUCT(('Controle de NFs Tomadas'!$E$4:$E$9993=$A$1)*('Controle de NFs Tomadas'!$C$4:$C$9993=Z$2)*('Controle de NFs Tomadas'!$G$4:$G$9993=$A34)*('Controle de NFs Tomadas'!$I$4:$I$9993))</f>
        <v>0</v>
      </c>
      <c r="AA34" s="168">
        <f>SUMPRODUCT(('Controle de NFs Tomadas'!$E$4:$E$9993=$A$1)*('Controle de NFs Tomadas'!$C$4:$C$9993=AA$2)*('Controle de NFs Tomadas'!$G$4:$G$9993=$A34)*('Controle de NFs Tomadas'!$I$4:$I$9993))</f>
        <v>0</v>
      </c>
      <c r="AB34" s="168">
        <f>SUMPRODUCT(('Controle de NFs Tomadas'!$E$4:$E$9993=$A$1)*('Controle de NFs Tomadas'!$C$4:$C$9993=AB$2)*('Controle de NFs Tomadas'!$G$4:$G$9993=$A34)*('Controle de NFs Tomadas'!$I$4:$I$9993))</f>
        <v>0</v>
      </c>
      <c r="AC34" s="168">
        <f>SUMPRODUCT(('Controle de NFs Tomadas'!$E$4:$E$9993=$A$1)*('Controle de NFs Tomadas'!$C$4:$C$9993=AC$2)*('Controle de NFs Tomadas'!$G$4:$G$9993=$A34)*('Controle de NFs Tomadas'!$I$4:$I$9993))</f>
        <v>0</v>
      </c>
      <c r="AD34" s="168">
        <f>SUMPRODUCT(('Controle de NFs Tomadas'!$E$4:$E$9993=$A$1)*('Controle de NFs Tomadas'!$C$4:$C$9993=AD$2)*('Controle de NFs Tomadas'!$G$4:$G$9993=$A34)*('Controle de NFs Tomadas'!$I$4:$I$9993))</f>
        <v>0</v>
      </c>
      <c r="AE34" s="168">
        <f>SUMPRODUCT(('Controle de NFs Tomadas'!$E$4:$E$9993=$A$1)*('Controle de NFs Tomadas'!$C$4:$C$9993=AE$2)*('Controle de NFs Tomadas'!$G$4:$G$9993=$A34)*('Controle de NFs Tomadas'!$I$4:$I$9993))</f>
        <v>0</v>
      </c>
      <c r="AF34" s="168">
        <f>SUMPRODUCT(('Controle de NFs Tomadas'!$E$4:$E$9993=$A$1)*('Controle de NFs Tomadas'!$C$4:$C$9993=AF$2)*('Controle de NFs Tomadas'!$G$4:$G$9993=$A34)*('Controle de NFs Tomadas'!$I$4:$I$9993))</f>
        <v>0</v>
      </c>
      <c r="AG34" s="168">
        <f>SUMPRODUCT(('Controle de NFs Tomadas'!$E$4:$E$9993=$A$1)*('Controle de NFs Tomadas'!$C$4:$C$9993=AG$2)*('Controle de NFs Tomadas'!$G$4:$G$9993=$A34)*('Controle de NFs Tomadas'!$I$4:$I$9993))</f>
        <v>0</v>
      </c>
      <c r="AH34" s="194">
        <f>SUMPRODUCT(('Controle de NFs Tomadas'!$E$4:$E$9993=$A$1)*('Controle de NFs Tomadas'!$C$4:$C$9993=AH$2)*('Controle de NFs Tomadas'!$G$4:$G$9993=$A34)*('Controle de NFs Tomadas'!$I$4:$I$9993))</f>
        <v>0</v>
      </c>
      <c r="AI34" s="167">
        <f>SUMPRODUCT(('Controle de NFs Tomadas'!$E$4:$E$9993=$A$1)*('Controle de NFs Tomadas'!$C$4:$C$9993=AI$2)*('Controle de NFs Tomadas'!$G$4:$G$9993=$A34)*('Controle de NFs Tomadas'!$I$4:$I$9993))</f>
        <v>0</v>
      </c>
      <c r="AJ34" s="168">
        <f>SUMPRODUCT(('Controle de NFs Tomadas'!$E$4:$E$9993=$A$1)*('Controle de NFs Tomadas'!$C$4:$C$9993=AJ$2)*('Controle de NFs Tomadas'!$G$4:$G$9993=$A34)*('Controle de NFs Tomadas'!$I$4:$I$9993))</f>
        <v>0</v>
      </c>
      <c r="AK34" s="168">
        <f>SUMPRODUCT(('Controle de NFs Tomadas'!$E$4:$E$9993=$A$1)*('Controle de NFs Tomadas'!$C$4:$C$9993=AK$2)*('Controle de NFs Tomadas'!$G$4:$G$9993=$A34)*('Controle de NFs Tomadas'!$I$4:$I$9993))</f>
        <v>0</v>
      </c>
      <c r="AL34" s="168">
        <f>SUMPRODUCT(('Controle de NFs Tomadas'!$E$4:$E$9993=$A$1)*('Controle de NFs Tomadas'!$C$4:$C$9993=AL$2)*('Controle de NFs Tomadas'!$G$4:$G$9993=$A34)*('Controle de NFs Tomadas'!$I$4:$I$9993))</f>
        <v>0</v>
      </c>
      <c r="AM34" s="168">
        <f>SUMPRODUCT(('Controle de NFs Tomadas'!$E$4:$E$9993=$A$1)*('Controle de NFs Tomadas'!$C$4:$C$9993=AM$2)*('Controle de NFs Tomadas'!$G$4:$G$9993=$A34)*('Controle de NFs Tomadas'!$I$4:$I$9993))</f>
        <v>0</v>
      </c>
      <c r="AN34" s="168">
        <f>SUMPRODUCT(('Controle de NFs Tomadas'!$E$4:$E$9993=$A$1)*('Controle de NFs Tomadas'!$C$4:$C$9993=AN$2)*('Controle de NFs Tomadas'!$G$4:$G$9993=$A34)*('Controle de NFs Tomadas'!$I$4:$I$9993))</f>
        <v>0</v>
      </c>
      <c r="AO34" s="168">
        <f>SUMPRODUCT(('Controle de NFs Tomadas'!$E$4:$E$9993=$A$1)*('Controle de NFs Tomadas'!$C$4:$C$9993=AO$2)*('Controle de NFs Tomadas'!$G$4:$G$9993=$A34)*('Controle de NFs Tomadas'!$I$4:$I$9993))</f>
        <v>0</v>
      </c>
      <c r="AP34" s="168">
        <f>SUMPRODUCT(('Controle de NFs Tomadas'!$E$4:$E$9993=$A$1)*('Controle de NFs Tomadas'!$C$4:$C$9993=AP$2)*('Controle de NFs Tomadas'!$G$4:$G$9993=$A34)*('Controle de NFs Tomadas'!$I$4:$I$9993))</f>
        <v>0</v>
      </c>
      <c r="AQ34" s="168">
        <f>SUMPRODUCT(('Controle de NFs Tomadas'!$E$4:$E$9993=$A$1)*('Controle de NFs Tomadas'!$C$4:$C$9993=AQ$2)*('Controle de NFs Tomadas'!$G$4:$G$9993=$A34)*('Controle de NFs Tomadas'!$I$4:$I$9993))</f>
        <v>0</v>
      </c>
      <c r="AR34" s="168">
        <f>SUMPRODUCT(('Controle de NFs Tomadas'!$E$4:$E$9993=$A$1)*('Controle de NFs Tomadas'!$C$4:$C$9993=AR$2)*('Controle de NFs Tomadas'!$G$4:$G$9993=$A34)*('Controle de NFs Tomadas'!$I$4:$I$9993))</f>
        <v>0</v>
      </c>
      <c r="AS34" s="168">
        <f>SUMPRODUCT(('Controle de NFs Tomadas'!$E$4:$E$9993=$A$1)*('Controle de NFs Tomadas'!$C$4:$C$9993=AS$2)*('Controle de NFs Tomadas'!$G$4:$G$9993=$A34)*('Controle de NFs Tomadas'!$I$4:$I$9993))</f>
        <v>0</v>
      </c>
      <c r="AT34" s="168">
        <f>SUMPRODUCT(('Controle de NFs Tomadas'!$E$4:$E$9993=$A$1)*('Controle de NFs Tomadas'!$C$4:$C$9993=AT$2)*('Controle de NFs Tomadas'!$G$4:$G$9993=$A34)*('Controle de NFs Tomadas'!$I$4:$I$9993))</f>
        <v>0</v>
      </c>
      <c r="AU34" s="168">
        <f>SUMPRODUCT(('Controle de NFs Tomadas'!$E$4:$E$9993=$A$1)*('Controle de NFs Tomadas'!$C$4:$C$9993=AU$2)*('Controle de NFs Tomadas'!$G$4:$G$9993=$A34)*('Controle de NFs Tomadas'!$I$4:$I$9993))</f>
        <v>0</v>
      </c>
      <c r="AV34" s="168">
        <f>SUMPRODUCT(('Controle de NFs Tomadas'!$E$4:$E$9993=$A$1)*('Controle de NFs Tomadas'!$C$4:$C$9993=AV$2)*('Controle de NFs Tomadas'!$G$4:$G$9993=$A34)*('Controle de NFs Tomadas'!$I$4:$I$9993))</f>
        <v>0</v>
      </c>
      <c r="AW34" s="168">
        <f>SUMPRODUCT(('Controle de NFs Tomadas'!$E$4:$E$9993=$A$1)*('Controle de NFs Tomadas'!$C$4:$C$9993=AW$2)*('Controle de NFs Tomadas'!$G$4:$G$9993=$A34)*('Controle de NFs Tomadas'!$I$4:$I$9993))</f>
        <v>0</v>
      </c>
      <c r="AX34" s="168">
        <f>SUMPRODUCT(('Controle de NFs Tomadas'!$E$4:$E$9993=$A$1)*('Controle de NFs Tomadas'!$C$4:$C$9993=AX$2)*('Controle de NFs Tomadas'!$G$4:$G$9993=$A34)*('Controle de NFs Tomadas'!$I$4:$I$9993))</f>
        <v>0</v>
      </c>
      <c r="AY34" s="168">
        <f>SUMPRODUCT(('Controle de NFs Tomadas'!$E$4:$E$9993=$A$1)*('Controle de NFs Tomadas'!$C$4:$C$9993=AY$2)*('Controle de NFs Tomadas'!$G$4:$G$9993=$A34)*('Controle de NFs Tomadas'!$I$4:$I$9993))</f>
        <v>0</v>
      </c>
      <c r="AZ34" s="168">
        <f>SUMPRODUCT(('Controle de NFs Tomadas'!$E$4:$E$9993=$A$1)*('Controle de NFs Tomadas'!$C$4:$C$9993=AZ$2)*('Controle de NFs Tomadas'!$G$4:$G$9993=$A34)*('Controle de NFs Tomadas'!$I$4:$I$9993))</f>
        <v>0</v>
      </c>
      <c r="BA34" s="168">
        <f>SUMPRODUCT(('Controle de NFs Tomadas'!$E$4:$E$9993=$A$1)*('Controle de NFs Tomadas'!$C$4:$C$9993=BA$2)*('Controle de NFs Tomadas'!$G$4:$G$9993=$A34)*('Controle de NFs Tomadas'!$I$4:$I$9993))</f>
        <v>0</v>
      </c>
      <c r="BB34" s="168">
        <f>SUMPRODUCT(('Controle de NFs Tomadas'!$E$4:$E$9993=$A$1)*('Controle de NFs Tomadas'!$C$4:$C$9993=BB$2)*('Controle de NFs Tomadas'!$G$4:$G$9993=$A34)*('Controle de NFs Tomadas'!$I$4:$I$9993))</f>
        <v>0</v>
      </c>
      <c r="BC34" s="168">
        <f>SUMPRODUCT(('Controle de NFs Tomadas'!$E$4:$E$9993=$A$1)*('Controle de NFs Tomadas'!$C$4:$C$9993=BC$2)*('Controle de NFs Tomadas'!$G$4:$G$9993=$A34)*('Controle de NFs Tomadas'!$I$4:$I$9993))</f>
        <v>0</v>
      </c>
      <c r="BD34" s="168">
        <f>SUMPRODUCT(('Controle de NFs Tomadas'!$E$4:$E$9993=$A$1)*('Controle de NFs Tomadas'!$C$4:$C$9993=BD$2)*('Controle de NFs Tomadas'!$G$4:$G$9993=$A34)*('Controle de NFs Tomadas'!$I$4:$I$9993))</f>
        <v>0</v>
      </c>
      <c r="BE34" s="168">
        <f>SUMPRODUCT(('Controle de NFs Tomadas'!$E$4:$E$9993=$A$1)*('Controle de NFs Tomadas'!$C$4:$C$9993=BE$2)*('Controle de NFs Tomadas'!$G$4:$G$9993=$A34)*('Controle de NFs Tomadas'!$I$4:$I$9993))</f>
        <v>0</v>
      </c>
      <c r="BF34" s="168">
        <f>SUMPRODUCT(('Controle de NFs Tomadas'!$E$4:$E$9993=$A$1)*('Controle de NFs Tomadas'!$C$4:$C$9993=BF$2)*('Controle de NFs Tomadas'!$G$4:$G$9993=$A34)*('Controle de NFs Tomadas'!$I$4:$I$9993))</f>
        <v>0</v>
      </c>
      <c r="BG34" s="168">
        <f>SUMPRODUCT(('Controle de NFs Tomadas'!$E$4:$E$9993=$A$1)*('Controle de NFs Tomadas'!$C$4:$C$9993=BG$2)*('Controle de NFs Tomadas'!$G$4:$G$9993=$A34)*('Controle de NFs Tomadas'!$I$4:$I$9993))</f>
        <v>0</v>
      </c>
      <c r="BH34" s="168">
        <f>SUMPRODUCT(('Controle de NFs Tomadas'!$E$4:$E$9993=$A$1)*('Controle de NFs Tomadas'!$C$4:$C$9993=BH$2)*('Controle de NFs Tomadas'!$G$4:$G$9993=$A34)*('Controle de NFs Tomadas'!$I$4:$I$9993))</f>
        <v>0</v>
      </c>
      <c r="BI34" s="168">
        <f>SUMPRODUCT(('Controle de NFs Tomadas'!$E$4:$E$9993=$A$1)*('Controle de NFs Tomadas'!$C$4:$C$9993=BI$2)*('Controle de NFs Tomadas'!$G$4:$G$9993=$A34)*('Controle de NFs Tomadas'!$I$4:$I$9993))</f>
        <v>0</v>
      </c>
      <c r="BJ34" s="168">
        <f>SUMPRODUCT(('Controle de NFs Tomadas'!$E$4:$E$9993=$A$1)*('Controle de NFs Tomadas'!$C$4:$C$9993=BJ$2)*('Controle de NFs Tomadas'!$G$4:$G$9993=$A34)*('Controle de NFs Tomadas'!$I$4:$I$9993))</f>
        <v>0</v>
      </c>
      <c r="BK34" s="168">
        <f>SUMPRODUCT(('Controle de NFs Tomadas'!$E$4:$E$9993=$A$1)*('Controle de NFs Tomadas'!$C$4:$C$9993=BK$2)*('Controle de NFs Tomadas'!$G$4:$G$9993=$A34)*('Controle de NFs Tomadas'!$I$4:$I$9993))</f>
        <v>0</v>
      </c>
      <c r="BL34" s="168">
        <f>SUMPRODUCT(('Controle de NFs Tomadas'!$E$4:$E$9993=$A$1)*('Controle de NFs Tomadas'!$C$4:$C$9993=BL$2)*('Controle de NFs Tomadas'!$G$4:$G$9993=$A34)*('Controle de NFs Tomadas'!$I$4:$I$9993))</f>
        <v>0</v>
      </c>
      <c r="BM34" s="169">
        <f>SUMPRODUCT(('Controle de NFs Tomadas'!$E$4:$E$9993=$A$1)*('Controle de NFs Tomadas'!$C$4:$C$9993=BM$2)*('Controle de NFs Tomadas'!$G$4:$G$9993=$A34)*('Controle de NFs Tomadas'!$I$4:$I$9993))</f>
        <v>0</v>
      </c>
      <c r="BN34" s="170">
        <f>SUMPRODUCT(('Controle de NFs Tomadas'!$E$4:$E$9993=$A$1)*('Controle de NFs Tomadas'!$C$4:$C$9993=BN$2)*('Controle de NFs Tomadas'!$G$4:$G$9993=$A34)*('Controle de NFs Tomadas'!$I$4:$I$9993))</f>
        <v>0</v>
      </c>
      <c r="BO34" s="168">
        <f>SUMPRODUCT(('Controle de NFs Tomadas'!$E$4:$E$9993=$A$1)*('Controle de NFs Tomadas'!$C$4:$C$9993=BO$2)*('Controle de NFs Tomadas'!$G$4:$G$9993=$A34)*('Controle de NFs Tomadas'!$I$4:$I$9993))</f>
        <v>0</v>
      </c>
      <c r="BP34" s="168">
        <f>SUMPRODUCT(('Controle de NFs Tomadas'!$E$4:$E$9993=$A$1)*('Controle de NFs Tomadas'!$C$4:$C$9993=BP$2)*('Controle de NFs Tomadas'!$G$4:$G$9993=$A34)*('Controle de NFs Tomadas'!$I$4:$I$9993))</f>
        <v>0</v>
      </c>
      <c r="BQ34" s="168">
        <f>SUMPRODUCT(('Controle de NFs Tomadas'!$E$4:$E$9993=$A$1)*('Controle de NFs Tomadas'!$C$4:$C$9993=BQ$2)*('Controle de NFs Tomadas'!$G$4:$G$9993=$A34)*('Controle de NFs Tomadas'!$I$4:$I$9993))</f>
        <v>0</v>
      </c>
      <c r="BR34" s="168">
        <f>SUMPRODUCT(('Controle de NFs Tomadas'!$E$4:$E$9993=$A$1)*('Controle de NFs Tomadas'!$C$4:$C$9993=BR$2)*('Controle de NFs Tomadas'!$G$4:$G$9993=$A34)*('Controle de NFs Tomadas'!$I$4:$I$9993))</f>
        <v>0</v>
      </c>
      <c r="BS34" s="168">
        <f>SUMPRODUCT(('Controle de NFs Tomadas'!$E$4:$E$9993=$A$1)*('Controle de NFs Tomadas'!$C$4:$C$9993=BS$2)*('Controle de NFs Tomadas'!$G$4:$G$9993=$A34)*('Controle de NFs Tomadas'!$I$4:$I$9993))</f>
        <v>0</v>
      </c>
      <c r="BT34" s="168">
        <f>SUMPRODUCT(('Controle de NFs Tomadas'!$E$4:$E$9993=$A$1)*('Controle de NFs Tomadas'!$C$4:$C$9993=BT$2)*('Controle de NFs Tomadas'!$G$4:$G$9993=$A34)*('Controle de NFs Tomadas'!$I$4:$I$9993))</f>
        <v>0</v>
      </c>
      <c r="BU34" s="168">
        <f>SUMPRODUCT(('Controle de NFs Tomadas'!$E$4:$E$9993=$A$1)*('Controle de NFs Tomadas'!$C$4:$C$9993=BU$2)*('Controle de NFs Tomadas'!$G$4:$G$9993=$A34)*('Controle de NFs Tomadas'!$I$4:$I$9993))</f>
        <v>0</v>
      </c>
      <c r="BV34" s="168">
        <f>SUMPRODUCT(('Controle de NFs Tomadas'!$E$4:$E$9993=$A$1)*('Controle de NFs Tomadas'!$C$4:$C$9993=BV$2)*('Controle de NFs Tomadas'!$G$4:$G$9993=$A34)*('Controle de NFs Tomadas'!$I$4:$I$9993))</f>
        <v>0</v>
      </c>
      <c r="BW34" s="168">
        <f>SUMPRODUCT(('Controle de NFs Tomadas'!$E$4:$E$9993=$A$1)*('Controle de NFs Tomadas'!$C$4:$C$9993=BW$2)*('Controle de NFs Tomadas'!$G$4:$G$9993=$A34)*('Controle de NFs Tomadas'!$I$4:$I$9993))</f>
        <v>0</v>
      </c>
      <c r="BX34" s="168">
        <f>SUMPRODUCT(('Controle de NFs Tomadas'!$E$4:$E$9993=$A$1)*('Controle de NFs Tomadas'!$C$4:$C$9993=BX$2)*('Controle de NFs Tomadas'!$G$4:$G$9993=$A34)*('Controle de NFs Tomadas'!$I$4:$I$9993))</f>
        <v>0</v>
      </c>
      <c r="BY34" s="168">
        <f>SUMPRODUCT(('Controle de NFs Tomadas'!$E$4:$E$9993=$A$1)*('Controle de NFs Tomadas'!$C$4:$C$9993=BY$2)*('Controle de NFs Tomadas'!$G$4:$G$9993=$A34)*('Controle de NFs Tomadas'!$I$4:$I$9993))</f>
        <v>0</v>
      </c>
      <c r="BZ34" s="168">
        <f>SUMPRODUCT(('Controle de NFs Tomadas'!$E$4:$E$9993=$A$1)*('Controle de NFs Tomadas'!$C$4:$C$9993=BZ$2)*('Controle de NFs Tomadas'!$G$4:$G$9993=$A34)*('Controle de NFs Tomadas'!$I$4:$I$9993))</f>
        <v>0</v>
      </c>
      <c r="CA34" s="168">
        <f>SUMPRODUCT(('Controle de NFs Tomadas'!$E$4:$E$9993=$A$1)*('Controle de NFs Tomadas'!$C$4:$C$9993=CA$2)*('Controle de NFs Tomadas'!$G$4:$G$9993=$A34)*('Controle de NFs Tomadas'!$I$4:$I$9993))</f>
        <v>0</v>
      </c>
      <c r="CB34" s="168">
        <f>SUMPRODUCT(('Controle de NFs Tomadas'!$E$4:$E$9993=$A$1)*('Controle de NFs Tomadas'!$C$4:$C$9993=CB$2)*('Controle de NFs Tomadas'!$G$4:$G$9993=$A34)*('Controle de NFs Tomadas'!$I$4:$I$9993))</f>
        <v>0</v>
      </c>
      <c r="CC34" s="168">
        <f>SUMPRODUCT(('Controle de NFs Tomadas'!$E$4:$E$9993=$A$1)*('Controle de NFs Tomadas'!$C$4:$C$9993=CC$2)*('Controle de NFs Tomadas'!$G$4:$G$9993=$A34)*('Controle de NFs Tomadas'!$I$4:$I$9993))</f>
        <v>0</v>
      </c>
      <c r="CD34" s="168">
        <f>SUMPRODUCT(('Controle de NFs Tomadas'!$E$4:$E$9993=$A$1)*('Controle de NFs Tomadas'!$C$4:$C$9993=CD$2)*('Controle de NFs Tomadas'!$G$4:$G$9993=$A34)*('Controle de NFs Tomadas'!$I$4:$I$9993))</f>
        <v>0</v>
      </c>
      <c r="CE34" s="168">
        <f>SUMPRODUCT(('Controle de NFs Tomadas'!$E$4:$E$9993=$A$1)*('Controle de NFs Tomadas'!$C$4:$C$9993=CE$2)*('Controle de NFs Tomadas'!$G$4:$G$9993=$A34)*('Controle de NFs Tomadas'!$I$4:$I$9993))</f>
        <v>0</v>
      </c>
      <c r="CF34" s="168">
        <f>SUMPRODUCT(('Controle de NFs Tomadas'!$E$4:$E$9993=$A$1)*('Controle de NFs Tomadas'!$C$4:$C$9993=CF$2)*('Controle de NFs Tomadas'!$G$4:$G$9993=$A34)*('Controle de NFs Tomadas'!$I$4:$I$9993))</f>
        <v>0</v>
      </c>
      <c r="CG34" s="168">
        <f>SUMPRODUCT(('Controle de NFs Tomadas'!$E$4:$E$9993=$A$1)*('Controle de NFs Tomadas'!$C$4:$C$9993=CG$2)*('Controle de NFs Tomadas'!$G$4:$G$9993=$A34)*('Controle de NFs Tomadas'!$I$4:$I$9993))</f>
        <v>0</v>
      </c>
      <c r="CH34" s="168">
        <f>SUMPRODUCT(('Controle de NFs Tomadas'!$E$4:$E$9993=$A$1)*('Controle de NFs Tomadas'!$C$4:$C$9993=CH$2)*('Controle de NFs Tomadas'!$G$4:$G$9993=$A34)*('Controle de NFs Tomadas'!$I$4:$I$9993))</f>
        <v>0</v>
      </c>
      <c r="CI34" s="168">
        <f>SUMPRODUCT(('Controle de NFs Tomadas'!$E$4:$E$9993=$A$1)*('Controle de NFs Tomadas'!$C$4:$C$9993=CI$2)*('Controle de NFs Tomadas'!$G$4:$G$9993=$A34)*('Controle de NFs Tomadas'!$I$4:$I$9993))</f>
        <v>0</v>
      </c>
      <c r="CJ34" s="168">
        <f>SUMPRODUCT(('Controle de NFs Tomadas'!$E$4:$E$9993=$A$1)*('Controle de NFs Tomadas'!$C$4:$C$9993=CJ$2)*('Controle de NFs Tomadas'!$G$4:$G$9993=$A34)*('Controle de NFs Tomadas'!$I$4:$I$9993))</f>
        <v>0</v>
      </c>
      <c r="CK34" s="168">
        <f>SUMPRODUCT(('Controle de NFs Tomadas'!$E$4:$E$9993=$A$1)*('Controle de NFs Tomadas'!$C$4:$C$9993=CK$2)*('Controle de NFs Tomadas'!$G$4:$G$9993=$A34)*('Controle de NFs Tomadas'!$I$4:$I$9993))</f>
        <v>0</v>
      </c>
      <c r="CL34" s="168">
        <f>SUMPRODUCT(('Controle de NFs Tomadas'!$E$4:$E$9993=$A$1)*('Controle de NFs Tomadas'!$C$4:$C$9993=CL$2)*('Controle de NFs Tomadas'!$G$4:$G$9993=$A34)*('Controle de NFs Tomadas'!$I$4:$I$9993))</f>
        <v>0</v>
      </c>
      <c r="CM34" s="168">
        <f>SUMPRODUCT(('Controle de NFs Tomadas'!$E$4:$E$9993=$A$1)*('Controle de NFs Tomadas'!$C$4:$C$9993=CM$2)*('Controle de NFs Tomadas'!$G$4:$G$9993=$A34)*('Controle de NFs Tomadas'!$I$4:$I$9993))</f>
        <v>0</v>
      </c>
      <c r="CN34" s="168">
        <f>SUMPRODUCT(('Controle de NFs Tomadas'!$E$4:$E$9993=$A$1)*('Controle de NFs Tomadas'!$C$4:$C$9993=CN$2)*('Controle de NFs Tomadas'!$G$4:$G$9993=$A34)*('Controle de NFs Tomadas'!$I$4:$I$9993))</f>
        <v>0</v>
      </c>
      <c r="CO34" s="168">
        <f>SUMPRODUCT(('Controle de NFs Tomadas'!$E$4:$E$9993=$A$1)*('Controle de NFs Tomadas'!$C$4:$C$9993=CO$2)*('Controle de NFs Tomadas'!$G$4:$G$9993=$A34)*('Controle de NFs Tomadas'!$I$4:$I$9993))</f>
        <v>0</v>
      </c>
      <c r="CP34" s="168">
        <f>SUMPRODUCT(('Controle de NFs Tomadas'!$E$4:$E$9993=$A$1)*('Controle de NFs Tomadas'!$C$4:$C$9993=CP$2)*('Controle de NFs Tomadas'!$G$4:$G$9993=$A34)*('Controle de NFs Tomadas'!$I$4:$I$9993))</f>
        <v>0</v>
      </c>
      <c r="CQ34" s="168">
        <f>SUMPRODUCT(('Controle de NFs Tomadas'!$E$4:$E$9993=$A$1)*('Controle de NFs Tomadas'!$C$4:$C$9993=CQ$2)*('Controle de NFs Tomadas'!$G$4:$G$9993=$A34)*('Controle de NFs Tomadas'!$I$4:$I$9993))</f>
        <v>0</v>
      </c>
      <c r="CR34" s="168">
        <f>SUMPRODUCT(('Controle de NFs Tomadas'!$E$4:$E$9993=$A$1)*('Controle de NFs Tomadas'!$C$4:$C$9993=CR$2)*('Controle de NFs Tomadas'!$G$4:$G$9993=$A34)*('Controle de NFs Tomadas'!$I$4:$I$9993))</f>
        <v>0</v>
      </c>
      <c r="CS34" s="168">
        <f>SUMPRODUCT(('Controle de NFs Tomadas'!$E$4:$E$9993=$A$1)*('Controle de NFs Tomadas'!$C$4:$C$9993=CS$2)*('Controle de NFs Tomadas'!$G$4:$G$9993=$A34)*('Controle de NFs Tomadas'!$I$4:$I$9993))</f>
        <v>0</v>
      </c>
      <c r="CT34" s="168">
        <f>SUMPRODUCT(('Controle de NFs Tomadas'!$E$4:$E$9993=$A$1)*('Controle de NFs Tomadas'!$C$4:$C$9993=CT$2)*('Controle de NFs Tomadas'!$G$4:$G$9993=$A34)*('Controle de NFs Tomadas'!$I$4:$I$9993))</f>
        <v>0</v>
      </c>
      <c r="CU34" s="168">
        <f>SUMPRODUCT(('Controle de NFs Tomadas'!$E$4:$E$9993=$A$1)*('Controle de NFs Tomadas'!$C$4:$C$9993=CU$2)*('Controle de NFs Tomadas'!$G$4:$G$9993=$A34)*('Controle de NFs Tomadas'!$I$4:$I$9993))</f>
        <v>0</v>
      </c>
      <c r="CV34" s="168">
        <f>SUMPRODUCT(('Controle de NFs Tomadas'!$E$4:$E$9993=$A$1)*('Controle de NFs Tomadas'!$C$4:$C$9993=CV$2)*('Controle de NFs Tomadas'!$G$4:$G$9993=$A34)*('Controle de NFs Tomadas'!$I$4:$I$9993))</f>
        <v>0</v>
      </c>
      <c r="CW34" s="168">
        <f>SUMPRODUCT(('Controle de NFs Tomadas'!$E$4:$E$9993=$A$1)*('Controle de NFs Tomadas'!$C$4:$C$9993=CW$2)*('Controle de NFs Tomadas'!$G$4:$G$9993=$A34)*('Controle de NFs Tomadas'!$I$4:$I$9993))</f>
        <v>0</v>
      </c>
      <c r="CX34" s="168">
        <f>SUMPRODUCT(('Controle de NFs Tomadas'!$E$4:$E$9993=$A$1)*('Controle de NFs Tomadas'!$C$4:$C$9993=CX$2)*('Controle de NFs Tomadas'!$G$4:$G$9993=$A34)*('Controle de NFs Tomadas'!$I$4:$I$9993))</f>
        <v>0</v>
      </c>
      <c r="CY34" s="168">
        <f>SUMPRODUCT(('Controle de NFs Tomadas'!$E$4:$E$9993=$A$1)*('Controle de NFs Tomadas'!$C$4:$C$9993=CY$2)*('Controle de NFs Tomadas'!$G$4:$G$9993=$A34)*('Controle de NFs Tomadas'!$I$4:$I$9993))</f>
        <v>0</v>
      </c>
      <c r="CZ34" s="168">
        <f>SUMPRODUCT(('Controle de NFs Tomadas'!$E$4:$E$9993=$A$1)*('Controle de NFs Tomadas'!$C$4:$C$9993=CZ$2)*('Controle de NFs Tomadas'!$G$4:$G$9993=$A34)*('Controle de NFs Tomadas'!$I$4:$I$9993))</f>
        <v>0</v>
      </c>
      <c r="DA34" s="168">
        <f>SUMPRODUCT(('Controle de NFs Tomadas'!$E$4:$E$9993=$A$1)*('Controle de NFs Tomadas'!$C$4:$C$9993=DA$2)*('Controle de NFs Tomadas'!$G$4:$G$9993=$A34)*('Controle de NFs Tomadas'!$I$4:$I$9993))</f>
        <v>0</v>
      </c>
      <c r="DB34" s="168">
        <f>SUMPRODUCT(('Controle de NFs Tomadas'!$E$4:$E$9993=$A$1)*('Controle de NFs Tomadas'!$C$4:$C$9993=DB$2)*('Controle de NFs Tomadas'!$G$4:$G$9993=$A34)*('Controle de NFs Tomadas'!$I$4:$I$9993))</f>
        <v>0</v>
      </c>
      <c r="DC34" s="168">
        <f>SUMPRODUCT(('Controle de NFs Tomadas'!$E$4:$E$9993=$A$1)*('Controle de NFs Tomadas'!$C$4:$C$9993=DC$2)*('Controle de NFs Tomadas'!$G$4:$G$9993=$A34)*('Controle de NFs Tomadas'!$I$4:$I$9993))</f>
        <v>0</v>
      </c>
      <c r="DD34" s="168">
        <f>SUMPRODUCT(('Controle de NFs Tomadas'!$E$4:$E$9993=$A$1)*('Controle de NFs Tomadas'!$C$4:$C$9993=DD$2)*('Controle de NFs Tomadas'!$G$4:$G$9993=$A34)*('Controle de NFs Tomadas'!$I$4:$I$9993))</f>
        <v>0</v>
      </c>
      <c r="DE34" s="168">
        <f>SUMPRODUCT(('Controle de NFs Tomadas'!$E$4:$E$9993=$A$1)*('Controle de NFs Tomadas'!$C$4:$C$9993=DE$2)*('Controle de NFs Tomadas'!$G$4:$G$9993=$A34)*('Controle de NFs Tomadas'!$I$4:$I$9993))</f>
        <v>0</v>
      </c>
      <c r="DF34" s="168">
        <f>SUMPRODUCT(('Controle de NFs Tomadas'!$E$4:$E$9993=$A$1)*('Controle de NFs Tomadas'!$C$4:$C$9993=DF$2)*('Controle de NFs Tomadas'!$G$4:$G$9993=$A34)*('Controle de NFs Tomadas'!$I$4:$I$9993))</f>
        <v>0</v>
      </c>
      <c r="DG34" s="168">
        <f>SUMPRODUCT(('Controle de NFs Tomadas'!$E$4:$E$9993=$A$1)*('Controle de NFs Tomadas'!$C$4:$C$9993=DG$2)*('Controle de NFs Tomadas'!$G$4:$G$9993=$A34)*('Controle de NFs Tomadas'!$I$4:$I$9993))</f>
        <v>0</v>
      </c>
      <c r="DH34" s="168">
        <f>SUMPRODUCT(('Controle de NFs Tomadas'!$E$4:$E$9993=$A$1)*('Controle de NFs Tomadas'!$C$4:$C$9993=DH$2)*('Controle de NFs Tomadas'!$G$4:$G$9993=$A34)*('Controle de NFs Tomadas'!$I$4:$I$9993))</f>
        <v>0</v>
      </c>
      <c r="DI34" s="168">
        <f>SUMPRODUCT(('Controle de NFs Tomadas'!$E$4:$E$9993=$A$1)*('Controle de NFs Tomadas'!$C$4:$C$9993=DI$2)*('Controle de NFs Tomadas'!$G$4:$G$9993=$A34)*('Controle de NFs Tomadas'!$I$4:$I$9993))</f>
        <v>0</v>
      </c>
      <c r="DJ34" s="168">
        <f>SUMPRODUCT(('Controle de NFs Tomadas'!$E$4:$E$9993=$A$1)*('Controle de NFs Tomadas'!$C$4:$C$9993=DJ$2)*('Controle de NFs Tomadas'!$G$4:$G$9993=$A34)*('Controle de NFs Tomadas'!$I$4:$I$9993))</f>
        <v>0</v>
      </c>
      <c r="DK34" s="168">
        <f>SUMPRODUCT(('Controle de NFs Tomadas'!$E$4:$E$9993=$A$1)*('Controle de NFs Tomadas'!$C$4:$C$9993=DK$2)*('Controle de NFs Tomadas'!$G$4:$G$9993=$A34)*('Controle de NFs Tomadas'!$I$4:$I$9993))</f>
        <v>0</v>
      </c>
      <c r="DL34" s="168">
        <f>SUMPRODUCT(('Controle de NFs Tomadas'!$E$4:$E$9993=$A$1)*('Controle de NFs Tomadas'!$C$4:$C$9993=DL$2)*('Controle de NFs Tomadas'!$G$4:$G$9993=$A34)*('Controle de NFs Tomadas'!$I$4:$I$9993))</f>
        <v>0</v>
      </c>
      <c r="DM34" s="168">
        <f>SUMPRODUCT(('Controle de NFs Tomadas'!$E$4:$E$9993=$A$1)*('Controle de NFs Tomadas'!$C$4:$C$9993=DM$2)*('Controle de NFs Tomadas'!$G$4:$G$9993=$A34)*('Controle de NFs Tomadas'!$I$4:$I$9993))</f>
        <v>0</v>
      </c>
      <c r="DN34" s="168">
        <f>SUMPRODUCT(('Controle de NFs Tomadas'!$E$4:$E$9993=$A$1)*('Controle de NFs Tomadas'!$C$4:$C$9993=DN$2)*('Controle de NFs Tomadas'!$G$4:$G$9993=$A34)*('Controle de NFs Tomadas'!$I$4:$I$9993))</f>
        <v>0</v>
      </c>
      <c r="DO34" s="168">
        <f>SUMPRODUCT(('Controle de NFs Tomadas'!$E$4:$E$9993=$A$1)*('Controle de NFs Tomadas'!$C$4:$C$9993=DO$2)*('Controle de NFs Tomadas'!$G$4:$G$9993=$A34)*('Controle de NFs Tomadas'!$I$4:$I$9993))</f>
        <v>0</v>
      </c>
      <c r="DP34" s="168">
        <f>SUMPRODUCT(('Controle de NFs Tomadas'!$E$4:$E$9993=$A$1)*('Controle de NFs Tomadas'!$C$4:$C$9993=DP$2)*('Controle de NFs Tomadas'!$G$4:$G$9993=$A34)*('Controle de NFs Tomadas'!$I$4:$I$9993))</f>
        <v>0</v>
      </c>
      <c r="DQ34" s="168">
        <f>SUMPRODUCT(('Controle de NFs Tomadas'!$E$4:$E$9993=$A$1)*('Controle de NFs Tomadas'!$C$4:$C$9993=DQ$2)*('Controle de NFs Tomadas'!$G$4:$G$9993=$A34)*('Controle de NFs Tomadas'!$I$4:$I$9993))</f>
        <v>0</v>
      </c>
      <c r="DR34" s="168">
        <f>SUMPRODUCT(('Controle de NFs Tomadas'!$E$4:$E$9993=$A$1)*('Controle de NFs Tomadas'!$C$4:$C$9993=DR$2)*('Controle de NFs Tomadas'!$G$4:$G$9993=$A34)*('Controle de NFs Tomadas'!$I$4:$I$9993))</f>
        <v>0</v>
      </c>
      <c r="DS34" s="168">
        <f>SUMPRODUCT(('Controle de NFs Tomadas'!$E$4:$E$9993=$A$1)*('Controle de NFs Tomadas'!$C$4:$C$9993=DS$2)*('Controle de NFs Tomadas'!$G$4:$G$9993=$A34)*('Controle de NFs Tomadas'!$I$4:$I$9993))</f>
        <v>0</v>
      </c>
      <c r="DT34" s="168">
        <f>SUMPRODUCT(('Controle de NFs Tomadas'!$E$4:$E$9993=$A$1)*('Controle de NFs Tomadas'!$C$4:$C$9993=DT$2)*('Controle de NFs Tomadas'!$G$4:$G$9993=$A34)*('Controle de NFs Tomadas'!$I$4:$I$9993))</f>
        <v>0</v>
      </c>
      <c r="DU34" s="168">
        <f>SUMPRODUCT(('Controle de NFs Tomadas'!$E$4:$E$9993=$A$1)*('Controle de NFs Tomadas'!$C$4:$C$9993=DU$2)*('Controle de NFs Tomadas'!$G$4:$G$9993=$A34)*('Controle de NFs Tomadas'!$I$4:$I$9993))</f>
        <v>0</v>
      </c>
      <c r="DV34" s="168">
        <f>SUMPRODUCT(('Controle de NFs Tomadas'!$E$4:$E$9993=$A$1)*('Controle de NFs Tomadas'!$C$4:$C$9993=DV$2)*('Controle de NFs Tomadas'!$G$4:$G$9993=$A34)*('Controle de NFs Tomadas'!$I$4:$I$9993))</f>
        <v>0</v>
      </c>
      <c r="DW34" s="168">
        <f>SUMPRODUCT(('Controle de NFs Tomadas'!$E$4:$E$9993=$A$1)*('Controle de NFs Tomadas'!$C$4:$C$9993=DW$2)*('Controle de NFs Tomadas'!$G$4:$G$9993=$A34)*('Controle de NFs Tomadas'!$I$4:$I$9993))</f>
        <v>0</v>
      </c>
      <c r="DX34" s="168">
        <f>SUMPRODUCT(('Controle de NFs Tomadas'!$E$4:$E$9993=$A$1)*('Controle de NFs Tomadas'!$C$4:$C$9993=DX$2)*('Controle de NFs Tomadas'!$G$4:$G$9993=$A34)*('Controle de NFs Tomadas'!$I$4:$I$9993))</f>
        <v>0</v>
      </c>
      <c r="DY34" s="168">
        <f>SUMPRODUCT(('Controle de NFs Tomadas'!$E$4:$E$9993=$A$1)*('Controle de NFs Tomadas'!$C$4:$C$9993=DY$2)*('Controle de NFs Tomadas'!$G$4:$G$9993=$A34)*('Controle de NFs Tomadas'!$I$4:$I$9993))</f>
        <v>0</v>
      </c>
      <c r="DZ34" s="168">
        <f>SUMPRODUCT(('Controle de NFs Tomadas'!$E$4:$E$9993=$A$1)*('Controle de NFs Tomadas'!$C$4:$C$9993=DZ$2)*('Controle de NFs Tomadas'!$G$4:$G$9993=$A34)*('Controle de NFs Tomadas'!$I$4:$I$9993))</f>
        <v>0</v>
      </c>
      <c r="EA34" s="168">
        <f>SUMPRODUCT(('Controle de NFs Tomadas'!$E$4:$E$9993=$A$1)*('Controle de NFs Tomadas'!$C$4:$C$9993=EA$2)*('Controle de NFs Tomadas'!$G$4:$G$9993=$A34)*('Controle de NFs Tomadas'!$I$4:$I$9993))</f>
        <v>0</v>
      </c>
      <c r="EB34" s="168">
        <f>SUMPRODUCT(('Controle de NFs Tomadas'!$E$4:$E$9993=$A$1)*('Controle de NFs Tomadas'!$C$4:$C$9993=EB$2)*('Controle de NFs Tomadas'!$G$4:$G$9993=$A34)*('Controle de NFs Tomadas'!$I$4:$I$9993))</f>
        <v>0</v>
      </c>
      <c r="EC34" s="168">
        <f>SUMPRODUCT(('Controle de NFs Tomadas'!$E$4:$E$9993=$A$1)*('Controle de NFs Tomadas'!$C$4:$C$9993=EC$2)*('Controle de NFs Tomadas'!$G$4:$G$9993=$A34)*('Controle de NFs Tomadas'!$I$4:$I$9993))</f>
        <v>0</v>
      </c>
      <c r="ED34" s="168">
        <f>SUMPRODUCT(('Controle de NFs Tomadas'!$E$4:$E$9993=$A$1)*('Controle de NFs Tomadas'!$C$4:$C$9993=ED$2)*('Controle de NFs Tomadas'!$G$4:$G$9993=$A34)*('Controle de NFs Tomadas'!$I$4:$I$9993))</f>
        <v>0</v>
      </c>
      <c r="EE34" s="168">
        <f>SUMPRODUCT(('Controle de NFs Tomadas'!$E$4:$E$9993=$A$1)*('Controle de NFs Tomadas'!$C$4:$C$9993=EE$2)*('Controle de NFs Tomadas'!$G$4:$G$9993=$A34)*('Controle de NFs Tomadas'!$I$4:$I$9993))</f>
        <v>0</v>
      </c>
      <c r="EF34" s="168">
        <f>SUMPRODUCT(('Controle de NFs Tomadas'!$E$4:$E$9993=$A$1)*('Controle de NFs Tomadas'!$C$4:$C$9993=EF$2)*('Controle de NFs Tomadas'!$G$4:$G$9993=$A34)*('Controle de NFs Tomadas'!$I$4:$I$9993))</f>
        <v>0</v>
      </c>
      <c r="EG34" s="168">
        <f>SUMPRODUCT(('Controle de NFs Tomadas'!$E$4:$E$9993=$A$1)*('Controle de NFs Tomadas'!$C$4:$C$9993=EG$2)*('Controle de NFs Tomadas'!$G$4:$G$9993=$A34)*('Controle de NFs Tomadas'!$I$4:$I$9993))</f>
        <v>0</v>
      </c>
      <c r="EH34" s="168">
        <f>SUMPRODUCT(('Controle de NFs Tomadas'!$E$4:$E$9993=$A$1)*('Controle de NFs Tomadas'!$C$4:$C$9993=EH$2)*('Controle de NFs Tomadas'!$G$4:$G$9993=$A34)*('Controle de NFs Tomadas'!$I$4:$I$9993))</f>
        <v>0</v>
      </c>
      <c r="EI34" s="168">
        <f>SUMPRODUCT(('Controle de NFs Tomadas'!$E$4:$E$9993=$A$1)*('Controle de NFs Tomadas'!$C$4:$C$9993=EI$2)*('Controle de NFs Tomadas'!$G$4:$G$9993=$A34)*('Controle de NFs Tomadas'!$I$4:$I$9993))</f>
        <v>0</v>
      </c>
      <c r="EJ34" s="168">
        <f>SUMPRODUCT(('Controle de NFs Tomadas'!$E$4:$E$9993=$A$1)*('Controle de NFs Tomadas'!$C$4:$C$9993=EJ$2)*('Controle de NFs Tomadas'!$G$4:$G$9993=$A34)*('Controle de NFs Tomadas'!$I$4:$I$9993))</f>
        <v>0</v>
      </c>
      <c r="EK34" s="168">
        <f>SUMPRODUCT(('Controle de NFs Tomadas'!$E$4:$E$9993=$A$1)*('Controle de NFs Tomadas'!$C$4:$C$9993=EK$2)*('Controle de NFs Tomadas'!$G$4:$G$9993=$A34)*('Controle de NFs Tomadas'!$I$4:$I$9993))</f>
        <v>0</v>
      </c>
      <c r="EL34" s="168">
        <f>SUMPRODUCT(('Controle de NFs Tomadas'!$E$4:$E$9993=$A$1)*('Controle de NFs Tomadas'!$C$4:$C$9993=EL$2)*('Controle de NFs Tomadas'!$G$4:$G$9993=$A34)*('Controle de NFs Tomadas'!$I$4:$I$9993))</f>
        <v>0</v>
      </c>
      <c r="EM34" s="168">
        <f>SUMPRODUCT(('Controle de NFs Tomadas'!$E$4:$E$9993=$A$1)*('Controle de NFs Tomadas'!$C$4:$C$9993=EM$2)*('Controle de NFs Tomadas'!$G$4:$G$9993=$A34)*('Controle de NFs Tomadas'!$I$4:$I$9993))</f>
        <v>0</v>
      </c>
      <c r="EN34" s="168">
        <f>SUMPRODUCT(('Controle de NFs Tomadas'!$E$4:$E$9993=$A$1)*('Controle de NFs Tomadas'!$C$4:$C$9993=EN$2)*('Controle de NFs Tomadas'!$G$4:$G$9993=$A34)*('Controle de NFs Tomadas'!$I$4:$I$9993))</f>
        <v>0</v>
      </c>
      <c r="EO34" s="168">
        <f>SUMPRODUCT(('Controle de NFs Tomadas'!$E$4:$E$9993=$A$1)*('Controle de NFs Tomadas'!$C$4:$C$9993=EO$2)*('Controle de NFs Tomadas'!$G$4:$G$9993=$A34)*('Controle de NFs Tomadas'!$I$4:$I$9993))</f>
        <v>0</v>
      </c>
      <c r="EP34" s="168">
        <f>SUMPRODUCT(('Controle de NFs Tomadas'!$E$4:$E$9993=$A$1)*('Controle de NFs Tomadas'!$C$4:$C$9993=EP$2)*('Controle de NFs Tomadas'!$G$4:$G$9993=$A34)*('Controle de NFs Tomadas'!$I$4:$I$9993))</f>
        <v>0</v>
      </c>
      <c r="EQ34" s="168">
        <f>SUMPRODUCT(('Controle de NFs Tomadas'!$E$4:$E$9993=$A$1)*('Controle de NFs Tomadas'!$C$4:$C$9993=EQ$2)*('Controle de NFs Tomadas'!$G$4:$G$9993=$A34)*('Controle de NFs Tomadas'!$I$4:$I$9993))</f>
        <v>0</v>
      </c>
      <c r="ER34" s="168">
        <f>SUMPRODUCT(('Controle de NFs Tomadas'!$E$4:$E$9993=$A$1)*('Controle de NFs Tomadas'!$C$4:$C$9993=ER$2)*('Controle de NFs Tomadas'!$G$4:$G$9993=$A34)*('Controle de NFs Tomadas'!$I$4:$I$9993))</f>
        <v>0</v>
      </c>
      <c r="ES34" s="168">
        <f>SUMPRODUCT(('Controle de NFs Tomadas'!$E$4:$E$9993=$A$1)*('Controle de NFs Tomadas'!$C$4:$C$9993=ES$2)*('Controle de NFs Tomadas'!$G$4:$G$9993=$A34)*('Controle de NFs Tomadas'!$I$4:$I$9993))</f>
        <v>0</v>
      </c>
      <c r="ET34" s="168">
        <f>SUMPRODUCT(('Controle de NFs Tomadas'!$E$4:$E$9993=$A$1)*('Controle de NFs Tomadas'!$C$4:$C$9993=ET$2)*('Controle de NFs Tomadas'!$G$4:$G$9993=$A34)*('Controle de NFs Tomadas'!$I$4:$I$9993))</f>
        <v>0</v>
      </c>
      <c r="EU34" s="168">
        <f>SUMPRODUCT(('Controle de NFs Tomadas'!$E$4:$E$9993=$A$1)*('Controle de NFs Tomadas'!$C$4:$C$9993=EU$2)*('Controle de NFs Tomadas'!$G$4:$G$9993=$A34)*('Controle de NFs Tomadas'!$I$4:$I$9993))</f>
        <v>0</v>
      </c>
      <c r="EV34" s="168">
        <f>SUMPRODUCT(('Controle de NFs Tomadas'!$E$4:$E$9993=$A$1)*('Controle de NFs Tomadas'!$C$4:$C$9993=EV$2)*('Controle de NFs Tomadas'!$G$4:$G$9993=$A34)*('Controle de NFs Tomadas'!$I$4:$I$9993))</f>
        <v>0</v>
      </c>
      <c r="EW34" s="168">
        <f>SUMPRODUCT(('Controle de NFs Tomadas'!$E$4:$E$9993=$A$1)*('Controle de NFs Tomadas'!$C$4:$C$9993=EW$2)*('Controle de NFs Tomadas'!$G$4:$G$9993=$A34)*('Controle de NFs Tomadas'!$I$4:$I$9993))</f>
        <v>0</v>
      </c>
      <c r="EX34" s="168">
        <f>SUMPRODUCT(('Controle de NFs Tomadas'!$E$4:$E$9993=$A$1)*('Controle de NFs Tomadas'!$C$4:$C$9993=EX$2)*('Controle de NFs Tomadas'!$G$4:$G$9993=$A34)*('Controle de NFs Tomadas'!$I$4:$I$9993))</f>
        <v>0</v>
      </c>
      <c r="EY34" s="168">
        <f>SUMPRODUCT(('Controle de NFs Tomadas'!$E$4:$E$9993=$A$1)*('Controle de NFs Tomadas'!$C$4:$C$9993=EY$2)*('Controle de NFs Tomadas'!$G$4:$G$9993=$A34)*('Controle de NFs Tomadas'!$I$4:$I$9993))</f>
        <v>0</v>
      </c>
      <c r="EZ34" s="168">
        <f>SUMPRODUCT(('Controle de NFs Tomadas'!$E$4:$E$9993=$A$1)*('Controle de NFs Tomadas'!$C$4:$C$9993=EZ$2)*('Controle de NFs Tomadas'!$G$4:$G$9993=$A34)*('Controle de NFs Tomadas'!$I$4:$I$9993))</f>
        <v>0</v>
      </c>
      <c r="FA34" s="168">
        <f>SUMPRODUCT(('Controle de NFs Tomadas'!$E$4:$E$9993=$A$1)*('Controle de NFs Tomadas'!$C$4:$C$9993=FA$2)*('Controle de NFs Tomadas'!$G$4:$G$9993=$A34)*('Controle de NFs Tomadas'!$I$4:$I$9993))</f>
        <v>0</v>
      </c>
      <c r="FB34" s="168">
        <f>SUMPRODUCT(('Controle de NFs Tomadas'!$E$4:$E$9993=$A$1)*('Controle de NFs Tomadas'!$C$4:$C$9993=FB$2)*('Controle de NFs Tomadas'!$G$4:$G$9993=$A34)*('Controle de NFs Tomadas'!$I$4:$I$9993))</f>
        <v>0</v>
      </c>
      <c r="FC34" s="168">
        <f>SUMPRODUCT(('Controle de NFs Tomadas'!$E$4:$E$9993=$A$1)*('Controle de NFs Tomadas'!$C$4:$C$9993=FC$2)*('Controle de NFs Tomadas'!$G$4:$G$9993=$A34)*('Controle de NFs Tomadas'!$I$4:$I$9993))</f>
        <v>0</v>
      </c>
      <c r="FD34" s="168">
        <f>SUMPRODUCT(('Controle de NFs Tomadas'!$E$4:$E$9993=$A$1)*('Controle de NFs Tomadas'!$C$4:$C$9993=FD$2)*('Controle de NFs Tomadas'!$G$4:$G$9993=$A34)*('Controle de NFs Tomadas'!$I$4:$I$9993))</f>
        <v>0</v>
      </c>
      <c r="FE34" s="168">
        <f>SUMPRODUCT(('Controle de NFs Tomadas'!$E$4:$E$9993=$A$1)*('Controle de NFs Tomadas'!$C$4:$C$9993=FE$2)*('Controle de NFs Tomadas'!$G$4:$G$9993=$A34)*('Controle de NFs Tomadas'!$I$4:$I$9993))</f>
        <v>0</v>
      </c>
      <c r="FF34" s="168">
        <f>SUMPRODUCT(('Controle de NFs Tomadas'!$E$4:$E$9993=$A$1)*('Controle de NFs Tomadas'!$C$4:$C$9993=FF$2)*('Controle de NFs Tomadas'!$G$4:$G$9993=$A34)*('Controle de NFs Tomadas'!$I$4:$I$9993))</f>
        <v>0</v>
      </c>
      <c r="FG34" s="168">
        <f>SUMPRODUCT(('Controle de NFs Tomadas'!$E$4:$E$9993=$A$1)*('Controle de NFs Tomadas'!$C$4:$C$9993=FG$2)*('Controle de NFs Tomadas'!$G$4:$G$9993=$A34)*('Controle de NFs Tomadas'!$I$4:$I$9993))</f>
        <v>0</v>
      </c>
      <c r="FH34" s="168">
        <f>SUMPRODUCT(('Controle de NFs Tomadas'!$E$4:$E$9993=$A$1)*('Controle de NFs Tomadas'!$C$4:$C$9993=FH$2)*('Controle de NFs Tomadas'!$G$4:$G$9993=$A34)*('Controle de NFs Tomadas'!$I$4:$I$9993))</f>
        <v>0</v>
      </c>
      <c r="FI34" s="168">
        <f>SUMPRODUCT(('Controle de NFs Tomadas'!$E$4:$E$9993=$A$1)*('Controle de NFs Tomadas'!$C$4:$C$9993=FI$2)*('Controle de NFs Tomadas'!$G$4:$G$9993=$A34)*('Controle de NFs Tomadas'!$I$4:$I$9993))</f>
        <v>0</v>
      </c>
      <c r="FJ34" s="168">
        <f>SUMPRODUCT(('Controle de NFs Tomadas'!$E$4:$E$9993=$A$1)*('Controle de NFs Tomadas'!$C$4:$C$9993=FJ$2)*('Controle de NFs Tomadas'!$G$4:$G$9993=$A34)*('Controle de NFs Tomadas'!$I$4:$I$9993))</f>
        <v>0</v>
      </c>
      <c r="FK34" s="168">
        <f>SUMPRODUCT(('Controle de NFs Tomadas'!$E$4:$E$9993=$A$1)*('Controle de NFs Tomadas'!$C$4:$C$9993=FK$2)*('Controle de NFs Tomadas'!$G$4:$G$9993=$A34)*('Controle de NFs Tomadas'!$I$4:$I$9993))</f>
        <v>0</v>
      </c>
      <c r="FL34" s="168">
        <f>SUMPRODUCT(('Controle de NFs Tomadas'!$E$4:$E$9993=$A$1)*('Controle de NFs Tomadas'!$C$4:$C$9993=FL$2)*('Controle de NFs Tomadas'!$G$4:$G$9993=$A34)*('Controle de NFs Tomadas'!$I$4:$I$9993))</f>
        <v>0</v>
      </c>
      <c r="FM34" s="168">
        <f>SUMPRODUCT(('Controle de NFs Tomadas'!$E$4:$E$9993=$A$1)*('Controle de NFs Tomadas'!$C$4:$C$9993=FM$2)*('Controle de NFs Tomadas'!$G$4:$G$9993=$A34)*('Controle de NFs Tomadas'!$I$4:$I$9993))</f>
        <v>0</v>
      </c>
      <c r="FN34" s="168">
        <f>SUMPRODUCT(('Controle de NFs Tomadas'!$E$4:$E$9993=$A$1)*('Controle de NFs Tomadas'!$C$4:$C$9993=FN$2)*('Controle de NFs Tomadas'!$G$4:$G$9993=$A34)*('Controle de NFs Tomadas'!$I$4:$I$9993))</f>
        <v>0</v>
      </c>
      <c r="FO34" s="168">
        <f>SUMPRODUCT(('Controle de NFs Tomadas'!$E$4:$E$9993=$A$1)*('Controle de NFs Tomadas'!$C$4:$C$9993=FO$2)*('Controle de NFs Tomadas'!$G$4:$G$9993=$A34)*('Controle de NFs Tomadas'!$I$4:$I$9993))</f>
        <v>0</v>
      </c>
      <c r="FP34" s="168">
        <f>SUMPRODUCT(('Controle de NFs Tomadas'!$E$4:$E$9993=$A$1)*('Controle de NFs Tomadas'!$C$4:$C$9993=FP$2)*('Controle de NFs Tomadas'!$G$4:$G$9993=$A34)*('Controle de NFs Tomadas'!$I$4:$I$9993))</f>
        <v>0</v>
      </c>
      <c r="FQ34" s="168">
        <f>SUMPRODUCT(('Controle de NFs Tomadas'!$E$4:$E$9993=$A$1)*('Controle de NFs Tomadas'!$C$4:$C$9993=FQ$2)*('Controle de NFs Tomadas'!$G$4:$G$9993=$A34)*('Controle de NFs Tomadas'!$I$4:$I$9993))</f>
        <v>0</v>
      </c>
      <c r="FR34" s="168">
        <f>SUMPRODUCT(('Controle de NFs Tomadas'!$E$4:$E$9993=$A$1)*('Controle de NFs Tomadas'!$C$4:$C$9993=FR$2)*('Controle de NFs Tomadas'!$G$4:$G$9993=$A34)*('Controle de NFs Tomadas'!$I$4:$I$9993))</f>
        <v>0</v>
      </c>
      <c r="FS34" s="168">
        <f>SUMPRODUCT(('Controle de NFs Tomadas'!$E$4:$E$9993=$A$1)*('Controle de NFs Tomadas'!$C$4:$C$9993=FS$2)*('Controle de NFs Tomadas'!$G$4:$G$9993=$A34)*('Controle de NFs Tomadas'!$I$4:$I$9993))</f>
        <v>0</v>
      </c>
      <c r="FT34" s="168">
        <f>SUMPRODUCT(('Controle de NFs Tomadas'!$E$4:$E$9993=$A$1)*('Controle de NFs Tomadas'!$C$4:$C$9993=FT$2)*('Controle de NFs Tomadas'!$G$4:$G$9993=$A34)*('Controle de NFs Tomadas'!$I$4:$I$9993))</f>
        <v>0</v>
      </c>
      <c r="FU34" s="168">
        <f>SUMPRODUCT(('Controle de NFs Tomadas'!$E$4:$E$9993=$A$1)*('Controle de NFs Tomadas'!$C$4:$C$9993=FU$2)*('Controle de NFs Tomadas'!$G$4:$G$9993=$A34)*('Controle de NFs Tomadas'!$I$4:$I$9993))</f>
        <v>0</v>
      </c>
      <c r="FV34" s="168">
        <f>SUMPRODUCT(('Controle de NFs Tomadas'!$E$4:$E$9993=$A$1)*('Controle de NFs Tomadas'!$C$4:$C$9993=FV$2)*('Controle de NFs Tomadas'!$G$4:$G$9993=$A34)*('Controle de NFs Tomadas'!$I$4:$I$9993))</f>
        <v>0</v>
      </c>
      <c r="FW34" s="168">
        <f>SUMPRODUCT(('Controle de NFs Tomadas'!$E$4:$E$9993=$A$1)*('Controle de NFs Tomadas'!$C$4:$C$9993=FW$2)*('Controle de NFs Tomadas'!$G$4:$G$9993=$A34)*('Controle de NFs Tomadas'!$I$4:$I$9993))</f>
        <v>0</v>
      </c>
      <c r="FX34" s="168">
        <f>SUMPRODUCT(('Controle de NFs Tomadas'!$E$4:$E$9993=$A$1)*('Controle de NFs Tomadas'!$C$4:$C$9993=FX$2)*('Controle de NFs Tomadas'!$G$4:$G$9993=$A34)*('Controle de NFs Tomadas'!$I$4:$I$9993))</f>
        <v>0</v>
      </c>
      <c r="FY34" s="168">
        <f>SUMPRODUCT(('Controle de NFs Tomadas'!$E$4:$E$9993=$A$1)*('Controle de NFs Tomadas'!$C$4:$C$9993=FY$2)*('Controle de NFs Tomadas'!$G$4:$G$9993=$A34)*('Controle de NFs Tomadas'!$I$4:$I$9993))</f>
        <v>0</v>
      </c>
      <c r="FZ34" s="168">
        <f>SUMPRODUCT(('Controle de NFs Tomadas'!$E$4:$E$9993=$A$1)*('Controle de NFs Tomadas'!$C$4:$C$9993=FZ$2)*('Controle de NFs Tomadas'!$G$4:$G$9993=$A34)*('Controle de NFs Tomadas'!$I$4:$I$9993))</f>
        <v>0</v>
      </c>
      <c r="GA34" s="168">
        <f>SUMPRODUCT(('Controle de NFs Tomadas'!$E$4:$E$9993=$A$1)*('Controle de NFs Tomadas'!$C$4:$C$9993=GA$2)*('Controle de NFs Tomadas'!$G$4:$G$9993=$A34)*('Controle de NFs Tomadas'!$I$4:$I$9993))</f>
        <v>0</v>
      </c>
      <c r="GB34" s="168">
        <f>SUMPRODUCT(('Controle de NFs Tomadas'!$E$4:$E$9993=$A$1)*('Controle de NFs Tomadas'!$C$4:$C$9993=GB$2)*('Controle de NFs Tomadas'!$G$4:$G$9993=$A34)*('Controle de NFs Tomadas'!$I$4:$I$9993))</f>
        <v>0</v>
      </c>
      <c r="GC34" s="168">
        <f>SUMPRODUCT(('Controle de NFs Tomadas'!$E$4:$E$9993=$A$1)*('Controle de NFs Tomadas'!$C$4:$C$9993=GC$2)*('Controle de NFs Tomadas'!$G$4:$G$9993=$A34)*('Controle de NFs Tomadas'!$I$4:$I$9993))</f>
        <v>0</v>
      </c>
      <c r="GD34" s="168">
        <f>SUMPRODUCT(('Controle de NFs Tomadas'!$E$4:$E$9993=$A$1)*('Controle de NFs Tomadas'!$C$4:$C$9993=GD$2)*('Controle de NFs Tomadas'!$G$4:$G$9993=$A34)*('Controle de NFs Tomadas'!$I$4:$I$9993))</f>
        <v>0</v>
      </c>
      <c r="GE34" s="168">
        <f>SUMPRODUCT(('Controle de NFs Tomadas'!$E$4:$E$9993=$A$1)*('Controle de NFs Tomadas'!$C$4:$C$9993=GE$2)*('Controle de NFs Tomadas'!$G$4:$G$9993=$A34)*('Controle de NFs Tomadas'!$I$4:$I$9993))</f>
        <v>0</v>
      </c>
      <c r="GF34" s="168">
        <f>SUMPRODUCT(('Controle de NFs Tomadas'!$E$4:$E$9993=$A$1)*('Controle de NFs Tomadas'!$C$4:$C$9993=GF$2)*('Controle de NFs Tomadas'!$G$4:$G$9993=$A34)*('Controle de NFs Tomadas'!$I$4:$I$9993))</f>
        <v>0</v>
      </c>
      <c r="GG34" s="168">
        <f>SUMPRODUCT(('Controle de NFs Tomadas'!$E$4:$E$9993=$A$1)*('Controle de NFs Tomadas'!$C$4:$C$9993=GG$2)*('Controle de NFs Tomadas'!$G$4:$G$9993=$A34)*('Controle de NFs Tomadas'!$I$4:$I$9993))</f>
        <v>0</v>
      </c>
      <c r="GH34" s="168">
        <f>SUMPRODUCT(('Controle de NFs Tomadas'!$E$4:$E$9993=$A$1)*('Controle de NFs Tomadas'!$C$4:$C$9993=GH$2)*('Controle de NFs Tomadas'!$G$4:$G$9993=$A34)*('Controle de NFs Tomadas'!$I$4:$I$9993))</f>
        <v>0</v>
      </c>
      <c r="GI34" s="168">
        <f>SUMPRODUCT(('Controle de NFs Tomadas'!$E$4:$E$9993=$A$1)*('Controle de NFs Tomadas'!$C$4:$C$9993=GI$2)*('Controle de NFs Tomadas'!$G$4:$G$9993=$A34)*('Controle de NFs Tomadas'!$I$4:$I$9993))</f>
        <v>0</v>
      </c>
      <c r="GJ34" s="168">
        <f>SUMPRODUCT(('Controle de NFs Tomadas'!$E$4:$E$9993=$A$1)*('Controle de NFs Tomadas'!$C$4:$C$9993=GJ$2)*('Controle de NFs Tomadas'!$G$4:$G$9993=$A34)*('Controle de NFs Tomadas'!$I$4:$I$9993))</f>
        <v>0</v>
      </c>
      <c r="GK34" s="168">
        <f>SUMPRODUCT(('Controle de NFs Tomadas'!$E$4:$E$9993=$A$1)*('Controle de NFs Tomadas'!$C$4:$C$9993=GK$2)*('Controle de NFs Tomadas'!$G$4:$G$9993=$A34)*('Controle de NFs Tomadas'!$I$4:$I$9993))</f>
        <v>0</v>
      </c>
      <c r="GL34" s="168">
        <f>SUMPRODUCT(('Controle de NFs Tomadas'!$E$4:$E$9993=$A$1)*('Controle de NFs Tomadas'!$C$4:$C$9993=GL$2)*('Controle de NFs Tomadas'!$G$4:$G$9993=$A34)*('Controle de NFs Tomadas'!$I$4:$I$9993))</f>
        <v>0</v>
      </c>
      <c r="GM34" s="168">
        <f>SUMPRODUCT(('Controle de NFs Tomadas'!$E$4:$E$9993=$A$1)*('Controle de NFs Tomadas'!$C$4:$C$9993=GM$2)*('Controle de NFs Tomadas'!$G$4:$G$9993=$A34)*('Controle de NFs Tomadas'!$I$4:$I$9993))</f>
        <v>0</v>
      </c>
      <c r="GN34" s="168">
        <f>SUMPRODUCT(('Controle de NFs Tomadas'!$E$4:$E$9993=$A$1)*('Controle de NFs Tomadas'!$C$4:$C$9993=GN$2)*('Controle de NFs Tomadas'!$G$4:$G$9993=$A34)*('Controle de NFs Tomadas'!$I$4:$I$9993))</f>
        <v>0</v>
      </c>
      <c r="GO34" s="168">
        <f>SUMPRODUCT(('Controle de NFs Tomadas'!$E$4:$E$9993=$A$1)*('Controle de NFs Tomadas'!$C$4:$C$9993=GO$2)*('Controle de NFs Tomadas'!$G$4:$G$9993=$A34)*('Controle de NFs Tomadas'!$I$4:$I$9993))</f>
        <v>0</v>
      </c>
      <c r="GP34" s="168">
        <f>SUMPRODUCT(('Controle de NFs Tomadas'!$E$4:$E$9993=$A$1)*('Controle de NFs Tomadas'!$C$4:$C$9993=GP$2)*('Controle de NFs Tomadas'!$G$4:$G$9993=$A34)*('Controle de NFs Tomadas'!$I$4:$I$9993))</f>
        <v>0</v>
      </c>
      <c r="GQ34" s="168">
        <f>SUMPRODUCT(('Controle de NFs Tomadas'!$E$4:$E$9993=$A$1)*('Controle de NFs Tomadas'!$C$4:$C$9993=GQ$2)*('Controle de NFs Tomadas'!$G$4:$G$9993=$A34)*('Controle de NFs Tomadas'!$I$4:$I$9993))</f>
        <v>0</v>
      </c>
      <c r="GR34" s="168">
        <f>SUMPRODUCT(('Controle de NFs Tomadas'!$E$4:$E$9993=$A$1)*('Controle de NFs Tomadas'!$C$4:$C$9993=GR$2)*('Controle de NFs Tomadas'!$G$4:$G$9993=$A34)*('Controle de NFs Tomadas'!$I$4:$I$9993))</f>
        <v>0</v>
      </c>
      <c r="GS34" s="168">
        <f>SUMPRODUCT(('Controle de NFs Tomadas'!$E$4:$E$9993=$A$1)*('Controle de NFs Tomadas'!$C$4:$C$9993=GS$2)*('Controle de NFs Tomadas'!$G$4:$G$9993=$A34)*('Controle de NFs Tomadas'!$I$4:$I$9993))</f>
        <v>0</v>
      </c>
      <c r="GT34" s="168">
        <f>SUMPRODUCT(('Controle de NFs Tomadas'!$E$4:$E$9993=$A$1)*('Controle de NFs Tomadas'!$C$4:$C$9993=GT$2)*('Controle de NFs Tomadas'!$G$4:$G$9993=$A34)*('Controle de NFs Tomadas'!$I$4:$I$9993))</f>
        <v>0</v>
      </c>
      <c r="GU34" s="168">
        <f>SUMPRODUCT(('Controle de NFs Tomadas'!$E$4:$E$9993=$A$1)*('Controle de NFs Tomadas'!$C$4:$C$9993=GU$2)*('Controle de NFs Tomadas'!$G$4:$G$9993=$A34)*('Controle de NFs Tomadas'!$I$4:$I$9993))</f>
        <v>0</v>
      </c>
      <c r="GV34" s="168">
        <f>SUMPRODUCT(('Controle de NFs Tomadas'!$E$4:$E$9993=$A$1)*('Controle de NFs Tomadas'!$C$4:$C$9993=GV$2)*('Controle de NFs Tomadas'!$G$4:$G$9993=$A34)*('Controle de NFs Tomadas'!$I$4:$I$9993))</f>
        <v>0</v>
      </c>
      <c r="GW34" s="168">
        <f>SUMPRODUCT(('Controle de NFs Tomadas'!$E$4:$E$9993=$A$1)*('Controle de NFs Tomadas'!$C$4:$C$9993=GW$2)*('Controle de NFs Tomadas'!$G$4:$G$9993=$A34)*('Controle de NFs Tomadas'!$I$4:$I$9993))</f>
        <v>0</v>
      </c>
      <c r="GX34" s="168">
        <f>SUMPRODUCT(('Controle de NFs Tomadas'!$E$4:$E$9993=$A$1)*('Controle de NFs Tomadas'!$C$4:$C$9993=GX$2)*('Controle de NFs Tomadas'!$G$4:$G$9993=$A34)*('Controle de NFs Tomadas'!$I$4:$I$9993))</f>
        <v>0</v>
      </c>
      <c r="GY34" s="168">
        <f>SUMPRODUCT(('Controle de NFs Tomadas'!$E$4:$E$9993=$A$1)*('Controle de NFs Tomadas'!$C$4:$C$9993=GY$2)*('Controle de NFs Tomadas'!$G$4:$G$9993=$A34)*('Controle de NFs Tomadas'!$I$4:$I$9993))</f>
        <v>0</v>
      </c>
      <c r="GZ34" s="168">
        <f>SUMPRODUCT(('Controle de NFs Tomadas'!$E$4:$E$9993=$A$1)*('Controle de NFs Tomadas'!$C$4:$C$9993=GZ$2)*('Controle de NFs Tomadas'!$G$4:$G$9993=$A34)*('Controle de NFs Tomadas'!$I$4:$I$9993))</f>
        <v>0</v>
      </c>
      <c r="HA34" s="168">
        <f>SUMPRODUCT(('Controle de NFs Tomadas'!$E$4:$E$9993=$A$1)*('Controle de NFs Tomadas'!$C$4:$C$9993=HA$2)*('Controle de NFs Tomadas'!$G$4:$G$9993=$A34)*('Controle de NFs Tomadas'!$I$4:$I$9993))</f>
        <v>0</v>
      </c>
      <c r="HB34" s="168">
        <f>SUMPRODUCT(('Controle de NFs Tomadas'!$E$4:$E$9993=$A$1)*('Controle de NFs Tomadas'!$C$4:$C$9993=HB$2)*('Controle de NFs Tomadas'!$G$4:$G$9993=$A34)*('Controle de NFs Tomadas'!$I$4:$I$9993))</f>
        <v>0</v>
      </c>
      <c r="HC34" s="168">
        <f>SUMPRODUCT(('Controle de NFs Tomadas'!$E$4:$E$9993=$A$1)*('Controle de NFs Tomadas'!$C$4:$C$9993=HC$2)*('Controle de NFs Tomadas'!$G$4:$G$9993=$A34)*('Controle de NFs Tomadas'!$I$4:$I$9993))</f>
        <v>0</v>
      </c>
      <c r="HD34" s="168">
        <f>SUMPRODUCT(('Controle de NFs Tomadas'!$E$4:$E$9993=$A$1)*('Controle de NFs Tomadas'!$C$4:$C$9993=HD$2)*('Controle de NFs Tomadas'!$G$4:$G$9993=$A34)*('Controle de NFs Tomadas'!$I$4:$I$9993))</f>
        <v>0</v>
      </c>
      <c r="HE34" s="168">
        <f>SUMPRODUCT(('Controle de NFs Tomadas'!$E$4:$E$9993=$A$1)*('Controle de NFs Tomadas'!$C$4:$C$9993=HE$2)*('Controle de NFs Tomadas'!$G$4:$G$9993=$A34)*('Controle de NFs Tomadas'!$I$4:$I$9993))</f>
        <v>0</v>
      </c>
      <c r="HF34" s="168">
        <f>SUMPRODUCT(('Controle de NFs Tomadas'!$E$4:$E$9993=$A$1)*('Controle de NFs Tomadas'!$C$4:$C$9993=HF$2)*('Controle de NFs Tomadas'!$G$4:$G$9993=$A34)*('Controle de NFs Tomadas'!$I$4:$I$9993))</f>
        <v>0</v>
      </c>
      <c r="HG34" s="168">
        <f>SUMPRODUCT(('Controle de NFs Tomadas'!$E$4:$E$9993=$A$1)*('Controle de NFs Tomadas'!$C$4:$C$9993=HG$2)*('Controle de NFs Tomadas'!$G$4:$G$9993=$A34)*('Controle de NFs Tomadas'!$I$4:$I$9993))</f>
        <v>0</v>
      </c>
      <c r="HH34" s="168">
        <f>SUMPRODUCT(('Controle de NFs Tomadas'!$E$4:$E$9993=$A$1)*('Controle de NFs Tomadas'!$C$4:$C$9993=HH$2)*('Controle de NFs Tomadas'!$G$4:$G$9993=$A34)*('Controle de NFs Tomadas'!$I$4:$I$9993))</f>
        <v>0</v>
      </c>
      <c r="HI34" s="168">
        <f>SUMPRODUCT(('Controle de NFs Tomadas'!$E$4:$E$9993=$A$1)*('Controle de NFs Tomadas'!$C$4:$C$9993=HI$2)*('Controle de NFs Tomadas'!$G$4:$G$9993=$A34)*('Controle de NFs Tomadas'!$I$4:$I$9993))</f>
        <v>0</v>
      </c>
      <c r="HJ34" s="168">
        <f>SUMPRODUCT(('Controle de NFs Tomadas'!$E$4:$E$9993=$A$1)*('Controle de NFs Tomadas'!$C$4:$C$9993=HJ$2)*('Controle de NFs Tomadas'!$G$4:$G$9993=$A34)*('Controle de NFs Tomadas'!$I$4:$I$9993))</f>
        <v>0</v>
      </c>
      <c r="HK34" s="168">
        <f>SUMPRODUCT(('Controle de NFs Tomadas'!$E$4:$E$9993=$A$1)*('Controle de NFs Tomadas'!$C$4:$C$9993=HK$2)*('Controle de NFs Tomadas'!$G$4:$G$9993=$A34)*('Controle de NFs Tomadas'!$I$4:$I$9993))</f>
        <v>0</v>
      </c>
      <c r="HL34" s="168">
        <f>SUMPRODUCT(('Controle de NFs Tomadas'!$E$4:$E$9993=$A$1)*('Controle de NFs Tomadas'!$C$4:$C$9993=HL$2)*('Controle de NFs Tomadas'!$G$4:$G$9993=$A34)*('Controle de NFs Tomadas'!$I$4:$I$9993))</f>
        <v>0</v>
      </c>
      <c r="HM34" s="168">
        <f>SUMPRODUCT(('Controle de NFs Tomadas'!$E$4:$E$9993=$A$1)*('Controle de NFs Tomadas'!$C$4:$C$9993=HM$2)*('Controle de NFs Tomadas'!$G$4:$G$9993=$A34)*('Controle de NFs Tomadas'!$I$4:$I$9993))</f>
        <v>0</v>
      </c>
      <c r="HN34" s="168">
        <f>SUMPRODUCT(('Controle de NFs Tomadas'!$E$4:$E$9993=$A$1)*('Controle de NFs Tomadas'!$C$4:$C$9993=HN$2)*('Controle de NFs Tomadas'!$G$4:$G$9993=$A34)*('Controle de NFs Tomadas'!$I$4:$I$9993))</f>
        <v>0</v>
      </c>
      <c r="HO34" s="168">
        <f>SUMPRODUCT(('Controle de NFs Tomadas'!$E$4:$E$9993=$A$1)*('Controle de NFs Tomadas'!$C$4:$C$9993=HO$2)*('Controle de NFs Tomadas'!$G$4:$G$9993=$A34)*('Controle de NFs Tomadas'!$I$4:$I$9993))</f>
        <v>0</v>
      </c>
      <c r="HP34" s="168">
        <f>SUMPRODUCT(('Controle de NFs Tomadas'!$E$4:$E$9993=$A$1)*('Controle de NFs Tomadas'!$C$4:$C$9993=HP$2)*('Controle de NFs Tomadas'!$G$4:$G$9993=$A34)*('Controle de NFs Tomadas'!$I$4:$I$9993))</f>
        <v>0</v>
      </c>
      <c r="HQ34" s="168">
        <f>SUMPRODUCT(('Controle de NFs Tomadas'!$E$4:$E$9993=$A$1)*('Controle de NFs Tomadas'!$C$4:$C$9993=HQ$2)*('Controle de NFs Tomadas'!$G$4:$G$9993=$A34)*('Controle de NFs Tomadas'!$I$4:$I$9993))</f>
        <v>0</v>
      </c>
      <c r="HR34" s="168">
        <f>SUMPRODUCT(('Controle de NFs Tomadas'!$E$4:$E$9993=$A$1)*('Controle de NFs Tomadas'!$C$4:$C$9993=HR$2)*('Controle de NFs Tomadas'!$G$4:$G$9993=$A34)*('Controle de NFs Tomadas'!$I$4:$I$9993))</f>
        <v>0</v>
      </c>
      <c r="HS34" s="168">
        <f>SUMPRODUCT(('Controle de NFs Tomadas'!$E$4:$E$9993=$A$1)*('Controle de NFs Tomadas'!$C$4:$C$9993=HS$2)*('Controle de NFs Tomadas'!$G$4:$G$9993=$A34)*('Controle de NFs Tomadas'!$I$4:$I$9993))</f>
        <v>0</v>
      </c>
      <c r="HT34" s="168">
        <f>SUMPRODUCT(('Controle de NFs Tomadas'!$E$4:$E$9993=$A$1)*('Controle de NFs Tomadas'!$C$4:$C$9993=HT$2)*('Controle de NFs Tomadas'!$G$4:$G$9993=$A34)*('Controle de NFs Tomadas'!$I$4:$I$9993))</f>
        <v>0</v>
      </c>
      <c r="HU34" s="168">
        <f>SUMPRODUCT(('Controle de NFs Tomadas'!$E$4:$E$9993=$A$1)*('Controle de NFs Tomadas'!$C$4:$C$9993=HU$2)*('Controle de NFs Tomadas'!$G$4:$G$9993=$A34)*('Controle de NFs Tomadas'!$I$4:$I$9993))</f>
        <v>0</v>
      </c>
      <c r="HV34" s="168">
        <f>SUMPRODUCT(('Controle de NFs Tomadas'!$E$4:$E$9993=$A$1)*('Controle de NFs Tomadas'!$C$4:$C$9993=HV$2)*('Controle de NFs Tomadas'!$G$4:$G$9993=$A34)*('Controle de NFs Tomadas'!$I$4:$I$9993))</f>
        <v>0</v>
      </c>
      <c r="HW34" s="168">
        <f>SUMPRODUCT(('Controle de NFs Tomadas'!$E$4:$E$9993=$A$1)*('Controle de NFs Tomadas'!$C$4:$C$9993=HW$2)*('Controle de NFs Tomadas'!$G$4:$G$9993=$A34)*('Controle de NFs Tomadas'!$I$4:$I$9993))</f>
        <v>0</v>
      </c>
      <c r="HX34" s="168">
        <f>SUMPRODUCT(('Controle de NFs Tomadas'!$E$4:$E$9993=$A$1)*('Controle de NFs Tomadas'!$C$4:$C$9993=HX$2)*('Controle de NFs Tomadas'!$G$4:$G$9993=$A34)*('Controle de NFs Tomadas'!$I$4:$I$9993))</f>
        <v>0</v>
      </c>
      <c r="HY34" s="168">
        <f>SUMPRODUCT(('Controle de NFs Tomadas'!$E$4:$E$9993=$A$1)*('Controle de NFs Tomadas'!$C$4:$C$9993=HY$2)*('Controle de NFs Tomadas'!$G$4:$G$9993=$A34)*('Controle de NFs Tomadas'!$I$4:$I$9993))</f>
        <v>0</v>
      </c>
      <c r="HZ34" s="168">
        <f>SUMPRODUCT(('Controle de NFs Tomadas'!$E$4:$E$9993=$A$1)*('Controle de NFs Tomadas'!$C$4:$C$9993=HZ$2)*('Controle de NFs Tomadas'!$G$4:$G$9993=$A34)*('Controle de NFs Tomadas'!$I$4:$I$9993))</f>
        <v>0</v>
      </c>
      <c r="IA34" s="168">
        <f>SUMPRODUCT(('Controle de NFs Tomadas'!$E$4:$E$9993=$A$1)*('Controle de NFs Tomadas'!$C$4:$C$9993=IA$2)*('Controle de NFs Tomadas'!$G$4:$G$9993=$A34)*('Controle de NFs Tomadas'!$I$4:$I$9993))</f>
        <v>0</v>
      </c>
      <c r="IB34" s="168">
        <f>SUMPRODUCT(('Controle de NFs Tomadas'!$E$4:$E$9993=$A$1)*('Controle de NFs Tomadas'!$C$4:$C$9993=IB$2)*('Controle de NFs Tomadas'!$G$4:$G$9993=$A34)*('Controle de NFs Tomadas'!$I$4:$I$9993))</f>
        <v>0</v>
      </c>
      <c r="IC34" s="168">
        <f>SUMPRODUCT(('Controle de NFs Tomadas'!$E$4:$E$9993=$A$1)*('Controle de NFs Tomadas'!$C$4:$C$9993=IC$2)*('Controle de NFs Tomadas'!$G$4:$G$9993=$A34)*('Controle de NFs Tomadas'!$I$4:$I$9993))</f>
        <v>0</v>
      </c>
      <c r="ID34" s="168">
        <f>SUMPRODUCT(('Controle de NFs Tomadas'!$E$4:$E$9993=$A$1)*('Controle de NFs Tomadas'!$C$4:$C$9993=ID$2)*('Controle de NFs Tomadas'!$G$4:$G$9993=$A34)*('Controle de NFs Tomadas'!$I$4:$I$9993))</f>
        <v>0</v>
      </c>
      <c r="IE34" s="168">
        <f>SUMPRODUCT(('Controle de NFs Tomadas'!$E$4:$E$9993=$A$1)*('Controle de NFs Tomadas'!$C$4:$C$9993=IE$2)*('Controle de NFs Tomadas'!$G$4:$G$9993=$A34)*('Controle de NFs Tomadas'!$I$4:$I$9993))</f>
        <v>0</v>
      </c>
      <c r="IF34" s="168">
        <f>SUMPRODUCT(('Controle de NFs Tomadas'!$E$4:$E$9993=$A$1)*('Controle de NFs Tomadas'!$C$4:$C$9993=IF$2)*('Controle de NFs Tomadas'!$G$4:$G$9993=$A34)*('Controle de NFs Tomadas'!$I$4:$I$9993))</f>
        <v>0</v>
      </c>
      <c r="IG34" s="168">
        <f>SUMPRODUCT(('Controle de NFs Tomadas'!$E$4:$E$9993=$A$1)*('Controle de NFs Tomadas'!$C$4:$C$9993=IG$2)*('Controle de NFs Tomadas'!$G$4:$G$9993=$A34)*('Controle de NFs Tomadas'!$I$4:$I$9993))</f>
        <v>0</v>
      </c>
      <c r="IH34" s="168">
        <f>SUMPRODUCT(('Controle de NFs Tomadas'!$E$4:$E$9993=$A$1)*('Controle de NFs Tomadas'!$C$4:$C$9993=IH$2)*('Controle de NFs Tomadas'!$G$4:$G$9993=$A34)*('Controle de NFs Tomadas'!$I$4:$I$9993))</f>
        <v>0</v>
      </c>
      <c r="II34" s="168">
        <f>SUMPRODUCT(('Controle de NFs Tomadas'!$E$4:$E$9993=$A$1)*('Controle de NFs Tomadas'!$C$4:$C$9993=II$2)*('Controle de NFs Tomadas'!$G$4:$G$9993=$A34)*('Controle de NFs Tomadas'!$I$4:$I$9993))</f>
        <v>0</v>
      </c>
      <c r="IJ34" s="168">
        <f>SUMPRODUCT(('Controle de NFs Tomadas'!$E$4:$E$9993=$A$1)*('Controle de NFs Tomadas'!$C$4:$C$9993=IJ$2)*('Controle de NFs Tomadas'!$G$4:$G$9993=$A34)*('Controle de NFs Tomadas'!$I$4:$I$9993))</f>
        <v>0</v>
      </c>
      <c r="IK34" s="168">
        <f>SUMPRODUCT(('Controle de NFs Tomadas'!$E$4:$E$9993=$A$1)*('Controle de NFs Tomadas'!$C$4:$C$9993=IK$2)*('Controle de NFs Tomadas'!$G$4:$G$9993=$A34)*('Controle de NFs Tomadas'!$I$4:$I$9993))</f>
        <v>0</v>
      </c>
      <c r="IL34" s="168">
        <f>SUMPRODUCT(('Controle de NFs Tomadas'!$E$4:$E$9993=$A$1)*('Controle de NFs Tomadas'!$C$4:$C$9993=IL$2)*('Controle de NFs Tomadas'!$G$4:$G$9993=$A34)*('Controle de NFs Tomadas'!$I$4:$I$9993))</f>
        <v>0</v>
      </c>
    </row>
    <row r="35" spans="1:246" ht="15.75" customHeight="1" outlineLevel="1" x14ac:dyDescent="0.35">
      <c r="A35" s="3" t="s">
        <v>60</v>
      </c>
      <c r="B35" s="70"/>
      <c r="C35" s="70"/>
      <c r="D35" s="168">
        <f>SUMPRODUCT(('Controle de NFs Tomadas'!$E$4:$E$9993=$A$1)*('Controle de NFs Tomadas'!$C$4:$C$9993=D$2)*('Controle de NFs Tomadas'!$G$4:$G$9993=$A35)*('Controle de NFs Tomadas'!$I$4:$I$9993))</f>
        <v>0</v>
      </c>
      <c r="E35" s="168">
        <f>SUMPRODUCT(('Controle de NFs Tomadas'!$E$4:$E$9993=$A$1)*('Controle de NFs Tomadas'!$C$4:$C$9993=E$2)*('Controle de NFs Tomadas'!$G$4:$G$9993=$A35)*('Controle de NFs Tomadas'!$I$4:$I$9993))</f>
        <v>0</v>
      </c>
      <c r="F35" s="168">
        <f>SUMPRODUCT(('Controle de NFs Tomadas'!$E$4:$E$9993=$A$1)*('Controle de NFs Tomadas'!$C$4:$C$9993=F$2)*('Controle de NFs Tomadas'!$G$4:$G$9993=$A35)*('Controle de NFs Tomadas'!$I$4:$I$9993))</f>
        <v>625.16</v>
      </c>
      <c r="G35" s="168">
        <f>SUMPRODUCT(('Controle de NFs Tomadas'!$E$4:$E$9993=$A$1)*('Controle de NFs Tomadas'!$C$4:$C$9993=G$2)*('Controle de NFs Tomadas'!$G$4:$G$9993=$A35)*('Controle de NFs Tomadas'!$I$4:$I$9993))</f>
        <v>0</v>
      </c>
      <c r="H35" s="168">
        <f>SUMPRODUCT(('Controle de NFs Tomadas'!$E$4:$E$9993=$A$1)*('Controle de NFs Tomadas'!$C$4:$C$9993=H$2)*('Controle de NFs Tomadas'!$G$4:$G$9993=$A35)*('Controle de NFs Tomadas'!$I$4:$I$9993))</f>
        <v>0</v>
      </c>
      <c r="I35" s="168">
        <f>SUMPRODUCT(('Controle de NFs Tomadas'!$E$4:$E$9993=$A$1)*('Controle de NFs Tomadas'!$C$4:$C$9993=I$2)*('Controle de NFs Tomadas'!$G$4:$G$9993=$A35)*('Controle de NFs Tomadas'!$I$4:$I$9993))</f>
        <v>0</v>
      </c>
      <c r="J35" s="168">
        <f>SUMPRODUCT(('Controle de NFs Tomadas'!$E$4:$E$9993=$A$1)*('Controle de NFs Tomadas'!$C$4:$C$9993=J$2)*('Controle de NFs Tomadas'!$G$4:$G$9993=$A35)*('Controle de NFs Tomadas'!$I$4:$I$9993))</f>
        <v>0</v>
      </c>
      <c r="K35" s="168">
        <f>SUMPRODUCT(('Controle de NFs Tomadas'!$E$4:$E$9993=$A$1)*('Controle de NFs Tomadas'!$C$4:$C$9993=K$2)*('Controle de NFs Tomadas'!$G$4:$G$9993=$A35)*('Controle de NFs Tomadas'!$I$4:$I$9993))</f>
        <v>0</v>
      </c>
      <c r="L35" s="168">
        <f>SUMPRODUCT(('Controle de NFs Tomadas'!$E$4:$E$9993=$A$1)*('Controle de NFs Tomadas'!$C$4:$C$9993=L$2)*('Controle de NFs Tomadas'!$G$4:$G$9993=$A35)*('Controle de NFs Tomadas'!$I$4:$I$9993))</f>
        <v>0</v>
      </c>
      <c r="M35" s="168">
        <f>SUMPRODUCT(('Controle de NFs Tomadas'!$E$4:$E$9993=$A$1)*('Controle de NFs Tomadas'!$C$4:$C$9993=M$2)*('Controle de NFs Tomadas'!$G$4:$G$9993=$A35)*('Controle de NFs Tomadas'!$I$4:$I$9993))</f>
        <v>0</v>
      </c>
      <c r="N35" s="168">
        <f>SUMPRODUCT(('Controle de NFs Tomadas'!$E$4:$E$9993=$A$1)*('Controle de NFs Tomadas'!$C$4:$C$9993=N$2)*('Controle de NFs Tomadas'!$G$4:$G$9993=$A35)*('Controle de NFs Tomadas'!$I$4:$I$9993))</f>
        <v>245.66</v>
      </c>
      <c r="O35" s="168">
        <f>SUMPRODUCT(('Controle de NFs Tomadas'!$E$4:$E$9993=$A$1)*('Controle de NFs Tomadas'!$C$4:$C$9993=O$2)*('Controle de NFs Tomadas'!$G$4:$G$9993=$A35)*('Controle de NFs Tomadas'!$I$4:$I$9993))</f>
        <v>0</v>
      </c>
      <c r="P35" s="168">
        <f>SUMPRODUCT(('Controle de NFs Tomadas'!$E$4:$E$9993=$A$1)*('Controle de NFs Tomadas'!$C$4:$C$9993=P$2)*('Controle de NFs Tomadas'!$G$4:$G$9993=$A35)*('Controle de NFs Tomadas'!$I$4:$I$9993))</f>
        <v>0</v>
      </c>
      <c r="Q35" s="168">
        <f>SUMPRODUCT(('Controle de NFs Tomadas'!$E$4:$E$9993=$A$1)*('Controle de NFs Tomadas'!$C$4:$C$9993=Q$2)*('Controle de NFs Tomadas'!$G$4:$G$9993=$A35)*('Controle de NFs Tomadas'!$I$4:$I$9993))</f>
        <v>0</v>
      </c>
      <c r="R35" s="168">
        <f>SUMPRODUCT(('Controle de NFs Tomadas'!$E$4:$E$9993=$A$1)*('Controle de NFs Tomadas'!$C$4:$C$9993=R$2)*('Controle de NFs Tomadas'!$G$4:$G$9993=$A35)*('Controle de NFs Tomadas'!$I$4:$I$9993))</f>
        <v>0</v>
      </c>
      <c r="S35" s="168">
        <f>SUMPRODUCT(('Controle de NFs Tomadas'!$E$4:$E$9993=$A$1)*('Controle de NFs Tomadas'!$C$4:$C$9993=S$2)*('Controle de NFs Tomadas'!$G$4:$G$9993=$A35)*('Controle de NFs Tomadas'!$I$4:$I$9993))</f>
        <v>0</v>
      </c>
      <c r="T35" s="168">
        <f>SUMPRODUCT(('Controle de NFs Tomadas'!$E$4:$E$9993=$A$1)*('Controle de NFs Tomadas'!$C$4:$C$9993=T$2)*('Controle de NFs Tomadas'!$G$4:$G$9993=$A35)*('Controle de NFs Tomadas'!$I$4:$I$9993))</f>
        <v>0</v>
      </c>
      <c r="U35" s="168">
        <f>SUMPRODUCT(('Controle de NFs Tomadas'!$E$4:$E$9993=$A$1)*('Controle de NFs Tomadas'!$C$4:$C$9993=U$2)*('Controle de NFs Tomadas'!$G$4:$G$9993=$A35)*('Controle de NFs Tomadas'!$I$4:$I$9993))</f>
        <v>0</v>
      </c>
      <c r="V35" s="168">
        <f>SUMPRODUCT(('Controle de NFs Tomadas'!$E$4:$E$9993=$A$1)*('Controle de NFs Tomadas'!$C$4:$C$9993=V$2)*('Controle de NFs Tomadas'!$G$4:$G$9993=$A35)*('Controle de NFs Tomadas'!$I$4:$I$9993))</f>
        <v>0</v>
      </c>
      <c r="W35" s="168">
        <f>SUMPRODUCT(('Controle de NFs Tomadas'!$E$4:$E$9993=$A$1)*('Controle de NFs Tomadas'!$C$4:$C$9993=W$2)*('Controle de NFs Tomadas'!$G$4:$G$9993=$A35)*('Controle de NFs Tomadas'!$I$4:$I$9993))</f>
        <v>0</v>
      </c>
      <c r="X35" s="168">
        <f>SUMPRODUCT(('Controle de NFs Tomadas'!$E$4:$E$9993=$A$1)*('Controle de NFs Tomadas'!$C$4:$C$9993=X$2)*('Controle de NFs Tomadas'!$G$4:$G$9993=$A35)*('Controle de NFs Tomadas'!$I$4:$I$9993))</f>
        <v>0</v>
      </c>
      <c r="Y35" s="168">
        <f>SUMPRODUCT(('Controle de NFs Tomadas'!$E$4:$E$9993=$A$1)*('Controle de NFs Tomadas'!$C$4:$C$9993=Y$2)*('Controle de NFs Tomadas'!$G$4:$G$9993=$A35)*('Controle de NFs Tomadas'!$I$4:$I$9993))</f>
        <v>0</v>
      </c>
      <c r="Z35" s="168">
        <f>SUMPRODUCT(('Controle de NFs Tomadas'!$E$4:$E$9993=$A$1)*('Controle de NFs Tomadas'!$C$4:$C$9993=Z$2)*('Controle de NFs Tomadas'!$G$4:$G$9993=$A35)*('Controle de NFs Tomadas'!$I$4:$I$9993))</f>
        <v>0</v>
      </c>
      <c r="AA35" s="168">
        <f>SUMPRODUCT(('Controle de NFs Tomadas'!$E$4:$E$9993=$A$1)*('Controle de NFs Tomadas'!$C$4:$C$9993=AA$2)*('Controle de NFs Tomadas'!$G$4:$G$9993=$A35)*('Controle de NFs Tomadas'!$I$4:$I$9993))</f>
        <v>0</v>
      </c>
      <c r="AB35" s="168">
        <f>SUMPRODUCT(('Controle de NFs Tomadas'!$E$4:$E$9993=$A$1)*('Controle de NFs Tomadas'!$C$4:$C$9993=AB$2)*('Controle de NFs Tomadas'!$G$4:$G$9993=$A35)*('Controle de NFs Tomadas'!$I$4:$I$9993))</f>
        <v>0</v>
      </c>
      <c r="AC35" s="168">
        <f>SUMPRODUCT(('Controle de NFs Tomadas'!$E$4:$E$9993=$A$1)*('Controle de NFs Tomadas'!$C$4:$C$9993=AC$2)*('Controle de NFs Tomadas'!$G$4:$G$9993=$A35)*('Controle de NFs Tomadas'!$I$4:$I$9993))</f>
        <v>0</v>
      </c>
      <c r="AD35" s="168">
        <f>SUMPRODUCT(('Controle de NFs Tomadas'!$E$4:$E$9993=$A$1)*('Controle de NFs Tomadas'!$C$4:$C$9993=AD$2)*('Controle de NFs Tomadas'!$G$4:$G$9993=$A35)*('Controle de NFs Tomadas'!$I$4:$I$9993))</f>
        <v>0</v>
      </c>
      <c r="AE35" s="168">
        <f>SUMPRODUCT(('Controle de NFs Tomadas'!$E$4:$E$9993=$A$1)*('Controle de NFs Tomadas'!$C$4:$C$9993=AE$2)*('Controle de NFs Tomadas'!$G$4:$G$9993=$A35)*('Controle de NFs Tomadas'!$I$4:$I$9993))</f>
        <v>0</v>
      </c>
      <c r="AF35" s="168">
        <f>SUMPRODUCT(('Controle de NFs Tomadas'!$E$4:$E$9993=$A$1)*('Controle de NFs Tomadas'!$C$4:$C$9993=AF$2)*('Controle de NFs Tomadas'!$G$4:$G$9993=$A35)*('Controle de NFs Tomadas'!$I$4:$I$9993))</f>
        <v>0</v>
      </c>
      <c r="AG35" s="168">
        <f>SUMPRODUCT(('Controle de NFs Tomadas'!$E$4:$E$9993=$A$1)*('Controle de NFs Tomadas'!$C$4:$C$9993=AG$2)*('Controle de NFs Tomadas'!$G$4:$G$9993=$A35)*('Controle de NFs Tomadas'!$I$4:$I$9993))</f>
        <v>0</v>
      </c>
      <c r="AH35" s="194">
        <f>SUMPRODUCT(('Controle de NFs Tomadas'!$E$4:$E$9993=$A$1)*('Controle de NFs Tomadas'!$C$4:$C$9993=AH$2)*('Controle de NFs Tomadas'!$G$4:$G$9993=$A35)*('Controle de NFs Tomadas'!$I$4:$I$9993))</f>
        <v>0</v>
      </c>
      <c r="AI35" s="167">
        <f>SUMPRODUCT(('Controle de NFs Tomadas'!$E$4:$E$9993=$A$1)*('Controle de NFs Tomadas'!$C$4:$C$9993=AI$2)*('Controle de NFs Tomadas'!$G$4:$G$9993=$A35)*('Controle de NFs Tomadas'!$I$4:$I$9993))</f>
        <v>0</v>
      </c>
      <c r="AJ35" s="168">
        <f>SUMPRODUCT(('Controle de NFs Tomadas'!$E$4:$E$9993=$A$1)*('Controle de NFs Tomadas'!$C$4:$C$9993=AJ$2)*('Controle de NFs Tomadas'!$G$4:$G$9993=$A35)*('Controle de NFs Tomadas'!$I$4:$I$9993))</f>
        <v>0</v>
      </c>
      <c r="AK35" s="168">
        <f>SUMPRODUCT(('Controle de NFs Tomadas'!$E$4:$E$9993=$A$1)*('Controle de NFs Tomadas'!$C$4:$C$9993=AK$2)*('Controle de NFs Tomadas'!$G$4:$G$9993=$A35)*('Controle de NFs Tomadas'!$I$4:$I$9993))</f>
        <v>0</v>
      </c>
      <c r="AL35" s="168">
        <f>SUMPRODUCT(('Controle de NFs Tomadas'!$E$4:$E$9993=$A$1)*('Controle de NFs Tomadas'!$C$4:$C$9993=AL$2)*('Controle de NFs Tomadas'!$G$4:$G$9993=$A35)*('Controle de NFs Tomadas'!$I$4:$I$9993))</f>
        <v>0</v>
      </c>
      <c r="AM35" s="168">
        <f>SUMPRODUCT(('Controle de NFs Tomadas'!$E$4:$E$9993=$A$1)*('Controle de NFs Tomadas'!$C$4:$C$9993=AM$2)*('Controle de NFs Tomadas'!$G$4:$G$9993=$A35)*('Controle de NFs Tomadas'!$I$4:$I$9993))</f>
        <v>0</v>
      </c>
      <c r="AN35" s="168">
        <f>SUMPRODUCT(('Controle de NFs Tomadas'!$E$4:$E$9993=$A$1)*('Controle de NFs Tomadas'!$C$4:$C$9993=AN$2)*('Controle de NFs Tomadas'!$G$4:$G$9993=$A35)*('Controle de NFs Tomadas'!$I$4:$I$9993))</f>
        <v>0</v>
      </c>
      <c r="AO35" s="168">
        <f>SUMPRODUCT(('Controle de NFs Tomadas'!$E$4:$E$9993=$A$1)*('Controle de NFs Tomadas'!$C$4:$C$9993=AO$2)*('Controle de NFs Tomadas'!$G$4:$G$9993=$A35)*('Controle de NFs Tomadas'!$I$4:$I$9993))</f>
        <v>0</v>
      </c>
      <c r="AP35" s="168">
        <f>SUMPRODUCT(('Controle de NFs Tomadas'!$E$4:$E$9993=$A$1)*('Controle de NFs Tomadas'!$C$4:$C$9993=AP$2)*('Controle de NFs Tomadas'!$G$4:$G$9993=$A35)*('Controle de NFs Tomadas'!$I$4:$I$9993))</f>
        <v>0</v>
      </c>
      <c r="AQ35" s="168">
        <f>SUMPRODUCT(('Controle de NFs Tomadas'!$E$4:$E$9993=$A$1)*('Controle de NFs Tomadas'!$C$4:$C$9993=AQ$2)*('Controle de NFs Tomadas'!$G$4:$G$9993=$A35)*('Controle de NFs Tomadas'!$I$4:$I$9993))</f>
        <v>0</v>
      </c>
      <c r="AR35" s="168">
        <f>SUMPRODUCT(('Controle de NFs Tomadas'!$E$4:$E$9993=$A$1)*('Controle de NFs Tomadas'!$C$4:$C$9993=AR$2)*('Controle de NFs Tomadas'!$G$4:$G$9993=$A35)*('Controle de NFs Tomadas'!$I$4:$I$9993))</f>
        <v>0</v>
      </c>
      <c r="AS35" s="168">
        <f>SUMPRODUCT(('Controle de NFs Tomadas'!$E$4:$E$9993=$A$1)*('Controle de NFs Tomadas'!$C$4:$C$9993=AS$2)*('Controle de NFs Tomadas'!$G$4:$G$9993=$A35)*('Controle de NFs Tomadas'!$I$4:$I$9993))</f>
        <v>0</v>
      </c>
      <c r="AT35" s="168">
        <f>SUMPRODUCT(('Controle de NFs Tomadas'!$E$4:$E$9993=$A$1)*('Controle de NFs Tomadas'!$C$4:$C$9993=AT$2)*('Controle de NFs Tomadas'!$G$4:$G$9993=$A35)*('Controle de NFs Tomadas'!$I$4:$I$9993))</f>
        <v>0</v>
      </c>
      <c r="AU35" s="168">
        <f>SUMPRODUCT(('Controle de NFs Tomadas'!$E$4:$E$9993=$A$1)*('Controle de NFs Tomadas'!$C$4:$C$9993=AU$2)*('Controle de NFs Tomadas'!$G$4:$G$9993=$A35)*('Controle de NFs Tomadas'!$I$4:$I$9993))</f>
        <v>0</v>
      </c>
      <c r="AV35" s="168">
        <f>SUMPRODUCT(('Controle de NFs Tomadas'!$E$4:$E$9993=$A$1)*('Controle de NFs Tomadas'!$C$4:$C$9993=AV$2)*('Controle de NFs Tomadas'!$G$4:$G$9993=$A35)*('Controle de NFs Tomadas'!$I$4:$I$9993))</f>
        <v>0</v>
      </c>
      <c r="AW35" s="168">
        <f>SUMPRODUCT(('Controle de NFs Tomadas'!$E$4:$E$9993=$A$1)*('Controle de NFs Tomadas'!$C$4:$C$9993=AW$2)*('Controle de NFs Tomadas'!$G$4:$G$9993=$A35)*('Controle de NFs Tomadas'!$I$4:$I$9993))</f>
        <v>0</v>
      </c>
      <c r="AX35" s="168">
        <f>SUMPRODUCT(('Controle de NFs Tomadas'!$E$4:$E$9993=$A$1)*('Controle de NFs Tomadas'!$C$4:$C$9993=AX$2)*('Controle de NFs Tomadas'!$G$4:$G$9993=$A35)*('Controle de NFs Tomadas'!$I$4:$I$9993))</f>
        <v>0</v>
      </c>
      <c r="AY35" s="168">
        <f>SUMPRODUCT(('Controle de NFs Tomadas'!$E$4:$E$9993=$A$1)*('Controle de NFs Tomadas'!$C$4:$C$9993=AY$2)*('Controle de NFs Tomadas'!$G$4:$G$9993=$A35)*('Controle de NFs Tomadas'!$I$4:$I$9993))</f>
        <v>0</v>
      </c>
      <c r="AZ35" s="168">
        <f>SUMPRODUCT(('Controle de NFs Tomadas'!$E$4:$E$9993=$A$1)*('Controle de NFs Tomadas'!$C$4:$C$9993=AZ$2)*('Controle de NFs Tomadas'!$G$4:$G$9993=$A35)*('Controle de NFs Tomadas'!$I$4:$I$9993))</f>
        <v>0</v>
      </c>
      <c r="BA35" s="168">
        <f>SUMPRODUCT(('Controle de NFs Tomadas'!$E$4:$E$9993=$A$1)*('Controle de NFs Tomadas'!$C$4:$C$9993=BA$2)*('Controle de NFs Tomadas'!$G$4:$G$9993=$A35)*('Controle de NFs Tomadas'!$I$4:$I$9993))</f>
        <v>0</v>
      </c>
      <c r="BB35" s="168">
        <f>SUMPRODUCT(('Controle de NFs Tomadas'!$E$4:$E$9993=$A$1)*('Controle de NFs Tomadas'!$C$4:$C$9993=BB$2)*('Controle de NFs Tomadas'!$G$4:$G$9993=$A35)*('Controle de NFs Tomadas'!$I$4:$I$9993))</f>
        <v>0</v>
      </c>
      <c r="BC35" s="168">
        <f>SUMPRODUCT(('Controle de NFs Tomadas'!$E$4:$E$9993=$A$1)*('Controle de NFs Tomadas'!$C$4:$C$9993=BC$2)*('Controle de NFs Tomadas'!$G$4:$G$9993=$A35)*('Controle de NFs Tomadas'!$I$4:$I$9993))</f>
        <v>0</v>
      </c>
      <c r="BD35" s="168">
        <f>SUMPRODUCT(('Controle de NFs Tomadas'!$E$4:$E$9993=$A$1)*('Controle de NFs Tomadas'!$C$4:$C$9993=BD$2)*('Controle de NFs Tomadas'!$G$4:$G$9993=$A35)*('Controle de NFs Tomadas'!$I$4:$I$9993))</f>
        <v>0</v>
      </c>
      <c r="BE35" s="168">
        <f>SUMPRODUCT(('Controle de NFs Tomadas'!$E$4:$E$9993=$A$1)*('Controle de NFs Tomadas'!$C$4:$C$9993=BE$2)*('Controle de NFs Tomadas'!$G$4:$G$9993=$A35)*('Controle de NFs Tomadas'!$I$4:$I$9993))</f>
        <v>0</v>
      </c>
      <c r="BF35" s="168">
        <f>SUMPRODUCT(('Controle de NFs Tomadas'!$E$4:$E$9993=$A$1)*('Controle de NFs Tomadas'!$C$4:$C$9993=BF$2)*('Controle de NFs Tomadas'!$G$4:$G$9993=$A35)*('Controle de NFs Tomadas'!$I$4:$I$9993))</f>
        <v>0</v>
      </c>
      <c r="BG35" s="168">
        <f>SUMPRODUCT(('Controle de NFs Tomadas'!$E$4:$E$9993=$A$1)*('Controle de NFs Tomadas'!$C$4:$C$9993=BG$2)*('Controle de NFs Tomadas'!$G$4:$G$9993=$A35)*('Controle de NFs Tomadas'!$I$4:$I$9993))</f>
        <v>0</v>
      </c>
      <c r="BH35" s="168">
        <f>SUMPRODUCT(('Controle de NFs Tomadas'!$E$4:$E$9993=$A$1)*('Controle de NFs Tomadas'!$C$4:$C$9993=BH$2)*('Controle de NFs Tomadas'!$G$4:$G$9993=$A35)*('Controle de NFs Tomadas'!$I$4:$I$9993))</f>
        <v>0</v>
      </c>
      <c r="BI35" s="168">
        <f>SUMPRODUCT(('Controle de NFs Tomadas'!$E$4:$E$9993=$A$1)*('Controle de NFs Tomadas'!$C$4:$C$9993=BI$2)*('Controle de NFs Tomadas'!$G$4:$G$9993=$A35)*('Controle de NFs Tomadas'!$I$4:$I$9993))</f>
        <v>0</v>
      </c>
      <c r="BJ35" s="168">
        <f>SUMPRODUCT(('Controle de NFs Tomadas'!$E$4:$E$9993=$A$1)*('Controle de NFs Tomadas'!$C$4:$C$9993=BJ$2)*('Controle de NFs Tomadas'!$G$4:$G$9993=$A35)*('Controle de NFs Tomadas'!$I$4:$I$9993))</f>
        <v>0</v>
      </c>
      <c r="BK35" s="168">
        <f>SUMPRODUCT(('Controle de NFs Tomadas'!$E$4:$E$9993=$A$1)*('Controle de NFs Tomadas'!$C$4:$C$9993=BK$2)*('Controle de NFs Tomadas'!$G$4:$G$9993=$A35)*('Controle de NFs Tomadas'!$I$4:$I$9993))</f>
        <v>0</v>
      </c>
      <c r="BL35" s="168">
        <f>SUMPRODUCT(('Controle de NFs Tomadas'!$E$4:$E$9993=$A$1)*('Controle de NFs Tomadas'!$C$4:$C$9993=BL$2)*('Controle de NFs Tomadas'!$G$4:$G$9993=$A35)*('Controle de NFs Tomadas'!$I$4:$I$9993))</f>
        <v>0</v>
      </c>
      <c r="BM35" s="169">
        <f>SUMPRODUCT(('Controle de NFs Tomadas'!$E$4:$E$9993=$A$1)*('Controle de NFs Tomadas'!$C$4:$C$9993=BM$2)*('Controle de NFs Tomadas'!$G$4:$G$9993=$A35)*('Controle de NFs Tomadas'!$I$4:$I$9993))</f>
        <v>0</v>
      </c>
      <c r="BN35" s="170">
        <f>SUMPRODUCT(('Controle de NFs Tomadas'!$E$4:$E$9993=$A$1)*('Controle de NFs Tomadas'!$C$4:$C$9993=BN$2)*('Controle de NFs Tomadas'!$G$4:$G$9993=$A35)*('Controle de NFs Tomadas'!$I$4:$I$9993))</f>
        <v>0</v>
      </c>
      <c r="BO35" s="168">
        <f>SUMPRODUCT(('Controle de NFs Tomadas'!$E$4:$E$9993=$A$1)*('Controle de NFs Tomadas'!$C$4:$C$9993=BO$2)*('Controle de NFs Tomadas'!$G$4:$G$9993=$A35)*('Controle de NFs Tomadas'!$I$4:$I$9993))</f>
        <v>0</v>
      </c>
      <c r="BP35" s="168">
        <f>SUMPRODUCT(('Controle de NFs Tomadas'!$E$4:$E$9993=$A$1)*('Controle de NFs Tomadas'!$C$4:$C$9993=BP$2)*('Controle de NFs Tomadas'!$G$4:$G$9993=$A35)*('Controle de NFs Tomadas'!$I$4:$I$9993))</f>
        <v>0</v>
      </c>
      <c r="BQ35" s="168">
        <f>SUMPRODUCT(('Controle de NFs Tomadas'!$E$4:$E$9993=$A$1)*('Controle de NFs Tomadas'!$C$4:$C$9993=BQ$2)*('Controle de NFs Tomadas'!$G$4:$G$9993=$A35)*('Controle de NFs Tomadas'!$I$4:$I$9993))</f>
        <v>0</v>
      </c>
      <c r="BR35" s="168">
        <f>SUMPRODUCT(('Controle de NFs Tomadas'!$E$4:$E$9993=$A$1)*('Controle de NFs Tomadas'!$C$4:$C$9993=BR$2)*('Controle de NFs Tomadas'!$G$4:$G$9993=$A35)*('Controle de NFs Tomadas'!$I$4:$I$9993))</f>
        <v>0</v>
      </c>
      <c r="BS35" s="168">
        <f>SUMPRODUCT(('Controle de NFs Tomadas'!$E$4:$E$9993=$A$1)*('Controle de NFs Tomadas'!$C$4:$C$9993=BS$2)*('Controle de NFs Tomadas'!$G$4:$G$9993=$A35)*('Controle de NFs Tomadas'!$I$4:$I$9993))</f>
        <v>0</v>
      </c>
      <c r="BT35" s="168">
        <f>SUMPRODUCT(('Controle de NFs Tomadas'!$E$4:$E$9993=$A$1)*('Controle de NFs Tomadas'!$C$4:$C$9993=BT$2)*('Controle de NFs Tomadas'!$G$4:$G$9993=$A35)*('Controle de NFs Tomadas'!$I$4:$I$9993))</f>
        <v>0</v>
      </c>
      <c r="BU35" s="168">
        <f>SUMPRODUCT(('Controle de NFs Tomadas'!$E$4:$E$9993=$A$1)*('Controle de NFs Tomadas'!$C$4:$C$9993=BU$2)*('Controle de NFs Tomadas'!$G$4:$G$9993=$A35)*('Controle de NFs Tomadas'!$I$4:$I$9993))</f>
        <v>0</v>
      </c>
      <c r="BV35" s="168">
        <f>SUMPRODUCT(('Controle de NFs Tomadas'!$E$4:$E$9993=$A$1)*('Controle de NFs Tomadas'!$C$4:$C$9993=BV$2)*('Controle de NFs Tomadas'!$G$4:$G$9993=$A35)*('Controle de NFs Tomadas'!$I$4:$I$9993))</f>
        <v>0</v>
      </c>
      <c r="BW35" s="168">
        <f>SUMPRODUCT(('Controle de NFs Tomadas'!$E$4:$E$9993=$A$1)*('Controle de NFs Tomadas'!$C$4:$C$9993=BW$2)*('Controle de NFs Tomadas'!$G$4:$G$9993=$A35)*('Controle de NFs Tomadas'!$I$4:$I$9993))</f>
        <v>0</v>
      </c>
      <c r="BX35" s="168">
        <f>SUMPRODUCT(('Controle de NFs Tomadas'!$E$4:$E$9993=$A$1)*('Controle de NFs Tomadas'!$C$4:$C$9993=BX$2)*('Controle de NFs Tomadas'!$G$4:$G$9993=$A35)*('Controle de NFs Tomadas'!$I$4:$I$9993))</f>
        <v>0</v>
      </c>
      <c r="BY35" s="168">
        <f>SUMPRODUCT(('Controle de NFs Tomadas'!$E$4:$E$9993=$A$1)*('Controle de NFs Tomadas'!$C$4:$C$9993=BY$2)*('Controle de NFs Tomadas'!$G$4:$G$9993=$A35)*('Controle de NFs Tomadas'!$I$4:$I$9993))</f>
        <v>0</v>
      </c>
      <c r="BZ35" s="168">
        <f>SUMPRODUCT(('Controle de NFs Tomadas'!$E$4:$E$9993=$A$1)*('Controle de NFs Tomadas'!$C$4:$C$9993=BZ$2)*('Controle de NFs Tomadas'!$G$4:$G$9993=$A35)*('Controle de NFs Tomadas'!$I$4:$I$9993))</f>
        <v>0</v>
      </c>
      <c r="CA35" s="168">
        <f>SUMPRODUCT(('Controle de NFs Tomadas'!$E$4:$E$9993=$A$1)*('Controle de NFs Tomadas'!$C$4:$C$9993=CA$2)*('Controle de NFs Tomadas'!$G$4:$G$9993=$A35)*('Controle de NFs Tomadas'!$I$4:$I$9993))</f>
        <v>0</v>
      </c>
      <c r="CB35" s="168">
        <f>SUMPRODUCT(('Controle de NFs Tomadas'!$E$4:$E$9993=$A$1)*('Controle de NFs Tomadas'!$C$4:$C$9993=CB$2)*('Controle de NFs Tomadas'!$G$4:$G$9993=$A35)*('Controle de NFs Tomadas'!$I$4:$I$9993))</f>
        <v>0</v>
      </c>
      <c r="CC35" s="168">
        <f>SUMPRODUCT(('Controle de NFs Tomadas'!$E$4:$E$9993=$A$1)*('Controle de NFs Tomadas'!$C$4:$C$9993=CC$2)*('Controle de NFs Tomadas'!$G$4:$G$9993=$A35)*('Controle de NFs Tomadas'!$I$4:$I$9993))</f>
        <v>0</v>
      </c>
      <c r="CD35" s="168">
        <f>SUMPRODUCT(('Controle de NFs Tomadas'!$E$4:$E$9993=$A$1)*('Controle de NFs Tomadas'!$C$4:$C$9993=CD$2)*('Controle de NFs Tomadas'!$G$4:$G$9993=$A35)*('Controle de NFs Tomadas'!$I$4:$I$9993))</f>
        <v>0</v>
      </c>
      <c r="CE35" s="168">
        <f>SUMPRODUCT(('Controle de NFs Tomadas'!$E$4:$E$9993=$A$1)*('Controle de NFs Tomadas'!$C$4:$C$9993=CE$2)*('Controle de NFs Tomadas'!$G$4:$G$9993=$A35)*('Controle de NFs Tomadas'!$I$4:$I$9993))</f>
        <v>0</v>
      </c>
      <c r="CF35" s="168">
        <f>SUMPRODUCT(('Controle de NFs Tomadas'!$E$4:$E$9993=$A$1)*('Controle de NFs Tomadas'!$C$4:$C$9993=CF$2)*('Controle de NFs Tomadas'!$G$4:$G$9993=$A35)*('Controle de NFs Tomadas'!$I$4:$I$9993))</f>
        <v>0</v>
      </c>
      <c r="CG35" s="168">
        <f>SUMPRODUCT(('Controle de NFs Tomadas'!$E$4:$E$9993=$A$1)*('Controle de NFs Tomadas'!$C$4:$C$9993=CG$2)*('Controle de NFs Tomadas'!$G$4:$G$9993=$A35)*('Controle de NFs Tomadas'!$I$4:$I$9993))</f>
        <v>0</v>
      </c>
      <c r="CH35" s="168">
        <f>SUMPRODUCT(('Controle de NFs Tomadas'!$E$4:$E$9993=$A$1)*('Controle de NFs Tomadas'!$C$4:$C$9993=CH$2)*('Controle de NFs Tomadas'!$G$4:$G$9993=$A35)*('Controle de NFs Tomadas'!$I$4:$I$9993))</f>
        <v>0</v>
      </c>
      <c r="CI35" s="168">
        <f>SUMPRODUCT(('Controle de NFs Tomadas'!$E$4:$E$9993=$A$1)*('Controle de NFs Tomadas'!$C$4:$C$9993=CI$2)*('Controle de NFs Tomadas'!$G$4:$G$9993=$A35)*('Controle de NFs Tomadas'!$I$4:$I$9993))</f>
        <v>0</v>
      </c>
      <c r="CJ35" s="168">
        <f>SUMPRODUCT(('Controle de NFs Tomadas'!$E$4:$E$9993=$A$1)*('Controle de NFs Tomadas'!$C$4:$C$9993=CJ$2)*('Controle de NFs Tomadas'!$G$4:$G$9993=$A35)*('Controle de NFs Tomadas'!$I$4:$I$9993))</f>
        <v>0</v>
      </c>
      <c r="CK35" s="168">
        <f>SUMPRODUCT(('Controle de NFs Tomadas'!$E$4:$E$9993=$A$1)*('Controle de NFs Tomadas'!$C$4:$C$9993=CK$2)*('Controle de NFs Tomadas'!$G$4:$G$9993=$A35)*('Controle de NFs Tomadas'!$I$4:$I$9993))</f>
        <v>0</v>
      </c>
      <c r="CL35" s="168">
        <f>SUMPRODUCT(('Controle de NFs Tomadas'!$E$4:$E$9993=$A$1)*('Controle de NFs Tomadas'!$C$4:$C$9993=CL$2)*('Controle de NFs Tomadas'!$G$4:$G$9993=$A35)*('Controle de NFs Tomadas'!$I$4:$I$9993))</f>
        <v>0</v>
      </c>
      <c r="CM35" s="168">
        <f>SUMPRODUCT(('Controle de NFs Tomadas'!$E$4:$E$9993=$A$1)*('Controle de NFs Tomadas'!$C$4:$C$9993=CM$2)*('Controle de NFs Tomadas'!$G$4:$G$9993=$A35)*('Controle de NFs Tomadas'!$I$4:$I$9993))</f>
        <v>0</v>
      </c>
      <c r="CN35" s="168">
        <f>SUMPRODUCT(('Controle de NFs Tomadas'!$E$4:$E$9993=$A$1)*('Controle de NFs Tomadas'!$C$4:$C$9993=CN$2)*('Controle de NFs Tomadas'!$G$4:$G$9993=$A35)*('Controle de NFs Tomadas'!$I$4:$I$9993))</f>
        <v>0</v>
      </c>
      <c r="CO35" s="168">
        <f>SUMPRODUCT(('Controle de NFs Tomadas'!$E$4:$E$9993=$A$1)*('Controle de NFs Tomadas'!$C$4:$C$9993=CO$2)*('Controle de NFs Tomadas'!$G$4:$G$9993=$A35)*('Controle de NFs Tomadas'!$I$4:$I$9993))</f>
        <v>0</v>
      </c>
      <c r="CP35" s="168">
        <f>SUMPRODUCT(('Controle de NFs Tomadas'!$E$4:$E$9993=$A$1)*('Controle de NFs Tomadas'!$C$4:$C$9993=CP$2)*('Controle de NFs Tomadas'!$G$4:$G$9993=$A35)*('Controle de NFs Tomadas'!$I$4:$I$9993))</f>
        <v>0</v>
      </c>
      <c r="CQ35" s="168">
        <f>SUMPRODUCT(('Controle de NFs Tomadas'!$E$4:$E$9993=$A$1)*('Controle de NFs Tomadas'!$C$4:$C$9993=CQ$2)*('Controle de NFs Tomadas'!$G$4:$G$9993=$A35)*('Controle de NFs Tomadas'!$I$4:$I$9993))</f>
        <v>0</v>
      </c>
      <c r="CR35" s="168">
        <f>SUMPRODUCT(('Controle de NFs Tomadas'!$E$4:$E$9993=$A$1)*('Controle de NFs Tomadas'!$C$4:$C$9993=CR$2)*('Controle de NFs Tomadas'!$G$4:$G$9993=$A35)*('Controle de NFs Tomadas'!$I$4:$I$9993))</f>
        <v>0</v>
      </c>
      <c r="CS35" s="168">
        <f>SUMPRODUCT(('Controle de NFs Tomadas'!$E$4:$E$9993=$A$1)*('Controle de NFs Tomadas'!$C$4:$C$9993=CS$2)*('Controle de NFs Tomadas'!$G$4:$G$9993=$A35)*('Controle de NFs Tomadas'!$I$4:$I$9993))</f>
        <v>0</v>
      </c>
      <c r="CT35" s="168">
        <f>SUMPRODUCT(('Controle de NFs Tomadas'!$E$4:$E$9993=$A$1)*('Controle de NFs Tomadas'!$C$4:$C$9993=CT$2)*('Controle de NFs Tomadas'!$G$4:$G$9993=$A35)*('Controle de NFs Tomadas'!$I$4:$I$9993))</f>
        <v>0</v>
      </c>
      <c r="CU35" s="168">
        <f>SUMPRODUCT(('Controle de NFs Tomadas'!$E$4:$E$9993=$A$1)*('Controle de NFs Tomadas'!$C$4:$C$9993=CU$2)*('Controle de NFs Tomadas'!$G$4:$G$9993=$A35)*('Controle de NFs Tomadas'!$I$4:$I$9993))</f>
        <v>0</v>
      </c>
      <c r="CV35" s="168">
        <f>SUMPRODUCT(('Controle de NFs Tomadas'!$E$4:$E$9993=$A$1)*('Controle de NFs Tomadas'!$C$4:$C$9993=CV$2)*('Controle de NFs Tomadas'!$G$4:$G$9993=$A35)*('Controle de NFs Tomadas'!$I$4:$I$9993))</f>
        <v>0</v>
      </c>
      <c r="CW35" s="168">
        <f>SUMPRODUCT(('Controle de NFs Tomadas'!$E$4:$E$9993=$A$1)*('Controle de NFs Tomadas'!$C$4:$C$9993=CW$2)*('Controle de NFs Tomadas'!$G$4:$G$9993=$A35)*('Controle de NFs Tomadas'!$I$4:$I$9993))</f>
        <v>0</v>
      </c>
      <c r="CX35" s="168">
        <f>SUMPRODUCT(('Controle de NFs Tomadas'!$E$4:$E$9993=$A$1)*('Controle de NFs Tomadas'!$C$4:$C$9993=CX$2)*('Controle de NFs Tomadas'!$G$4:$G$9993=$A35)*('Controle de NFs Tomadas'!$I$4:$I$9993))</f>
        <v>0</v>
      </c>
      <c r="CY35" s="168">
        <f>SUMPRODUCT(('Controle de NFs Tomadas'!$E$4:$E$9993=$A$1)*('Controle de NFs Tomadas'!$C$4:$C$9993=CY$2)*('Controle de NFs Tomadas'!$G$4:$G$9993=$A35)*('Controle de NFs Tomadas'!$I$4:$I$9993))</f>
        <v>0</v>
      </c>
      <c r="CZ35" s="168">
        <f>SUMPRODUCT(('Controle de NFs Tomadas'!$E$4:$E$9993=$A$1)*('Controle de NFs Tomadas'!$C$4:$C$9993=CZ$2)*('Controle de NFs Tomadas'!$G$4:$G$9993=$A35)*('Controle de NFs Tomadas'!$I$4:$I$9993))</f>
        <v>0</v>
      </c>
      <c r="DA35" s="168">
        <f>SUMPRODUCT(('Controle de NFs Tomadas'!$E$4:$E$9993=$A$1)*('Controle de NFs Tomadas'!$C$4:$C$9993=DA$2)*('Controle de NFs Tomadas'!$G$4:$G$9993=$A35)*('Controle de NFs Tomadas'!$I$4:$I$9993))</f>
        <v>0</v>
      </c>
      <c r="DB35" s="168">
        <f>SUMPRODUCT(('Controle de NFs Tomadas'!$E$4:$E$9993=$A$1)*('Controle de NFs Tomadas'!$C$4:$C$9993=DB$2)*('Controle de NFs Tomadas'!$G$4:$G$9993=$A35)*('Controle de NFs Tomadas'!$I$4:$I$9993))</f>
        <v>0</v>
      </c>
      <c r="DC35" s="168">
        <f>SUMPRODUCT(('Controle de NFs Tomadas'!$E$4:$E$9993=$A$1)*('Controle de NFs Tomadas'!$C$4:$C$9993=DC$2)*('Controle de NFs Tomadas'!$G$4:$G$9993=$A35)*('Controle de NFs Tomadas'!$I$4:$I$9993))</f>
        <v>0</v>
      </c>
      <c r="DD35" s="168">
        <f>SUMPRODUCT(('Controle de NFs Tomadas'!$E$4:$E$9993=$A$1)*('Controle de NFs Tomadas'!$C$4:$C$9993=DD$2)*('Controle de NFs Tomadas'!$G$4:$G$9993=$A35)*('Controle de NFs Tomadas'!$I$4:$I$9993))</f>
        <v>0</v>
      </c>
      <c r="DE35" s="168">
        <f>SUMPRODUCT(('Controle de NFs Tomadas'!$E$4:$E$9993=$A$1)*('Controle de NFs Tomadas'!$C$4:$C$9993=DE$2)*('Controle de NFs Tomadas'!$G$4:$G$9993=$A35)*('Controle de NFs Tomadas'!$I$4:$I$9993))</f>
        <v>0</v>
      </c>
      <c r="DF35" s="168">
        <f>SUMPRODUCT(('Controle de NFs Tomadas'!$E$4:$E$9993=$A$1)*('Controle de NFs Tomadas'!$C$4:$C$9993=DF$2)*('Controle de NFs Tomadas'!$G$4:$G$9993=$A35)*('Controle de NFs Tomadas'!$I$4:$I$9993))</f>
        <v>0</v>
      </c>
      <c r="DG35" s="168">
        <f>SUMPRODUCT(('Controle de NFs Tomadas'!$E$4:$E$9993=$A$1)*('Controle de NFs Tomadas'!$C$4:$C$9993=DG$2)*('Controle de NFs Tomadas'!$G$4:$G$9993=$A35)*('Controle de NFs Tomadas'!$I$4:$I$9993))</f>
        <v>0</v>
      </c>
      <c r="DH35" s="168">
        <f>SUMPRODUCT(('Controle de NFs Tomadas'!$E$4:$E$9993=$A$1)*('Controle de NFs Tomadas'!$C$4:$C$9993=DH$2)*('Controle de NFs Tomadas'!$G$4:$G$9993=$A35)*('Controle de NFs Tomadas'!$I$4:$I$9993))</f>
        <v>0</v>
      </c>
      <c r="DI35" s="168">
        <f>SUMPRODUCT(('Controle de NFs Tomadas'!$E$4:$E$9993=$A$1)*('Controle de NFs Tomadas'!$C$4:$C$9993=DI$2)*('Controle de NFs Tomadas'!$G$4:$G$9993=$A35)*('Controle de NFs Tomadas'!$I$4:$I$9993))</f>
        <v>0</v>
      </c>
      <c r="DJ35" s="168">
        <f>SUMPRODUCT(('Controle de NFs Tomadas'!$E$4:$E$9993=$A$1)*('Controle de NFs Tomadas'!$C$4:$C$9993=DJ$2)*('Controle de NFs Tomadas'!$G$4:$G$9993=$A35)*('Controle de NFs Tomadas'!$I$4:$I$9993))</f>
        <v>0</v>
      </c>
      <c r="DK35" s="168">
        <f>SUMPRODUCT(('Controle de NFs Tomadas'!$E$4:$E$9993=$A$1)*('Controle de NFs Tomadas'!$C$4:$C$9993=DK$2)*('Controle de NFs Tomadas'!$G$4:$G$9993=$A35)*('Controle de NFs Tomadas'!$I$4:$I$9993))</f>
        <v>0</v>
      </c>
      <c r="DL35" s="168">
        <f>SUMPRODUCT(('Controle de NFs Tomadas'!$E$4:$E$9993=$A$1)*('Controle de NFs Tomadas'!$C$4:$C$9993=DL$2)*('Controle de NFs Tomadas'!$G$4:$G$9993=$A35)*('Controle de NFs Tomadas'!$I$4:$I$9993))</f>
        <v>0</v>
      </c>
      <c r="DM35" s="168">
        <f>SUMPRODUCT(('Controle de NFs Tomadas'!$E$4:$E$9993=$A$1)*('Controle de NFs Tomadas'!$C$4:$C$9993=DM$2)*('Controle de NFs Tomadas'!$G$4:$G$9993=$A35)*('Controle de NFs Tomadas'!$I$4:$I$9993))</f>
        <v>0</v>
      </c>
      <c r="DN35" s="168">
        <f>SUMPRODUCT(('Controle de NFs Tomadas'!$E$4:$E$9993=$A$1)*('Controle de NFs Tomadas'!$C$4:$C$9993=DN$2)*('Controle de NFs Tomadas'!$G$4:$G$9993=$A35)*('Controle de NFs Tomadas'!$I$4:$I$9993))</f>
        <v>0</v>
      </c>
      <c r="DO35" s="168">
        <f>SUMPRODUCT(('Controle de NFs Tomadas'!$E$4:$E$9993=$A$1)*('Controle de NFs Tomadas'!$C$4:$C$9993=DO$2)*('Controle de NFs Tomadas'!$G$4:$G$9993=$A35)*('Controle de NFs Tomadas'!$I$4:$I$9993))</f>
        <v>0</v>
      </c>
      <c r="DP35" s="168">
        <f>SUMPRODUCT(('Controle de NFs Tomadas'!$E$4:$E$9993=$A$1)*('Controle de NFs Tomadas'!$C$4:$C$9993=DP$2)*('Controle de NFs Tomadas'!$G$4:$G$9993=$A35)*('Controle de NFs Tomadas'!$I$4:$I$9993))</f>
        <v>0</v>
      </c>
      <c r="DQ35" s="168">
        <f>SUMPRODUCT(('Controle de NFs Tomadas'!$E$4:$E$9993=$A$1)*('Controle de NFs Tomadas'!$C$4:$C$9993=DQ$2)*('Controle de NFs Tomadas'!$G$4:$G$9993=$A35)*('Controle de NFs Tomadas'!$I$4:$I$9993))</f>
        <v>0</v>
      </c>
      <c r="DR35" s="168">
        <f>SUMPRODUCT(('Controle de NFs Tomadas'!$E$4:$E$9993=$A$1)*('Controle de NFs Tomadas'!$C$4:$C$9993=DR$2)*('Controle de NFs Tomadas'!$G$4:$G$9993=$A35)*('Controle de NFs Tomadas'!$I$4:$I$9993))</f>
        <v>0</v>
      </c>
      <c r="DS35" s="168">
        <f>SUMPRODUCT(('Controle de NFs Tomadas'!$E$4:$E$9993=$A$1)*('Controle de NFs Tomadas'!$C$4:$C$9993=DS$2)*('Controle de NFs Tomadas'!$G$4:$G$9993=$A35)*('Controle de NFs Tomadas'!$I$4:$I$9993))</f>
        <v>0</v>
      </c>
      <c r="DT35" s="168">
        <f>SUMPRODUCT(('Controle de NFs Tomadas'!$E$4:$E$9993=$A$1)*('Controle de NFs Tomadas'!$C$4:$C$9993=DT$2)*('Controle de NFs Tomadas'!$G$4:$G$9993=$A35)*('Controle de NFs Tomadas'!$I$4:$I$9993))</f>
        <v>0</v>
      </c>
      <c r="DU35" s="168">
        <f>SUMPRODUCT(('Controle de NFs Tomadas'!$E$4:$E$9993=$A$1)*('Controle de NFs Tomadas'!$C$4:$C$9993=DU$2)*('Controle de NFs Tomadas'!$G$4:$G$9993=$A35)*('Controle de NFs Tomadas'!$I$4:$I$9993))</f>
        <v>0</v>
      </c>
      <c r="DV35" s="168">
        <f>SUMPRODUCT(('Controle de NFs Tomadas'!$E$4:$E$9993=$A$1)*('Controle de NFs Tomadas'!$C$4:$C$9993=DV$2)*('Controle de NFs Tomadas'!$G$4:$G$9993=$A35)*('Controle de NFs Tomadas'!$I$4:$I$9993))</f>
        <v>0</v>
      </c>
      <c r="DW35" s="168">
        <f>SUMPRODUCT(('Controle de NFs Tomadas'!$E$4:$E$9993=$A$1)*('Controle de NFs Tomadas'!$C$4:$C$9993=DW$2)*('Controle de NFs Tomadas'!$G$4:$G$9993=$A35)*('Controle de NFs Tomadas'!$I$4:$I$9993))</f>
        <v>0</v>
      </c>
      <c r="DX35" s="168">
        <f>SUMPRODUCT(('Controle de NFs Tomadas'!$E$4:$E$9993=$A$1)*('Controle de NFs Tomadas'!$C$4:$C$9993=DX$2)*('Controle de NFs Tomadas'!$G$4:$G$9993=$A35)*('Controle de NFs Tomadas'!$I$4:$I$9993))</f>
        <v>0</v>
      </c>
      <c r="DY35" s="168">
        <f>SUMPRODUCT(('Controle de NFs Tomadas'!$E$4:$E$9993=$A$1)*('Controle de NFs Tomadas'!$C$4:$C$9993=DY$2)*('Controle de NFs Tomadas'!$G$4:$G$9993=$A35)*('Controle de NFs Tomadas'!$I$4:$I$9993))</f>
        <v>0</v>
      </c>
      <c r="DZ35" s="168">
        <f>SUMPRODUCT(('Controle de NFs Tomadas'!$E$4:$E$9993=$A$1)*('Controle de NFs Tomadas'!$C$4:$C$9993=DZ$2)*('Controle de NFs Tomadas'!$G$4:$G$9993=$A35)*('Controle de NFs Tomadas'!$I$4:$I$9993))</f>
        <v>0</v>
      </c>
      <c r="EA35" s="168">
        <f>SUMPRODUCT(('Controle de NFs Tomadas'!$E$4:$E$9993=$A$1)*('Controle de NFs Tomadas'!$C$4:$C$9993=EA$2)*('Controle de NFs Tomadas'!$G$4:$G$9993=$A35)*('Controle de NFs Tomadas'!$I$4:$I$9993))</f>
        <v>0</v>
      </c>
      <c r="EB35" s="168">
        <f>SUMPRODUCT(('Controle de NFs Tomadas'!$E$4:$E$9993=$A$1)*('Controle de NFs Tomadas'!$C$4:$C$9993=EB$2)*('Controle de NFs Tomadas'!$G$4:$G$9993=$A35)*('Controle de NFs Tomadas'!$I$4:$I$9993))</f>
        <v>0</v>
      </c>
      <c r="EC35" s="168">
        <f>SUMPRODUCT(('Controle de NFs Tomadas'!$E$4:$E$9993=$A$1)*('Controle de NFs Tomadas'!$C$4:$C$9993=EC$2)*('Controle de NFs Tomadas'!$G$4:$G$9993=$A35)*('Controle de NFs Tomadas'!$I$4:$I$9993))</f>
        <v>0</v>
      </c>
      <c r="ED35" s="168">
        <f>SUMPRODUCT(('Controle de NFs Tomadas'!$E$4:$E$9993=$A$1)*('Controle de NFs Tomadas'!$C$4:$C$9993=ED$2)*('Controle de NFs Tomadas'!$G$4:$G$9993=$A35)*('Controle de NFs Tomadas'!$I$4:$I$9993))</f>
        <v>0</v>
      </c>
      <c r="EE35" s="168">
        <f>SUMPRODUCT(('Controle de NFs Tomadas'!$E$4:$E$9993=$A$1)*('Controle de NFs Tomadas'!$C$4:$C$9993=EE$2)*('Controle de NFs Tomadas'!$G$4:$G$9993=$A35)*('Controle de NFs Tomadas'!$I$4:$I$9993))</f>
        <v>0</v>
      </c>
      <c r="EF35" s="168">
        <f>SUMPRODUCT(('Controle de NFs Tomadas'!$E$4:$E$9993=$A$1)*('Controle de NFs Tomadas'!$C$4:$C$9993=EF$2)*('Controle de NFs Tomadas'!$G$4:$G$9993=$A35)*('Controle de NFs Tomadas'!$I$4:$I$9993))</f>
        <v>0</v>
      </c>
      <c r="EG35" s="168">
        <f>SUMPRODUCT(('Controle de NFs Tomadas'!$E$4:$E$9993=$A$1)*('Controle de NFs Tomadas'!$C$4:$C$9993=EG$2)*('Controle de NFs Tomadas'!$G$4:$G$9993=$A35)*('Controle de NFs Tomadas'!$I$4:$I$9993))</f>
        <v>0</v>
      </c>
      <c r="EH35" s="168">
        <f>SUMPRODUCT(('Controle de NFs Tomadas'!$E$4:$E$9993=$A$1)*('Controle de NFs Tomadas'!$C$4:$C$9993=EH$2)*('Controle de NFs Tomadas'!$G$4:$G$9993=$A35)*('Controle de NFs Tomadas'!$I$4:$I$9993))</f>
        <v>0</v>
      </c>
      <c r="EI35" s="168">
        <f>SUMPRODUCT(('Controle de NFs Tomadas'!$E$4:$E$9993=$A$1)*('Controle de NFs Tomadas'!$C$4:$C$9993=EI$2)*('Controle de NFs Tomadas'!$G$4:$G$9993=$A35)*('Controle de NFs Tomadas'!$I$4:$I$9993))</f>
        <v>0</v>
      </c>
      <c r="EJ35" s="168">
        <f>SUMPRODUCT(('Controle de NFs Tomadas'!$E$4:$E$9993=$A$1)*('Controle de NFs Tomadas'!$C$4:$C$9993=EJ$2)*('Controle de NFs Tomadas'!$G$4:$G$9993=$A35)*('Controle de NFs Tomadas'!$I$4:$I$9993))</f>
        <v>0</v>
      </c>
      <c r="EK35" s="168">
        <f>SUMPRODUCT(('Controle de NFs Tomadas'!$E$4:$E$9993=$A$1)*('Controle de NFs Tomadas'!$C$4:$C$9993=EK$2)*('Controle de NFs Tomadas'!$G$4:$G$9993=$A35)*('Controle de NFs Tomadas'!$I$4:$I$9993))</f>
        <v>0</v>
      </c>
      <c r="EL35" s="168">
        <f>SUMPRODUCT(('Controle de NFs Tomadas'!$E$4:$E$9993=$A$1)*('Controle de NFs Tomadas'!$C$4:$C$9993=EL$2)*('Controle de NFs Tomadas'!$G$4:$G$9993=$A35)*('Controle de NFs Tomadas'!$I$4:$I$9993))</f>
        <v>0</v>
      </c>
      <c r="EM35" s="168">
        <f>SUMPRODUCT(('Controle de NFs Tomadas'!$E$4:$E$9993=$A$1)*('Controle de NFs Tomadas'!$C$4:$C$9993=EM$2)*('Controle de NFs Tomadas'!$G$4:$G$9993=$A35)*('Controle de NFs Tomadas'!$I$4:$I$9993))</f>
        <v>0</v>
      </c>
      <c r="EN35" s="168">
        <f>SUMPRODUCT(('Controle de NFs Tomadas'!$E$4:$E$9993=$A$1)*('Controle de NFs Tomadas'!$C$4:$C$9993=EN$2)*('Controle de NFs Tomadas'!$G$4:$G$9993=$A35)*('Controle de NFs Tomadas'!$I$4:$I$9993))</f>
        <v>0</v>
      </c>
      <c r="EO35" s="168">
        <f>SUMPRODUCT(('Controle de NFs Tomadas'!$E$4:$E$9993=$A$1)*('Controle de NFs Tomadas'!$C$4:$C$9993=EO$2)*('Controle de NFs Tomadas'!$G$4:$G$9993=$A35)*('Controle de NFs Tomadas'!$I$4:$I$9993))</f>
        <v>0</v>
      </c>
      <c r="EP35" s="168">
        <f>SUMPRODUCT(('Controle de NFs Tomadas'!$E$4:$E$9993=$A$1)*('Controle de NFs Tomadas'!$C$4:$C$9993=EP$2)*('Controle de NFs Tomadas'!$G$4:$G$9993=$A35)*('Controle de NFs Tomadas'!$I$4:$I$9993))</f>
        <v>0</v>
      </c>
      <c r="EQ35" s="168">
        <f>SUMPRODUCT(('Controle de NFs Tomadas'!$E$4:$E$9993=$A$1)*('Controle de NFs Tomadas'!$C$4:$C$9993=EQ$2)*('Controle de NFs Tomadas'!$G$4:$G$9993=$A35)*('Controle de NFs Tomadas'!$I$4:$I$9993))</f>
        <v>0</v>
      </c>
      <c r="ER35" s="168">
        <f>SUMPRODUCT(('Controle de NFs Tomadas'!$E$4:$E$9993=$A$1)*('Controle de NFs Tomadas'!$C$4:$C$9993=ER$2)*('Controle de NFs Tomadas'!$G$4:$G$9993=$A35)*('Controle de NFs Tomadas'!$I$4:$I$9993))</f>
        <v>0</v>
      </c>
      <c r="ES35" s="168">
        <f>SUMPRODUCT(('Controle de NFs Tomadas'!$E$4:$E$9993=$A$1)*('Controle de NFs Tomadas'!$C$4:$C$9993=ES$2)*('Controle de NFs Tomadas'!$G$4:$G$9993=$A35)*('Controle de NFs Tomadas'!$I$4:$I$9993))</f>
        <v>0</v>
      </c>
      <c r="ET35" s="168">
        <f>SUMPRODUCT(('Controle de NFs Tomadas'!$E$4:$E$9993=$A$1)*('Controle de NFs Tomadas'!$C$4:$C$9993=ET$2)*('Controle de NFs Tomadas'!$G$4:$G$9993=$A35)*('Controle de NFs Tomadas'!$I$4:$I$9993))</f>
        <v>0</v>
      </c>
      <c r="EU35" s="168">
        <f>SUMPRODUCT(('Controle de NFs Tomadas'!$E$4:$E$9993=$A$1)*('Controle de NFs Tomadas'!$C$4:$C$9993=EU$2)*('Controle de NFs Tomadas'!$G$4:$G$9993=$A35)*('Controle de NFs Tomadas'!$I$4:$I$9993))</f>
        <v>0</v>
      </c>
      <c r="EV35" s="168">
        <f>SUMPRODUCT(('Controle de NFs Tomadas'!$E$4:$E$9993=$A$1)*('Controle de NFs Tomadas'!$C$4:$C$9993=EV$2)*('Controle de NFs Tomadas'!$G$4:$G$9993=$A35)*('Controle de NFs Tomadas'!$I$4:$I$9993))</f>
        <v>0</v>
      </c>
      <c r="EW35" s="168">
        <f>SUMPRODUCT(('Controle de NFs Tomadas'!$E$4:$E$9993=$A$1)*('Controle de NFs Tomadas'!$C$4:$C$9993=EW$2)*('Controle de NFs Tomadas'!$G$4:$G$9993=$A35)*('Controle de NFs Tomadas'!$I$4:$I$9993))</f>
        <v>0</v>
      </c>
      <c r="EX35" s="168">
        <f>SUMPRODUCT(('Controle de NFs Tomadas'!$E$4:$E$9993=$A$1)*('Controle de NFs Tomadas'!$C$4:$C$9993=EX$2)*('Controle de NFs Tomadas'!$G$4:$G$9993=$A35)*('Controle de NFs Tomadas'!$I$4:$I$9993))</f>
        <v>0</v>
      </c>
      <c r="EY35" s="168">
        <f>SUMPRODUCT(('Controle de NFs Tomadas'!$E$4:$E$9993=$A$1)*('Controle de NFs Tomadas'!$C$4:$C$9993=EY$2)*('Controle de NFs Tomadas'!$G$4:$G$9993=$A35)*('Controle de NFs Tomadas'!$I$4:$I$9993))</f>
        <v>0</v>
      </c>
      <c r="EZ35" s="168">
        <f>SUMPRODUCT(('Controle de NFs Tomadas'!$E$4:$E$9993=$A$1)*('Controle de NFs Tomadas'!$C$4:$C$9993=EZ$2)*('Controle de NFs Tomadas'!$G$4:$G$9993=$A35)*('Controle de NFs Tomadas'!$I$4:$I$9993))</f>
        <v>0</v>
      </c>
      <c r="FA35" s="168">
        <f>SUMPRODUCT(('Controle de NFs Tomadas'!$E$4:$E$9993=$A$1)*('Controle de NFs Tomadas'!$C$4:$C$9993=FA$2)*('Controle de NFs Tomadas'!$G$4:$G$9993=$A35)*('Controle de NFs Tomadas'!$I$4:$I$9993))</f>
        <v>0</v>
      </c>
      <c r="FB35" s="168">
        <f>SUMPRODUCT(('Controle de NFs Tomadas'!$E$4:$E$9993=$A$1)*('Controle de NFs Tomadas'!$C$4:$C$9993=FB$2)*('Controle de NFs Tomadas'!$G$4:$G$9993=$A35)*('Controle de NFs Tomadas'!$I$4:$I$9993))</f>
        <v>0</v>
      </c>
      <c r="FC35" s="168">
        <f>SUMPRODUCT(('Controle de NFs Tomadas'!$E$4:$E$9993=$A$1)*('Controle de NFs Tomadas'!$C$4:$C$9993=FC$2)*('Controle de NFs Tomadas'!$G$4:$G$9993=$A35)*('Controle de NFs Tomadas'!$I$4:$I$9993))</f>
        <v>0</v>
      </c>
      <c r="FD35" s="168">
        <f>SUMPRODUCT(('Controle de NFs Tomadas'!$E$4:$E$9993=$A$1)*('Controle de NFs Tomadas'!$C$4:$C$9993=FD$2)*('Controle de NFs Tomadas'!$G$4:$G$9993=$A35)*('Controle de NFs Tomadas'!$I$4:$I$9993))</f>
        <v>0</v>
      </c>
      <c r="FE35" s="168">
        <f>SUMPRODUCT(('Controle de NFs Tomadas'!$E$4:$E$9993=$A$1)*('Controle de NFs Tomadas'!$C$4:$C$9993=FE$2)*('Controle de NFs Tomadas'!$G$4:$G$9993=$A35)*('Controle de NFs Tomadas'!$I$4:$I$9993))</f>
        <v>0</v>
      </c>
      <c r="FF35" s="168">
        <f>SUMPRODUCT(('Controle de NFs Tomadas'!$E$4:$E$9993=$A$1)*('Controle de NFs Tomadas'!$C$4:$C$9993=FF$2)*('Controle de NFs Tomadas'!$G$4:$G$9993=$A35)*('Controle de NFs Tomadas'!$I$4:$I$9993))</f>
        <v>0</v>
      </c>
      <c r="FG35" s="168">
        <f>SUMPRODUCT(('Controle de NFs Tomadas'!$E$4:$E$9993=$A$1)*('Controle de NFs Tomadas'!$C$4:$C$9993=FG$2)*('Controle de NFs Tomadas'!$G$4:$G$9993=$A35)*('Controle de NFs Tomadas'!$I$4:$I$9993))</f>
        <v>0</v>
      </c>
      <c r="FH35" s="168">
        <f>SUMPRODUCT(('Controle de NFs Tomadas'!$E$4:$E$9993=$A$1)*('Controle de NFs Tomadas'!$C$4:$C$9993=FH$2)*('Controle de NFs Tomadas'!$G$4:$G$9993=$A35)*('Controle de NFs Tomadas'!$I$4:$I$9993))</f>
        <v>0</v>
      </c>
      <c r="FI35" s="168">
        <f>SUMPRODUCT(('Controle de NFs Tomadas'!$E$4:$E$9993=$A$1)*('Controle de NFs Tomadas'!$C$4:$C$9993=FI$2)*('Controle de NFs Tomadas'!$G$4:$G$9993=$A35)*('Controle de NFs Tomadas'!$I$4:$I$9993))</f>
        <v>0</v>
      </c>
      <c r="FJ35" s="168">
        <f>SUMPRODUCT(('Controle de NFs Tomadas'!$E$4:$E$9993=$A$1)*('Controle de NFs Tomadas'!$C$4:$C$9993=FJ$2)*('Controle de NFs Tomadas'!$G$4:$G$9993=$A35)*('Controle de NFs Tomadas'!$I$4:$I$9993))</f>
        <v>0</v>
      </c>
      <c r="FK35" s="168">
        <f>SUMPRODUCT(('Controle de NFs Tomadas'!$E$4:$E$9993=$A$1)*('Controle de NFs Tomadas'!$C$4:$C$9993=FK$2)*('Controle de NFs Tomadas'!$G$4:$G$9993=$A35)*('Controle de NFs Tomadas'!$I$4:$I$9993))</f>
        <v>0</v>
      </c>
      <c r="FL35" s="168">
        <f>SUMPRODUCT(('Controle de NFs Tomadas'!$E$4:$E$9993=$A$1)*('Controle de NFs Tomadas'!$C$4:$C$9993=FL$2)*('Controle de NFs Tomadas'!$G$4:$G$9993=$A35)*('Controle de NFs Tomadas'!$I$4:$I$9993))</f>
        <v>0</v>
      </c>
      <c r="FM35" s="168">
        <f>SUMPRODUCT(('Controle de NFs Tomadas'!$E$4:$E$9993=$A$1)*('Controle de NFs Tomadas'!$C$4:$C$9993=FM$2)*('Controle de NFs Tomadas'!$G$4:$G$9993=$A35)*('Controle de NFs Tomadas'!$I$4:$I$9993))</f>
        <v>0</v>
      </c>
      <c r="FN35" s="168">
        <f>SUMPRODUCT(('Controle de NFs Tomadas'!$E$4:$E$9993=$A$1)*('Controle de NFs Tomadas'!$C$4:$C$9993=FN$2)*('Controle de NFs Tomadas'!$G$4:$G$9993=$A35)*('Controle de NFs Tomadas'!$I$4:$I$9993))</f>
        <v>0</v>
      </c>
      <c r="FO35" s="168">
        <f>SUMPRODUCT(('Controle de NFs Tomadas'!$E$4:$E$9993=$A$1)*('Controle de NFs Tomadas'!$C$4:$C$9993=FO$2)*('Controle de NFs Tomadas'!$G$4:$G$9993=$A35)*('Controle de NFs Tomadas'!$I$4:$I$9993))</f>
        <v>0</v>
      </c>
      <c r="FP35" s="168">
        <f>SUMPRODUCT(('Controle de NFs Tomadas'!$E$4:$E$9993=$A$1)*('Controle de NFs Tomadas'!$C$4:$C$9993=FP$2)*('Controle de NFs Tomadas'!$G$4:$G$9993=$A35)*('Controle de NFs Tomadas'!$I$4:$I$9993))</f>
        <v>0</v>
      </c>
      <c r="FQ35" s="168">
        <f>SUMPRODUCT(('Controle de NFs Tomadas'!$E$4:$E$9993=$A$1)*('Controle de NFs Tomadas'!$C$4:$C$9993=FQ$2)*('Controle de NFs Tomadas'!$G$4:$G$9993=$A35)*('Controle de NFs Tomadas'!$I$4:$I$9993))</f>
        <v>0</v>
      </c>
      <c r="FR35" s="168">
        <f>SUMPRODUCT(('Controle de NFs Tomadas'!$E$4:$E$9993=$A$1)*('Controle de NFs Tomadas'!$C$4:$C$9993=FR$2)*('Controle de NFs Tomadas'!$G$4:$G$9993=$A35)*('Controle de NFs Tomadas'!$I$4:$I$9993))</f>
        <v>0</v>
      </c>
      <c r="FS35" s="168">
        <f>SUMPRODUCT(('Controle de NFs Tomadas'!$E$4:$E$9993=$A$1)*('Controle de NFs Tomadas'!$C$4:$C$9993=FS$2)*('Controle de NFs Tomadas'!$G$4:$G$9993=$A35)*('Controle de NFs Tomadas'!$I$4:$I$9993))</f>
        <v>0</v>
      </c>
      <c r="FT35" s="168">
        <f>SUMPRODUCT(('Controle de NFs Tomadas'!$E$4:$E$9993=$A$1)*('Controle de NFs Tomadas'!$C$4:$C$9993=FT$2)*('Controle de NFs Tomadas'!$G$4:$G$9993=$A35)*('Controle de NFs Tomadas'!$I$4:$I$9993))</f>
        <v>0</v>
      </c>
      <c r="FU35" s="168">
        <f>SUMPRODUCT(('Controle de NFs Tomadas'!$E$4:$E$9993=$A$1)*('Controle de NFs Tomadas'!$C$4:$C$9993=FU$2)*('Controle de NFs Tomadas'!$G$4:$G$9993=$A35)*('Controle de NFs Tomadas'!$I$4:$I$9993))</f>
        <v>0</v>
      </c>
      <c r="FV35" s="168">
        <f>SUMPRODUCT(('Controle de NFs Tomadas'!$E$4:$E$9993=$A$1)*('Controle de NFs Tomadas'!$C$4:$C$9993=FV$2)*('Controle de NFs Tomadas'!$G$4:$G$9993=$A35)*('Controle de NFs Tomadas'!$I$4:$I$9993))</f>
        <v>0</v>
      </c>
      <c r="FW35" s="168">
        <f>SUMPRODUCT(('Controle de NFs Tomadas'!$E$4:$E$9993=$A$1)*('Controle de NFs Tomadas'!$C$4:$C$9993=FW$2)*('Controle de NFs Tomadas'!$G$4:$G$9993=$A35)*('Controle de NFs Tomadas'!$I$4:$I$9993))</f>
        <v>0</v>
      </c>
      <c r="FX35" s="168">
        <f>SUMPRODUCT(('Controle de NFs Tomadas'!$E$4:$E$9993=$A$1)*('Controle de NFs Tomadas'!$C$4:$C$9993=FX$2)*('Controle de NFs Tomadas'!$G$4:$G$9993=$A35)*('Controle de NFs Tomadas'!$I$4:$I$9993))</f>
        <v>0</v>
      </c>
      <c r="FY35" s="168">
        <f>SUMPRODUCT(('Controle de NFs Tomadas'!$E$4:$E$9993=$A$1)*('Controle de NFs Tomadas'!$C$4:$C$9993=FY$2)*('Controle de NFs Tomadas'!$G$4:$G$9993=$A35)*('Controle de NFs Tomadas'!$I$4:$I$9993))</f>
        <v>0</v>
      </c>
      <c r="FZ35" s="168">
        <f>SUMPRODUCT(('Controle de NFs Tomadas'!$E$4:$E$9993=$A$1)*('Controle de NFs Tomadas'!$C$4:$C$9993=FZ$2)*('Controle de NFs Tomadas'!$G$4:$G$9993=$A35)*('Controle de NFs Tomadas'!$I$4:$I$9993))</f>
        <v>0</v>
      </c>
      <c r="GA35" s="168">
        <f>SUMPRODUCT(('Controle de NFs Tomadas'!$E$4:$E$9993=$A$1)*('Controle de NFs Tomadas'!$C$4:$C$9993=GA$2)*('Controle de NFs Tomadas'!$G$4:$G$9993=$A35)*('Controle de NFs Tomadas'!$I$4:$I$9993))</f>
        <v>0</v>
      </c>
      <c r="GB35" s="168">
        <f>SUMPRODUCT(('Controle de NFs Tomadas'!$E$4:$E$9993=$A$1)*('Controle de NFs Tomadas'!$C$4:$C$9993=GB$2)*('Controle de NFs Tomadas'!$G$4:$G$9993=$A35)*('Controle de NFs Tomadas'!$I$4:$I$9993))</f>
        <v>0</v>
      </c>
      <c r="GC35" s="168">
        <f>SUMPRODUCT(('Controle de NFs Tomadas'!$E$4:$E$9993=$A$1)*('Controle de NFs Tomadas'!$C$4:$C$9993=GC$2)*('Controle de NFs Tomadas'!$G$4:$G$9993=$A35)*('Controle de NFs Tomadas'!$I$4:$I$9993))</f>
        <v>0</v>
      </c>
      <c r="GD35" s="168">
        <f>SUMPRODUCT(('Controle de NFs Tomadas'!$E$4:$E$9993=$A$1)*('Controle de NFs Tomadas'!$C$4:$C$9993=GD$2)*('Controle de NFs Tomadas'!$G$4:$G$9993=$A35)*('Controle de NFs Tomadas'!$I$4:$I$9993))</f>
        <v>0</v>
      </c>
      <c r="GE35" s="168">
        <f>SUMPRODUCT(('Controle de NFs Tomadas'!$E$4:$E$9993=$A$1)*('Controle de NFs Tomadas'!$C$4:$C$9993=GE$2)*('Controle de NFs Tomadas'!$G$4:$G$9993=$A35)*('Controle de NFs Tomadas'!$I$4:$I$9993))</f>
        <v>0</v>
      </c>
      <c r="GF35" s="168">
        <f>SUMPRODUCT(('Controle de NFs Tomadas'!$E$4:$E$9993=$A$1)*('Controle de NFs Tomadas'!$C$4:$C$9993=GF$2)*('Controle de NFs Tomadas'!$G$4:$G$9993=$A35)*('Controle de NFs Tomadas'!$I$4:$I$9993))</f>
        <v>0</v>
      </c>
      <c r="GG35" s="168">
        <f>SUMPRODUCT(('Controle de NFs Tomadas'!$E$4:$E$9993=$A$1)*('Controle de NFs Tomadas'!$C$4:$C$9993=GG$2)*('Controle de NFs Tomadas'!$G$4:$G$9993=$A35)*('Controle de NFs Tomadas'!$I$4:$I$9993))</f>
        <v>0</v>
      </c>
      <c r="GH35" s="168">
        <f>SUMPRODUCT(('Controle de NFs Tomadas'!$E$4:$E$9993=$A$1)*('Controle de NFs Tomadas'!$C$4:$C$9993=GH$2)*('Controle de NFs Tomadas'!$G$4:$G$9993=$A35)*('Controle de NFs Tomadas'!$I$4:$I$9993))</f>
        <v>0</v>
      </c>
      <c r="GI35" s="168">
        <f>SUMPRODUCT(('Controle de NFs Tomadas'!$E$4:$E$9993=$A$1)*('Controle de NFs Tomadas'!$C$4:$C$9993=GI$2)*('Controle de NFs Tomadas'!$G$4:$G$9993=$A35)*('Controle de NFs Tomadas'!$I$4:$I$9993))</f>
        <v>0</v>
      </c>
      <c r="GJ35" s="168">
        <f>SUMPRODUCT(('Controle de NFs Tomadas'!$E$4:$E$9993=$A$1)*('Controle de NFs Tomadas'!$C$4:$C$9993=GJ$2)*('Controle de NFs Tomadas'!$G$4:$G$9993=$A35)*('Controle de NFs Tomadas'!$I$4:$I$9993))</f>
        <v>0</v>
      </c>
      <c r="GK35" s="168">
        <f>SUMPRODUCT(('Controle de NFs Tomadas'!$E$4:$E$9993=$A$1)*('Controle de NFs Tomadas'!$C$4:$C$9993=GK$2)*('Controle de NFs Tomadas'!$G$4:$G$9993=$A35)*('Controle de NFs Tomadas'!$I$4:$I$9993))</f>
        <v>0</v>
      </c>
      <c r="GL35" s="168">
        <f>SUMPRODUCT(('Controle de NFs Tomadas'!$E$4:$E$9993=$A$1)*('Controle de NFs Tomadas'!$C$4:$C$9993=GL$2)*('Controle de NFs Tomadas'!$G$4:$G$9993=$A35)*('Controle de NFs Tomadas'!$I$4:$I$9993))</f>
        <v>0</v>
      </c>
      <c r="GM35" s="168">
        <f>SUMPRODUCT(('Controle de NFs Tomadas'!$E$4:$E$9993=$A$1)*('Controle de NFs Tomadas'!$C$4:$C$9993=GM$2)*('Controle de NFs Tomadas'!$G$4:$G$9993=$A35)*('Controle de NFs Tomadas'!$I$4:$I$9993))</f>
        <v>0</v>
      </c>
      <c r="GN35" s="168">
        <f>SUMPRODUCT(('Controle de NFs Tomadas'!$E$4:$E$9993=$A$1)*('Controle de NFs Tomadas'!$C$4:$C$9993=GN$2)*('Controle de NFs Tomadas'!$G$4:$G$9993=$A35)*('Controle de NFs Tomadas'!$I$4:$I$9993))</f>
        <v>0</v>
      </c>
      <c r="GO35" s="168">
        <f>SUMPRODUCT(('Controle de NFs Tomadas'!$E$4:$E$9993=$A$1)*('Controle de NFs Tomadas'!$C$4:$C$9993=GO$2)*('Controle de NFs Tomadas'!$G$4:$G$9993=$A35)*('Controle de NFs Tomadas'!$I$4:$I$9993))</f>
        <v>0</v>
      </c>
      <c r="GP35" s="168">
        <f>SUMPRODUCT(('Controle de NFs Tomadas'!$E$4:$E$9993=$A$1)*('Controle de NFs Tomadas'!$C$4:$C$9993=GP$2)*('Controle de NFs Tomadas'!$G$4:$G$9993=$A35)*('Controle de NFs Tomadas'!$I$4:$I$9993))</f>
        <v>0</v>
      </c>
      <c r="GQ35" s="168">
        <f>SUMPRODUCT(('Controle de NFs Tomadas'!$E$4:$E$9993=$A$1)*('Controle de NFs Tomadas'!$C$4:$C$9993=GQ$2)*('Controle de NFs Tomadas'!$G$4:$G$9993=$A35)*('Controle de NFs Tomadas'!$I$4:$I$9993))</f>
        <v>0</v>
      </c>
      <c r="GR35" s="168">
        <f>SUMPRODUCT(('Controle de NFs Tomadas'!$E$4:$E$9993=$A$1)*('Controle de NFs Tomadas'!$C$4:$C$9993=GR$2)*('Controle de NFs Tomadas'!$G$4:$G$9993=$A35)*('Controle de NFs Tomadas'!$I$4:$I$9993))</f>
        <v>0</v>
      </c>
      <c r="GS35" s="168">
        <f>SUMPRODUCT(('Controle de NFs Tomadas'!$E$4:$E$9993=$A$1)*('Controle de NFs Tomadas'!$C$4:$C$9993=GS$2)*('Controle de NFs Tomadas'!$G$4:$G$9993=$A35)*('Controle de NFs Tomadas'!$I$4:$I$9993))</f>
        <v>0</v>
      </c>
      <c r="GT35" s="168">
        <f>SUMPRODUCT(('Controle de NFs Tomadas'!$E$4:$E$9993=$A$1)*('Controle de NFs Tomadas'!$C$4:$C$9993=GT$2)*('Controle de NFs Tomadas'!$G$4:$G$9993=$A35)*('Controle de NFs Tomadas'!$I$4:$I$9993))</f>
        <v>0</v>
      </c>
      <c r="GU35" s="168">
        <f>SUMPRODUCT(('Controle de NFs Tomadas'!$E$4:$E$9993=$A$1)*('Controle de NFs Tomadas'!$C$4:$C$9993=GU$2)*('Controle de NFs Tomadas'!$G$4:$G$9993=$A35)*('Controle de NFs Tomadas'!$I$4:$I$9993))</f>
        <v>0</v>
      </c>
      <c r="GV35" s="168">
        <f>SUMPRODUCT(('Controle de NFs Tomadas'!$E$4:$E$9993=$A$1)*('Controle de NFs Tomadas'!$C$4:$C$9993=GV$2)*('Controle de NFs Tomadas'!$G$4:$G$9993=$A35)*('Controle de NFs Tomadas'!$I$4:$I$9993))</f>
        <v>0</v>
      </c>
      <c r="GW35" s="168">
        <f>SUMPRODUCT(('Controle de NFs Tomadas'!$E$4:$E$9993=$A$1)*('Controle de NFs Tomadas'!$C$4:$C$9993=GW$2)*('Controle de NFs Tomadas'!$G$4:$G$9993=$A35)*('Controle de NFs Tomadas'!$I$4:$I$9993))</f>
        <v>0</v>
      </c>
      <c r="GX35" s="168">
        <f>SUMPRODUCT(('Controle de NFs Tomadas'!$E$4:$E$9993=$A$1)*('Controle de NFs Tomadas'!$C$4:$C$9993=GX$2)*('Controle de NFs Tomadas'!$G$4:$G$9993=$A35)*('Controle de NFs Tomadas'!$I$4:$I$9993))</f>
        <v>0</v>
      </c>
      <c r="GY35" s="168">
        <f>SUMPRODUCT(('Controle de NFs Tomadas'!$E$4:$E$9993=$A$1)*('Controle de NFs Tomadas'!$C$4:$C$9993=GY$2)*('Controle de NFs Tomadas'!$G$4:$G$9993=$A35)*('Controle de NFs Tomadas'!$I$4:$I$9993))</f>
        <v>0</v>
      </c>
      <c r="GZ35" s="168">
        <f>SUMPRODUCT(('Controle de NFs Tomadas'!$E$4:$E$9993=$A$1)*('Controle de NFs Tomadas'!$C$4:$C$9993=GZ$2)*('Controle de NFs Tomadas'!$G$4:$G$9993=$A35)*('Controle de NFs Tomadas'!$I$4:$I$9993))</f>
        <v>0</v>
      </c>
      <c r="HA35" s="168">
        <f>SUMPRODUCT(('Controle de NFs Tomadas'!$E$4:$E$9993=$A$1)*('Controle de NFs Tomadas'!$C$4:$C$9993=HA$2)*('Controle de NFs Tomadas'!$G$4:$G$9993=$A35)*('Controle de NFs Tomadas'!$I$4:$I$9993))</f>
        <v>0</v>
      </c>
      <c r="HB35" s="168">
        <f>SUMPRODUCT(('Controle de NFs Tomadas'!$E$4:$E$9993=$A$1)*('Controle de NFs Tomadas'!$C$4:$C$9993=HB$2)*('Controle de NFs Tomadas'!$G$4:$G$9993=$A35)*('Controle de NFs Tomadas'!$I$4:$I$9993))</f>
        <v>0</v>
      </c>
      <c r="HC35" s="168">
        <f>SUMPRODUCT(('Controle de NFs Tomadas'!$E$4:$E$9993=$A$1)*('Controle de NFs Tomadas'!$C$4:$C$9993=HC$2)*('Controle de NFs Tomadas'!$G$4:$G$9993=$A35)*('Controle de NFs Tomadas'!$I$4:$I$9993))</f>
        <v>0</v>
      </c>
      <c r="HD35" s="168">
        <f>SUMPRODUCT(('Controle de NFs Tomadas'!$E$4:$E$9993=$A$1)*('Controle de NFs Tomadas'!$C$4:$C$9993=HD$2)*('Controle de NFs Tomadas'!$G$4:$G$9993=$A35)*('Controle de NFs Tomadas'!$I$4:$I$9993))</f>
        <v>0</v>
      </c>
      <c r="HE35" s="168">
        <f>SUMPRODUCT(('Controle de NFs Tomadas'!$E$4:$E$9993=$A$1)*('Controle de NFs Tomadas'!$C$4:$C$9993=HE$2)*('Controle de NFs Tomadas'!$G$4:$G$9993=$A35)*('Controle de NFs Tomadas'!$I$4:$I$9993))</f>
        <v>0</v>
      </c>
      <c r="HF35" s="168">
        <f>SUMPRODUCT(('Controle de NFs Tomadas'!$E$4:$E$9993=$A$1)*('Controle de NFs Tomadas'!$C$4:$C$9993=HF$2)*('Controle de NFs Tomadas'!$G$4:$G$9993=$A35)*('Controle de NFs Tomadas'!$I$4:$I$9993))</f>
        <v>0</v>
      </c>
      <c r="HG35" s="168">
        <f>SUMPRODUCT(('Controle de NFs Tomadas'!$E$4:$E$9993=$A$1)*('Controle de NFs Tomadas'!$C$4:$C$9993=HG$2)*('Controle de NFs Tomadas'!$G$4:$G$9993=$A35)*('Controle de NFs Tomadas'!$I$4:$I$9993))</f>
        <v>0</v>
      </c>
      <c r="HH35" s="168">
        <f>SUMPRODUCT(('Controle de NFs Tomadas'!$E$4:$E$9993=$A$1)*('Controle de NFs Tomadas'!$C$4:$C$9993=HH$2)*('Controle de NFs Tomadas'!$G$4:$G$9993=$A35)*('Controle de NFs Tomadas'!$I$4:$I$9993))</f>
        <v>0</v>
      </c>
      <c r="HI35" s="168">
        <f>SUMPRODUCT(('Controle de NFs Tomadas'!$E$4:$E$9993=$A$1)*('Controle de NFs Tomadas'!$C$4:$C$9993=HI$2)*('Controle de NFs Tomadas'!$G$4:$G$9993=$A35)*('Controle de NFs Tomadas'!$I$4:$I$9993))</f>
        <v>0</v>
      </c>
      <c r="HJ35" s="168">
        <f>SUMPRODUCT(('Controle de NFs Tomadas'!$E$4:$E$9993=$A$1)*('Controle de NFs Tomadas'!$C$4:$C$9993=HJ$2)*('Controle de NFs Tomadas'!$G$4:$G$9993=$A35)*('Controle de NFs Tomadas'!$I$4:$I$9993))</f>
        <v>0</v>
      </c>
      <c r="HK35" s="168">
        <f>SUMPRODUCT(('Controle de NFs Tomadas'!$E$4:$E$9993=$A$1)*('Controle de NFs Tomadas'!$C$4:$C$9993=HK$2)*('Controle de NFs Tomadas'!$G$4:$G$9993=$A35)*('Controle de NFs Tomadas'!$I$4:$I$9993))</f>
        <v>0</v>
      </c>
      <c r="HL35" s="168">
        <f>SUMPRODUCT(('Controle de NFs Tomadas'!$E$4:$E$9993=$A$1)*('Controle de NFs Tomadas'!$C$4:$C$9993=HL$2)*('Controle de NFs Tomadas'!$G$4:$G$9993=$A35)*('Controle de NFs Tomadas'!$I$4:$I$9993))</f>
        <v>0</v>
      </c>
      <c r="HM35" s="168">
        <f>SUMPRODUCT(('Controle de NFs Tomadas'!$E$4:$E$9993=$A$1)*('Controle de NFs Tomadas'!$C$4:$C$9993=HM$2)*('Controle de NFs Tomadas'!$G$4:$G$9993=$A35)*('Controle de NFs Tomadas'!$I$4:$I$9993))</f>
        <v>0</v>
      </c>
      <c r="HN35" s="168">
        <f>SUMPRODUCT(('Controle de NFs Tomadas'!$E$4:$E$9993=$A$1)*('Controle de NFs Tomadas'!$C$4:$C$9993=HN$2)*('Controle de NFs Tomadas'!$G$4:$G$9993=$A35)*('Controle de NFs Tomadas'!$I$4:$I$9993))</f>
        <v>0</v>
      </c>
      <c r="HO35" s="168">
        <f>SUMPRODUCT(('Controle de NFs Tomadas'!$E$4:$E$9993=$A$1)*('Controle de NFs Tomadas'!$C$4:$C$9993=HO$2)*('Controle de NFs Tomadas'!$G$4:$G$9993=$A35)*('Controle de NFs Tomadas'!$I$4:$I$9993))</f>
        <v>0</v>
      </c>
      <c r="HP35" s="168">
        <f>SUMPRODUCT(('Controle de NFs Tomadas'!$E$4:$E$9993=$A$1)*('Controle de NFs Tomadas'!$C$4:$C$9993=HP$2)*('Controle de NFs Tomadas'!$G$4:$G$9993=$A35)*('Controle de NFs Tomadas'!$I$4:$I$9993))</f>
        <v>0</v>
      </c>
      <c r="HQ35" s="168">
        <f>SUMPRODUCT(('Controle de NFs Tomadas'!$E$4:$E$9993=$A$1)*('Controle de NFs Tomadas'!$C$4:$C$9993=HQ$2)*('Controle de NFs Tomadas'!$G$4:$G$9993=$A35)*('Controle de NFs Tomadas'!$I$4:$I$9993))</f>
        <v>0</v>
      </c>
      <c r="HR35" s="168">
        <f>SUMPRODUCT(('Controle de NFs Tomadas'!$E$4:$E$9993=$A$1)*('Controle de NFs Tomadas'!$C$4:$C$9993=HR$2)*('Controle de NFs Tomadas'!$G$4:$G$9993=$A35)*('Controle de NFs Tomadas'!$I$4:$I$9993))</f>
        <v>0</v>
      </c>
      <c r="HS35" s="168">
        <f>SUMPRODUCT(('Controle de NFs Tomadas'!$E$4:$E$9993=$A$1)*('Controle de NFs Tomadas'!$C$4:$C$9993=HS$2)*('Controle de NFs Tomadas'!$G$4:$G$9993=$A35)*('Controle de NFs Tomadas'!$I$4:$I$9993))</f>
        <v>0</v>
      </c>
      <c r="HT35" s="168">
        <f>SUMPRODUCT(('Controle de NFs Tomadas'!$E$4:$E$9993=$A$1)*('Controle de NFs Tomadas'!$C$4:$C$9993=HT$2)*('Controle de NFs Tomadas'!$G$4:$G$9993=$A35)*('Controle de NFs Tomadas'!$I$4:$I$9993))</f>
        <v>0</v>
      </c>
      <c r="HU35" s="168">
        <f>SUMPRODUCT(('Controle de NFs Tomadas'!$E$4:$E$9993=$A$1)*('Controle de NFs Tomadas'!$C$4:$C$9993=HU$2)*('Controle de NFs Tomadas'!$G$4:$G$9993=$A35)*('Controle de NFs Tomadas'!$I$4:$I$9993))</f>
        <v>0</v>
      </c>
      <c r="HV35" s="168">
        <f>SUMPRODUCT(('Controle de NFs Tomadas'!$E$4:$E$9993=$A$1)*('Controle de NFs Tomadas'!$C$4:$C$9993=HV$2)*('Controle de NFs Tomadas'!$G$4:$G$9993=$A35)*('Controle de NFs Tomadas'!$I$4:$I$9993))</f>
        <v>0</v>
      </c>
      <c r="HW35" s="168">
        <f>SUMPRODUCT(('Controle de NFs Tomadas'!$E$4:$E$9993=$A$1)*('Controle de NFs Tomadas'!$C$4:$C$9993=HW$2)*('Controle de NFs Tomadas'!$G$4:$G$9993=$A35)*('Controle de NFs Tomadas'!$I$4:$I$9993))</f>
        <v>0</v>
      </c>
      <c r="HX35" s="168">
        <f>SUMPRODUCT(('Controle de NFs Tomadas'!$E$4:$E$9993=$A$1)*('Controle de NFs Tomadas'!$C$4:$C$9993=HX$2)*('Controle de NFs Tomadas'!$G$4:$G$9993=$A35)*('Controle de NFs Tomadas'!$I$4:$I$9993))</f>
        <v>0</v>
      </c>
      <c r="HY35" s="168">
        <f>SUMPRODUCT(('Controle de NFs Tomadas'!$E$4:$E$9993=$A$1)*('Controle de NFs Tomadas'!$C$4:$C$9993=HY$2)*('Controle de NFs Tomadas'!$G$4:$G$9993=$A35)*('Controle de NFs Tomadas'!$I$4:$I$9993))</f>
        <v>0</v>
      </c>
      <c r="HZ35" s="168">
        <f>SUMPRODUCT(('Controle de NFs Tomadas'!$E$4:$E$9993=$A$1)*('Controle de NFs Tomadas'!$C$4:$C$9993=HZ$2)*('Controle de NFs Tomadas'!$G$4:$G$9993=$A35)*('Controle de NFs Tomadas'!$I$4:$I$9993))</f>
        <v>0</v>
      </c>
      <c r="IA35" s="168">
        <f>SUMPRODUCT(('Controle de NFs Tomadas'!$E$4:$E$9993=$A$1)*('Controle de NFs Tomadas'!$C$4:$C$9993=IA$2)*('Controle de NFs Tomadas'!$G$4:$G$9993=$A35)*('Controle de NFs Tomadas'!$I$4:$I$9993))</f>
        <v>0</v>
      </c>
      <c r="IB35" s="168">
        <f>SUMPRODUCT(('Controle de NFs Tomadas'!$E$4:$E$9993=$A$1)*('Controle de NFs Tomadas'!$C$4:$C$9993=IB$2)*('Controle de NFs Tomadas'!$G$4:$G$9993=$A35)*('Controle de NFs Tomadas'!$I$4:$I$9993))</f>
        <v>0</v>
      </c>
      <c r="IC35" s="168">
        <f>SUMPRODUCT(('Controle de NFs Tomadas'!$E$4:$E$9993=$A$1)*('Controle de NFs Tomadas'!$C$4:$C$9993=IC$2)*('Controle de NFs Tomadas'!$G$4:$G$9993=$A35)*('Controle de NFs Tomadas'!$I$4:$I$9993))</f>
        <v>0</v>
      </c>
      <c r="ID35" s="168">
        <f>SUMPRODUCT(('Controle de NFs Tomadas'!$E$4:$E$9993=$A$1)*('Controle de NFs Tomadas'!$C$4:$C$9993=ID$2)*('Controle de NFs Tomadas'!$G$4:$G$9993=$A35)*('Controle de NFs Tomadas'!$I$4:$I$9993))</f>
        <v>0</v>
      </c>
      <c r="IE35" s="168">
        <f>SUMPRODUCT(('Controle de NFs Tomadas'!$E$4:$E$9993=$A$1)*('Controle de NFs Tomadas'!$C$4:$C$9993=IE$2)*('Controle de NFs Tomadas'!$G$4:$G$9993=$A35)*('Controle de NFs Tomadas'!$I$4:$I$9993))</f>
        <v>0</v>
      </c>
      <c r="IF35" s="168">
        <f>SUMPRODUCT(('Controle de NFs Tomadas'!$E$4:$E$9993=$A$1)*('Controle de NFs Tomadas'!$C$4:$C$9993=IF$2)*('Controle de NFs Tomadas'!$G$4:$G$9993=$A35)*('Controle de NFs Tomadas'!$I$4:$I$9993))</f>
        <v>0</v>
      </c>
      <c r="IG35" s="168">
        <f>SUMPRODUCT(('Controle de NFs Tomadas'!$E$4:$E$9993=$A$1)*('Controle de NFs Tomadas'!$C$4:$C$9993=IG$2)*('Controle de NFs Tomadas'!$G$4:$G$9993=$A35)*('Controle de NFs Tomadas'!$I$4:$I$9993))</f>
        <v>0</v>
      </c>
      <c r="IH35" s="168">
        <f>SUMPRODUCT(('Controle de NFs Tomadas'!$E$4:$E$9993=$A$1)*('Controle de NFs Tomadas'!$C$4:$C$9993=IH$2)*('Controle de NFs Tomadas'!$G$4:$G$9993=$A35)*('Controle de NFs Tomadas'!$I$4:$I$9993))</f>
        <v>0</v>
      </c>
      <c r="II35" s="168">
        <f>SUMPRODUCT(('Controle de NFs Tomadas'!$E$4:$E$9993=$A$1)*('Controle de NFs Tomadas'!$C$4:$C$9993=II$2)*('Controle de NFs Tomadas'!$G$4:$G$9993=$A35)*('Controle de NFs Tomadas'!$I$4:$I$9993))</f>
        <v>0</v>
      </c>
      <c r="IJ35" s="168">
        <f>SUMPRODUCT(('Controle de NFs Tomadas'!$E$4:$E$9993=$A$1)*('Controle de NFs Tomadas'!$C$4:$C$9993=IJ$2)*('Controle de NFs Tomadas'!$G$4:$G$9993=$A35)*('Controle de NFs Tomadas'!$I$4:$I$9993))</f>
        <v>0</v>
      </c>
      <c r="IK35" s="168">
        <f>SUMPRODUCT(('Controle de NFs Tomadas'!$E$4:$E$9993=$A$1)*('Controle de NFs Tomadas'!$C$4:$C$9993=IK$2)*('Controle de NFs Tomadas'!$G$4:$G$9993=$A35)*('Controle de NFs Tomadas'!$I$4:$I$9993))</f>
        <v>0</v>
      </c>
      <c r="IL35" s="168">
        <f>SUMPRODUCT(('Controle de NFs Tomadas'!$E$4:$E$9993=$A$1)*('Controle de NFs Tomadas'!$C$4:$C$9993=IL$2)*('Controle de NFs Tomadas'!$G$4:$G$9993=$A35)*('Controle de NFs Tomadas'!$I$4:$I$9993))</f>
        <v>0</v>
      </c>
    </row>
    <row r="36" spans="1:246" ht="15.75" customHeight="1" outlineLevel="1" x14ac:dyDescent="0.35">
      <c r="A36" s="3" t="s">
        <v>55</v>
      </c>
      <c r="B36" s="70"/>
      <c r="C36" s="70"/>
      <c r="D36" s="168">
        <f>SUMPRODUCT(('Controle de NFs Tomadas'!$E$4:$E$9993=$A$1)*('Controle de NFs Tomadas'!$C$4:$C$9993=D$2)*('Controle de NFs Tomadas'!$G$4:$G$9993=$A36)*('Controle de NFs Tomadas'!$I$4:$I$9993))</f>
        <v>0</v>
      </c>
      <c r="E36" s="168">
        <f>SUMPRODUCT(('Controle de NFs Tomadas'!$E$4:$E$9993=$A$1)*('Controle de NFs Tomadas'!$C$4:$C$9993=E$2)*('Controle de NFs Tomadas'!$G$4:$G$9993=$A36)*('Controle de NFs Tomadas'!$I$4:$I$9993))</f>
        <v>0</v>
      </c>
      <c r="F36" s="168">
        <f>SUMPRODUCT(('Controle de NFs Tomadas'!$E$4:$E$9993=$A$1)*('Controle de NFs Tomadas'!$C$4:$C$9993=F$2)*('Controle de NFs Tomadas'!$G$4:$G$9993=$A36)*('Controle de NFs Tomadas'!$I$4:$I$9993))</f>
        <v>0</v>
      </c>
      <c r="G36" s="168">
        <f>SUMPRODUCT(('Controle de NFs Tomadas'!$E$4:$E$9993=$A$1)*('Controle de NFs Tomadas'!$C$4:$C$9993=G$2)*('Controle de NFs Tomadas'!$G$4:$G$9993=$A36)*('Controle de NFs Tomadas'!$I$4:$I$9993))</f>
        <v>0</v>
      </c>
      <c r="H36" s="168">
        <f>SUMPRODUCT(('Controle de NFs Tomadas'!$E$4:$E$9993=$A$1)*('Controle de NFs Tomadas'!$C$4:$C$9993=H$2)*('Controle de NFs Tomadas'!$G$4:$G$9993=$A36)*('Controle de NFs Tomadas'!$I$4:$I$9993))</f>
        <v>0</v>
      </c>
      <c r="I36" s="168">
        <f>SUMPRODUCT(('Controle de NFs Tomadas'!$E$4:$E$9993=$A$1)*('Controle de NFs Tomadas'!$C$4:$C$9993=I$2)*('Controle de NFs Tomadas'!$G$4:$G$9993=$A36)*('Controle de NFs Tomadas'!$I$4:$I$9993))</f>
        <v>0</v>
      </c>
      <c r="J36" s="168">
        <f>SUMPRODUCT(('Controle de NFs Tomadas'!$E$4:$E$9993=$A$1)*('Controle de NFs Tomadas'!$C$4:$C$9993=J$2)*('Controle de NFs Tomadas'!$G$4:$G$9993=$A36)*('Controle de NFs Tomadas'!$I$4:$I$9993))</f>
        <v>0</v>
      </c>
      <c r="K36" s="168">
        <f>SUMPRODUCT(('Controle de NFs Tomadas'!$E$4:$E$9993=$A$1)*('Controle de NFs Tomadas'!$C$4:$C$9993=K$2)*('Controle de NFs Tomadas'!$G$4:$G$9993=$A36)*('Controle de NFs Tomadas'!$I$4:$I$9993))</f>
        <v>0</v>
      </c>
      <c r="L36" s="168">
        <f>SUMPRODUCT(('Controle de NFs Tomadas'!$E$4:$E$9993=$A$1)*('Controle de NFs Tomadas'!$C$4:$C$9993=L$2)*('Controle de NFs Tomadas'!$G$4:$G$9993=$A36)*('Controle de NFs Tomadas'!$I$4:$I$9993))</f>
        <v>0</v>
      </c>
      <c r="M36" s="168">
        <f>SUMPRODUCT(('Controle de NFs Tomadas'!$E$4:$E$9993=$A$1)*('Controle de NFs Tomadas'!$C$4:$C$9993=M$2)*('Controle de NFs Tomadas'!$G$4:$G$9993=$A36)*('Controle de NFs Tomadas'!$I$4:$I$9993))</f>
        <v>0</v>
      </c>
      <c r="N36" s="168">
        <f>SUMPRODUCT(('Controle de NFs Tomadas'!$E$4:$E$9993=$A$1)*('Controle de NFs Tomadas'!$C$4:$C$9993=N$2)*('Controle de NFs Tomadas'!$G$4:$G$9993=$A36)*('Controle de NFs Tomadas'!$I$4:$I$9993))</f>
        <v>0</v>
      </c>
      <c r="O36" s="168">
        <f>SUMPRODUCT(('Controle de NFs Tomadas'!$E$4:$E$9993=$A$1)*('Controle de NFs Tomadas'!$C$4:$C$9993=O$2)*('Controle de NFs Tomadas'!$G$4:$G$9993=$A36)*('Controle de NFs Tomadas'!$I$4:$I$9993))</f>
        <v>0</v>
      </c>
      <c r="P36" s="168">
        <f>SUMPRODUCT(('Controle de NFs Tomadas'!$E$4:$E$9993=$A$1)*('Controle de NFs Tomadas'!$C$4:$C$9993=P$2)*('Controle de NFs Tomadas'!$G$4:$G$9993=$A36)*('Controle de NFs Tomadas'!$I$4:$I$9993))</f>
        <v>0</v>
      </c>
      <c r="Q36" s="168">
        <f>SUMPRODUCT(('Controle de NFs Tomadas'!$E$4:$E$9993=$A$1)*('Controle de NFs Tomadas'!$C$4:$C$9993=Q$2)*('Controle de NFs Tomadas'!$G$4:$G$9993=$A36)*('Controle de NFs Tomadas'!$I$4:$I$9993))</f>
        <v>0</v>
      </c>
      <c r="R36" s="168">
        <f>SUMPRODUCT(('Controle de NFs Tomadas'!$E$4:$E$9993=$A$1)*('Controle de NFs Tomadas'!$C$4:$C$9993=R$2)*('Controle de NFs Tomadas'!$G$4:$G$9993=$A36)*('Controle de NFs Tomadas'!$I$4:$I$9993))</f>
        <v>0</v>
      </c>
      <c r="S36" s="168">
        <f>SUMPRODUCT(('Controle de NFs Tomadas'!$E$4:$E$9993=$A$1)*('Controle de NFs Tomadas'!$C$4:$C$9993=S$2)*('Controle de NFs Tomadas'!$G$4:$G$9993=$A36)*('Controle de NFs Tomadas'!$I$4:$I$9993))</f>
        <v>0</v>
      </c>
      <c r="T36" s="168">
        <f>SUMPRODUCT(('Controle de NFs Tomadas'!$E$4:$E$9993=$A$1)*('Controle de NFs Tomadas'!$C$4:$C$9993=T$2)*('Controle de NFs Tomadas'!$G$4:$G$9993=$A36)*('Controle de NFs Tomadas'!$I$4:$I$9993))</f>
        <v>0</v>
      </c>
      <c r="U36" s="168">
        <f>SUMPRODUCT(('Controle de NFs Tomadas'!$E$4:$E$9993=$A$1)*('Controle de NFs Tomadas'!$C$4:$C$9993=U$2)*('Controle de NFs Tomadas'!$G$4:$G$9993=$A36)*('Controle de NFs Tomadas'!$I$4:$I$9993))</f>
        <v>0</v>
      </c>
      <c r="V36" s="168">
        <f>SUMPRODUCT(('Controle de NFs Tomadas'!$E$4:$E$9993=$A$1)*('Controle de NFs Tomadas'!$C$4:$C$9993=V$2)*('Controle de NFs Tomadas'!$G$4:$G$9993=$A36)*('Controle de NFs Tomadas'!$I$4:$I$9993))</f>
        <v>0</v>
      </c>
      <c r="W36" s="168">
        <f>SUMPRODUCT(('Controle de NFs Tomadas'!$E$4:$E$9993=$A$1)*('Controle de NFs Tomadas'!$C$4:$C$9993=W$2)*('Controle de NFs Tomadas'!$G$4:$G$9993=$A36)*('Controle de NFs Tomadas'!$I$4:$I$9993))</f>
        <v>0</v>
      </c>
      <c r="X36" s="168">
        <f>SUMPRODUCT(('Controle de NFs Tomadas'!$E$4:$E$9993=$A$1)*('Controle de NFs Tomadas'!$C$4:$C$9993=X$2)*('Controle de NFs Tomadas'!$G$4:$G$9993=$A36)*('Controle de NFs Tomadas'!$I$4:$I$9993))</f>
        <v>0</v>
      </c>
      <c r="Y36" s="168">
        <v>64.56</v>
      </c>
      <c r="Z36" s="168">
        <f>SUMPRODUCT(('Controle de NFs Tomadas'!$E$4:$E$9993=$A$1)*('Controle de NFs Tomadas'!$C$4:$C$9993=Z$2)*('Controle de NFs Tomadas'!$G$4:$G$9993=$A36)*('Controle de NFs Tomadas'!$I$4:$I$9993))</f>
        <v>0</v>
      </c>
      <c r="AA36" s="168">
        <f>SUMPRODUCT(('Controle de NFs Tomadas'!$E$4:$E$9993=$A$1)*('Controle de NFs Tomadas'!$C$4:$C$9993=AA$2)*('Controle de NFs Tomadas'!$G$4:$G$9993=$A36)*('Controle de NFs Tomadas'!$I$4:$I$9993))</f>
        <v>0</v>
      </c>
      <c r="AB36" s="168">
        <f>SUMPRODUCT(('Controle de NFs Tomadas'!$E$4:$E$9993=$A$1)*('Controle de NFs Tomadas'!$C$4:$C$9993=AB$2)*('Controle de NFs Tomadas'!$G$4:$G$9993=$A36)*('Controle de NFs Tomadas'!$I$4:$I$9993))</f>
        <v>0</v>
      </c>
      <c r="AC36" s="168">
        <f>SUMPRODUCT(('Controle de NFs Tomadas'!$E$4:$E$9993=$A$1)*('Controle de NFs Tomadas'!$C$4:$C$9993=AC$2)*('Controle de NFs Tomadas'!$G$4:$G$9993=$A36)*('Controle de NFs Tomadas'!$I$4:$I$9993))</f>
        <v>0</v>
      </c>
      <c r="AD36" s="168">
        <f>SUMPRODUCT(('Controle de NFs Tomadas'!$E$4:$E$9993=$A$1)*('Controle de NFs Tomadas'!$C$4:$C$9993=AD$2)*('Controle de NFs Tomadas'!$G$4:$G$9993=$A36)*('Controle de NFs Tomadas'!$I$4:$I$9993))</f>
        <v>0</v>
      </c>
      <c r="AE36" s="168">
        <f>SUMPRODUCT(('Controle de NFs Tomadas'!$E$4:$E$9993=$A$1)*('Controle de NFs Tomadas'!$C$4:$C$9993=AE$2)*('Controle de NFs Tomadas'!$G$4:$G$9993=$A36)*('Controle de NFs Tomadas'!$I$4:$I$9993))</f>
        <v>0</v>
      </c>
      <c r="AF36" s="168">
        <v>63.28</v>
      </c>
      <c r="AG36" s="168">
        <f>SUMPRODUCT(('Controle de NFs Tomadas'!$E$4:$E$9993=$A$1)*('Controle de NFs Tomadas'!$C$4:$C$9993=AG$2)*('Controle de NFs Tomadas'!$G$4:$G$9993=$A36)*('Controle de NFs Tomadas'!$I$4:$I$9993))</f>
        <v>0</v>
      </c>
      <c r="AH36" s="194">
        <f>SUMPRODUCT(('Controle de NFs Tomadas'!$E$4:$E$9993=$A$1)*('Controle de NFs Tomadas'!$C$4:$C$9993=AH$2)*('Controle de NFs Tomadas'!$G$4:$G$9993=$A36)*('Controle de NFs Tomadas'!$I$4:$I$9993))</f>
        <v>0</v>
      </c>
      <c r="AI36" s="167">
        <f>SUMPRODUCT(('Controle de NFs Tomadas'!$E$4:$E$9993=$A$1)*('Controle de NFs Tomadas'!$C$4:$C$9993=AI$2)*('Controle de NFs Tomadas'!$G$4:$G$9993=$A36)*('Controle de NFs Tomadas'!$I$4:$I$9993))</f>
        <v>0</v>
      </c>
      <c r="AJ36" s="168">
        <f>SUMPRODUCT(('Controle de NFs Tomadas'!$E$4:$E$9993=$A$1)*('Controle de NFs Tomadas'!$C$4:$C$9993=AJ$2)*('Controle de NFs Tomadas'!$G$4:$G$9993=$A36)*('Controle de NFs Tomadas'!$I$4:$I$9993))</f>
        <v>0</v>
      </c>
      <c r="AK36" s="168">
        <f>SUMPRODUCT(('Controle de NFs Tomadas'!$E$4:$E$9993=$A$1)*('Controle de NFs Tomadas'!$C$4:$C$9993=AK$2)*('Controle de NFs Tomadas'!$G$4:$G$9993=$A36)*('Controle de NFs Tomadas'!$I$4:$I$9993))</f>
        <v>0</v>
      </c>
      <c r="AL36" s="168">
        <f>SUMPRODUCT(('Controle de NFs Tomadas'!$E$4:$E$9993=$A$1)*('Controle de NFs Tomadas'!$C$4:$C$9993=AL$2)*('Controle de NFs Tomadas'!$G$4:$G$9993=$A36)*('Controle de NFs Tomadas'!$I$4:$I$9993))</f>
        <v>0</v>
      </c>
      <c r="AM36" s="168">
        <v>40</v>
      </c>
      <c r="AN36" s="168">
        <f>SUMPRODUCT(('Controle de NFs Tomadas'!$E$4:$E$9993=$A$1)*('Controle de NFs Tomadas'!$C$4:$C$9993=AN$2)*('Controle de NFs Tomadas'!$G$4:$G$9993=$A36)*('Controle de NFs Tomadas'!$I$4:$I$9993))</f>
        <v>0</v>
      </c>
      <c r="AO36" s="168">
        <f>SUMPRODUCT(('Controle de NFs Tomadas'!$E$4:$E$9993=$A$1)*('Controle de NFs Tomadas'!$C$4:$C$9993=AO$2)*('Controle de NFs Tomadas'!$G$4:$G$9993=$A36)*('Controle de NFs Tomadas'!$I$4:$I$9993))</f>
        <v>0</v>
      </c>
      <c r="AP36" s="168">
        <f>SUMPRODUCT(('Controle de NFs Tomadas'!$E$4:$E$9993=$A$1)*('Controle de NFs Tomadas'!$C$4:$C$9993=AP$2)*('Controle de NFs Tomadas'!$G$4:$G$9993=$A36)*('Controle de NFs Tomadas'!$I$4:$I$9993))</f>
        <v>0</v>
      </c>
      <c r="AQ36" s="168">
        <f>SUMPRODUCT(('Controle de NFs Tomadas'!$E$4:$E$9993=$A$1)*('Controle de NFs Tomadas'!$C$4:$C$9993=AQ$2)*('Controle de NFs Tomadas'!$G$4:$G$9993=$A36)*('Controle de NFs Tomadas'!$I$4:$I$9993))</f>
        <v>0</v>
      </c>
      <c r="AR36" s="168">
        <f>SUMPRODUCT(('Controle de NFs Tomadas'!$E$4:$E$9993=$A$1)*('Controle de NFs Tomadas'!$C$4:$C$9993=AR$2)*('Controle de NFs Tomadas'!$G$4:$G$9993=$A36)*('Controle de NFs Tomadas'!$I$4:$I$9993))</f>
        <v>0</v>
      </c>
      <c r="AS36" s="168">
        <f>SUMPRODUCT(('Controle de NFs Tomadas'!$E$4:$E$9993=$A$1)*('Controle de NFs Tomadas'!$C$4:$C$9993=AS$2)*('Controle de NFs Tomadas'!$G$4:$G$9993=$A36)*('Controle de NFs Tomadas'!$I$4:$I$9993))</f>
        <v>0</v>
      </c>
      <c r="AT36" s="168">
        <v>40</v>
      </c>
      <c r="AU36" s="168">
        <f>SUMPRODUCT(('Controle de NFs Tomadas'!$E$4:$E$9993=$A$1)*('Controle de NFs Tomadas'!$C$4:$C$9993=AU$2)*('Controle de NFs Tomadas'!$G$4:$G$9993=$A36)*('Controle de NFs Tomadas'!$I$4:$I$9993))</f>
        <v>0</v>
      </c>
      <c r="AV36" s="168">
        <f>SUMPRODUCT(('Controle de NFs Tomadas'!$E$4:$E$9993=$A$1)*('Controle de NFs Tomadas'!$C$4:$C$9993=AV$2)*('Controle de NFs Tomadas'!$G$4:$G$9993=$A36)*('Controle de NFs Tomadas'!$I$4:$I$9993))</f>
        <v>0</v>
      </c>
      <c r="AW36" s="168">
        <f>SUMPRODUCT(('Controle de NFs Tomadas'!$E$4:$E$9993=$A$1)*('Controle de NFs Tomadas'!$C$4:$C$9993=AW$2)*('Controle de NFs Tomadas'!$G$4:$G$9993=$A36)*('Controle de NFs Tomadas'!$I$4:$I$9993))</f>
        <v>0</v>
      </c>
      <c r="AX36" s="168">
        <f>SUMPRODUCT(('Controle de NFs Tomadas'!$E$4:$E$9993=$A$1)*('Controle de NFs Tomadas'!$C$4:$C$9993=AX$2)*('Controle de NFs Tomadas'!$G$4:$G$9993=$A36)*('Controle de NFs Tomadas'!$I$4:$I$9993))</f>
        <v>0</v>
      </c>
      <c r="AY36" s="168">
        <f>SUMPRODUCT(('Controle de NFs Tomadas'!$E$4:$E$9993=$A$1)*('Controle de NFs Tomadas'!$C$4:$C$9993=AY$2)*('Controle de NFs Tomadas'!$G$4:$G$9993=$A36)*('Controle de NFs Tomadas'!$I$4:$I$9993))</f>
        <v>0</v>
      </c>
      <c r="AZ36" s="168">
        <f>SUMPRODUCT(('Controle de NFs Tomadas'!$E$4:$E$9993=$A$1)*('Controle de NFs Tomadas'!$C$4:$C$9993=AZ$2)*('Controle de NFs Tomadas'!$G$4:$G$9993=$A36)*('Controle de NFs Tomadas'!$I$4:$I$9993))</f>
        <v>0</v>
      </c>
      <c r="BA36" s="168">
        <v>99.28</v>
      </c>
      <c r="BB36" s="168">
        <f>SUMPRODUCT(('Controle de NFs Tomadas'!$E$4:$E$9993=$A$1)*('Controle de NFs Tomadas'!$C$4:$C$9993=BB$2)*('Controle de NFs Tomadas'!$G$4:$G$9993=$A36)*('Controle de NFs Tomadas'!$I$4:$I$9993))</f>
        <v>0</v>
      </c>
      <c r="BC36" s="168">
        <f>SUMPRODUCT(('Controle de NFs Tomadas'!$E$4:$E$9993=$A$1)*('Controle de NFs Tomadas'!$C$4:$C$9993=BC$2)*('Controle de NFs Tomadas'!$G$4:$G$9993=$A36)*('Controle de NFs Tomadas'!$I$4:$I$9993))</f>
        <v>0</v>
      </c>
      <c r="BD36" s="168">
        <f>SUMPRODUCT(('Controle de NFs Tomadas'!$E$4:$E$9993=$A$1)*('Controle de NFs Tomadas'!$C$4:$C$9993=BD$2)*('Controle de NFs Tomadas'!$G$4:$G$9993=$A36)*('Controle de NFs Tomadas'!$I$4:$I$9993))</f>
        <v>0</v>
      </c>
      <c r="BE36" s="168">
        <f>SUMPRODUCT(('Controle de NFs Tomadas'!$E$4:$E$9993=$A$1)*('Controle de NFs Tomadas'!$C$4:$C$9993=BE$2)*('Controle de NFs Tomadas'!$G$4:$G$9993=$A36)*('Controle de NFs Tomadas'!$I$4:$I$9993))</f>
        <v>0</v>
      </c>
      <c r="BF36" s="168">
        <f>SUMPRODUCT(('Controle de NFs Tomadas'!$E$4:$E$9993=$A$1)*('Controle de NFs Tomadas'!$C$4:$C$9993=BF$2)*('Controle de NFs Tomadas'!$G$4:$G$9993=$A36)*('Controle de NFs Tomadas'!$I$4:$I$9993))</f>
        <v>0</v>
      </c>
      <c r="BG36" s="168">
        <f>SUMPRODUCT(('Controle de NFs Tomadas'!$E$4:$E$9993=$A$1)*('Controle de NFs Tomadas'!$C$4:$C$9993=BG$2)*('Controle de NFs Tomadas'!$G$4:$G$9993=$A36)*('Controle de NFs Tomadas'!$I$4:$I$9993))</f>
        <v>0</v>
      </c>
      <c r="BH36" s="168">
        <v>0</v>
      </c>
      <c r="BI36" s="168">
        <f>SUMPRODUCT(('Controle de NFs Tomadas'!$E$4:$E$9993=$A$1)*('Controle de NFs Tomadas'!$C$4:$C$9993=BI$2)*('Controle de NFs Tomadas'!$G$4:$G$9993=$A36)*('Controle de NFs Tomadas'!$I$4:$I$9993))</f>
        <v>0</v>
      </c>
      <c r="BJ36" s="168">
        <f>SUMPRODUCT(('Controle de NFs Tomadas'!$E$4:$E$9993=$A$1)*('Controle de NFs Tomadas'!$C$4:$C$9993=BJ$2)*('Controle de NFs Tomadas'!$G$4:$G$9993=$A36)*('Controle de NFs Tomadas'!$I$4:$I$9993))</f>
        <v>0</v>
      </c>
      <c r="BK36" s="168">
        <f>SUMPRODUCT(('Controle de NFs Tomadas'!$E$4:$E$9993=$A$1)*('Controle de NFs Tomadas'!$C$4:$C$9993=BK$2)*('Controle de NFs Tomadas'!$G$4:$G$9993=$A36)*('Controle de NFs Tomadas'!$I$4:$I$9993))</f>
        <v>0</v>
      </c>
      <c r="BL36" s="168">
        <f>SUMPRODUCT(('Controle de NFs Tomadas'!$E$4:$E$9993=$A$1)*('Controle de NFs Tomadas'!$C$4:$C$9993=BL$2)*('Controle de NFs Tomadas'!$G$4:$G$9993=$A36)*('Controle de NFs Tomadas'!$I$4:$I$9993))</f>
        <v>0</v>
      </c>
      <c r="BM36" s="169">
        <f>SUMPRODUCT(('Controle de NFs Tomadas'!$E$4:$E$9993=$A$1)*('Controle de NFs Tomadas'!$C$4:$C$9993=BM$2)*('Controle de NFs Tomadas'!$G$4:$G$9993=$A36)*('Controle de NFs Tomadas'!$I$4:$I$9993))</f>
        <v>0</v>
      </c>
      <c r="BN36" s="170">
        <f>SUMPRODUCT(('Controle de NFs Tomadas'!$E$4:$E$9993=$A$1)*('Controle de NFs Tomadas'!$C$4:$C$9993=BN$2)*('Controle de NFs Tomadas'!$G$4:$G$9993=$A36)*('Controle de NFs Tomadas'!$I$4:$I$9993))</f>
        <v>0</v>
      </c>
      <c r="BO36" s="168">
        <v>298.64</v>
      </c>
      <c r="BP36" s="168">
        <f>SUMPRODUCT(('Controle de NFs Tomadas'!$E$4:$E$9993=$A$1)*('Controle de NFs Tomadas'!$C$4:$C$9993=BP$2)*('Controle de NFs Tomadas'!$G$4:$G$9993=$A36)*('Controle de NFs Tomadas'!$I$4:$I$9993))</f>
        <v>0</v>
      </c>
      <c r="BQ36" s="168">
        <f>SUMPRODUCT(('Controle de NFs Tomadas'!$E$4:$E$9993=$A$1)*('Controle de NFs Tomadas'!$C$4:$C$9993=BQ$2)*('Controle de NFs Tomadas'!$G$4:$G$9993=$A36)*('Controle de NFs Tomadas'!$I$4:$I$9993))</f>
        <v>0</v>
      </c>
      <c r="BR36" s="168">
        <f>SUMPRODUCT(('Controle de NFs Tomadas'!$E$4:$E$9993=$A$1)*('Controle de NFs Tomadas'!$C$4:$C$9993=BR$2)*('Controle de NFs Tomadas'!$G$4:$G$9993=$A36)*('Controle de NFs Tomadas'!$I$4:$I$9993))</f>
        <v>0</v>
      </c>
      <c r="BS36" s="168">
        <f>SUMPRODUCT(('Controle de NFs Tomadas'!$E$4:$E$9993=$A$1)*('Controle de NFs Tomadas'!$C$4:$C$9993=BS$2)*('Controle de NFs Tomadas'!$G$4:$G$9993=$A36)*('Controle de NFs Tomadas'!$I$4:$I$9993))</f>
        <v>0</v>
      </c>
      <c r="BT36" s="168">
        <f>SUMPRODUCT(('Controle de NFs Tomadas'!$E$4:$E$9993=$A$1)*('Controle de NFs Tomadas'!$C$4:$C$9993=BT$2)*('Controle de NFs Tomadas'!$G$4:$G$9993=$A36)*('Controle de NFs Tomadas'!$I$4:$I$9993))</f>
        <v>0</v>
      </c>
      <c r="BU36" s="168">
        <f>SUMPRODUCT(('Controle de NFs Tomadas'!$E$4:$E$9993=$A$1)*('Controle de NFs Tomadas'!$C$4:$C$9993=BU$2)*('Controle de NFs Tomadas'!$G$4:$G$9993=$A36)*('Controle de NFs Tomadas'!$I$4:$I$9993))</f>
        <v>0</v>
      </c>
      <c r="BV36" s="168">
        <v>339.84</v>
      </c>
      <c r="BW36" s="168">
        <f>SUMPRODUCT(('Controle de NFs Tomadas'!$E$4:$E$9993=$A$1)*('Controle de NFs Tomadas'!$C$4:$C$9993=BW$2)*('Controle de NFs Tomadas'!$G$4:$G$9993=$A36)*('Controle de NFs Tomadas'!$I$4:$I$9993))</f>
        <v>0</v>
      </c>
      <c r="BX36" s="168">
        <f>SUMPRODUCT(('Controle de NFs Tomadas'!$E$4:$E$9993=$A$1)*('Controle de NFs Tomadas'!$C$4:$C$9993=BX$2)*('Controle de NFs Tomadas'!$G$4:$G$9993=$A36)*('Controle de NFs Tomadas'!$I$4:$I$9993))</f>
        <v>0</v>
      </c>
      <c r="BY36" s="168">
        <f>SUMPRODUCT(('Controle de NFs Tomadas'!$E$4:$E$9993=$A$1)*('Controle de NFs Tomadas'!$C$4:$C$9993=BY$2)*('Controle de NFs Tomadas'!$G$4:$G$9993=$A36)*('Controle de NFs Tomadas'!$I$4:$I$9993))</f>
        <v>0</v>
      </c>
      <c r="BZ36" s="168">
        <f>SUMPRODUCT(('Controle de NFs Tomadas'!$E$4:$E$9993=$A$1)*('Controle de NFs Tomadas'!$C$4:$C$9993=BZ$2)*('Controle de NFs Tomadas'!$G$4:$G$9993=$A36)*('Controle de NFs Tomadas'!$I$4:$I$9993))</f>
        <v>0</v>
      </c>
      <c r="CA36" s="168">
        <f>SUMPRODUCT(('Controle de NFs Tomadas'!$E$4:$E$9993=$A$1)*('Controle de NFs Tomadas'!$C$4:$C$9993=CA$2)*('Controle de NFs Tomadas'!$G$4:$G$9993=$A36)*('Controle de NFs Tomadas'!$I$4:$I$9993))</f>
        <v>0</v>
      </c>
      <c r="CB36" s="168">
        <f>SUMPRODUCT(('Controle de NFs Tomadas'!$E$4:$E$9993=$A$1)*('Controle de NFs Tomadas'!$C$4:$C$9993=CB$2)*('Controle de NFs Tomadas'!$G$4:$G$9993=$A36)*('Controle de NFs Tomadas'!$I$4:$I$9993))</f>
        <v>0</v>
      </c>
      <c r="CC36" s="168">
        <v>71.92</v>
      </c>
      <c r="CD36" s="168"/>
      <c r="CE36" s="168">
        <v>214.93</v>
      </c>
      <c r="CF36" s="168">
        <f>SUMPRODUCT(('Controle de NFs Tomadas'!$E$4:$E$9993=$A$1)*('Controle de NFs Tomadas'!$C$4:$C$9993=CF$2)*('Controle de NFs Tomadas'!$G$4:$G$9993=$A36)*('Controle de NFs Tomadas'!$I$4:$I$9993))</f>
        <v>0</v>
      </c>
      <c r="CG36" s="168">
        <f>SUMPRODUCT(('Controle de NFs Tomadas'!$E$4:$E$9993=$A$1)*('Controle de NFs Tomadas'!$C$4:$C$9993=CG$2)*('Controle de NFs Tomadas'!$G$4:$G$9993=$A36)*('Controle de NFs Tomadas'!$I$4:$I$9993))</f>
        <v>0</v>
      </c>
      <c r="CH36" s="168">
        <f>SUMPRODUCT(('Controle de NFs Tomadas'!$E$4:$E$9993=$A$1)*('Controle de NFs Tomadas'!$C$4:$C$9993=CH$2)*('Controle de NFs Tomadas'!$G$4:$G$9993=$A36)*('Controle de NFs Tomadas'!$I$4:$I$9993))</f>
        <v>0</v>
      </c>
      <c r="CI36" s="168">
        <f>SUMPRODUCT(('Controle de NFs Tomadas'!$E$4:$E$9993=$A$1)*('Controle de NFs Tomadas'!$C$4:$C$9993=CI$2)*('Controle de NFs Tomadas'!$G$4:$G$9993=$A36)*('Controle de NFs Tomadas'!$I$4:$I$9993))</f>
        <v>0</v>
      </c>
      <c r="CJ36" s="168">
        <v>40</v>
      </c>
      <c r="CK36" s="168">
        <f>SUMPRODUCT(('Controle de NFs Tomadas'!$E$4:$E$9993=$A$1)*('Controle de NFs Tomadas'!$C$4:$C$9993=CK$2)*('Controle de NFs Tomadas'!$G$4:$G$9993=$A36)*('Controle de NFs Tomadas'!$I$4:$I$9993))</f>
        <v>0</v>
      </c>
      <c r="CL36" s="168">
        <f>SUMPRODUCT(('Controle de NFs Tomadas'!$E$4:$E$9993=$A$1)*('Controle de NFs Tomadas'!$C$4:$C$9993=CL$2)*('Controle de NFs Tomadas'!$G$4:$G$9993=$A36)*('Controle de NFs Tomadas'!$I$4:$I$9993))</f>
        <v>0</v>
      </c>
      <c r="CM36" s="168">
        <f>SUMPRODUCT(('Controle de NFs Tomadas'!$E$4:$E$9993=$A$1)*('Controle de NFs Tomadas'!$C$4:$C$9993=CM$2)*('Controle de NFs Tomadas'!$G$4:$G$9993=$A36)*('Controle de NFs Tomadas'!$I$4:$I$9993))</f>
        <v>0</v>
      </c>
      <c r="CN36" s="168">
        <f>SUMPRODUCT(('Controle de NFs Tomadas'!$E$4:$E$9993=$A$1)*('Controle de NFs Tomadas'!$C$4:$C$9993=CN$2)*('Controle de NFs Tomadas'!$G$4:$G$9993=$A36)*('Controle de NFs Tomadas'!$I$4:$I$9993))</f>
        <v>0</v>
      </c>
      <c r="CO36" s="168">
        <f>SUMPRODUCT(('Controle de NFs Tomadas'!$E$4:$E$9993=$A$1)*('Controle de NFs Tomadas'!$C$4:$C$9993=CO$2)*('Controle de NFs Tomadas'!$G$4:$G$9993=$A36)*('Controle de NFs Tomadas'!$I$4:$I$9993))</f>
        <v>0</v>
      </c>
      <c r="CP36" s="168">
        <f>SUMPRODUCT(('Controle de NFs Tomadas'!$E$4:$E$9993=$A$1)*('Controle de NFs Tomadas'!$C$4:$C$9993=CP$2)*('Controle de NFs Tomadas'!$G$4:$G$9993=$A36)*('Controle de NFs Tomadas'!$I$4:$I$9993))</f>
        <v>0</v>
      </c>
      <c r="CQ36" s="168">
        <f>SUMPRODUCT(('Controle de NFs Tomadas'!$E$4:$E$9993=$A$1)*('Controle de NFs Tomadas'!$C$4:$C$9993=CQ$2)*('Controle de NFs Tomadas'!$G$4:$G$9993=$A36)*('Controle de NFs Tomadas'!$I$4:$I$9993))</f>
        <v>0</v>
      </c>
      <c r="CR36" s="168">
        <f>SUMPRODUCT(('Controle de NFs Tomadas'!$E$4:$E$9993=$A$1)*('Controle de NFs Tomadas'!$C$4:$C$9993=CR$2)*('Controle de NFs Tomadas'!$G$4:$G$9993=$A36)*('Controle de NFs Tomadas'!$I$4:$I$9993))</f>
        <v>0</v>
      </c>
      <c r="CS36" s="168">
        <f>SUMPRODUCT(('Controle de NFs Tomadas'!$E$4:$E$9993=$A$1)*('Controle de NFs Tomadas'!$C$4:$C$9993=CS$2)*('Controle de NFs Tomadas'!$G$4:$G$9993=$A36)*('Controle de NFs Tomadas'!$I$4:$I$9993))</f>
        <v>0</v>
      </c>
      <c r="CT36" s="168">
        <f>SUMPRODUCT(('Controle de NFs Tomadas'!$E$4:$E$9993=$A$1)*('Controle de NFs Tomadas'!$C$4:$C$9993=CT$2)*('Controle de NFs Tomadas'!$G$4:$G$9993=$A36)*('Controle de NFs Tomadas'!$I$4:$I$9993))</f>
        <v>0</v>
      </c>
      <c r="CU36" s="168">
        <f>SUMPRODUCT(('Controle de NFs Tomadas'!$E$4:$E$9993=$A$1)*('Controle de NFs Tomadas'!$C$4:$C$9993=CU$2)*('Controle de NFs Tomadas'!$G$4:$G$9993=$A36)*('Controle de NFs Tomadas'!$I$4:$I$9993))</f>
        <v>0</v>
      </c>
      <c r="CV36" s="168">
        <f>SUMPRODUCT(('Controle de NFs Tomadas'!$E$4:$E$9993=$A$1)*('Controle de NFs Tomadas'!$C$4:$C$9993=CV$2)*('Controle de NFs Tomadas'!$G$4:$G$9993=$A36)*('Controle de NFs Tomadas'!$I$4:$I$9993))</f>
        <v>0</v>
      </c>
      <c r="CW36" s="168">
        <f>SUMPRODUCT(('Controle de NFs Tomadas'!$E$4:$E$9993=$A$1)*('Controle de NFs Tomadas'!$C$4:$C$9993=CW$2)*('Controle de NFs Tomadas'!$G$4:$G$9993=$A36)*('Controle de NFs Tomadas'!$I$4:$I$9993))</f>
        <v>0</v>
      </c>
      <c r="CX36" s="168">
        <f>SUMPRODUCT(('Controle de NFs Tomadas'!$E$4:$E$9993=$A$1)*('Controle de NFs Tomadas'!$C$4:$C$9993=CX$2)*('Controle de NFs Tomadas'!$G$4:$G$9993=$A36)*('Controle de NFs Tomadas'!$I$4:$I$9993))</f>
        <v>0</v>
      </c>
      <c r="CY36" s="168">
        <f>SUMPRODUCT(('Controle de NFs Tomadas'!$E$4:$E$9993=$A$1)*('Controle de NFs Tomadas'!$C$4:$C$9993=CY$2)*('Controle de NFs Tomadas'!$G$4:$G$9993=$A36)*('Controle de NFs Tomadas'!$I$4:$I$9993))</f>
        <v>0</v>
      </c>
      <c r="CZ36" s="168">
        <f>SUMPRODUCT(('Controle de NFs Tomadas'!$E$4:$E$9993=$A$1)*('Controle de NFs Tomadas'!$C$4:$C$9993=CZ$2)*('Controle de NFs Tomadas'!$G$4:$G$9993=$A36)*('Controle de NFs Tomadas'!$I$4:$I$9993))</f>
        <v>0</v>
      </c>
      <c r="DA36" s="168">
        <f>SUMPRODUCT(('Controle de NFs Tomadas'!$E$4:$E$9993=$A$1)*('Controle de NFs Tomadas'!$C$4:$C$9993=DA$2)*('Controle de NFs Tomadas'!$G$4:$G$9993=$A36)*('Controle de NFs Tomadas'!$I$4:$I$9993))</f>
        <v>0</v>
      </c>
      <c r="DB36" s="168">
        <f>SUMPRODUCT(('Controle de NFs Tomadas'!$E$4:$E$9993=$A$1)*('Controle de NFs Tomadas'!$C$4:$C$9993=DB$2)*('Controle de NFs Tomadas'!$G$4:$G$9993=$A36)*('Controle de NFs Tomadas'!$I$4:$I$9993))</f>
        <v>0</v>
      </c>
      <c r="DC36" s="168">
        <f>SUMPRODUCT(('Controle de NFs Tomadas'!$E$4:$E$9993=$A$1)*('Controle de NFs Tomadas'!$C$4:$C$9993=DC$2)*('Controle de NFs Tomadas'!$G$4:$G$9993=$A36)*('Controle de NFs Tomadas'!$I$4:$I$9993))</f>
        <v>0</v>
      </c>
      <c r="DD36" s="168">
        <f>SUMPRODUCT(('Controle de NFs Tomadas'!$E$4:$E$9993=$A$1)*('Controle de NFs Tomadas'!$C$4:$C$9993=DD$2)*('Controle de NFs Tomadas'!$G$4:$G$9993=$A36)*('Controle de NFs Tomadas'!$I$4:$I$9993))</f>
        <v>0</v>
      </c>
      <c r="DE36" s="168">
        <f>SUMPRODUCT(('Controle de NFs Tomadas'!$E$4:$E$9993=$A$1)*('Controle de NFs Tomadas'!$C$4:$C$9993=DE$2)*('Controle de NFs Tomadas'!$G$4:$G$9993=$A36)*('Controle de NFs Tomadas'!$I$4:$I$9993))</f>
        <v>0</v>
      </c>
      <c r="DF36" s="168">
        <f>SUMPRODUCT(('Controle de NFs Tomadas'!$E$4:$E$9993=$A$1)*('Controle de NFs Tomadas'!$C$4:$C$9993=DF$2)*('Controle de NFs Tomadas'!$G$4:$G$9993=$A36)*('Controle de NFs Tomadas'!$I$4:$I$9993))</f>
        <v>0</v>
      </c>
      <c r="DG36" s="168">
        <f>SUMPRODUCT(('Controle de NFs Tomadas'!$E$4:$E$9993=$A$1)*('Controle de NFs Tomadas'!$C$4:$C$9993=DG$2)*('Controle de NFs Tomadas'!$G$4:$G$9993=$A36)*('Controle de NFs Tomadas'!$I$4:$I$9993))</f>
        <v>0</v>
      </c>
      <c r="DH36" s="168">
        <f>SUMPRODUCT(('Controle de NFs Tomadas'!$E$4:$E$9993=$A$1)*('Controle de NFs Tomadas'!$C$4:$C$9993=DH$2)*('Controle de NFs Tomadas'!$G$4:$G$9993=$A36)*('Controle de NFs Tomadas'!$I$4:$I$9993))</f>
        <v>0</v>
      </c>
      <c r="DI36" s="168">
        <f>SUMPRODUCT(('Controle de NFs Tomadas'!$E$4:$E$9993=$A$1)*('Controle de NFs Tomadas'!$C$4:$C$9993=DI$2)*('Controle de NFs Tomadas'!$G$4:$G$9993=$A36)*('Controle de NFs Tomadas'!$I$4:$I$9993))</f>
        <v>0</v>
      </c>
      <c r="DJ36" s="168">
        <f>SUMPRODUCT(('Controle de NFs Tomadas'!$E$4:$E$9993=$A$1)*('Controle de NFs Tomadas'!$C$4:$C$9993=DJ$2)*('Controle de NFs Tomadas'!$G$4:$G$9993=$A36)*('Controle de NFs Tomadas'!$I$4:$I$9993))</f>
        <v>0</v>
      </c>
      <c r="DK36" s="168">
        <f>SUMPRODUCT(('Controle de NFs Tomadas'!$E$4:$E$9993=$A$1)*('Controle de NFs Tomadas'!$C$4:$C$9993=DK$2)*('Controle de NFs Tomadas'!$G$4:$G$9993=$A36)*('Controle de NFs Tomadas'!$I$4:$I$9993))</f>
        <v>0</v>
      </c>
      <c r="DL36" s="168">
        <f>SUMPRODUCT(('Controle de NFs Tomadas'!$E$4:$E$9993=$A$1)*('Controle de NFs Tomadas'!$C$4:$C$9993=DL$2)*('Controle de NFs Tomadas'!$G$4:$G$9993=$A36)*('Controle de NFs Tomadas'!$I$4:$I$9993))</f>
        <v>0</v>
      </c>
      <c r="DM36" s="168">
        <f>SUMPRODUCT(('Controle de NFs Tomadas'!$E$4:$E$9993=$A$1)*('Controle de NFs Tomadas'!$C$4:$C$9993=DM$2)*('Controle de NFs Tomadas'!$G$4:$G$9993=$A36)*('Controle de NFs Tomadas'!$I$4:$I$9993))</f>
        <v>0</v>
      </c>
      <c r="DN36" s="168">
        <f>SUMPRODUCT(('Controle de NFs Tomadas'!$E$4:$E$9993=$A$1)*('Controle de NFs Tomadas'!$C$4:$C$9993=DN$2)*('Controle de NFs Tomadas'!$G$4:$G$9993=$A36)*('Controle de NFs Tomadas'!$I$4:$I$9993))</f>
        <v>0</v>
      </c>
      <c r="DO36" s="168">
        <f>SUMPRODUCT(('Controle de NFs Tomadas'!$E$4:$E$9993=$A$1)*('Controle de NFs Tomadas'!$C$4:$C$9993=DO$2)*('Controle de NFs Tomadas'!$G$4:$G$9993=$A36)*('Controle de NFs Tomadas'!$I$4:$I$9993))</f>
        <v>0</v>
      </c>
      <c r="DP36" s="168">
        <f>SUMPRODUCT(('Controle de NFs Tomadas'!$E$4:$E$9993=$A$1)*('Controle de NFs Tomadas'!$C$4:$C$9993=DP$2)*('Controle de NFs Tomadas'!$G$4:$G$9993=$A36)*('Controle de NFs Tomadas'!$I$4:$I$9993))</f>
        <v>0</v>
      </c>
      <c r="DQ36" s="168">
        <f>SUMPRODUCT(('Controle de NFs Tomadas'!$E$4:$E$9993=$A$1)*('Controle de NFs Tomadas'!$C$4:$C$9993=DQ$2)*('Controle de NFs Tomadas'!$G$4:$G$9993=$A36)*('Controle de NFs Tomadas'!$I$4:$I$9993))</f>
        <v>0</v>
      </c>
      <c r="DR36" s="168">
        <f>SUMPRODUCT(('Controle de NFs Tomadas'!$E$4:$E$9993=$A$1)*('Controle de NFs Tomadas'!$C$4:$C$9993=DR$2)*('Controle de NFs Tomadas'!$G$4:$G$9993=$A36)*('Controle de NFs Tomadas'!$I$4:$I$9993))</f>
        <v>0</v>
      </c>
      <c r="DS36" s="168">
        <f>SUMPRODUCT(('Controle de NFs Tomadas'!$E$4:$E$9993=$A$1)*('Controle de NFs Tomadas'!$C$4:$C$9993=DS$2)*('Controle de NFs Tomadas'!$G$4:$G$9993=$A36)*('Controle de NFs Tomadas'!$I$4:$I$9993))</f>
        <v>0</v>
      </c>
      <c r="DT36" s="168">
        <f>SUMPRODUCT(('Controle de NFs Tomadas'!$E$4:$E$9993=$A$1)*('Controle de NFs Tomadas'!$C$4:$C$9993=DT$2)*('Controle de NFs Tomadas'!$G$4:$G$9993=$A36)*('Controle de NFs Tomadas'!$I$4:$I$9993))</f>
        <v>0</v>
      </c>
      <c r="DU36" s="168">
        <f>SUMPRODUCT(('Controle de NFs Tomadas'!$E$4:$E$9993=$A$1)*('Controle de NFs Tomadas'!$C$4:$C$9993=DU$2)*('Controle de NFs Tomadas'!$G$4:$G$9993=$A36)*('Controle de NFs Tomadas'!$I$4:$I$9993))</f>
        <v>0</v>
      </c>
      <c r="DV36" s="168">
        <f>SUMPRODUCT(('Controle de NFs Tomadas'!$E$4:$E$9993=$A$1)*('Controle de NFs Tomadas'!$C$4:$C$9993=DV$2)*('Controle de NFs Tomadas'!$G$4:$G$9993=$A36)*('Controle de NFs Tomadas'!$I$4:$I$9993))</f>
        <v>0</v>
      </c>
      <c r="DW36" s="168">
        <f>SUMPRODUCT(('Controle de NFs Tomadas'!$E$4:$E$9993=$A$1)*('Controle de NFs Tomadas'!$C$4:$C$9993=DW$2)*('Controle de NFs Tomadas'!$G$4:$G$9993=$A36)*('Controle de NFs Tomadas'!$I$4:$I$9993))</f>
        <v>0</v>
      </c>
      <c r="DX36" s="168">
        <f>SUMPRODUCT(('Controle de NFs Tomadas'!$E$4:$E$9993=$A$1)*('Controle de NFs Tomadas'!$C$4:$C$9993=DX$2)*('Controle de NFs Tomadas'!$G$4:$G$9993=$A36)*('Controle de NFs Tomadas'!$I$4:$I$9993))</f>
        <v>0</v>
      </c>
      <c r="DY36" s="168">
        <f>SUMPRODUCT(('Controle de NFs Tomadas'!$E$4:$E$9993=$A$1)*('Controle de NFs Tomadas'!$C$4:$C$9993=DY$2)*('Controle de NFs Tomadas'!$G$4:$G$9993=$A36)*('Controle de NFs Tomadas'!$I$4:$I$9993))</f>
        <v>0</v>
      </c>
      <c r="DZ36" s="168">
        <f>SUMPRODUCT(('Controle de NFs Tomadas'!$E$4:$E$9993=$A$1)*('Controle de NFs Tomadas'!$C$4:$C$9993=DZ$2)*('Controle de NFs Tomadas'!$G$4:$G$9993=$A36)*('Controle de NFs Tomadas'!$I$4:$I$9993))</f>
        <v>0</v>
      </c>
      <c r="EA36" s="168">
        <f>SUMPRODUCT(('Controle de NFs Tomadas'!$E$4:$E$9993=$A$1)*('Controle de NFs Tomadas'!$C$4:$C$9993=EA$2)*('Controle de NFs Tomadas'!$G$4:$G$9993=$A36)*('Controle de NFs Tomadas'!$I$4:$I$9993))</f>
        <v>0</v>
      </c>
      <c r="EB36" s="168">
        <f>SUMPRODUCT(('Controle de NFs Tomadas'!$E$4:$E$9993=$A$1)*('Controle de NFs Tomadas'!$C$4:$C$9993=EB$2)*('Controle de NFs Tomadas'!$G$4:$G$9993=$A36)*('Controle de NFs Tomadas'!$I$4:$I$9993))</f>
        <v>0</v>
      </c>
      <c r="EC36" s="168">
        <f>SUMPRODUCT(('Controle de NFs Tomadas'!$E$4:$E$9993=$A$1)*('Controle de NFs Tomadas'!$C$4:$C$9993=EC$2)*('Controle de NFs Tomadas'!$G$4:$G$9993=$A36)*('Controle de NFs Tomadas'!$I$4:$I$9993))</f>
        <v>0</v>
      </c>
      <c r="ED36" s="168">
        <f>SUMPRODUCT(('Controle de NFs Tomadas'!$E$4:$E$9993=$A$1)*('Controle de NFs Tomadas'!$C$4:$C$9993=ED$2)*('Controle de NFs Tomadas'!$G$4:$G$9993=$A36)*('Controle de NFs Tomadas'!$I$4:$I$9993))</f>
        <v>0</v>
      </c>
      <c r="EE36" s="168">
        <f>SUMPRODUCT(('Controle de NFs Tomadas'!$E$4:$E$9993=$A$1)*('Controle de NFs Tomadas'!$C$4:$C$9993=EE$2)*('Controle de NFs Tomadas'!$G$4:$G$9993=$A36)*('Controle de NFs Tomadas'!$I$4:$I$9993))</f>
        <v>0</v>
      </c>
      <c r="EF36" s="168">
        <f>SUMPRODUCT(('Controle de NFs Tomadas'!$E$4:$E$9993=$A$1)*('Controle de NFs Tomadas'!$C$4:$C$9993=EF$2)*('Controle de NFs Tomadas'!$G$4:$G$9993=$A36)*('Controle de NFs Tomadas'!$I$4:$I$9993))</f>
        <v>0</v>
      </c>
      <c r="EG36" s="168">
        <f>SUMPRODUCT(('Controle de NFs Tomadas'!$E$4:$E$9993=$A$1)*('Controle de NFs Tomadas'!$C$4:$C$9993=EG$2)*('Controle de NFs Tomadas'!$G$4:$G$9993=$A36)*('Controle de NFs Tomadas'!$I$4:$I$9993))</f>
        <v>0</v>
      </c>
      <c r="EH36" s="168">
        <f>SUMPRODUCT(('Controle de NFs Tomadas'!$E$4:$E$9993=$A$1)*('Controle de NFs Tomadas'!$C$4:$C$9993=EH$2)*('Controle de NFs Tomadas'!$G$4:$G$9993=$A36)*('Controle de NFs Tomadas'!$I$4:$I$9993))</f>
        <v>0</v>
      </c>
      <c r="EI36" s="168">
        <f>SUMPRODUCT(('Controle de NFs Tomadas'!$E$4:$E$9993=$A$1)*('Controle de NFs Tomadas'!$C$4:$C$9993=EI$2)*('Controle de NFs Tomadas'!$G$4:$G$9993=$A36)*('Controle de NFs Tomadas'!$I$4:$I$9993))</f>
        <v>0</v>
      </c>
      <c r="EJ36" s="168">
        <f>SUMPRODUCT(('Controle de NFs Tomadas'!$E$4:$E$9993=$A$1)*('Controle de NFs Tomadas'!$C$4:$C$9993=EJ$2)*('Controle de NFs Tomadas'!$G$4:$G$9993=$A36)*('Controle de NFs Tomadas'!$I$4:$I$9993))</f>
        <v>0</v>
      </c>
      <c r="EK36" s="168">
        <f>SUMPRODUCT(('Controle de NFs Tomadas'!$E$4:$E$9993=$A$1)*('Controle de NFs Tomadas'!$C$4:$C$9993=EK$2)*('Controle de NFs Tomadas'!$G$4:$G$9993=$A36)*('Controle de NFs Tomadas'!$I$4:$I$9993))</f>
        <v>0</v>
      </c>
      <c r="EL36" s="168">
        <f>SUMPRODUCT(('Controle de NFs Tomadas'!$E$4:$E$9993=$A$1)*('Controle de NFs Tomadas'!$C$4:$C$9993=EL$2)*('Controle de NFs Tomadas'!$G$4:$G$9993=$A36)*('Controle de NFs Tomadas'!$I$4:$I$9993))</f>
        <v>0</v>
      </c>
      <c r="EM36" s="168">
        <f>SUMPRODUCT(('Controle de NFs Tomadas'!$E$4:$E$9993=$A$1)*('Controle de NFs Tomadas'!$C$4:$C$9993=EM$2)*('Controle de NFs Tomadas'!$G$4:$G$9993=$A36)*('Controle de NFs Tomadas'!$I$4:$I$9993))</f>
        <v>0</v>
      </c>
      <c r="EN36" s="168">
        <f>SUMPRODUCT(('Controle de NFs Tomadas'!$E$4:$E$9993=$A$1)*('Controle de NFs Tomadas'!$C$4:$C$9993=EN$2)*('Controle de NFs Tomadas'!$G$4:$G$9993=$A36)*('Controle de NFs Tomadas'!$I$4:$I$9993))</f>
        <v>0</v>
      </c>
      <c r="EO36" s="168">
        <f>SUMPRODUCT(('Controle de NFs Tomadas'!$E$4:$E$9993=$A$1)*('Controle de NFs Tomadas'!$C$4:$C$9993=EO$2)*('Controle de NFs Tomadas'!$G$4:$G$9993=$A36)*('Controle de NFs Tomadas'!$I$4:$I$9993))</f>
        <v>0</v>
      </c>
      <c r="EP36" s="168">
        <f>SUMPRODUCT(('Controle de NFs Tomadas'!$E$4:$E$9993=$A$1)*('Controle de NFs Tomadas'!$C$4:$C$9993=EP$2)*('Controle de NFs Tomadas'!$G$4:$G$9993=$A36)*('Controle de NFs Tomadas'!$I$4:$I$9993))</f>
        <v>0</v>
      </c>
      <c r="EQ36" s="168">
        <f>SUMPRODUCT(('Controle de NFs Tomadas'!$E$4:$E$9993=$A$1)*('Controle de NFs Tomadas'!$C$4:$C$9993=EQ$2)*('Controle de NFs Tomadas'!$G$4:$G$9993=$A36)*('Controle de NFs Tomadas'!$I$4:$I$9993))</f>
        <v>0</v>
      </c>
      <c r="ER36" s="168">
        <f>SUMPRODUCT(('Controle de NFs Tomadas'!$E$4:$E$9993=$A$1)*('Controle de NFs Tomadas'!$C$4:$C$9993=ER$2)*('Controle de NFs Tomadas'!$G$4:$G$9993=$A36)*('Controle de NFs Tomadas'!$I$4:$I$9993))</f>
        <v>0</v>
      </c>
      <c r="ES36" s="168">
        <f>SUMPRODUCT(('Controle de NFs Tomadas'!$E$4:$E$9993=$A$1)*('Controle de NFs Tomadas'!$C$4:$C$9993=ES$2)*('Controle de NFs Tomadas'!$G$4:$G$9993=$A36)*('Controle de NFs Tomadas'!$I$4:$I$9993))</f>
        <v>0</v>
      </c>
      <c r="ET36" s="168">
        <f>SUMPRODUCT(('Controle de NFs Tomadas'!$E$4:$E$9993=$A$1)*('Controle de NFs Tomadas'!$C$4:$C$9993=ET$2)*('Controle de NFs Tomadas'!$G$4:$G$9993=$A36)*('Controle de NFs Tomadas'!$I$4:$I$9993))</f>
        <v>0</v>
      </c>
      <c r="EU36" s="168">
        <f>SUMPRODUCT(('Controle de NFs Tomadas'!$E$4:$E$9993=$A$1)*('Controle de NFs Tomadas'!$C$4:$C$9993=EU$2)*('Controle de NFs Tomadas'!$G$4:$G$9993=$A36)*('Controle de NFs Tomadas'!$I$4:$I$9993))</f>
        <v>0</v>
      </c>
      <c r="EV36" s="168">
        <f>SUMPRODUCT(('Controle de NFs Tomadas'!$E$4:$E$9993=$A$1)*('Controle de NFs Tomadas'!$C$4:$C$9993=EV$2)*('Controle de NFs Tomadas'!$G$4:$G$9993=$A36)*('Controle de NFs Tomadas'!$I$4:$I$9993))</f>
        <v>0</v>
      </c>
      <c r="EW36" s="168">
        <f>SUMPRODUCT(('Controle de NFs Tomadas'!$E$4:$E$9993=$A$1)*('Controle de NFs Tomadas'!$C$4:$C$9993=EW$2)*('Controle de NFs Tomadas'!$G$4:$G$9993=$A36)*('Controle de NFs Tomadas'!$I$4:$I$9993))</f>
        <v>0</v>
      </c>
      <c r="EX36" s="168">
        <f>SUMPRODUCT(('Controle de NFs Tomadas'!$E$4:$E$9993=$A$1)*('Controle de NFs Tomadas'!$C$4:$C$9993=EX$2)*('Controle de NFs Tomadas'!$G$4:$G$9993=$A36)*('Controle de NFs Tomadas'!$I$4:$I$9993))</f>
        <v>0</v>
      </c>
      <c r="EY36" s="168">
        <f>SUMPRODUCT(('Controle de NFs Tomadas'!$E$4:$E$9993=$A$1)*('Controle de NFs Tomadas'!$C$4:$C$9993=EY$2)*('Controle de NFs Tomadas'!$G$4:$G$9993=$A36)*('Controle de NFs Tomadas'!$I$4:$I$9993))</f>
        <v>0</v>
      </c>
      <c r="EZ36" s="168">
        <f>SUMPRODUCT(('Controle de NFs Tomadas'!$E$4:$E$9993=$A$1)*('Controle de NFs Tomadas'!$C$4:$C$9993=EZ$2)*('Controle de NFs Tomadas'!$G$4:$G$9993=$A36)*('Controle de NFs Tomadas'!$I$4:$I$9993))</f>
        <v>0</v>
      </c>
      <c r="FA36" s="168">
        <f>SUMPRODUCT(('Controle de NFs Tomadas'!$E$4:$E$9993=$A$1)*('Controle de NFs Tomadas'!$C$4:$C$9993=FA$2)*('Controle de NFs Tomadas'!$G$4:$G$9993=$A36)*('Controle de NFs Tomadas'!$I$4:$I$9993))</f>
        <v>0</v>
      </c>
      <c r="FB36" s="168">
        <f>SUMPRODUCT(('Controle de NFs Tomadas'!$E$4:$E$9993=$A$1)*('Controle de NFs Tomadas'!$C$4:$C$9993=FB$2)*('Controle de NFs Tomadas'!$G$4:$G$9993=$A36)*('Controle de NFs Tomadas'!$I$4:$I$9993))</f>
        <v>0</v>
      </c>
      <c r="FC36" s="168">
        <f>SUMPRODUCT(('Controle de NFs Tomadas'!$E$4:$E$9993=$A$1)*('Controle de NFs Tomadas'!$C$4:$C$9993=FC$2)*('Controle de NFs Tomadas'!$G$4:$G$9993=$A36)*('Controle de NFs Tomadas'!$I$4:$I$9993))</f>
        <v>0</v>
      </c>
      <c r="FD36" s="168">
        <f>SUMPRODUCT(('Controle de NFs Tomadas'!$E$4:$E$9993=$A$1)*('Controle de NFs Tomadas'!$C$4:$C$9993=FD$2)*('Controle de NFs Tomadas'!$G$4:$G$9993=$A36)*('Controle de NFs Tomadas'!$I$4:$I$9993))</f>
        <v>0</v>
      </c>
      <c r="FE36" s="168">
        <f>SUMPRODUCT(('Controle de NFs Tomadas'!$E$4:$E$9993=$A$1)*('Controle de NFs Tomadas'!$C$4:$C$9993=FE$2)*('Controle de NFs Tomadas'!$G$4:$G$9993=$A36)*('Controle de NFs Tomadas'!$I$4:$I$9993))</f>
        <v>0</v>
      </c>
      <c r="FF36" s="168">
        <f>SUMPRODUCT(('Controle de NFs Tomadas'!$E$4:$E$9993=$A$1)*('Controle de NFs Tomadas'!$C$4:$C$9993=FF$2)*('Controle de NFs Tomadas'!$G$4:$G$9993=$A36)*('Controle de NFs Tomadas'!$I$4:$I$9993))</f>
        <v>0</v>
      </c>
      <c r="FG36" s="168">
        <f>SUMPRODUCT(('Controle de NFs Tomadas'!$E$4:$E$9993=$A$1)*('Controle de NFs Tomadas'!$C$4:$C$9993=FG$2)*('Controle de NFs Tomadas'!$G$4:$G$9993=$A36)*('Controle de NFs Tomadas'!$I$4:$I$9993))</f>
        <v>0</v>
      </c>
      <c r="FH36" s="168">
        <f>SUMPRODUCT(('Controle de NFs Tomadas'!$E$4:$E$9993=$A$1)*('Controle de NFs Tomadas'!$C$4:$C$9993=FH$2)*('Controle de NFs Tomadas'!$G$4:$G$9993=$A36)*('Controle de NFs Tomadas'!$I$4:$I$9993))</f>
        <v>0</v>
      </c>
      <c r="FI36" s="168">
        <f>SUMPRODUCT(('Controle de NFs Tomadas'!$E$4:$E$9993=$A$1)*('Controle de NFs Tomadas'!$C$4:$C$9993=FI$2)*('Controle de NFs Tomadas'!$G$4:$G$9993=$A36)*('Controle de NFs Tomadas'!$I$4:$I$9993))</f>
        <v>0</v>
      </c>
      <c r="FJ36" s="168">
        <f>SUMPRODUCT(('Controle de NFs Tomadas'!$E$4:$E$9993=$A$1)*('Controle de NFs Tomadas'!$C$4:$C$9993=FJ$2)*('Controle de NFs Tomadas'!$G$4:$G$9993=$A36)*('Controle de NFs Tomadas'!$I$4:$I$9993))</f>
        <v>0</v>
      </c>
      <c r="FK36" s="168">
        <f>SUMPRODUCT(('Controle de NFs Tomadas'!$E$4:$E$9993=$A$1)*('Controle de NFs Tomadas'!$C$4:$C$9993=FK$2)*('Controle de NFs Tomadas'!$G$4:$G$9993=$A36)*('Controle de NFs Tomadas'!$I$4:$I$9993))</f>
        <v>0</v>
      </c>
      <c r="FL36" s="168">
        <f>SUMPRODUCT(('Controle de NFs Tomadas'!$E$4:$E$9993=$A$1)*('Controle de NFs Tomadas'!$C$4:$C$9993=FL$2)*('Controle de NFs Tomadas'!$G$4:$G$9993=$A36)*('Controle de NFs Tomadas'!$I$4:$I$9993))</f>
        <v>0</v>
      </c>
      <c r="FM36" s="168">
        <f>SUMPRODUCT(('Controle de NFs Tomadas'!$E$4:$E$9993=$A$1)*('Controle de NFs Tomadas'!$C$4:$C$9993=FM$2)*('Controle de NFs Tomadas'!$G$4:$G$9993=$A36)*('Controle de NFs Tomadas'!$I$4:$I$9993))</f>
        <v>0</v>
      </c>
      <c r="FN36" s="168">
        <f>SUMPRODUCT(('Controle de NFs Tomadas'!$E$4:$E$9993=$A$1)*('Controle de NFs Tomadas'!$C$4:$C$9993=FN$2)*('Controle de NFs Tomadas'!$G$4:$G$9993=$A36)*('Controle de NFs Tomadas'!$I$4:$I$9993))</f>
        <v>0</v>
      </c>
      <c r="FO36" s="168">
        <f>SUMPRODUCT(('Controle de NFs Tomadas'!$E$4:$E$9993=$A$1)*('Controle de NFs Tomadas'!$C$4:$C$9993=FO$2)*('Controle de NFs Tomadas'!$G$4:$G$9993=$A36)*('Controle de NFs Tomadas'!$I$4:$I$9993))</f>
        <v>0</v>
      </c>
      <c r="FP36" s="168">
        <f>SUMPRODUCT(('Controle de NFs Tomadas'!$E$4:$E$9993=$A$1)*('Controle de NFs Tomadas'!$C$4:$C$9993=FP$2)*('Controle de NFs Tomadas'!$G$4:$G$9993=$A36)*('Controle de NFs Tomadas'!$I$4:$I$9993))</f>
        <v>0</v>
      </c>
      <c r="FQ36" s="168">
        <f>SUMPRODUCT(('Controle de NFs Tomadas'!$E$4:$E$9993=$A$1)*('Controle de NFs Tomadas'!$C$4:$C$9993=FQ$2)*('Controle de NFs Tomadas'!$G$4:$G$9993=$A36)*('Controle de NFs Tomadas'!$I$4:$I$9993))</f>
        <v>0</v>
      </c>
      <c r="FR36" s="168">
        <f>SUMPRODUCT(('Controle de NFs Tomadas'!$E$4:$E$9993=$A$1)*('Controle de NFs Tomadas'!$C$4:$C$9993=FR$2)*('Controle de NFs Tomadas'!$G$4:$G$9993=$A36)*('Controle de NFs Tomadas'!$I$4:$I$9993))</f>
        <v>0</v>
      </c>
      <c r="FS36" s="168">
        <f>SUMPRODUCT(('Controle de NFs Tomadas'!$E$4:$E$9993=$A$1)*('Controle de NFs Tomadas'!$C$4:$C$9993=FS$2)*('Controle de NFs Tomadas'!$G$4:$G$9993=$A36)*('Controle de NFs Tomadas'!$I$4:$I$9993))</f>
        <v>0</v>
      </c>
      <c r="FT36" s="168">
        <f>SUMPRODUCT(('Controle de NFs Tomadas'!$E$4:$E$9993=$A$1)*('Controle de NFs Tomadas'!$C$4:$C$9993=FT$2)*('Controle de NFs Tomadas'!$G$4:$G$9993=$A36)*('Controle de NFs Tomadas'!$I$4:$I$9993))</f>
        <v>0</v>
      </c>
      <c r="FU36" s="168">
        <f>SUMPRODUCT(('Controle de NFs Tomadas'!$E$4:$E$9993=$A$1)*('Controle de NFs Tomadas'!$C$4:$C$9993=FU$2)*('Controle de NFs Tomadas'!$G$4:$G$9993=$A36)*('Controle de NFs Tomadas'!$I$4:$I$9993))</f>
        <v>0</v>
      </c>
      <c r="FV36" s="168">
        <f>SUMPRODUCT(('Controle de NFs Tomadas'!$E$4:$E$9993=$A$1)*('Controle de NFs Tomadas'!$C$4:$C$9993=FV$2)*('Controle de NFs Tomadas'!$G$4:$G$9993=$A36)*('Controle de NFs Tomadas'!$I$4:$I$9993))</f>
        <v>0</v>
      </c>
      <c r="FW36" s="168">
        <f>SUMPRODUCT(('Controle de NFs Tomadas'!$E$4:$E$9993=$A$1)*('Controle de NFs Tomadas'!$C$4:$C$9993=FW$2)*('Controle de NFs Tomadas'!$G$4:$G$9993=$A36)*('Controle de NFs Tomadas'!$I$4:$I$9993))</f>
        <v>0</v>
      </c>
      <c r="FX36" s="168">
        <f>SUMPRODUCT(('Controle de NFs Tomadas'!$E$4:$E$9993=$A$1)*('Controle de NFs Tomadas'!$C$4:$C$9993=FX$2)*('Controle de NFs Tomadas'!$G$4:$G$9993=$A36)*('Controle de NFs Tomadas'!$I$4:$I$9993))</f>
        <v>0</v>
      </c>
      <c r="FY36" s="168">
        <f>SUMPRODUCT(('Controle de NFs Tomadas'!$E$4:$E$9993=$A$1)*('Controle de NFs Tomadas'!$C$4:$C$9993=FY$2)*('Controle de NFs Tomadas'!$G$4:$G$9993=$A36)*('Controle de NFs Tomadas'!$I$4:$I$9993))</f>
        <v>0</v>
      </c>
      <c r="FZ36" s="168">
        <f>SUMPRODUCT(('Controle de NFs Tomadas'!$E$4:$E$9993=$A$1)*('Controle de NFs Tomadas'!$C$4:$C$9993=FZ$2)*('Controle de NFs Tomadas'!$G$4:$G$9993=$A36)*('Controle de NFs Tomadas'!$I$4:$I$9993))</f>
        <v>0</v>
      </c>
      <c r="GA36" s="168">
        <f>SUMPRODUCT(('Controle de NFs Tomadas'!$E$4:$E$9993=$A$1)*('Controle de NFs Tomadas'!$C$4:$C$9993=GA$2)*('Controle de NFs Tomadas'!$G$4:$G$9993=$A36)*('Controle de NFs Tomadas'!$I$4:$I$9993))</f>
        <v>0</v>
      </c>
      <c r="GB36" s="168">
        <f>SUMPRODUCT(('Controle de NFs Tomadas'!$E$4:$E$9993=$A$1)*('Controle de NFs Tomadas'!$C$4:$C$9993=GB$2)*('Controle de NFs Tomadas'!$G$4:$G$9993=$A36)*('Controle de NFs Tomadas'!$I$4:$I$9993))</f>
        <v>0</v>
      </c>
      <c r="GC36" s="168">
        <f>SUMPRODUCT(('Controle de NFs Tomadas'!$E$4:$E$9993=$A$1)*('Controle de NFs Tomadas'!$C$4:$C$9993=GC$2)*('Controle de NFs Tomadas'!$G$4:$G$9993=$A36)*('Controle de NFs Tomadas'!$I$4:$I$9993))</f>
        <v>0</v>
      </c>
      <c r="GD36" s="168">
        <f>SUMPRODUCT(('Controle de NFs Tomadas'!$E$4:$E$9993=$A$1)*('Controle de NFs Tomadas'!$C$4:$C$9993=GD$2)*('Controle de NFs Tomadas'!$G$4:$G$9993=$A36)*('Controle de NFs Tomadas'!$I$4:$I$9993))</f>
        <v>0</v>
      </c>
      <c r="GE36" s="168">
        <f>SUMPRODUCT(('Controle de NFs Tomadas'!$E$4:$E$9993=$A$1)*('Controle de NFs Tomadas'!$C$4:$C$9993=GE$2)*('Controle de NFs Tomadas'!$G$4:$G$9993=$A36)*('Controle de NFs Tomadas'!$I$4:$I$9993))</f>
        <v>0</v>
      </c>
      <c r="GF36" s="168">
        <f>SUMPRODUCT(('Controle de NFs Tomadas'!$E$4:$E$9993=$A$1)*('Controle de NFs Tomadas'!$C$4:$C$9993=GF$2)*('Controle de NFs Tomadas'!$G$4:$G$9993=$A36)*('Controle de NFs Tomadas'!$I$4:$I$9993))</f>
        <v>0</v>
      </c>
      <c r="GG36" s="168">
        <f>SUMPRODUCT(('Controle de NFs Tomadas'!$E$4:$E$9993=$A$1)*('Controle de NFs Tomadas'!$C$4:$C$9993=GG$2)*('Controle de NFs Tomadas'!$G$4:$G$9993=$A36)*('Controle de NFs Tomadas'!$I$4:$I$9993))</f>
        <v>0</v>
      </c>
      <c r="GH36" s="168">
        <f>SUMPRODUCT(('Controle de NFs Tomadas'!$E$4:$E$9993=$A$1)*('Controle de NFs Tomadas'!$C$4:$C$9993=GH$2)*('Controle de NFs Tomadas'!$G$4:$G$9993=$A36)*('Controle de NFs Tomadas'!$I$4:$I$9993))</f>
        <v>0</v>
      </c>
      <c r="GI36" s="168">
        <f>SUMPRODUCT(('Controle de NFs Tomadas'!$E$4:$E$9993=$A$1)*('Controle de NFs Tomadas'!$C$4:$C$9993=GI$2)*('Controle de NFs Tomadas'!$G$4:$G$9993=$A36)*('Controle de NFs Tomadas'!$I$4:$I$9993))</f>
        <v>0</v>
      </c>
      <c r="GJ36" s="168">
        <f>SUMPRODUCT(('Controle de NFs Tomadas'!$E$4:$E$9993=$A$1)*('Controle de NFs Tomadas'!$C$4:$C$9993=GJ$2)*('Controle de NFs Tomadas'!$G$4:$G$9993=$A36)*('Controle de NFs Tomadas'!$I$4:$I$9993))</f>
        <v>0</v>
      </c>
      <c r="GK36" s="168">
        <f>SUMPRODUCT(('Controle de NFs Tomadas'!$E$4:$E$9993=$A$1)*('Controle de NFs Tomadas'!$C$4:$C$9993=GK$2)*('Controle de NFs Tomadas'!$G$4:$G$9993=$A36)*('Controle de NFs Tomadas'!$I$4:$I$9993))</f>
        <v>0</v>
      </c>
      <c r="GL36" s="168">
        <f>SUMPRODUCT(('Controle de NFs Tomadas'!$E$4:$E$9993=$A$1)*('Controle de NFs Tomadas'!$C$4:$C$9993=GL$2)*('Controle de NFs Tomadas'!$G$4:$G$9993=$A36)*('Controle de NFs Tomadas'!$I$4:$I$9993))</f>
        <v>0</v>
      </c>
      <c r="GM36" s="168">
        <f>SUMPRODUCT(('Controle de NFs Tomadas'!$E$4:$E$9993=$A$1)*('Controle de NFs Tomadas'!$C$4:$C$9993=GM$2)*('Controle de NFs Tomadas'!$G$4:$G$9993=$A36)*('Controle de NFs Tomadas'!$I$4:$I$9993))</f>
        <v>0</v>
      </c>
      <c r="GN36" s="168">
        <f>SUMPRODUCT(('Controle de NFs Tomadas'!$E$4:$E$9993=$A$1)*('Controle de NFs Tomadas'!$C$4:$C$9993=GN$2)*('Controle de NFs Tomadas'!$G$4:$G$9993=$A36)*('Controle de NFs Tomadas'!$I$4:$I$9993))</f>
        <v>0</v>
      </c>
      <c r="GO36" s="168">
        <f>SUMPRODUCT(('Controle de NFs Tomadas'!$E$4:$E$9993=$A$1)*('Controle de NFs Tomadas'!$C$4:$C$9993=GO$2)*('Controle de NFs Tomadas'!$G$4:$G$9993=$A36)*('Controle de NFs Tomadas'!$I$4:$I$9993))</f>
        <v>0</v>
      </c>
      <c r="GP36" s="168">
        <f>SUMPRODUCT(('Controle de NFs Tomadas'!$E$4:$E$9993=$A$1)*('Controle de NFs Tomadas'!$C$4:$C$9993=GP$2)*('Controle de NFs Tomadas'!$G$4:$G$9993=$A36)*('Controle de NFs Tomadas'!$I$4:$I$9993))</f>
        <v>0</v>
      </c>
      <c r="GQ36" s="168">
        <f>SUMPRODUCT(('Controle de NFs Tomadas'!$E$4:$E$9993=$A$1)*('Controle de NFs Tomadas'!$C$4:$C$9993=GQ$2)*('Controle de NFs Tomadas'!$G$4:$G$9993=$A36)*('Controle de NFs Tomadas'!$I$4:$I$9993))</f>
        <v>0</v>
      </c>
      <c r="GR36" s="168">
        <f>SUMPRODUCT(('Controle de NFs Tomadas'!$E$4:$E$9993=$A$1)*('Controle de NFs Tomadas'!$C$4:$C$9993=GR$2)*('Controle de NFs Tomadas'!$G$4:$G$9993=$A36)*('Controle de NFs Tomadas'!$I$4:$I$9993))</f>
        <v>0</v>
      </c>
      <c r="GS36" s="168">
        <f>SUMPRODUCT(('Controle de NFs Tomadas'!$E$4:$E$9993=$A$1)*('Controle de NFs Tomadas'!$C$4:$C$9993=GS$2)*('Controle de NFs Tomadas'!$G$4:$G$9993=$A36)*('Controle de NFs Tomadas'!$I$4:$I$9993))</f>
        <v>0</v>
      </c>
      <c r="GT36" s="168">
        <f>SUMPRODUCT(('Controle de NFs Tomadas'!$E$4:$E$9993=$A$1)*('Controle de NFs Tomadas'!$C$4:$C$9993=GT$2)*('Controle de NFs Tomadas'!$G$4:$G$9993=$A36)*('Controle de NFs Tomadas'!$I$4:$I$9993))</f>
        <v>0</v>
      </c>
      <c r="GU36" s="168">
        <f>SUMPRODUCT(('Controle de NFs Tomadas'!$E$4:$E$9993=$A$1)*('Controle de NFs Tomadas'!$C$4:$C$9993=GU$2)*('Controle de NFs Tomadas'!$G$4:$G$9993=$A36)*('Controle de NFs Tomadas'!$I$4:$I$9993))</f>
        <v>0</v>
      </c>
      <c r="GV36" s="168">
        <f>SUMPRODUCT(('Controle de NFs Tomadas'!$E$4:$E$9993=$A$1)*('Controle de NFs Tomadas'!$C$4:$C$9993=GV$2)*('Controle de NFs Tomadas'!$G$4:$G$9993=$A36)*('Controle de NFs Tomadas'!$I$4:$I$9993))</f>
        <v>0</v>
      </c>
      <c r="GW36" s="168">
        <f>SUMPRODUCT(('Controle de NFs Tomadas'!$E$4:$E$9993=$A$1)*('Controle de NFs Tomadas'!$C$4:$C$9993=GW$2)*('Controle de NFs Tomadas'!$G$4:$G$9993=$A36)*('Controle de NFs Tomadas'!$I$4:$I$9993))</f>
        <v>0</v>
      </c>
      <c r="GX36" s="168">
        <f>SUMPRODUCT(('Controle de NFs Tomadas'!$E$4:$E$9993=$A$1)*('Controle de NFs Tomadas'!$C$4:$C$9993=GX$2)*('Controle de NFs Tomadas'!$G$4:$G$9993=$A36)*('Controle de NFs Tomadas'!$I$4:$I$9993))</f>
        <v>0</v>
      </c>
      <c r="GY36" s="168">
        <f>SUMPRODUCT(('Controle de NFs Tomadas'!$E$4:$E$9993=$A$1)*('Controle de NFs Tomadas'!$C$4:$C$9993=GY$2)*('Controle de NFs Tomadas'!$G$4:$G$9993=$A36)*('Controle de NFs Tomadas'!$I$4:$I$9993))</f>
        <v>0</v>
      </c>
      <c r="GZ36" s="168">
        <f>SUMPRODUCT(('Controle de NFs Tomadas'!$E$4:$E$9993=$A$1)*('Controle de NFs Tomadas'!$C$4:$C$9993=GZ$2)*('Controle de NFs Tomadas'!$G$4:$G$9993=$A36)*('Controle de NFs Tomadas'!$I$4:$I$9993))</f>
        <v>0</v>
      </c>
      <c r="HA36" s="168">
        <f>SUMPRODUCT(('Controle de NFs Tomadas'!$E$4:$E$9993=$A$1)*('Controle de NFs Tomadas'!$C$4:$C$9993=HA$2)*('Controle de NFs Tomadas'!$G$4:$G$9993=$A36)*('Controle de NFs Tomadas'!$I$4:$I$9993))</f>
        <v>0</v>
      </c>
      <c r="HB36" s="168">
        <f>SUMPRODUCT(('Controle de NFs Tomadas'!$E$4:$E$9993=$A$1)*('Controle de NFs Tomadas'!$C$4:$C$9993=HB$2)*('Controle de NFs Tomadas'!$G$4:$G$9993=$A36)*('Controle de NFs Tomadas'!$I$4:$I$9993))</f>
        <v>0</v>
      </c>
      <c r="HC36" s="168">
        <f>SUMPRODUCT(('Controle de NFs Tomadas'!$E$4:$E$9993=$A$1)*('Controle de NFs Tomadas'!$C$4:$C$9993=HC$2)*('Controle de NFs Tomadas'!$G$4:$G$9993=$A36)*('Controle de NFs Tomadas'!$I$4:$I$9993))</f>
        <v>0</v>
      </c>
      <c r="HD36" s="168">
        <f>SUMPRODUCT(('Controle de NFs Tomadas'!$E$4:$E$9993=$A$1)*('Controle de NFs Tomadas'!$C$4:$C$9993=HD$2)*('Controle de NFs Tomadas'!$G$4:$G$9993=$A36)*('Controle de NFs Tomadas'!$I$4:$I$9993))</f>
        <v>0</v>
      </c>
      <c r="HE36" s="168">
        <f>SUMPRODUCT(('Controle de NFs Tomadas'!$E$4:$E$9993=$A$1)*('Controle de NFs Tomadas'!$C$4:$C$9993=HE$2)*('Controle de NFs Tomadas'!$G$4:$G$9993=$A36)*('Controle de NFs Tomadas'!$I$4:$I$9993))</f>
        <v>0</v>
      </c>
      <c r="HF36" s="168">
        <f>SUMPRODUCT(('Controle de NFs Tomadas'!$E$4:$E$9993=$A$1)*('Controle de NFs Tomadas'!$C$4:$C$9993=HF$2)*('Controle de NFs Tomadas'!$G$4:$G$9993=$A36)*('Controle de NFs Tomadas'!$I$4:$I$9993))</f>
        <v>0</v>
      </c>
      <c r="HG36" s="168">
        <f>SUMPRODUCT(('Controle de NFs Tomadas'!$E$4:$E$9993=$A$1)*('Controle de NFs Tomadas'!$C$4:$C$9993=HG$2)*('Controle de NFs Tomadas'!$G$4:$G$9993=$A36)*('Controle de NFs Tomadas'!$I$4:$I$9993))</f>
        <v>0</v>
      </c>
      <c r="HH36" s="168">
        <f>SUMPRODUCT(('Controle de NFs Tomadas'!$E$4:$E$9993=$A$1)*('Controle de NFs Tomadas'!$C$4:$C$9993=HH$2)*('Controle de NFs Tomadas'!$G$4:$G$9993=$A36)*('Controle de NFs Tomadas'!$I$4:$I$9993))</f>
        <v>0</v>
      </c>
      <c r="HI36" s="168">
        <f>SUMPRODUCT(('Controle de NFs Tomadas'!$E$4:$E$9993=$A$1)*('Controle de NFs Tomadas'!$C$4:$C$9993=HI$2)*('Controle de NFs Tomadas'!$G$4:$G$9993=$A36)*('Controle de NFs Tomadas'!$I$4:$I$9993))</f>
        <v>0</v>
      </c>
      <c r="HJ36" s="168">
        <f>SUMPRODUCT(('Controle de NFs Tomadas'!$E$4:$E$9993=$A$1)*('Controle de NFs Tomadas'!$C$4:$C$9993=HJ$2)*('Controle de NFs Tomadas'!$G$4:$G$9993=$A36)*('Controle de NFs Tomadas'!$I$4:$I$9993))</f>
        <v>0</v>
      </c>
      <c r="HK36" s="168">
        <f>SUMPRODUCT(('Controle de NFs Tomadas'!$E$4:$E$9993=$A$1)*('Controle de NFs Tomadas'!$C$4:$C$9993=HK$2)*('Controle de NFs Tomadas'!$G$4:$G$9993=$A36)*('Controle de NFs Tomadas'!$I$4:$I$9993))</f>
        <v>0</v>
      </c>
      <c r="HL36" s="168">
        <f>SUMPRODUCT(('Controle de NFs Tomadas'!$E$4:$E$9993=$A$1)*('Controle de NFs Tomadas'!$C$4:$C$9993=HL$2)*('Controle de NFs Tomadas'!$G$4:$G$9993=$A36)*('Controle de NFs Tomadas'!$I$4:$I$9993))</f>
        <v>0</v>
      </c>
      <c r="HM36" s="168">
        <f>SUMPRODUCT(('Controle de NFs Tomadas'!$E$4:$E$9993=$A$1)*('Controle de NFs Tomadas'!$C$4:$C$9993=HM$2)*('Controle de NFs Tomadas'!$G$4:$G$9993=$A36)*('Controle de NFs Tomadas'!$I$4:$I$9993))</f>
        <v>0</v>
      </c>
      <c r="HN36" s="168">
        <f>SUMPRODUCT(('Controle de NFs Tomadas'!$E$4:$E$9993=$A$1)*('Controle de NFs Tomadas'!$C$4:$C$9993=HN$2)*('Controle de NFs Tomadas'!$G$4:$G$9993=$A36)*('Controle de NFs Tomadas'!$I$4:$I$9993))</f>
        <v>0</v>
      </c>
      <c r="HO36" s="168">
        <f>SUMPRODUCT(('Controle de NFs Tomadas'!$E$4:$E$9993=$A$1)*('Controle de NFs Tomadas'!$C$4:$C$9993=HO$2)*('Controle de NFs Tomadas'!$G$4:$G$9993=$A36)*('Controle de NFs Tomadas'!$I$4:$I$9993))</f>
        <v>0</v>
      </c>
      <c r="HP36" s="168">
        <f>SUMPRODUCT(('Controle de NFs Tomadas'!$E$4:$E$9993=$A$1)*('Controle de NFs Tomadas'!$C$4:$C$9993=HP$2)*('Controle de NFs Tomadas'!$G$4:$G$9993=$A36)*('Controle de NFs Tomadas'!$I$4:$I$9993))</f>
        <v>0</v>
      </c>
      <c r="HQ36" s="168">
        <f>SUMPRODUCT(('Controle de NFs Tomadas'!$E$4:$E$9993=$A$1)*('Controle de NFs Tomadas'!$C$4:$C$9993=HQ$2)*('Controle de NFs Tomadas'!$G$4:$G$9993=$A36)*('Controle de NFs Tomadas'!$I$4:$I$9993))</f>
        <v>0</v>
      </c>
      <c r="HR36" s="168">
        <f>SUMPRODUCT(('Controle de NFs Tomadas'!$E$4:$E$9993=$A$1)*('Controle de NFs Tomadas'!$C$4:$C$9993=HR$2)*('Controle de NFs Tomadas'!$G$4:$G$9993=$A36)*('Controle de NFs Tomadas'!$I$4:$I$9993))</f>
        <v>0</v>
      </c>
      <c r="HS36" s="168">
        <f>SUMPRODUCT(('Controle de NFs Tomadas'!$E$4:$E$9993=$A$1)*('Controle de NFs Tomadas'!$C$4:$C$9993=HS$2)*('Controle de NFs Tomadas'!$G$4:$G$9993=$A36)*('Controle de NFs Tomadas'!$I$4:$I$9993))</f>
        <v>0</v>
      </c>
      <c r="HT36" s="168">
        <f>SUMPRODUCT(('Controle de NFs Tomadas'!$E$4:$E$9993=$A$1)*('Controle de NFs Tomadas'!$C$4:$C$9993=HT$2)*('Controle de NFs Tomadas'!$G$4:$G$9993=$A36)*('Controle de NFs Tomadas'!$I$4:$I$9993))</f>
        <v>0</v>
      </c>
      <c r="HU36" s="168">
        <f>SUMPRODUCT(('Controle de NFs Tomadas'!$E$4:$E$9993=$A$1)*('Controle de NFs Tomadas'!$C$4:$C$9993=HU$2)*('Controle de NFs Tomadas'!$G$4:$G$9993=$A36)*('Controle de NFs Tomadas'!$I$4:$I$9993))</f>
        <v>0</v>
      </c>
      <c r="HV36" s="168">
        <f>SUMPRODUCT(('Controle de NFs Tomadas'!$E$4:$E$9993=$A$1)*('Controle de NFs Tomadas'!$C$4:$C$9993=HV$2)*('Controle de NFs Tomadas'!$G$4:$G$9993=$A36)*('Controle de NFs Tomadas'!$I$4:$I$9993))</f>
        <v>0</v>
      </c>
      <c r="HW36" s="168">
        <f>SUMPRODUCT(('Controle de NFs Tomadas'!$E$4:$E$9993=$A$1)*('Controle de NFs Tomadas'!$C$4:$C$9993=HW$2)*('Controle de NFs Tomadas'!$G$4:$G$9993=$A36)*('Controle de NFs Tomadas'!$I$4:$I$9993))</f>
        <v>0</v>
      </c>
      <c r="HX36" s="168">
        <f>SUMPRODUCT(('Controle de NFs Tomadas'!$E$4:$E$9993=$A$1)*('Controle de NFs Tomadas'!$C$4:$C$9993=HX$2)*('Controle de NFs Tomadas'!$G$4:$G$9993=$A36)*('Controle de NFs Tomadas'!$I$4:$I$9993))</f>
        <v>0</v>
      </c>
      <c r="HY36" s="168">
        <f>SUMPRODUCT(('Controle de NFs Tomadas'!$E$4:$E$9993=$A$1)*('Controle de NFs Tomadas'!$C$4:$C$9993=HY$2)*('Controle de NFs Tomadas'!$G$4:$G$9993=$A36)*('Controle de NFs Tomadas'!$I$4:$I$9993))</f>
        <v>0</v>
      </c>
      <c r="HZ36" s="168">
        <f>SUMPRODUCT(('Controle de NFs Tomadas'!$E$4:$E$9993=$A$1)*('Controle de NFs Tomadas'!$C$4:$C$9993=HZ$2)*('Controle de NFs Tomadas'!$G$4:$G$9993=$A36)*('Controle de NFs Tomadas'!$I$4:$I$9993))</f>
        <v>0</v>
      </c>
      <c r="IA36" s="168">
        <f>SUMPRODUCT(('Controle de NFs Tomadas'!$E$4:$E$9993=$A$1)*('Controle de NFs Tomadas'!$C$4:$C$9993=IA$2)*('Controle de NFs Tomadas'!$G$4:$G$9993=$A36)*('Controle de NFs Tomadas'!$I$4:$I$9993))</f>
        <v>0</v>
      </c>
      <c r="IB36" s="168">
        <f>SUMPRODUCT(('Controle de NFs Tomadas'!$E$4:$E$9993=$A$1)*('Controle de NFs Tomadas'!$C$4:$C$9993=IB$2)*('Controle de NFs Tomadas'!$G$4:$G$9993=$A36)*('Controle de NFs Tomadas'!$I$4:$I$9993))</f>
        <v>0</v>
      </c>
      <c r="IC36" s="168">
        <f>SUMPRODUCT(('Controle de NFs Tomadas'!$E$4:$E$9993=$A$1)*('Controle de NFs Tomadas'!$C$4:$C$9993=IC$2)*('Controle de NFs Tomadas'!$G$4:$G$9993=$A36)*('Controle de NFs Tomadas'!$I$4:$I$9993))</f>
        <v>0</v>
      </c>
      <c r="ID36" s="168">
        <f>SUMPRODUCT(('Controle de NFs Tomadas'!$E$4:$E$9993=$A$1)*('Controle de NFs Tomadas'!$C$4:$C$9993=ID$2)*('Controle de NFs Tomadas'!$G$4:$G$9993=$A36)*('Controle de NFs Tomadas'!$I$4:$I$9993))</f>
        <v>0</v>
      </c>
      <c r="IE36" s="168">
        <f>SUMPRODUCT(('Controle de NFs Tomadas'!$E$4:$E$9993=$A$1)*('Controle de NFs Tomadas'!$C$4:$C$9993=IE$2)*('Controle de NFs Tomadas'!$G$4:$G$9993=$A36)*('Controle de NFs Tomadas'!$I$4:$I$9993))</f>
        <v>0</v>
      </c>
      <c r="IF36" s="168">
        <f>SUMPRODUCT(('Controle de NFs Tomadas'!$E$4:$E$9993=$A$1)*('Controle de NFs Tomadas'!$C$4:$C$9993=IF$2)*('Controle de NFs Tomadas'!$G$4:$G$9993=$A36)*('Controle de NFs Tomadas'!$I$4:$I$9993))</f>
        <v>0</v>
      </c>
      <c r="IG36" s="168">
        <f>SUMPRODUCT(('Controle de NFs Tomadas'!$E$4:$E$9993=$A$1)*('Controle de NFs Tomadas'!$C$4:$C$9993=IG$2)*('Controle de NFs Tomadas'!$G$4:$G$9993=$A36)*('Controle de NFs Tomadas'!$I$4:$I$9993))</f>
        <v>0</v>
      </c>
      <c r="IH36" s="168">
        <f>SUMPRODUCT(('Controle de NFs Tomadas'!$E$4:$E$9993=$A$1)*('Controle de NFs Tomadas'!$C$4:$C$9993=IH$2)*('Controle de NFs Tomadas'!$G$4:$G$9993=$A36)*('Controle de NFs Tomadas'!$I$4:$I$9993))</f>
        <v>0</v>
      </c>
      <c r="II36" s="168">
        <f>SUMPRODUCT(('Controle de NFs Tomadas'!$E$4:$E$9993=$A$1)*('Controle de NFs Tomadas'!$C$4:$C$9993=II$2)*('Controle de NFs Tomadas'!$G$4:$G$9993=$A36)*('Controle de NFs Tomadas'!$I$4:$I$9993))</f>
        <v>0</v>
      </c>
      <c r="IJ36" s="168">
        <f>SUMPRODUCT(('Controle de NFs Tomadas'!$E$4:$E$9993=$A$1)*('Controle de NFs Tomadas'!$C$4:$C$9993=IJ$2)*('Controle de NFs Tomadas'!$G$4:$G$9993=$A36)*('Controle de NFs Tomadas'!$I$4:$I$9993))</f>
        <v>0</v>
      </c>
      <c r="IK36" s="168">
        <f>SUMPRODUCT(('Controle de NFs Tomadas'!$E$4:$E$9993=$A$1)*('Controle de NFs Tomadas'!$C$4:$C$9993=IK$2)*('Controle de NFs Tomadas'!$G$4:$G$9993=$A36)*('Controle de NFs Tomadas'!$I$4:$I$9993))</f>
        <v>0</v>
      </c>
      <c r="IL36" s="168">
        <f>SUMPRODUCT(('Controle de NFs Tomadas'!$E$4:$E$9993=$A$1)*('Controle de NFs Tomadas'!$C$4:$C$9993=IL$2)*('Controle de NFs Tomadas'!$G$4:$G$9993=$A36)*('Controle de NFs Tomadas'!$I$4:$I$9993))</f>
        <v>0</v>
      </c>
    </row>
    <row r="37" spans="1:246" ht="15.75" customHeight="1" outlineLevel="1" x14ac:dyDescent="0.35">
      <c r="A37" s="3" t="s">
        <v>67</v>
      </c>
      <c r="B37" s="70"/>
      <c r="C37" s="70"/>
      <c r="D37" s="168">
        <f>SUMPRODUCT(('Controle de NFs Tomadas'!$E$4:$E$9993=$A$1)*('Controle de NFs Tomadas'!$C$4:$C$9993=D$2)*('Controle de NFs Tomadas'!$G$4:$G$9993=$A37)*('Controle de NFs Tomadas'!$I$4:$I$9993))</f>
        <v>0</v>
      </c>
      <c r="E37" s="168">
        <f>SUMPRODUCT(('Controle de NFs Tomadas'!$E$4:$E$9993=$A$1)*('Controle de NFs Tomadas'!$C$4:$C$9993=E$2)*('Controle de NFs Tomadas'!$G$4:$G$9993=$A37)*('Controle de NFs Tomadas'!$I$4:$I$9993))</f>
        <v>0</v>
      </c>
      <c r="F37" s="168">
        <f>SUMPRODUCT(('Controle de NFs Tomadas'!$E$4:$E$9993=$A$1)*('Controle de NFs Tomadas'!$C$4:$C$9993=F$2)*('Controle de NFs Tomadas'!$G$4:$G$9993=$A37)*('Controle de NFs Tomadas'!$I$4:$I$9993))</f>
        <v>0</v>
      </c>
      <c r="G37" s="168">
        <f>SUMPRODUCT(('Controle de NFs Tomadas'!$E$4:$E$9993=$A$1)*('Controle de NFs Tomadas'!$C$4:$C$9993=G$2)*('Controle de NFs Tomadas'!$G$4:$G$9993=$A37)*('Controle de NFs Tomadas'!$I$4:$I$9993))</f>
        <v>0</v>
      </c>
      <c r="H37" s="168">
        <f>SUMPRODUCT(('Controle de NFs Tomadas'!$E$4:$E$9993=$A$1)*('Controle de NFs Tomadas'!$C$4:$C$9993=H$2)*('Controle de NFs Tomadas'!$G$4:$G$9993=$A37)*('Controle de NFs Tomadas'!$I$4:$I$9993))</f>
        <v>0</v>
      </c>
      <c r="I37" s="168">
        <f>SUMPRODUCT(('Controle de NFs Tomadas'!$E$4:$E$9993=$A$1)*('Controle de NFs Tomadas'!$C$4:$C$9993=I$2)*('Controle de NFs Tomadas'!$G$4:$G$9993=$A37)*('Controle de NFs Tomadas'!$I$4:$I$9993))</f>
        <v>0</v>
      </c>
      <c r="J37" s="168">
        <f>SUMPRODUCT(('Controle de NFs Tomadas'!$E$4:$E$9993=$A$1)*('Controle de NFs Tomadas'!$C$4:$C$9993=J$2)*('Controle de NFs Tomadas'!$G$4:$G$9993=$A37)*('Controle de NFs Tomadas'!$I$4:$I$9993))</f>
        <v>0</v>
      </c>
      <c r="K37" s="168">
        <f>SUMPRODUCT(('Controle de NFs Tomadas'!$E$4:$E$9993=$A$1)*('Controle de NFs Tomadas'!$C$4:$C$9993=K$2)*('Controle de NFs Tomadas'!$G$4:$G$9993=$A37)*('Controle de NFs Tomadas'!$I$4:$I$9993))</f>
        <v>0</v>
      </c>
      <c r="L37" s="168">
        <f>SUMPRODUCT(('Controle de NFs Tomadas'!$E$4:$E$9993=$A$1)*('Controle de NFs Tomadas'!$C$4:$C$9993=L$2)*('Controle de NFs Tomadas'!$G$4:$G$9993=$A37)*('Controle de NFs Tomadas'!$I$4:$I$9993))</f>
        <v>0</v>
      </c>
      <c r="M37" s="168">
        <f>SUMPRODUCT(('Controle de NFs Tomadas'!$E$4:$E$9993=$A$1)*('Controle de NFs Tomadas'!$C$4:$C$9993=M$2)*('Controle de NFs Tomadas'!$G$4:$G$9993=$A37)*('Controle de NFs Tomadas'!$I$4:$I$9993))</f>
        <v>0</v>
      </c>
      <c r="N37" s="168">
        <f>SUMPRODUCT(('Controle de NFs Tomadas'!$E$4:$E$9993=$A$1)*('Controle de NFs Tomadas'!$C$4:$C$9993=N$2)*('Controle de NFs Tomadas'!$G$4:$G$9993=$A37)*('Controle de NFs Tomadas'!$I$4:$I$9993))</f>
        <v>0</v>
      </c>
      <c r="O37" s="168">
        <f>SUMPRODUCT(('Controle de NFs Tomadas'!$E$4:$E$9993=$A$1)*('Controle de NFs Tomadas'!$C$4:$C$9993=O$2)*('Controle de NFs Tomadas'!$G$4:$G$9993=$A37)*('Controle de NFs Tomadas'!$I$4:$I$9993))</f>
        <v>0</v>
      </c>
      <c r="P37" s="168">
        <f>SUMPRODUCT(('Controle de NFs Tomadas'!$E$4:$E$9993=$A$1)*('Controle de NFs Tomadas'!$C$4:$C$9993=P$2)*('Controle de NFs Tomadas'!$G$4:$G$9993=$A37)*('Controle de NFs Tomadas'!$I$4:$I$9993))</f>
        <v>0</v>
      </c>
      <c r="Q37" s="168">
        <f>SUMPRODUCT(('Controle de NFs Tomadas'!$E$4:$E$9993=$A$1)*('Controle de NFs Tomadas'!$C$4:$C$9993=Q$2)*('Controle de NFs Tomadas'!$G$4:$G$9993=$A37)*('Controle de NFs Tomadas'!$I$4:$I$9993))</f>
        <v>0</v>
      </c>
      <c r="R37" s="168">
        <f>SUMPRODUCT(('Controle de NFs Tomadas'!$E$4:$E$9993=$A$1)*('Controle de NFs Tomadas'!$C$4:$C$9993=R$2)*('Controle de NFs Tomadas'!$G$4:$G$9993=$A37)*('Controle de NFs Tomadas'!$I$4:$I$9993))</f>
        <v>0</v>
      </c>
      <c r="S37" s="168">
        <f>SUMPRODUCT(('Controle de NFs Tomadas'!$E$4:$E$9993=$A$1)*('Controle de NFs Tomadas'!$C$4:$C$9993=S$2)*('Controle de NFs Tomadas'!$G$4:$G$9993=$A37)*('Controle de NFs Tomadas'!$I$4:$I$9993))</f>
        <v>0</v>
      </c>
      <c r="T37" s="168">
        <f>SUMPRODUCT(('Controle de NFs Tomadas'!$E$4:$E$9993=$A$1)*('Controle de NFs Tomadas'!$C$4:$C$9993=T$2)*('Controle de NFs Tomadas'!$G$4:$G$9993=$A37)*('Controle de NFs Tomadas'!$I$4:$I$9993))</f>
        <v>0</v>
      </c>
      <c r="U37" s="168">
        <f>SUMPRODUCT(('Controle de NFs Tomadas'!$E$4:$E$9993=$A$1)*('Controle de NFs Tomadas'!$C$4:$C$9993=U$2)*('Controle de NFs Tomadas'!$G$4:$G$9993=$A37)*('Controle de NFs Tomadas'!$I$4:$I$9993))</f>
        <v>0</v>
      </c>
      <c r="V37" s="168">
        <f>SUMPRODUCT(('Controle de NFs Tomadas'!$E$4:$E$9993=$A$1)*('Controle de NFs Tomadas'!$C$4:$C$9993=V$2)*('Controle de NFs Tomadas'!$G$4:$G$9993=$A37)*('Controle de NFs Tomadas'!$I$4:$I$9993))</f>
        <v>0</v>
      </c>
      <c r="W37" s="168">
        <f>SUMPRODUCT(('Controle de NFs Tomadas'!$E$4:$E$9993=$A$1)*('Controle de NFs Tomadas'!$C$4:$C$9993=W$2)*('Controle de NFs Tomadas'!$G$4:$G$9993=$A37)*('Controle de NFs Tomadas'!$I$4:$I$9993))</f>
        <v>0</v>
      </c>
      <c r="X37" s="168">
        <f>SUMPRODUCT(('Controle de NFs Tomadas'!$E$4:$E$9993=$A$1)*('Controle de NFs Tomadas'!$C$4:$C$9993=X$2)*('Controle de NFs Tomadas'!$G$4:$G$9993=$A37)*('Controle de NFs Tomadas'!$I$4:$I$9993))</f>
        <v>0</v>
      </c>
      <c r="Y37" s="168">
        <f>SUMPRODUCT(('Controle de NFs Tomadas'!$E$4:$E$9993=$A$1)*('Controle de NFs Tomadas'!$C$4:$C$9993=Y$2)*('Controle de NFs Tomadas'!$G$4:$G$9993=$A37)*('Controle de NFs Tomadas'!$I$4:$I$9993))</f>
        <v>0</v>
      </c>
      <c r="Z37" s="168">
        <f>SUMPRODUCT(('Controle de NFs Tomadas'!$E$4:$E$9993=$A$1)*('Controle de NFs Tomadas'!$C$4:$C$9993=Z$2)*('Controle de NFs Tomadas'!$G$4:$G$9993=$A37)*('Controle de NFs Tomadas'!$I$4:$I$9993))</f>
        <v>0</v>
      </c>
      <c r="AA37" s="168">
        <f>SUMPRODUCT(('Controle de NFs Tomadas'!$E$4:$E$9993=$A$1)*('Controle de NFs Tomadas'!$C$4:$C$9993=AA$2)*('Controle de NFs Tomadas'!$G$4:$G$9993=$A37)*('Controle de NFs Tomadas'!$I$4:$I$9993))</f>
        <v>0</v>
      </c>
      <c r="AB37" s="168">
        <f>SUMPRODUCT(('Controle de NFs Tomadas'!$E$4:$E$9993=$A$1)*('Controle de NFs Tomadas'!$C$4:$C$9993=AB$2)*('Controle de NFs Tomadas'!$G$4:$G$9993=$A37)*('Controle de NFs Tomadas'!$I$4:$I$9993))</f>
        <v>0</v>
      </c>
      <c r="AC37" s="168">
        <f>SUMPRODUCT(('Controle de NFs Tomadas'!$E$4:$E$9993=$A$1)*('Controle de NFs Tomadas'!$C$4:$C$9993=AC$2)*('Controle de NFs Tomadas'!$G$4:$G$9993=$A37)*('Controle de NFs Tomadas'!$I$4:$I$9993))</f>
        <v>0</v>
      </c>
      <c r="AD37" s="168">
        <f>SUMPRODUCT(('Controle de NFs Tomadas'!$E$4:$E$9993=$A$1)*('Controle de NFs Tomadas'!$C$4:$C$9993=AD$2)*('Controle de NFs Tomadas'!$G$4:$G$9993=$A37)*('Controle de NFs Tomadas'!$I$4:$I$9993))</f>
        <v>0</v>
      </c>
      <c r="AE37" s="168">
        <f>SUMPRODUCT(('Controle de NFs Tomadas'!$E$4:$E$9993=$A$1)*('Controle de NFs Tomadas'!$C$4:$C$9993=AE$2)*('Controle de NFs Tomadas'!$G$4:$G$9993=$A37)*('Controle de NFs Tomadas'!$I$4:$I$9993))</f>
        <v>0</v>
      </c>
      <c r="AF37" s="168">
        <f>SUMPRODUCT(('Controle de NFs Tomadas'!$E$4:$E$9993=$A$1)*('Controle de NFs Tomadas'!$C$4:$C$9993=AF$2)*('Controle de NFs Tomadas'!$G$4:$G$9993=$A37)*('Controle de NFs Tomadas'!$I$4:$I$9993))</f>
        <v>0</v>
      </c>
      <c r="AG37" s="168">
        <f>SUMPRODUCT(('Controle de NFs Tomadas'!$E$4:$E$9993=$A$1)*('Controle de NFs Tomadas'!$C$4:$C$9993=AG$2)*('Controle de NFs Tomadas'!$G$4:$G$9993=$A37)*('Controle de NFs Tomadas'!$I$4:$I$9993))</f>
        <v>0</v>
      </c>
      <c r="AH37" s="194">
        <f>SUMPRODUCT(('Controle de NFs Tomadas'!$E$4:$E$9993=$A$1)*('Controle de NFs Tomadas'!$C$4:$C$9993=AH$2)*('Controle de NFs Tomadas'!$G$4:$G$9993=$A37)*('Controle de NFs Tomadas'!$I$4:$I$9993))</f>
        <v>0</v>
      </c>
      <c r="AI37" s="167">
        <f>SUMPRODUCT(('Controle de NFs Tomadas'!$E$4:$E$9993=$A$1)*('Controle de NFs Tomadas'!$C$4:$C$9993=AI$2)*('Controle de NFs Tomadas'!$G$4:$G$9993=$A37)*('Controle de NFs Tomadas'!$I$4:$I$9993))</f>
        <v>0</v>
      </c>
      <c r="AJ37" s="168">
        <f>SUMPRODUCT(('Controle de NFs Tomadas'!$E$4:$E$9993=$A$1)*('Controle de NFs Tomadas'!$C$4:$C$9993=AJ$2)*('Controle de NFs Tomadas'!$G$4:$G$9993=$A37)*('Controle de NFs Tomadas'!$I$4:$I$9993))</f>
        <v>0</v>
      </c>
      <c r="AK37" s="168">
        <f>SUMPRODUCT(('Controle de NFs Tomadas'!$E$4:$E$9993=$A$1)*('Controle de NFs Tomadas'!$C$4:$C$9993=AK$2)*('Controle de NFs Tomadas'!$G$4:$G$9993=$A37)*('Controle de NFs Tomadas'!$I$4:$I$9993))</f>
        <v>0</v>
      </c>
      <c r="AL37" s="168">
        <f>SUMPRODUCT(('Controle de NFs Tomadas'!$E$4:$E$9993=$A$1)*('Controle de NFs Tomadas'!$C$4:$C$9993=AL$2)*('Controle de NFs Tomadas'!$G$4:$G$9993=$A37)*('Controle de NFs Tomadas'!$I$4:$I$9993))</f>
        <v>0</v>
      </c>
      <c r="AM37" s="168">
        <f>SUMPRODUCT(('Controle de NFs Tomadas'!$E$4:$E$9993=$A$1)*('Controle de NFs Tomadas'!$C$4:$C$9993=AM$2)*('Controle de NFs Tomadas'!$G$4:$G$9993=$A37)*('Controle de NFs Tomadas'!$I$4:$I$9993))</f>
        <v>0</v>
      </c>
      <c r="AN37" s="168">
        <f>SUMPRODUCT(('Controle de NFs Tomadas'!$E$4:$E$9993=$A$1)*('Controle de NFs Tomadas'!$C$4:$C$9993=AN$2)*('Controle de NFs Tomadas'!$G$4:$G$9993=$A37)*('Controle de NFs Tomadas'!$I$4:$I$9993))</f>
        <v>0</v>
      </c>
      <c r="AO37" s="168">
        <f>SUMPRODUCT(('Controle de NFs Tomadas'!$E$4:$E$9993=$A$1)*('Controle de NFs Tomadas'!$C$4:$C$9993=AO$2)*('Controle de NFs Tomadas'!$G$4:$G$9993=$A37)*('Controle de NFs Tomadas'!$I$4:$I$9993))</f>
        <v>0</v>
      </c>
      <c r="AP37" s="168">
        <f>SUMPRODUCT(('Controle de NFs Tomadas'!$E$4:$E$9993=$A$1)*('Controle de NFs Tomadas'!$C$4:$C$9993=AP$2)*('Controle de NFs Tomadas'!$G$4:$G$9993=$A37)*('Controle de NFs Tomadas'!$I$4:$I$9993))</f>
        <v>0</v>
      </c>
      <c r="AQ37" s="168">
        <f>SUMPRODUCT(('Controle de NFs Tomadas'!$E$4:$E$9993=$A$1)*('Controle de NFs Tomadas'!$C$4:$C$9993=AQ$2)*('Controle de NFs Tomadas'!$G$4:$G$9993=$A37)*('Controle de NFs Tomadas'!$I$4:$I$9993))</f>
        <v>0</v>
      </c>
      <c r="AR37" s="168">
        <f>SUMPRODUCT(('Controle de NFs Tomadas'!$E$4:$E$9993=$A$1)*('Controle de NFs Tomadas'!$C$4:$C$9993=AR$2)*('Controle de NFs Tomadas'!$G$4:$G$9993=$A37)*('Controle de NFs Tomadas'!$I$4:$I$9993))</f>
        <v>0</v>
      </c>
      <c r="AS37" s="168">
        <f>SUMPRODUCT(('Controle de NFs Tomadas'!$E$4:$E$9993=$A$1)*('Controle de NFs Tomadas'!$C$4:$C$9993=AS$2)*('Controle de NFs Tomadas'!$G$4:$G$9993=$A37)*('Controle de NFs Tomadas'!$I$4:$I$9993))</f>
        <v>0</v>
      </c>
      <c r="AT37" s="168">
        <f>SUMPRODUCT(('Controle de NFs Tomadas'!$E$4:$E$9993=$A$1)*('Controle de NFs Tomadas'!$C$4:$C$9993=AT$2)*('Controle de NFs Tomadas'!$G$4:$G$9993=$A37)*('Controle de NFs Tomadas'!$I$4:$I$9993))</f>
        <v>0</v>
      </c>
      <c r="AU37" s="168">
        <f>SUMPRODUCT(('Controle de NFs Tomadas'!$E$4:$E$9993=$A$1)*('Controle de NFs Tomadas'!$C$4:$C$9993=AU$2)*('Controle de NFs Tomadas'!$G$4:$G$9993=$A37)*('Controle de NFs Tomadas'!$I$4:$I$9993))</f>
        <v>0</v>
      </c>
      <c r="AV37" s="168">
        <f>SUMPRODUCT(('Controle de NFs Tomadas'!$E$4:$E$9993=$A$1)*('Controle de NFs Tomadas'!$C$4:$C$9993=AV$2)*('Controle de NFs Tomadas'!$G$4:$G$9993=$A37)*('Controle de NFs Tomadas'!$I$4:$I$9993))</f>
        <v>0</v>
      </c>
      <c r="AW37" s="168">
        <f>SUMPRODUCT(('Controle de NFs Tomadas'!$E$4:$E$9993=$A$1)*('Controle de NFs Tomadas'!$C$4:$C$9993=AW$2)*('Controle de NFs Tomadas'!$G$4:$G$9993=$A37)*('Controle de NFs Tomadas'!$I$4:$I$9993))</f>
        <v>0</v>
      </c>
      <c r="AX37" s="168">
        <f>SUMPRODUCT(('Controle de NFs Tomadas'!$E$4:$E$9993=$A$1)*('Controle de NFs Tomadas'!$C$4:$C$9993=AX$2)*('Controle de NFs Tomadas'!$G$4:$G$9993=$A37)*('Controle de NFs Tomadas'!$I$4:$I$9993))</f>
        <v>0</v>
      </c>
      <c r="AY37" s="168">
        <f>SUMPRODUCT(('Controle de NFs Tomadas'!$E$4:$E$9993=$A$1)*('Controle de NFs Tomadas'!$C$4:$C$9993=AY$2)*('Controle de NFs Tomadas'!$G$4:$G$9993=$A37)*('Controle de NFs Tomadas'!$I$4:$I$9993))</f>
        <v>0</v>
      </c>
      <c r="AZ37" s="168">
        <f>SUMPRODUCT(('Controle de NFs Tomadas'!$E$4:$E$9993=$A$1)*('Controle de NFs Tomadas'!$C$4:$C$9993=AZ$2)*('Controle de NFs Tomadas'!$G$4:$G$9993=$A37)*('Controle de NFs Tomadas'!$I$4:$I$9993))</f>
        <v>0</v>
      </c>
      <c r="BA37" s="168">
        <f>SUMPRODUCT(('Controle de NFs Tomadas'!$E$4:$E$9993=$A$1)*('Controle de NFs Tomadas'!$C$4:$C$9993=BA$2)*('Controle de NFs Tomadas'!$G$4:$G$9993=$A37)*('Controle de NFs Tomadas'!$I$4:$I$9993))</f>
        <v>0</v>
      </c>
      <c r="BB37" s="168">
        <f>SUMPRODUCT(('Controle de NFs Tomadas'!$E$4:$E$9993=$A$1)*('Controle de NFs Tomadas'!$C$4:$C$9993=BB$2)*('Controle de NFs Tomadas'!$G$4:$G$9993=$A37)*('Controle de NFs Tomadas'!$I$4:$I$9993))</f>
        <v>0</v>
      </c>
      <c r="BC37" s="168">
        <f>SUMPRODUCT(('Controle de NFs Tomadas'!$E$4:$E$9993=$A$1)*('Controle de NFs Tomadas'!$C$4:$C$9993=BC$2)*('Controle de NFs Tomadas'!$G$4:$G$9993=$A37)*('Controle de NFs Tomadas'!$I$4:$I$9993))</f>
        <v>0</v>
      </c>
      <c r="BD37" s="168">
        <f>SUMPRODUCT(('Controle de NFs Tomadas'!$E$4:$E$9993=$A$1)*('Controle de NFs Tomadas'!$C$4:$C$9993=BD$2)*('Controle de NFs Tomadas'!$G$4:$G$9993=$A37)*('Controle de NFs Tomadas'!$I$4:$I$9993))</f>
        <v>0</v>
      </c>
      <c r="BE37" s="168">
        <f>SUMPRODUCT(('Controle de NFs Tomadas'!$E$4:$E$9993=$A$1)*('Controle de NFs Tomadas'!$C$4:$C$9993=BE$2)*('Controle de NFs Tomadas'!$G$4:$G$9993=$A37)*('Controle de NFs Tomadas'!$I$4:$I$9993))</f>
        <v>0</v>
      </c>
      <c r="BF37" s="168">
        <f>SUMPRODUCT(('Controle de NFs Tomadas'!$E$4:$E$9993=$A$1)*('Controle de NFs Tomadas'!$C$4:$C$9993=BF$2)*('Controle de NFs Tomadas'!$G$4:$G$9993=$A37)*('Controle de NFs Tomadas'!$I$4:$I$9993))</f>
        <v>0</v>
      </c>
      <c r="BG37" s="168">
        <f>SUMPRODUCT(('Controle de NFs Tomadas'!$E$4:$E$9993=$A$1)*('Controle de NFs Tomadas'!$C$4:$C$9993=BG$2)*('Controle de NFs Tomadas'!$G$4:$G$9993=$A37)*('Controle de NFs Tomadas'!$I$4:$I$9993))</f>
        <v>0</v>
      </c>
      <c r="BH37" s="168">
        <f>SUMPRODUCT(('Controle de NFs Tomadas'!$E$4:$E$9993=$A$1)*('Controle de NFs Tomadas'!$C$4:$C$9993=BH$2)*('Controle de NFs Tomadas'!$G$4:$G$9993=$A37)*('Controle de NFs Tomadas'!$I$4:$I$9993))</f>
        <v>0</v>
      </c>
      <c r="BI37" s="168">
        <f>SUMPRODUCT(('Controle de NFs Tomadas'!$E$4:$E$9993=$A$1)*('Controle de NFs Tomadas'!$C$4:$C$9993=BI$2)*('Controle de NFs Tomadas'!$G$4:$G$9993=$A37)*('Controle de NFs Tomadas'!$I$4:$I$9993))</f>
        <v>0</v>
      </c>
      <c r="BJ37" s="168">
        <f>SUMPRODUCT(('Controle de NFs Tomadas'!$E$4:$E$9993=$A$1)*('Controle de NFs Tomadas'!$C$4:$C$9993=BJ$2)*('Controle de NFs Tomadas'!$G$4:$G$9993=$A37)*('Controle de NFs Tomadas'!$I$4:$I$9993))</f>
        <v>0</v>
      </c>
      <c r="BK37" s="168">
        <f>SUMPRODUCT(('Controle de NFs Tomadas'!$E$4:$E$9993=$A$1)*('Controle de NFs Tomadas'!$C$4:$C$9993=BK$2)*('Controle de NFs Tomadas'!$G$4:$G$9993=$A37)*('Controle de NFs Tomadas'!$I$4:$I$9993))</f>
        <v>0</v>
      </c>
      <c r="BL37" s="168">
        <f>SUMPRODUCT(('Controle de NFs Tomadas'!$E$4:$E$9993=$A$1)*('Controle de NFs Tomadas'!$C$4:$C$9993=BL$2)*('Controle de NFs Tomadas'!$G$4:$G$9993=$A37)*('Controle de NFs Tomadas'!$I$4:$I$9993))</f>
        <v>0</v>
      </c>
      <c r="BM37" s="169">
        <f>SUMPRODUCT(('Controle de NFs Tomadas'!$E$4:$E$9993=$A$1)*('Controle de NFs Tomadas'!$C$4:$C$9993=BM$2)*('Controle de NFs Tomadas'!$G$4:$G$9993=$A37)*('Controle de NFs Tomadas'!$I$4:$I$9993))</f>
        <v>0</v>
      </c>
      <c r="BN37" s="170">
        <f>SUMPRODUCT(('Controle de NFs Tomadas'!$E$4:$E$9993=$A$1)*('Controle de NFs Tomadas'!$C$4:$C$9993=BN$2)*('Controle de NFs Tomadas'!$G$4:$G$9993=$A37)*('Controle de NFs Tomadas'!$I$4:$I$9993))</f>
        <v>0</v>
      </c>
      <c r="BO37" s="168">
        <f>SUMPRODUCT(('Controle de NFs Tomadas'!$E$4:$E$9993=$A$1)*('Controle de NFs Tomadas'!$C$4:$C$9993=BO$2)*('Controle de NFs Tomadas'!$G$4:$G$9993=$A37)*('Controle de NFs Tomadas'!$I$4:$I$9993))</f>
        <v>0</v>
      </c>
      <c r="BP37" s="168">
        <f>SUMPRODUCT(('Controle de NFs Tomadas'!$E$4:$E$9993=$A$1)*('Controle de NFs Tomadas'!$C$4:$C$9993=BP$2)*('Controle de NFs Tomadas'!$G$4:$G$9993=$A37)*('Controle de NFs Tomadas'!$I$4:$I$9993))</f>
        <v>0</v>
      </c>
      <c r="BQ37" s="168">
        <f>SUMPRODUCT(('Controle de NFs Tomadas'!$E$4:$E$9993=$A$1)*('Controle de NFs Tomadas'!$C$4:$C$9993=BQ$2)*('Controle de NFs Tomadas'!$G$4:$G$9993=$A37)*('Controle de NFs Tomadas'!$I$4:$I$9993))</f>
        <v>0</v>
      </c>
      <c r="BR37" s="168">
        <f>SUMPRODUCT(('Controle de NFs Tomadas'!$E$4:$E$9993=$A$1)*('Controle de NFs Tomadas'!$C$4:$C$9993=BR$2)*('Controle de NFs Tomadas'!$G$4:$G$9993=$A37)*('Controle de NFs Tomadas'!$I$4:$I$9993))</f>
        <v>0</v>
      </c>
      <c r="BS37" s="168">
        <f>SUMPRODUCT(('Controle de NFs Tomadas'!$E$4:$E$9993=$A$1)*('Controle de NFs Tomadas'!$C$4:$C$9993=BS$2)*('Controle de NFs Tomadas'!$G$4:$G$9993=$A37)*('Controle de NFs Tomadas'!$I$4:$I$9993))</f>
        <v>0</v>
      </c>
      <c r="BT37" s="168">
        <f>SUMPRODUCT(('Controle de NFs Tomadas'!$E$4:$E$9993=$A$1)*('Controle de NFs Tomadas'!$C$4:$C$9993=BT$2)*('Controle de NFs Tomadas'!$G$4:$G$9993=$A37)*('Controle de NFs Tomadas'!$I$4:$I$9993))</f>
        <v>0</v>
      </c>
      <c r="BU37" s="168">
        <f>SUMPRODUCT(('Controle de NFs Tomadas'!$E$4:$E$9993=$A$1)*('Controle de NFs Tomadas'!$C$4:$C$9993=BU$2)*('Controle de NFs Tomadas'!$G$4:$G$9993=$A37)*('Controle de NFs Tomadas'!$I$4:$I$9993))</f>
        <v>0</v>
      </c>
      <c r="BV37" s="168">
        <f>SUMPRODUCT(('Controle de NFs Tomadas'!$E$4:$E$9993=$A$1)*('Controle de NFs Tomadas'!$C$4:$C$9993=BV$2)*('Controle de NFs Tomadas'!$G$4:$G$9993=$A37)*('Controle de NFs Tomadas'!$I$4:$I$9993))</f>
        <v>0</v>
      </c>
      <c r="BW37" s="168">
        <f>SUMPRODUCT(('Controle de NFs Tomadas'!$E$4:$E$9993=$A$1)*('Controle de NFs Tomadas'!$C$4:$C$9993=BW$2)*('Controle de NFs Tomadas'!$G$4:$G$9993=$A37)*('Controle de NFs Tomadas'!$I$4:$I$9993))</f>
        <v>0</v>
      </c>
      <c r="BX37" s="168">
        <f>SUMPRODUCT(('Controle de NFs Tomadas'!$E$4:$E$9993=$A$1)*('Controle de NFs Tomadas'!$C$4:$C$9993=BX$2)*('Controle de NFs Tomadas'!$G$4:$G$9993=$A37)*('Controle de NFs Tomadas'!$I$4:$I$9993))</f>
        <v>0</v>
      </c>
      <c r="BY37" s="168">
        <f>SUMPRODUCT(('Controle de NFs Tomadas'!$E$4:$E$9993=$A$1)*('Controle de NFs Tomadas'!$C$4:$C$9993=BY$2)*('Controle de NFs Tomadas'!$G$4:$G$9993=$A37)*('Controle de NFs Tomadas'!$I$4:$I$9993))</f>
        <v>0</v>
      </c>
      <c r="BZ37" s="168">
        <f>SUMPRODUCT(('Controle de NFs Tomadas'!$E$4:$E$9993=$A$1)*('Controle de NFs Tomadas'!$C$4:$C$9993=BZ$2)*('Controle de NFs Tomadas'!$G$4:$G$9993=$A37)*('Controle de NFs Tomadas'!$I$4:$I$9993))</f>
        <v>0</v>
      </c>
      <c r="CA37" s="168">
        <f>SUMPRODUCT(('Controle de NFs Tomadas'!$E$4:$E$9993=$A$1)*('Controle de NFs Tomadas'!$C$4:$C$9993=CA$2)*('Controle de NFs Tomadas'!$G$4:$G$9993=$A37)*('Controle de NFs Tomadas'!$I$4:$I$9993))</f>
        <v>0</v>
      </c>
      <c r="CB37" s="168">
        <f>SUMPRODUCT(('Controle de NFs Tomadas'!$E$4:$E$9993=$A$1)*('Controle de NFs Tomadas'!$C$4:$C$9993=CB$2)*('Controle de NFs Tomadas'!$G$4:$G$9993=$A37)*('Controle de NFs Tomadas'!$I$4:$I$9993))</f>
        <v>0</v>
      </c>
      <c r="CC37" s="168">
        <f>SUMPRODUCT(('Controle de NFs Tomadas'!$E$4:$E$9993=$A$1)*('Controle de NFs Tomadas'!$C$4:$C$9993=CC$2)*('Controle de NFs Tomadas'!$G$4:$G$9993=$A37)*('Controle de NFs Tomadas'!$I$4:$I$9993))</f>
        <v>0</v>
      </c>
      <c r="CD37" s="168">
        <f>SUMPRODUCT(('Controle de NFs Tomadas'!$E$4:$E$9993=$A$1)*('Controle de NFs Tomadas'!$C$4:$C$9993=CD$2)*('Controle de NFs Tomadas'!$G$4:$G$9993=$A37)*('Controle de NFs Tomadas'!$I$4:$I$9993))</f>
        <v>0</v>
      </c>
      <c r="CE37" s="168">
        <f>SUMPRODUCT(('Controle de NFs Tomadas'!$E$4:$E$9993=$A$1)*('Controle de NFs Tomadas'!$C$4:$C$9993=CE$2)*('Controle de NFs Tomadas'!$G$4:$G$9993=$A37)*('Controle de NFs Tomadas'!$I$4:$I$9993))</f>
        <v>0</v>
      </c>
      <c r="CF37" s="168">
        <f>SUMPRODUCT(('Controle de NFs Tomadas'!$E$4:$E$9993=$A$1)*('Controle de NFs Tomadas'!$C$4:$C$9993=CF$2)*('Controle de NFs Tomadas'!$G$4:$G$9993=$A37)*('Controle de NFs Tomadas'!$I$4:$I$9993))</f>
        <v>0</v>
      </c>
      <c r="CG37" s="168">
        <f>SUMPRODUCT(('Controle de NFs Tomadas'!$E$4:$E$9993=$A$1)*('Controle de NFs Tomadas'!$C$4:$C$9993=CG$2)*('Controle de NFs Tomadas'!$G$4:$G$9993=$A37)*('Controle de NFs Tomadas'!$I$4:$I$9993))</f>
        <v>0</v>
      </c>
      <c r="CH37" s="168">
        <f>SUMPRODUCT(('Controle de NFs Tomadas'!$E$4:$E$9993=$A$1)*('Controle de NFs Tomadas'!$C$4:$C$9993=CH$2)*('Controle de NFs Tomadas'!$G$4:$G$9993=$A37)*('Controle de NFs Tomadas'!$I$4:$I$9993))</f>
        <v>0</v>
      </c>
      <c r="CI37" s="168">
        <f>SUMPRODUCT(('Controle de NFs Tomadas'!$E$4:$E$9993=$A$1)*('Controle de NFs Tomadas'!$C$4:$C$9993=CI$2)*('Controle de NFs Tomadas'!$G$4:$G$9993=$A37)*('Controle de NFs Tomadas'!$I$4:$I$9993))</f>
        <v>0</v>
      </c>
      <c r="CJ37" s="168">
        <f>SUMPRODUCT(('Controle de NFs Tomadas'!$E$4:$E$9993=$A$1)*('Controle de NFs Tomadas'!$C$4:$C$9993=CJ$2)*('Controle de NFs Tomadas'!$G$4:$G$9993=$A37)*('Controle de NFs Tomadas'!$I$4:$I$9993))</f>
        <v>0</v>
      </c>
      <c r="CK37" s="168">
        <f>SUMPRODUCT(('Controle de NFs Tomadas'!$E$4:$E$9993=$A$1)*('Controle de NFs Tomadas'!$C$4:$C$9993=CK$2)*('Controle de NFs Tomadas'!$G$4:$G$9993=$A37)*('Controle de NFs Tomadas'!$I$4:$I$9993))</f>
        <v>0</v>
      </c>
      <c r="CL37" s="168">
        <f>SUMPRODUCT(('Controle de NFs Tomadas'!$E$4:$E$9993=$A$1)*('Controle de NFs Tomadas'!$C$4:$C$9993=CL$2)*('Controle de NFs Tomadas'!$G$4:$G$9993=$A37)*('Controle de NFs Tomadas'!$I$4:$I$9993))</f>
        <v>0</v>
      </c>
      <c r="CM37" s="168">
        <f>SUMPRODUCT(('Controle de NFs Tomadas'!$E$4:$E$9993=$A$1)*('Controle de NFs Tomadas'!$C$4:$C$9993=CM$2)*('Controle de NFs Tomadas'!$G$4:$G$9993=$A37)*('Controle de NFs Tomadas'!$I$4:$I$9993))</f>
        <v>0</v>
      </c>
      <c r="CN37" s="168">
        <f>SUMPRODUCT(('Controle de NFs Tomadas'!$E$4:$E$9993=$A$1)*('Controle de NFs Tomadas'!$C$4:$C$9993=CN$2)*('Controle de NFs Tomadas'!$G$4:$G$9993=$A37)*('Controle de NFs Tomadas'!$I$4:$I$9993))</f>
        <v>0</v>
      </c>
      <c r="CO37" s="168">
        <f>SUMPRODUCT(('Controle de NFs Tomadas'!$E$4:$E$9993=$A$1)*('Controle de NFs Tomadas'!$C$4:$C$9993=CO$2)*('Controle de NFs Tomadas'!$G$4:$G$9993=$A37)*('Controle de NFs Tomadas'!$I$4:$I$9993))</f>
        <v>0</v>
      </c>
      <c r="CP37" s="168">
        <f>SUMPRODUCT(('Controle de NFs Tomadas'!$E$4:$E$9993=$A$1)*('Controle de NFs Tomadas'!$C$4:$C$9993=CP$2)*('Controle de NFs Tomadas'!$G$4:$G$9993=$A37)*('Controle de NFs Tomadas'!$I$4:$I$9993))</f>
        <v>0</v>
      </c>
      <c r="CQ37" s="168">
        <f>SUMPRODUCT(('Controle de NFs Tomadas'!$E$4:$E$9993=$A$1)*('Controle de NFs Tomadas'!$C$4:$C$9993=CQ$2)*('Controle de NFs Tomadas'!$G$4:$G$9993=$A37)*('Controle de NFs Tomadas'!$I$4:$I$9993))</f>
        <v>0</v>
      </c>
      <c r="CR37" s="168">
        <f>SUMPRODUCT(('Controle de NFs Tomadas'!$E$4:$E$9993=$A$1)*('Controle de NFs Tomadas'!$C$4:$C$9993=CR$2)*('Controle de NFs Tomadas'!$G$4:$G$9993=$A37)*('Controle de NFs Tomadas'!$I$4:$I$9993))</f>
        <v>0</v>
      </c>
      <c r="CS37" s="168">
        <f>SUMPRODUCT(('Controle de NFs Tomadas'!$E$4:$E$9993=$A$1)*('Controle de NFs Tomadas'!$C$4:$C$9993=CS$2)*('Controle de NFs Tomadas'!$G$4:$G$9993=$A37)*('Controle de NFs Tomadas'!$I$4:$I$9993))</f>
        <v>0</v>
      </c>
      <c r="CT37" s="168">
        <f>SUMPRODUCT(('Controle de NFs Tomadas'!$E$4:$E$9993=$A$1)*('Controle de NFs Tomadas'!$C$4:$C$9993=CT$2)*('Controle de NFs Tomadas'!$G$4:$G$9993=$A37)*('Controle de NFs Tomadas'!$I$4:$I$9993))</f>
        <v>0</v>
      </c>
      <c r="CU37" s="168">
        <f>SUMPRODUCT(('Controle de NFs Tomadas'!$E$4:$E$9993=$A$1)*('Controle de NFs Tomadas'!$C$4:$C$9993=CU$2)*('Controle de NFs Tomadas'!$G$4:$G$9993=$A37)*('Controle de NFs Tomadas'!$I$4:$I$9993))</f>
        <v>0</v>
      </c>
      <c r="CV37" s="168">
        <f>SUMPRODUCT(('Controle de NFs Tomadas'!$E$4:$E$9993=$A$1)*('Controle de NFs Tomadas'!$C$4:$C$9993=CV$2)*('Controle de NFs Tomadas'!$G$4:$G$9993=$A37)*('Controle de NFs Tomadas'!$I$4:$I$9993))</f>
        <v>0</v>
      </c>
      <c r="CW37" s="168">
        <f>SUMPRODUCT(('Controle de NFs Tomadas'!$E$4:$E$9993=$A$1)*('Controle de NFs Tomadas'!$C$4:$C$9993=CW$2)*('Controle de NFs Tomadas'!$G$4:$G$9993=$A37)*('Controle de NFs Tomadas'!$I$4:$I$9993))</f>
        <v>0</v>
      </c>
      <c r="CX37" s="168">
        <f>SUMPRODUCT(('Controle de NFs Tomadas'!$E$4:$E$9993=$A$1)*('Controle de NFs Tomadas'!$C$4:$C$9993=CX$2)*('Controle de NFs Tomadas'!$G$4:$G$9993=$A37)*('Controle de NFs Tomadas'!$I$4:$I$9993))</f>
        <v>0</v>
      </c>
      <c r="CY37" s="168">
        <f>SUMPRODUCT(('Controle de NFs Tomadas'!$E$4:$E$9993=$A$1)*('Controle de NFs Tomadas'!$C$4:$C$9993=CY$2)*('Controle de NFs Tomadas'!$G$4:$G$9993=$A37)*('Controle de NFs Tomadas'!$I$4:$I$9993))</f>
        <v>0</v>
      </c>
      <c r="CZ37" s="168">
        <f>SUMPRODUCT(('Controle de NFs Tomadas'!$E$4:$E$9993=$A$1)*('Controle de NFs Tomadas'!$C$4:$C$9993=CZ$2)*('Controle de NFs Tomadas'!$G$4:$G$9993=$A37)*('Controle de NFs Tomadas'!$I$4:$I$9993))</f>
        <v>0</v>
      </c>
      <c r="DA37" s="168">
        <f>SUMPRODUCT(('Controle de NFs Tomadas'!$E$4:$E$9993=$A$1)*('Controle de NFs Tomadas'!$C$4:$C$9993=DA$2)*('Controle de NFs Tomadas'!$G$4:$G$9993=$A37)*('Controle de NFs Tomadas'!$I$4:$I$9993))</f>
        <v>0</v>
      </c>
      <c r="DB37" s="168">
        <f>SUMPRODUCT(('Controle de NFs Tomadas'!$E$4:$E$9993=$A$1)*('Controle de NFs Tomadas'!$C$4:$C$9993=DB$2)*('Controle de NFs Tomadas'!$G$4:$G$9993=$A37)*('Controle de NFs Tomadas'!$I$4:$I$9993))</f>
        <v>0</v>
      </c>
      <c r="DC37" s="168">
        <f>SUMPRODUCT(('Controle de NFs Tomadas'!$E$4:$E$9993=$A$1)*('Controle de NFs Tomadas'!$C$4:$C$9993=DC$2)*('Controle de NFs Tomadas'!$G$4:$G$9993=$A37)*('Controle de NFs Tomadas'!$I$4:$I$9993))</f>
        <v>0</v>
      </c>
      <c r="DD37" s="168">
        <f>SUMPRODUCT(('Controle de NFs Tomadas'!$E$4:$E$9993=$A$1)*('Controle de NFs Tomadas'!$C$4:$C$9993=DD$2)*('Controle de NFs Tomadas'!$G$4:$G$9993=$A37)*('Controle de NFs Tomadas'!$I$4:$I$9993))</f>
        <v>0</v>
      </c>
      <c r="DE37" s="168">
        <f>SUMPRODUCT(('Controle de NFs Tomadas'!$E$4:$E$9993=$A$1)*('Controle de NFs Tomadas'!$C$4:$C$9993=DE$2)*('Controle de NFs Tomadas'!$G$4:$G$9993=$A37)*('Controle de NFs Tomadas'!$I$4:$I$9993))</f>
        <v>0</v>
      </c>
      <c r="DF37" s="168">
        <f>SUMPRODUCT(('Controle de NFs Tomadas'!$E$4:$E$9993=$A$1)*('Controle de NFs Tomadas'!$C$4:$C$9993=DF$2)*('Controle de NFs Tomadas'!$G$4:$G$9993=$A37)*('Controle de NFs Tomadas'!$I$4:$I$9993))</f>
        <v>0</v>
      </c>
      <c r="DG37" s="168">
        <f>SUMPRODUCT(('Controle de NFs Tomadas'!$E$4:$E$9993=$A$1)*('Controle de NFs Tomadas'!$C$4:$C$9993=DG$2)*('Controle de NFs Tomadas'!$G$4:$G$9993=$A37)*('Controle de NFs Tomadas'!$I$4:$I$9993))</f>
        <v>0</v>
      </c>
      <c r="DH37" s="168">
        <f>SUMPRODUCT(('Controle de NFs Tomadas'!$E$4:$E$9993=$A$1)*('Controle de NFs Tomadas'!$C$4:$C$9993=DH$2)*('Controle de NFs Tomadas'!$G$4:$G$9993=$A37)*('Controle de NFs Tomadas'!$I$4:$I$9993))</f>
        <v>0</v>
      </c>
      <c r="DI37" s="168">
        <f>SUMPRODUCT(('Controle de NFs Tomadas'!$E$4:$E$9993=$A$1)*('Controle de NFs Tomadas'!$C$4:$C$9993=DI$2)*('Controle de NFs Tomadas'!$G$4:$G$9993=$A37)*('Controle de NFs Tomadas'!$I$4:$I$9993))</f>
        <v>0</v>
      </c>
      <c r="DJ37" s="168">
        <f>SUMPRODUCT(('Controle de NFs Tomadas'!$E$4:$E$9993=$A$1)*('Controle de NFs Tomadas'!$C$4:$C$9993=DJ$2)*('Controle de NFs Tomadas'!$G$4:$G$9993=$A37)*('Controle de NFs Tomadas'!$I$4:$I$9993))</f>
        <v>0</v>
      </c>
      <c r="DK37" s="168">
        <f>SUMPRODUCT(('Controle de NFs Tomadas'!$E$4:$E$9993=$A$1)*('Controle de NFs Tomadas'!$C$4:$C$9993=DK$2)*('Controle de NFs Tomadas'!$G$4:$G$9993=$A37)*('Controle de NFs Tomadas'!$I$4:$I$9993))</f>
        <v>0</v>
      </c>
      <c r="DL37" s="168">
        <f>SUMPRODUCT(('Controle de NFs Tomadas'!$E$4:$E$9993=$A$1)*('Controle de NFs Tomadas'!$C$4:$C$9993=DL$2)*('Controle de NFs Tomadas'!$G$4:$G$9993=$A37)*('Controle de NFs Tomadas'!$I$4:$I$9993))</f>
        <v>0</v>
      </c>
      <c r="DM37" s="168">
        <f>SUMPRODUCT(('Controle de NFs Tomadas'!$E$4:$E$9993=$A$1)*('Controle de NFs Tomadas'!$C$4:$C$9993=DM$2)*('Controle de NFs Tomadas'!$G$4:$G$9993=$A37)*('Controle de NFs Tomadas'!$I$4:$I$9993))</f>
        <v>0</v>
      </c>
      <c r="DN37" s="168">
        <f>SUMPRODUCT(('Controle de NFs Tomadas'!$E$4:$E$9993=$A$1)*('Controle de NFs Tomadas'!$C$4:$C$9993=DN$2)*('Controle de NFs Tomadas'!$G$4:$G$9993=$A37)*('Controle de NFs Tomadas'!$I$4:$I$9993))</f>
        <v>0</v>
      </c>
      <c r="DO37" s="168">
        <f>SUMPRODUCT(('Controle de NFs Tomadas'!$E$4:$E$9993=$A$1)*('Controle de NFs Tomadas'!$C$4:$C$9993=DO$2)*('Controle de NFs Tomadas'!$G$4:$G$9993=$A37)*('Controle de NFs Tomadas'!$I$4:$I$9993))</f>
        <v>0</v>
      </c>
      <c r="DP37" s="168">
        <f>SUMPRODUCT(('Controle de NFs Tomadas'!$E$4:$E$9993=$A$1)*('Controle de NFs Tomadas'!$C$4:$C$9993=DP$2)*('Controle de NFs Tomadas'!$G$4:$G$9993=$A37)*('Controle de NFs Tomadas'!$I$4:$I$9993))</f>
        <v>0</v>
      </c>
      <c r="DQ37" s="168">
        <f>SUMPRODUCT(('Controle de NFs Tomadas'!$E$4:$E$9993=$A$1)*('Controle de NFs Tomadas'!$C$4:$C$9993=DQ$2)*('Controle de NFs Tomadas'!$G$4:$G$9993=$A37)*('Controle de NFs Tomadas'!$I$4:$I$9993))</f>
        <v>0</v>
      </c>
      <c r="DR37" s="168">
        <f>SUMPRODUCT(('Controle de NFs Tomadas'!$E$4:$E$9993=$A$1)*('Controle de NFs Tomadas'!$C$4:$C$9993=DR$2)*('Controle de NFs Tomadas'!$G$4:$G$9993=$A37)*('Controle de NFs Tomadas'!$I$4:$I$9993))</f>
        <v>0</v>
      </c>
      <c r="DS37" s="168">
        <f>SUMPRODUCT(('Controle de NFs Tomadas'!$E$4:$E$9993=$A$1)*('Controle de NFs Tomadas'!$C$4:$C$9993=DS$2)*('Controle de NFs Tomadas'!$G$4:$G$9993=$A37)*('Controle de NFs Tomadas'!$I$4:$I$9993))</f>
        <v>0</v>
      </c>
      <c r="DT37" s="168">
        <f>SUMPRODUCT(('Controle de NFs Tomadas'!$E$4:$E$9993=$A$1)*('Controle de NFs Tomadas'!$C$4:$C$9993=DT$2)*('Controle de NFs Tomadas'!$G$4:$G$9993=$A37)*('Controle de NFs Tomadas'!$I$4:$I$9993))</f>
        <v>0</v>
      </c>
      <c r="DU37" s="168">
        <f>SUMPRODUCT(('Controle de NFs Tomadas'!$E$4:$E$9993=$A$1)*('Controle de NFs Tomadas'!$C$4:$C$9993=DU$2)*('Controle de NFs Tomadas'!$G$4:$G$9993=$A37)*('Controle de NFs Tomadas'!$I$4:$I$9993))</f>
        <v>0</v>
      </c>
      <c r="DV37" s="168">
        <f>SUMPRODUCT(('Controle de NFs Tomadas'!$E$4:$E$9993=$A$1)*('Controle de NFs Tomadas'!$C$4:$C$9993=DV$2)*('Controle de NFs Tomadas'!$G$4:$G$9993=$A37)*('Controle de NFs Tomadas'!$I$4:$I$9993))</f>
        <v>0</v>
      </c>
      <c r="DW37" s="168">
        <f>SUMPRODUCT(('Controle de NFs Tomadas'!$E$4:$E$9993=$A$1)*('Controle de NFs Tomadas'!$C$4:$C$9993=DW$2)*('Controle de NFs Tomadas'!$G$4:$G$9993=$A37)*('Controle de NFs Tomadas'!$I$4:$I$9993))</f>
        <v>0</v>
      </c>
      <c r="DX37" s="168">
        <f>SUMPRODUCT(('Controle de NFs Tomadas'!$E$4:$E$9993=$A$1)*('Controle de NFs Tomadas'!$C$4:$C$9993=DX$2)*('Controle de NFs Tomadas'!$G$4:$G$9993=$A37)*('Controle de NFs Tomadas'!$I$4:$I$9993))</f>
        <v>0</v>
      </c>
      <c r="DY37" s="168">
        <f>SUMPRODUCT(('Controle de NFs Tomadas'!$E$4:$E$9993=$A$1)*('Controle de NFs Tomadas'!$C$4:$C$9993=DY$2)*('Controle de NFs Tomadas'!$G$4:$G$9993=$A37)*('Controle de NFs Tomadas'!$I$4:$I$9993))</f>
        <v>0</v>
      </c>
      <c r="DZ37" s="168">
        <f>SUMPRODUCT(('Controle de NFs Tomadas'!$E$4:$E$9993=$A$1)*('Controle de NFs Tomadas'!$C$4:$C$9993=DZ$2)*('Controle de NFs Tomadas'!$G$4:$G$9993=$A37)*('Controle de NFs Tomadas'!$I$4:$I$9993))</f>
        <v>0</v>
      </c>
      <c r="EA37" s="168">
        <f>SUMPRODUCT(('Controle de NFs Tomadas'!$E$4:$E$9993=$A$1)*('Controle de NFs Tomadas'!$C$4:$C$9993=EA$2)*('Controle de NFs Tomadas'!$G$4:$G$9993=$A37)*('Controle de NFs Tomadas'!$I$4:$I$9993))</f>
        <v>0</v>
      </c>
      <c r="EB37" s="168">
        <f>SUMPRODUCT(('Controle de NFs Tomadas'!$E$4:$E$9993=$A$1)*('Controle de NFs Tomadas'!$C$4:$C$9993=EB$2)*('Controle de NFs Tomadas'!$G$4:$G$9993=$A37)*('Controle de NFs Tomadas'!$I$4:$I$9993))</f>
        <v>0</v>
      </c>
      <c r="EC37" s="168">
        <f>SUMPRODUCT(('Controle de NFs Tomadas'!$E$4:$E$9993=$A$1)*('Controle de NFs Tomadas'!$C$4:$C$9993=EC$2)*('Controle de NFs Tomadas'!$G$4:$G$9993=$A37)*('Controle de NFs Tomadas'!$I$4:$I$9993))</f>
        <v>0</v>
      </c>
      <c r="ED37" s="168">
        <f>SUMPRODUCT(('Controle de NFs Tomadas'!$E$4:$E$9993=$A$1)*('Controle de NFs Tomadas'!$C$4:$C$9993=ED$2)*('Controle de NFs Tomadas'!$G$4:$G$9993=$A37)*('Controle de NFs Tomadas'!$I$4:$I$9993))</f>
        <v>0</v>
      </c>
      <c r="EE37" s="168">
        <f>SUMPRODUCT(('Controle de NFs Tomadas'!$E$4:$E$9993=$A$1)*('Controle de NFs Tomadas'!$C$4:$C$9993=EE$2)*('Controle de NFs Tomadas'!$G$4:$G$9993=$A37)*('Controle de NFs Tomadas'!$I$4:$I$9993))</f>
        <v>0</v>
      </c>
      <c r="EF37" s="168">
        <f>SUMPRODUCT(('Controle de NFs Tomadas'!$E$4:$E$9993=$A$1)*('Controle de NFs Tomadas'!$C$4:$C$9993=EF$2)*('Controle de NFs Tomadas'!$G$4:$G$9993=$A37)*('Controle de NFs Tomadas'!$I$4:$I$9993))</f>
        <v>0</v>
      </c>
      <c r="EG37" s="168">
        <f>SUMPRODUCT(('Controle de NFs Tomadas'!$E$4:$E$9993=$A$1)*('Controle de NFs Tomadas'!$C$4:$C$9993=EG$2)*('Controle de NFs Tomadas'!$G$4:$G$9993=$A37)*('Controle de NFs Tomadas'!$I$4:$I$9993))</f>
        <v>0</v>
      </c>
      <c r="EH37" s="168">
        <f>SUMPRODUCT(('Controle de NFs Tomadas'!$E$4:$E$9993=$A$1)*('Controle de NFs Tomadas'!$C$4:$C$9993=EH$2)*('Controle de NFs Tomadas'!$G$4:$G$9993=$A37)*('Controle de NFs Tomadas'!$I$4:$I$9993))</f>
        <v>0</v>
      </c>
      <c r="EI37" s="168">
        <f>SUMPRODUCT(('Controle de NFs Tomadas'!$E$4:$E$9993=$A$1)*('Controle de NFs Tomadas'!$C$4:$C$9993=EI$2)*('Controle de NFs Tomadas'!$G$4:$G$9993=$A37)*('Controle de NFs Tomadas'!$I$4:$I$9993))</f>
        <v>0</v>
      </c>
      <c r="EJ37" s="168">
        <f>SUMPRODUCT(('Controle de NFs Tomadas'!$E$4:$E$9993=$A$1)*('Controle de NFs Tomadas'!$C$4:$C$9993=EJ$2)*('Controle de NFs Tomadas'!$G$4:$G$9993=$A37)*('Controle de NFs Tomadas'!$I$4:$I$9993))</f>
        <v>0</v>
      </c>
      <c r="EK37" s="168">
        <f>SUMPRODUCT(('Controle de NFs Tomadas'!$E$4:$E$9993=$A$1)*('Controle de NFs Tomadas'!$C$4:$C$9993=EK$2)*('Controle de NFs Tomadas'!$G$4:$G$9993=$A37)*('Controle de NFs Tomadas'!$I$4:$I$9993))</f>
        <v>0</v>
      </c>
      <c r="EL37" s="168">
        <f>SUMPRODUCT(('Controle de NFs Tomadas'!$E$4:$E$9993=$A$1)*('Controle de NFs Tomadas'!$C$4:$C$9993=EL$2)*('Controle de NFs Tomadas'!$G$4:$G$9993=$A37)*('Controle de NFs Tomadas'!$I$4:$I$9993))</f>
        <v>0</v>
      </c>
      <c r="EM37" s="168">
        <f>SUMPRODUCT(('Controle de NFs Tomadas'!$E$4:$E$9993=$A$1)*('Controle de NFs Tomadas'!$C$4:$C$9993=EM$2)*('Controle de NFs Tomadas'!$G$4:$G$9993=$A37)*('Controle de NFs Tomadas'!$I$4:$I$9993))</f>
        <v>0</v>
      </c>
      <c r="EN37" s="168">
        <f>SUMPRODUCT(('Controle de NFs Tomadas'!$E$4:$E$9993=$A$1)*('Controle de NFs Tomadas'!$C$4:$C$9993=EN$2)*('Controle de NFs Tomadas'!$G$4:$G$9993=$A37)*('Controle de NFs Tomadas'!$I$4:$I$9993))</f>
        <v>0</v>
      </c>
      <c r="EO37" s="168">
        <f>SUMPRODUCT(('Controle de NFs Tomadas'!$E$4:$E$9993=$A$1)*('Controle de NFs Tomadas'!$C$4:$C$9993=EO$2)*('Controle de NFs Tomadas'!$G$4:$G$9993=$A37)*('Controle de NFs Tomadas'!$I$4:$I$9993))</f>
        <v>0</v>
      </c>
      <c r="EP37" s="168">
        <f>SUMPRODUCT(('Controle de NFs Tomadas'!$E$4:$E$9993=$A$1)*('Controle de NFs Tomadas'!$C$4:$C$9993=EP$2)*('Controle de NFs Tomadas'!$G$4:$G$9993=$A37)*('Controle de NFs Tomadas'!$I$4:$I$9993))</f>
        <v>0</v>
      </c>
      <c r="EQ37" s="168">
        <f>SUMPRODUCT(('Controle de NFs Tomadas'!$E$4:$E$9993=$A$1)*('Controle de NFs Tomadas'!$C$4:$C$9993=EQ$2)*('Controle de NFs Tomadas'!$G$4:$G$9993=$A37)*('Controle de NFs Tomadas'!$I$4:$I$9993))</f>
        <v>0</v>
      </c>
      <c r="ER37" s="168">
        <f>SUMPRODUCT(('Controle de NFs Tomadas'!$E$4:$E$9993=$A$1)*('Controle de NFs Tomadas'!$C$4:$C$9993=ER$2)*('Controle de NFs Tomadas'!$G$4:$G$9993=$A37)*('Controle de NFs Tomadas'!$I$4:$I$9993))</f>
        <v>0</v>
      </c>
      <c r="ES37" s="168">
        <f>SUMPRODUCT(('Controle de NFs Tomadas'!$E$4:$E$9993=$A$1)*('Controle de NFs Tomadas'!$C$4:$C$9993=ES$2)*('Controle de NFs Tomadas'!$G$4:$G$9993=$A37)*('Controle de NFs Tomadas'!$I$4:$I$9993))</f>
        <v>0</v>
      </c>
      <c r="ET37" s="168">
        <f>SUMPRODUCT(('Controle de NFs Tomadas'!$E$4:$E$9993=$A$1)*('Controle de NFs Tomadas'!$C$4:$C$9993=ET$2)*('Controle de NFs Tomadas'!$G$4:$G$9993=$A37)*('Controle de NFs Tomadas'!$I$4:$I$9993))</f>
        <v>0</v>
      </c>
      <c r="EU37" s="168">
        <f>SUMPRODUCT(('Controle de NFs Tomadas'!$E$4:$E$9993=$A$1)*('Controle de NFs Tomadas'!$C$4:$C$9993=EU$2)*('Controle de NFs Tomadas'!$G$4:$G$9993=$A37)*('Controle de NFs Tomadas'!$I$4:$I$9993))</f>
        <v>0</v>
      </c>
      <c r="EV37" s="168">
        <f>SUMPRODUCT(('Controle de NFs Tomadas'!$E$4:$E$9993=$A$1)*('Controle de NFs Tomadas'!$C$4:$C$9993=EV$2)*('Controle de NFs Tomadas'!$G$4:$G$9993=$A37)*('Controle de NFs Tomadas'!$I$4:$I$9993))</f>
        <v>0</v>
      </c>
      <c r="EW37" s="168">
        <f>SUMPRODUCT(('Controle de NFs Tomadas'!$E$4:$E$9993=$A$1)*('Controle de NFs Tomadas'!$C$4:$C$9993=EW$2)*('Controle de NFs Tomadas'!$G$4:$G$9993=$A37)*('Controle de NFs Tomadas'!$I$4:$I$9993))</f>
        <v>0</v>
      </c>
      <c r="EX37" s="168">
        <f>SUMPRODUCT(('Controle de NFs Tomadas'!$E$4:$E$9993=$A$1)*('Controle de NFs Tomadas'!$C$4:$C$9993=EX$2)*('Controle de NFs Tomadas'!$G$4:$G$9993=$A37)*('Controle de NFs Tomadas'!$I$4:$I$9993))</f>
        <v>0</v>
      </c>
      <c r="EY37" s="168">
        <f>SUMPRODUCT(('Controle de NFs Tomadas'!$E$4:$E$9993=$A$1)*('Controle de NFs Tomadas'!$C$4:$C$9993=EY$2)*('Controle de NFs Tomadas'!$G$4:$G$9993=$A37)*('Controle de NFs Tomadas'!$I$4:$I$9993))</f>
        <v>0</v>
      </c>
      <c r="EZ37" s="168">
        <f>SUMPRODUCT(('Controle de NFs Tomadas'!$E$4:$E$9993=$A$1)*('Controle de NFs Tomadas'!$C$4:$C$9993=EZ$2)*('Controle de NFs Tomadas'!$G$4:$G$9993=$A37)*('Controle de NFs Tomadas'!$I$4:$I$9993))</f>
        <v>0</v>
      </c>
      <c r="FA37" s="168">
        <f>SUMPRODUCT(('Controle de NFs Tomadas'!$E$4:$E$9993=$A$1)*('Controle de NFs Tomadas'!$C$4:$C$9993=FA$2)*('Controle de NFs Tomadas'!$G$4:$G$9993=$A37)*('Controle de NFs Tomadas'!$I$4:$I$9993))</f>
        <v>0</v>
      </c>
      <c r="FB37" s="168">
        <f>SUMPRODUCT(('Controle de NFs Tomadas'!$E$4:$E$9993=$A$1)*('Controle de NFs Tomadas'!$C$4:$C$9993=FB$2)*('Controle de NFs Tomadas'!$G$4:$G$9993=$A37)*('Controle de NFs Tomadas'!$I$4:$I$9993))</f>
        <v>0</v>
      </c>
      <c r="FC37" s="168">
        <f>SUMPRODUCT(('Controle de NFs Tomadas'!$E$4:$E$9993=$A$1)*('Controle de NFs Tomadas'!$C$4:$C$9993=FC$2)*('Controle de NFs Tomadas'!$G$4:$G$9993=$A37)*('Controle de NFs Tomadas'!$I$4:$I$9993))</f>
        <v>0</v>
      </c>
      <c r="FD37" s="168">
        <f>SUMPRODUCT(('Controle de NFs Tomadas'!$E$4:$E$9993=$A$1)*('Controle de NFs Tomadas'!$C$4:$C$9993=FD$2)*('Controle de NFs Tomadas'!$G$4:$G$9993=$A37)*('Controle de NFs Tomadas'!$I$4:$I$9993))</f>
        <v>0</v>
      </c>
      <c r="FE37" s="168">
        <f>SUMPRODUCT(('Controle de NFs Tomadas'!$E$4:$E$9993=$A$1)*('Controle de NFs Tomadas'!$C$4:$C$9993=FE$2)*('Controle de NFs Tomadas'!$G$4:$G$9993=$A37)*('Controle de NFs Tomadas'!$I$4:$I$9993))</f>
        <v>0</v>
      </c>
      <c r="FF37" s="168">
        <f>SUMPRODUCT(('Controle de NFs Tomadas'!$E$4:$E$9993=$A$1)*('Controle de NFs Tomadas'!$C$4:$C$9993=FF$2)*('Controle de NFs Tomadas'!$G$4:$G$9993=$A37)*('Controle de NFs Tomadas'!$I$4:$I$9993))</f>
        <v>0</v>
      </c>
      <c r="FG37" s="168">
        <f>SUMPRODUCT(('Controle de NFs Tomadas'!$E$4:$E$9993=$A$1)*('Controle de NFs Tomadas'!$C$4:$C$9993=FG$2)*('Controle de NFs Tomadas'!$G$4:$G$9993=$A37)*('Controle de NFs Tomadas'!$I$4:$I$9993))</f>
        <v>0</v>
      </c>
      <c r="FH37" s="168">
        <f>SUMPRODUCT(('Controle de NFs Tomadas'!$E$4:$E$9993=$A$1)*('Controle de NFs Tomadas'!$C$4:$C$9993=FH$2)*('Controle de NFs Tomadas'!$G$4:$G$9993=$A37)*('Controle de NFs Tomadas'!$I$4:$I$9993))</f>
        <v>0</v>
      </c>
      <c r="FI37" s="168">
        <f>SUMPRODUCT(('Controle de NFs Tomadas'!$E$4:$E$9993=$A$1)*('Controle de NFs Tomadas'!$C$4:$C$9993=FI$2)*('Controle de NFs Tomadas'!$G$4:$G$9993=$A37)*('Controle de NFs Tomadas'!$I$4:$I$9993))</f>
        <v>0</v>
      </c>
      <c r="FJ37" s="168">
        <f>SUMPRODUCT(('Controle de NFs Tomadas'!$E$4:$E$9993=$A$1)*('Controle de NFs Tomadas'!$C$4:$C$9993=FJ$2)*('Controle de NFs Tomadas'!$G$4:$G$9993=$A37)*('Controle de NFs Tomadas'!$I$4:$I$9993))</f>
        <v>0</v>
      </c>
      <c r="FK37" s="168">
        <f>SUMPRODUCT(('Controle de NFs Tomadas'!$E$4:$E$9993=$A$1)*('Controle de NFs Tomadas'!$C$4:$C$9993=FK$2)*('Controle de NFs Tomadas'!$G$4:$G$9993=$A37)*('Controle de NFs Tomadas'!$I$4:$I$9993))</f>
        <v>0</v>
      </c>
      <c r="FL37" s="168">
        <f>SUMPRODUCT(('Controle de NFs Tomadas'!$E$4:$E$9993=$A$1)*('Controle de NFs Tomadas'!$C$4:$C$9993=FL$2)*('Controle de NFs Tomadas'!$G$4:$G$9993=$A37)*('Controle de NFs Tomadas'!$I$4:$I$9993))</f>
        <v>0</v>
      </c>
      <c r="FM37" s="168">
        <f>SUMPRODUCT(('Controle de NFs Tomadas'!$E$4:$E$9993=$A$1)*('Controle de NFs Tomadas'!$C$4:$C$9993=FM$2)*('Controle de NFs Tomadas'!$G$4:$G$9993=$A37)*('Controle de NFs Tomadas'!$I$4:$I$9993))</f>
        <v>0</v>
      </c>
      <c r="FN37" s="168">
        <f>SUMPRODUCT(('Controle de NFs Tomadas'!$E$4:$E$9993=$A$1)*('Controle de NFs Tomadas'!$C$4:$C$9993=FN$2)*('Controle de NFs Tomadas'!$G$4:$G$9993=$A37)*('Controle de NFs Tomadas'!$I$4:$I$9993))</f>
        <v>0</v>
      </c>
      <c r="FO37" s="168">
        <f>SUMPRODUCT(('Controle de NFs Tomadas'!$E$4:$E$9993=$A$1)*('Controle de NFs Tomadas'!$C$4:$C$9993=FO$2)*('Controle de NFs Tomadas'!$G$4:$G$9993=$A37)*('Controle de NFs Tomadas'!$I$4:$I$9993))</f>
        <v>0</v>
      </c>
      <c r="FP37" s="168">
        <f>SUMPRODUCT(('Controle de NFs Tomadas'!$E$4:$E$9993=$A$1)*('Controle de NFs Tomadas'!$C$4:$C$9993=FP$2)*('Controle de NFs Tomadas'!$G$4:$G$9993=$A37)*('Controle de NFs Tomadas'!$I$4:$I$9993))</f>
        <v>0</v>
      </c>
      <c r="FQ37" s="168">
        <f>SUMPRODUCT(('Controle de NFs Tomadas'!$E$4:$E$9993=$A$1)*('Controle de NFs Tomadas'!$C$4:$C$9993=FQ$2)*('Controle de NFs Tomadas'!$G$4:$G$9993=$A37)*('Controle de NFs Tomadas'!$I$4:$I$9993))</f>
        <v>0</v>
      </c>
      <c r="FR37" s="168">
        <f>SUMPRODUCT(('Controle de NFs Tomadas'!$E$4:$E$9993=$A$1)*('Controle de NFs Tomadas'!$C$4:$C$9993=FR$2)*('Controle de NFs Tomadas'!$G$4:$G$9993=$A37)*('Controle de NFs Tomadas'!$I$4:$I$9993))</f>
        <v>0</v>
      </c>
      <c r="FS37" s="168">
        <f>SUMPRODUCT(('Controle de NFs Tomadas'!$E$4:$E$9993=$A$1)*('Controle de NFs Tomadas'!$C$4:$C$9993=FS$2)*('Controle de NFs Tomadas'!$G$4:$G$9993=$A37)*('Controle de NFs Tomadas'!$I$4:$I$9993))</f>
        <v>0</v>
      </c>
      <c r="FT37" s="168">
        <f>SUMPRODUCT(('Controle de NFs Tomadas'!$E$4:$E$9993=$A$1)*('Controle de NFs Tomadas'!$C$4:$C$9993=FT$2)*('Controle de NFs Tomadas'!$G$4:$G$9993=$A37)*('Controle de NFs Tomadas'!$I$4:$I$9993))</f>
        <v>0</v>
      </c>
      <c r="FU37" s="168">
        <f>SUMPRODUCT(('Controle de NFs Tomadas'!$E$4:$E$9993=$A$1)*('Controle de NFs Tomadas'!$C$4:$C$9993=FU$2)*('Controle de NFs Tomadas'!$G$4:$G$9993=$A37)*('Controle de NFs Tomadas'!$I$4:$I$9993))</f>
        <v>0</v>
      </c>
      <c r="FV37" s="168">
        <f>SUMPRODUCT(('Controle de NFs Tomadas'!$E$4:$E$9993=$A$1)*('Controle de NFs Tomadas'!$C$4:$C$9993=FV$2)*('Controle de NFs Tomadas'!$G$4:$G$9993=$A37)*('Controle de NFs Tomadas'!$I$4:$I$9993))</f>
        <v>0</v>
      </c>
      <c r="FW37" s="168">
        <f>SUMPRODUCT(('Controle de NFs Tomadas'!$E$4:$E$9993=$A$1)*('Controle de NFs Tomadas'!$C$4:$C$9993=FW$2)*('Controle de NFs Tomadas'!$G$4:$G$9993=$A37)*('Controle de NFs Tomadas'!$I$4:$I$9993))</f>
        <v>0</v>
      </c>
      <c r="FX37" s="168">
        <f>SUMPRODUCT(('Controle de NFs Tomadas'!$E$4:$E$9993=$A$1)*('Controle de NFs Tomadas'!$C$4:$C$9993=FX$2)*('Controle de NFs Tomadas'!$G$4:$G$9993=$A37)*('Controle de NFs Tomadas'!$I$4:$I$9993))</f>
        <v>0</v>
      </c>
      <c r="FY37" s="168">
        <f>SUMPRODUCT(('Controle de NFs Tomadas'!$E$4:$E$9993=$A$1)*('Controle de NFs Tomadas'!$C$4:$C$9993=FY$2)*('Controle de NFs Tomadas'!$G$4:$G$9993=$A37)*('Controle de NFs Tomadas'!$I$4:$I$9993))</f>
        <v>0</v>
      </c>
      <c r="FZ37" s="168">
        <f>SUMPRODUCT(('Controle de NFs Tomadas'!$E$4:$E$9993=$A$1)*('Controle de NFs Tomadas'!$C$4:$C$9993=FZ$2)*('Controle de NFs Tomadas'!$G$4:$G$9993=$A37)*('Controle de NFs Tomadas'!$I$4:$I$9993))</f>
        <v>0</v>
      </c>
      <c r="GA37" s="168">
        <f>SUMPRODUCT(('Controle de NFs Tomadas'!$E$4:$E$9993=$A$1)*('Controle de NFs Tomadas'!$C$4:$C$9993=GA$2)*('Controle de NFs Tomadas'!$G$4:$G$9993=$A37)*('Controle de NFs Tomadas'!$I$4:$I$9993))</f>
        <v>0</v>
      </c>
      <c r="GB37" s="168">
        <f>SUMPRODUCT(('Controle de NFs Tomadas'!$E$4:$E$9993=$A$1)*('Controle de NFs Tomadas'!$C$4:$C$9993=GB$2)*('Controle de NFs Tomadas'!$G$4:$G$9993=$A37)*('Controle de NFs Tomadas'!$I$4:$I$9993))</f>
        <v>0</v>
      </c>
      <c r="GC37" s="168">
        <f>SUMPRODUCT(('Controle de NFs Tomadas'!$E$4:$E$9993=$A$1)*('Controle de NFs Tomadas'!$C$4:$C$9993=GC$2)*('Controle de NFs Tomadas'!$G$4:$G$9993=$A37)*('Controle de NFs Tomadas'!$I$4:$I$9993))</f>
        <v>0</v>
      </c>
      <c r="GD37" s="168">
        <f>SUMPRODUCT(('Controle de NFs Tomadas'!$E$4:$E$9993=$A$1)*('Controle de NFs Tomadas'!$C$4:$C$9993=GD$2)*('Controle de NFs Tomadas'!$G$4:$G$9993=$A37)*('Controle de NFs Tomadas'!$I$4:$I$9993))</f>
        <v>0</v>
      </c>
      <c r="GE37" s="168">
        <f>SUMPRODUCT(('Controle de NFs Tomadas'!$E$4:$E$9993=$A$1)*('Controle de NFs Tomadas'!$C$4:$C$9993=GE$2)*('Controle de NFs Tomadas'!$G$4:$G$9993=$A37)*('Controle de NFs Tomadas'!$I$4:$I$9993))</f>
        <v>0</v>
      </c>
      <c r="GF37" s="168">
        <f>SUMPRODUCT(('Controle de NFs Tomadas'!$E$4:$E$9993=$A$1)*('Controle de NFs Tomadas'!$C$4:$C$9993=GF$2)*('Controle de NFs Tomadas'!$G$4:$G$9993=$A37)*('Controle de NFs Tomadas'!$I$4:$I$9993))</f>
        <v>0</v>
      </c>
      <c r="GG37" s="168">
        <f>SUMPRODUCT(('Controle de NFs Tomadas'!$E$4:$E$9993=$A$1)*('Controle de NFs Tomadas'!$C$4:$C$9993=GG$2)*('Controle de NFs Tomadas'!$G$4:$G$9993=$A37)*('Controle de NFs Tomadas'!$I$4:$I$9993))</f>
        <v>0</v>
      </c>
      <c r="GH37" s="168">
        <f>SUMPRODUCT(('Controle de NFs Tomadas'!$E$4:$E$9993=$A$1)*('Controle de NFs Tomadas'!$C$4:$C$9993=GH$2)*('Controle de NFs Tomadas'!$G$4:$G$9993=$A37)*('Controle de NFs Tomadas'!$I$4:$I$9993))</f>
        <v>0</v>
      </c>
      <c r="GI37" s="168">
        <f>SUMPRODUCT(('Controle de NFs Tomadas'!$E$4:$E$9993=$A$1)*('Controle de NFs Tomadas'!$C$4:$C$9993=GI$2)*('Controle de NFs Tomadas'!$G$4:$G$9993=$A37)*('Controle de NFs Tomadas'!$I$4:$I$9993))</f>
        <v>0</v>
      </c>
      <c r="GJ37" s="168">
        <f>SUMPRODUCT(('Controle de NFs Tomadas'!$E$4:$E$9993=$A$1)*('Controle de NFs Tomadas'!$C$4:$C$9993=GJ$2)*('Controle de NFs Tomadas'!$G$4:$G$9993=$A37)*('Controle de NFs Tomadas'!$I$4:$I$9993))</f>
        <v>0</v>
      </c>
      <c r="GK37" s="168">
        <f>SUMPRODUCT(('Controle de NFs Tomadas'!$E$4:$E$9993=$A$1)*('Controle de NFs Tomadas'!$C$4:$C$9993=GK$2)*('Controle de NFs Tomadas'!$G$4:$G$9993=$A37)*('Controle de NFs Tomadas'!$I$4:$I$9993))</f>
        <v>0</v>
      </c>
      <c r="GL37" s="168">
        <f>SUMPRODUCT(('Controle de NFs Tomadas'!$E$4:$E$9993=$A$1)*('Controle de NFs Tomadas'!$C$4:$C$9993=GL$2)*('Controle de NFs Tomadas'!$G$4:$G$9993=$A37)*('Controle de NFs Tomadas'!$I$4:$I$9993))</f>
        <v>0</v>
      </c>
      <c r="GM37" s="168">
        <f>SUMPRODUCT(('Controle de NFs Tomadas'!$E$4:$E$9993=$A$1)*('Controle de NFs Tomadas'!$C$4:$C$9993=GM$2)*('Controle de NFs Tomadas'!$G$4:$G$9993=$A37)*('Controle de NFs Tomadas'!$I$4:$I$9993))</f>
        <v>0</v>
      </c>
      <c r="GN37" s="168">
        <f>SUMPRODUCT(('Controle de NFs Tomadas'!$E$4:$E$9993=$A$1)*('Controle de NFs Tomadas'!$C$4:$C$9993=GN$2)*('Controle de NFs Tomadas'!$G$4:$G$9993=$A37)*('Controle de NFs Tomadas'!$I$4:$I$9993))</f>
        <v>0</v>
      </c>
      <c r="GO37" s="168">
        <f>SUMPRODUCT(('Controle de NFs Tomadas'!$E$4:$E$9993=$A$1)*('Controle de NFs Tomadas'!$C$4:$C$9993=GO$2)*('Controle de NFs Tomadas'!$G$4:$G$9993=$A37)*('Controle de NFs Tomadas'!$I$4:$I$9993))</f>
        <v>0</v>
      </c>
      <c r="GP37" s="168">
        <f>SUMPRODUCT(('Controle de NFs Tomadas'!$E$4:$E$9993=$A$1)*('Controle de NFs Tomadas'!$C$4:$C$9993=GP$2)*('Controle de NFs Tomadas'!$G$4:$G$9993=$A37)*('Controle de NFs Tomadas'!$I$4:$I$9993))</f>
        <v>0</v>
      </c>
      <c r="GQ37" s="168">
        <f>SUMPRODUCT(('Controle de NFs Tomadas'!$E$4:$E$9993=$A$1)*('Controle de NFs Tomadas'!$C$4:$C$9993=GQ$2)*('Controle de NFs Tomadas'!$G$4:$G$9993=$A37)*('Controle de NFs Tomadas'!$I$4:$I$9993))</f>
        <v>0</v>
      </c>
      <c r="GR37" s="168">
        <f>SUMPRODUCT(('Controle de NFs Tomadas'!$E$4:$E$9993=$A$1)*('Controle de NFs Tomadas'!$C$4:$C$9993=GR$2)*('Controle de NFs Tomadas'!$G$4:$G$9993=$A37)*('Controle de NFs Tomadas'!$I$4:$I$9993))</f>
        <v>0</v>
      </c>
      <c r="GS37" s="168">
        <f>SUMPRODUCT(('Controle de NFs Tomadas'!$E$4:$E$9993=$A$1)*('Controle de NFs Tomadas'!$C$4:$C$9993=GS$2)*('Controle de NFs Tomadas'!$G$4:$G$9993=$A37)*('Controle de NFs Tomadas'!$I$4:$I$9993))</f>
        <v>0</v>
      </c>
      <c r="GT37" s="168">
        <f>SUMPRODUCT(('Controle de NFs Tomadas'!$E$4:$E$9993=$A$1)*('Controle de NFs Tomadas'!$C$4:$C$9993=GT$2)*('Controle de NFs Tomadas'!$G$4:$G$9993=$A37)*('Controle de NFs Tomadas'!$I$4:$I$9993))</f>
        <v>0</v>
      </c>
      <c r="GU37" s="168">
        <f>SUMPRODUCT(('Controle de NFs Tomadas'!$E$4:$E$9993=$A$1)*('Controle de NFs Tomadas'!$C$4:$C$9993=GU$2)*('Controle de NFs Tomadas'!$G$4:$G$9993=$A37)*('Controle de NFs Tomadas'!$I$4:$I$9993))</f>
        <v>0</v>
      </c>
      <c r="GV37" s="168">
        <f>SUMPRODUCT(('Controle de NFs Tomadas'!$E$4:$E$9993=$A$1)*('Controle de NFs Tomadas'!$C$4:$C$9993=GV$2)*('Controle de NFs Tomadas'!$G$4:$G$9993=$A37)*('Controle de NFs Tomadas'!$I$4:$I$9993))</f>
        <v>0</v>
      </c>
      <c r="GW37" s="168">
        <f>SUMPRODUCT(('Controle de NFs Tomadas'!$E$4:$E$9993=$A$1)*('Controle de NFs Tomadas'!$C$4:$C$9993=GW$2)*('Controle de NFs Tomadas'!$G$4:$G$9993=$A37)*('Controle de NFs Tomadas'!$I$4:$I$9993))</f>
        <v>0</v>
      </c>
      <c r="GX37" s="168">
        <f>SUMPRODUCT(('Controle de NFs Tomadas'!$E$4:$E$9993=$A$1)*('Controle de NFs Tomadas'!$C$4:$C$9993=GX$2)*('Controle de NFs Tomadas'!$G$4:$G$9993=$A37)*('Controle de NFs Tomadas'!$I$4:$I$9993))</f>
        <v>0</v>
      </c>
      <c r="GY37" s="168">
        <f>SUMPRODUCT(('Controle de NFs Tomadas'!$E$4:$E$9993=$A$1)*('Controle de NFs Tomadas'!$C$4:$C$9993=GY$2)*('Controle de NFs Tomadas'!$G$4:$G$9993=$A37)*('Controle de NFs Tomadas'!$I$4:$I$9993))</f>
        <v>0</v>
      </c>
      <c r="GZ37" s="168">
        <f>SUMPRODUCT(('Controle de NFs Tomadas'!$E$4:$E$9993=$A$1)*('Controle de NFs Tomadas'!$C$4:$C$9993=GZ$2)*('Controle de NFs Tomadas'!$G$4:$G$9993=$A37)*('Controle de NFs Tomadas'!$I$4:$I$9993))</f>
        <v>0</v>
      </c>
      <c r="HA37" s="168">
        <f>SUMPRODUCT(('Controle de NFs Tomadas'!$E$4:$E$9993=$A$1)*('Controle de NFs Tomadas'!$C$4:$C$9993=HA$2)*('Controle de NFs Tomadas'!$G$4:$G$9993=$A37)*('Controle de NFs Tomadas'!$I$4:$I$9993))</f>
        <v>0</v>
      </c>
      <c r="HB37" s="168">
        <f>SUMPRODUCT(('Controle de NFs Tomadas'!$E$4:$E$9993=$A$1)*('Controle de NFs Tomadas'!$C$4:$C$9993=HB$2)*('Controle de NFs Tomadas'!$G$4:$G$9993=$A37)*('Controle de NFs Tomadas'!$I$4:$I$9993))</f>
        <v>0</v>
      </c>
      <c r="HC37" s="168">
        <f>SUMPRODUCT(('Controle de NFs Tomadas'!$E$4:$E$9993=$A$1)*('Controle de NFs Tomadas'!$C$4:$C$9993=HC$2)*('Controle de NFs Tomadas'!$G$4:$G$9993=$A37)*('Controle de NFs Tomadas'!$I$4:$I$9993))</f>
        <v>0</v>
      </c>
      <c r="HD37" s="168">
        <f>SUMPRODUCT(('Controle de NFs Tomadas'!$E$4:$E$9993=$A$1)*('Controle de NFs Tomadas'!$C$4:$C$9993=HD$2)*('Controle de NFs Tomadas'!$G$4:$G$9993=$A37)*('Controle de NFs Tomadas'!$I$4:$I$9993))</f>
        <v>0</v>
      </c>
      <c r="HE37" s="168">
        <f>SUMPRODUCT(('Controle de NFs Tomadas'!$E$4:$E$9993=$A$1)*('Controle de NFs Tomadas'!$C$4:$C$9993=HE$2)*('Controle de NFs Tomadas'!$G$4:$G$9993=$A37)*('Controle de NFs Tomadas'!$I$4:$I$9993))</f>
        <v>0</v>
      </c>
      <c r="HF37" s="168">
        <f>SUMPRODUCT(('Controle de NFs Tomadas'!$E$4:$E$9993=$A$1)*('Controle de NFs Tomadas'!$C$4:$C$9993=HF$2)*('Controle de NFs Tomadas'!$G$4:$G$9993=$A37)*('Controle de NFs Tomadas'!$I$4:$I$9993))</f>
        <v>0</v>
      </c>
      <c r="HG37" s="168">
        <f>SUMPRODUCT(('Controle de NFs Tomadas'!$E$4:$E$9993=$A$1)*('Controle de NFs Tomadas'!$C$4:$C$9993=HG$2)*('Controle de NFs Tomadas'!$G$4:$G$9993=$A37)*('Controle de NFs Tomadas'!$I$4:$I$9993))</f>
        <v>0</v>
      </c>
      <c r="HH37" s="168">
        <f>SUMPRODUCT(('Controle de NFs Tomadas'!$E$4:$E$9993=$A$1)*('Controle de NFs Tomadas'!$C$4:$C$9993=HH$2)*('Controle de NFs Tomadas'!$G$4:$G$9993=$A37)*('Controle de NFs Tomadas'!$I$4:$I$9993))</f>
        <v>0</v>
      </c>
      <c r="HI37" s="168">
        <f>SUMPRODUCT(('Controle de NFs Tomadas'!$E$4:$E$9993=$A$1)*('Controle de NFs Tomadas'!$C$4:$C$9993=HI$2)*('Controle de NFs Tomadas'!$G$4:$G$9993=$A37)*('Controle de NFs Tomadas'!$I$4:$I$9993))</f>
        <v>0</v>
      </c>
      <c r="HJ37" s="168">
        <f>SUMPRODUCT(('Controle de NFs Tomadas'!$E$4:$E$9993=$A$1)*('Controle de NFs Tomadas'!$C$4:$C$9993=HJ$2)*('Controle de NFs Tomadas'!$G$4:$G$9993=$A37)*('Controle de NFs Tomadas'!$I$4:$I$9993))</f>
        <v>0</v>
      </c>
      <c r="HK37" s="168">
        <f>SUMPRODUCT(('Controle de NFs Tomadas'!$E$4:$E$9993=$A$1)*('Controle de NFs Tomadas'!$C$4:$C$9993=HK$2)*('Controle de NFs Tomadas'!$G$4:$G$9993=$A37)*('Controle de NFs Tomadas'!$I$4:$I$9993))</f>
        <v>0</v>
      </c>
      <c r="HL37" s="168">
        <f>SUMPRODUCT(('Controle de NFs Tomadas'!$E$4:$E$9993=$A$1)*('Controle de NFs Tomadas'!$C$4:$C$9993=HL$2)*('Controle de NFs Tomadas'!$G$4:$G$9993=$A37)*('Controle de NFs Tomadas'!$I$4:$I$9993))</f>
        <v>0</v>
      </c>
      <c r="HM37" s="168">
        <f>SUMPRODUCT(('Controle de NFs Tomadas'!$E$4:$E$9993=$A$1)*('Controle de NFs Tomadas'!$C$4:$C$9993=HM$2)*('Controle de NFs Tomadas'!$G$4:$G$9993=$A37)*('Controle de NFs Tomadas'!$I$4:$I$9993))</f>
        <v>0</v>
      </c>
      <c r="HN37" s="168">
        <f>SUMPRODUCT(('Controle de NFs Tomadas'!$E$4:$E$9993=$A$1)*('Controle de NFs Tomadas'!$C$4:$C$9993=HN$2)*('Controle de NFs Tomadas'!$G$4:$G$9993=$A37)*('Controle de NFs Tomadas'!$I$4:$I$9993))</f>
        <v>0</v>
      </c>
      <c r="HO37" s="168">
        <f>SUMPRODUCT(('Controle de NFs Tomadas'!$E$4:$E$9993=$A$1)*('Controle de NFs Tomadas'!$C$4:$C$9993=HO$2)*('Controle de NFs Tomadas'!$G$4:$G$9993=$A37)*('Controle de NFs Tomadas'!$I$4:$I$9993))</f>
        <v>0</v>
      </c>
      <c r="HP37" s="168">
        <f>SUMPRODUCT(('Controle de NFs Tomadas'!$E$4:$E$9993=$A$1)*('Controle de NFs Tomadas'!$C$4:$C$9993=HP$2)*('Controle de NFs Tomadas'!$G$4:$G$9993=$A37)*('Controle de NFs Tomadas'!$I$4:$I$9993))</f>
        <v>0</v>
      </c>
      <c r="HQ37" s="168">
        <f>SUMPRODUCT(('Controle de NFs Tomadas'!$E$4:$E$9993=$A$1)*('Controle de NFs Tomadas'!$C$4:$C$9993=HQ$2)*('Controle de NFs Tomadas'!$G$4:$G$9993=$A37)*('Controle de NFs Tomadas'!$I$4:$I$9993))</f>
        <v>0</v>
      </c>
      <c r="HR37" s="168">
        <f>SUMPRODUCT(('Controle de NFs Tomadas'!$E$4:$E$9993=$A$1)*('Controle de NFs Tomadas'!$C$4:$C$9993=HR$2)*('Controle de NFs Tomadas'!$G$4:$G$9993=$A37)*('Controle de NFs Tomadas'!$I$4:$I$9993))</f>
        <v>0</v>
      </c>
      <c r="HS37" s="168">
        <f>SUMPRODUCT(('Controle de NFs Tomadas'!$E$4:$E$9993=$A$1)*('Controle de NFs Tomadas'!$C$4:$C$9993=HS$2)*('Controle de NFs Tomadas'!$G$4:$G$9993=$A37)*('Controle de NFs Tomadas'!$I$4:$I$9993))</f>
        <v>0</v>
      </c>
      <c r="HT37" s="168">
        <f>SUMPRODUCT(('Controle de NFs Tomadas'!$E$4:$E$9993=$A$1)*('Controle de NFs Tomadas'!$C$4:$C$9993=HT$2)*('Controle de NFs Tomadas'!$G$4:$G$9993=$A37)*('Controle de NFs Tomadas'!$I$4:$I$9993))</f>
        <v>0</v>
      </c>
      <c r="HU37" s="168">
        <f>SUMPRODUCT(('Controle de NFs Tomadas'!$E$4:$E$9993=$A$1)*('Controle de NFs Tomadas'!$C$4:$C$9993=HU$2)*('Controle de NFs Tomadas'!$G$4:$G$9993=$A37)*('Controle de NFs Tomadas'!$I$4:$I$9993))</f>
        <v>0</v>
      </c>
      <c r="HV37" s="168">
        <f>SUMPRODUCT(('Controle de NFs Tomadas'!$E$4:$E$9993=$A$1)*('Controle de NFs Tomadas'!$C$4:$C$9993=HV$2)*('Controle de NFs Tomadas'!$G$4:$G$9993=$A37)*('Controle de NFs Tomadas'!$I$4:$I$9993))</f>
        <v>0</v>
      </c>
      <c r="HW37" s="168">
        <f>SUMPRODUCT(('Controle de NFs Tomadas'!$E$4:$E$9993=$A$1)*('Controle de NFs Tomadas'!$C$4:$C$9993=HW$2)*('Controle de NFs Tomadas'!$G$4:$G$9993=$A37)*('Controle de NFs Tomadas'!$I$4:$I$9993))</f>
        <v>0</v>
      </c>
      <c r="HX37" s="168">
        <f>SUMPRODUCT(('Controle de NFs Tomadas'!$E$4:$E$9993=$A$1)*('Controle de NFs Tomadas'!$C$4:$C$9993=HX$2)*('Controle de NFs Tomadas'!$G$4:$G$9993=$A37)*('Controle de NFs Tomadas'!$I$4:$I$9993))</f>
        <v>0</v>
      </c>
      <c r="HY37" s="168">
        <f>SUMPRODUCT(('Controle de NFs Tomadas'!$E$4:$E$9993=$A$1)*('Controle de NFs Tomadas'!$C$4:$C$9993=HY$2)*('Controle de NFs Tomadas'!$G$4:$G$9993=$A37)*('Controle de NFs Tomadas'!$I$4:$I$9993))</f>
        <v>0</v>
      </c>
      <c r="HZ37" s="168">
        <f>SUMPRODUCT(('Controle de NFs Tomadas'!$E$4:$E$9993=$A$1)*('Controle de NFs Tomadas'!$C$4:$C$9993=HZ$2)*('Controle de NFs Tomadas'!$G$4:$G$9993=$A37)*('Controle de NFs Tomadas'!$I$4:$I$9993))</f>
        <v>0</v>
      </c>
      <c r="IA37" s="168">
        <f>SUMPRODUCT(('Controle de NFs Tomadas'!$E$4:$E$9993=$A$1)*('Controle de NFs Tomadas'!$C$4:$C$9993=IA$2)*('Controle de NFs Tomadas'!$G$4:$G$9993=$A37)*('Controle de NFs Tomadas'!$I$4:$I$9993))</f>
        <v>0</v>
      </c>
      <c r="IB37" s="168">
        <f>SUMPRODUCT(('Controle de NFs Tomadas'!$E$4:$E$9993=$A$1)*('Controle de NFs Tomadas'!$C$4:$C$9993=IB$2)*('Controle de NFs Tomadas'!$G$4:$G$9993=$A37)*('Controle de NFs Tomadas'!$I$4:$I$9993))</f>
        <v>0</v>
      </c>
      <c r="IC37" s="168">
        <f>SUMPRODUCT(('Controle de NFs Tomadas'!$E$4:$E$9993=$A$1)*('Controle de NFs Tomadas'!$C$4:$C$9993=IC$2)*('Controle de NFs Tomadas'!$G$4:$G$9993=$A37)*('Controle de NFs Tomadas'!$I$4:$I$9993))</f>
        <v>0</v>
      </c>
      <c r="ID37" s="168">
        <f>SUMPRODUCT(('Controle de NFs Tomadas'!$E$4:$E$9993=$A$1)*('Controle de NFs Tomadas'!$C$4:$C$9993=ID$2)*('Controle de NFs Tomadas'!$G$4:$G$9993=$A37)*('Controle de NFs Tomadas'!$I$4:$I$9993))</f>
        <v>0</v>
      </c>
      <c r="IE37" s="168">
        <f>SUMPRODUCT(('Controle de NFs Tomadas'!$E$4:$E$9993=$A$1)*('Controle de NFs Tomadas'!$C$4:$C$9993=IE$2)*('Controle de NFs Tomadas'!$G$4:$G$9993=$A37)*('Controle de NFs Tomadas'!$I$4:$I$9993))</f>
        <v>0</v>
      </c>
      <c r="IF37" s="168">
        <f>SUMPRODUCT(('Controle de NFs Tomadas'!$E$4:$E$9993=$A$1)*('Controle de NFs Tomadas'!$C$4:$C$9993=IF$2)*('Controle de NFs Tomadas'!$G$4:$G$9993=$A37)*('Controle de NFs Tomadas'!$I$4:$I$9993))</f>
        <v>0</v>
      </c>
      <c r="IG37" s="168">
        <f>SUMPRODUCT(('Controle de NFs Tomadas'!$E$4:$E$9993=$A$1)*('Controle de NFs Tomadas'!$C$4:$C$9993=IG$2)*('Controle de NFs Tomadas'!$G$4:$G$9993=$A37)*('Controle de NFs Tomadas'!$I$4:$I$9993))</f>
        <v>0</v>
      </c>
      <c r="IH37" s="168">
        <f>SUMPRODUCT(('Controle de NFs Tomadas'!$E$4:$E$9993=$A$1)*('Controle de NFs Tomadas'!$C$4:$C$9993=IH$2)*('Controle de NFs Tomadas'!$G$4:$G$9993=$A37)*('Controle de NFs Tomadas'!$I$4:$I$9993))</f>
        <v>0</v>
      </c>
      <c r="II37" s="168">
        <f>SUMPRODUCT(('Controle de NFs Tomadas'!$E$4:$E$9993=$A$1)*('Controle de NFs Tomadas'!$C$4:$C$9993=II$2)*('Controle de NFs Tomadas'!$G$4:$G$9993=$A37)*('Controle de NFs Tomadas'!$I$4:$I$9993))</f>
        <v>0</v>
      </c>
      <c r="IJ37" s="168">
        <f>SUMPRODUCT(('Controle de NFs Tomadas'!$E$4:$E$9993=$A$1)*('Controle de NFs Tomadas'!$C$4:$C$9993=IJ$2)*('Controle de NFs Tomadas'!$G$4:$G$9993=$A37)*('Controle de NFs Tomadas'!$I$4:$I$9993))</f>
        <v>0</v>
      </c>
      <c r="IK37" s="168">
        <f>SUMPRODUCT(('Controle de NFs Tomadas'!$E$4:$E$9993=$A$1)*('Controle de NFs Tomadas'!$C$4:$C$9993=IK$2)*('Controle de NFs Tomadas'!$G$4:$G$9993=$A37)*('Controle de NFs Tomadas'!$I$4:$I$9993))</f>
        <v>0</v>
      </c>
      <c r="IL37" s="168">
        <f>SUMPRODUCT(('Controle de NFs Tomadas'!$E$4:$E$9993=$A$1)*('Controle de NFs Tomadas'!$C$4:$C$9993=IL$2)*('Controle de NFs Tomadas'!$G$4:$G$9993=$A37)*('Controle de NFs Tomadas'!$I$4:$I$9993))</f>
        <v>0</v>
      </c>
    </row>
    <row r="38" spans="1:246" ht="15.75" customHeight="1" outlineLevel="1" x14ac:dyDescent="0.35">
      <c r="A38" s="3" t="s">
        <v>36</v>
      </c>
      <c r="B38" s="70"/>
      <c r="C38" s="70"/>
      <c r="D38" s="168">
        <f>SUMPRODUCT(('Controle de NFs Tomadas'!$E$4:$E$9993=$A$1)*('Controle de NFs Tomadas'!$C$4:$C$9993=D$2)*('Controle de NFs Tomadas'!$G$4:$G$9993=$A38)*('Controle de NFs Tomadas'!$I$4:$I$9993))</f>
        <v>300</v>
      </c>
      <c r="E38" s="168">
        <f>SUMPRODUCT(('Controle de NFs Tomadas'!$E$4:$E$9993=$A$1)*('Controle de NFs Tomadas'!$C$4:$C$9993=E$2)*('Controle de NFs Tomadas'!$G$4:$G$9993=$A38)*('Controle de NFs Tomadas'!$I$4:$I$9993))</f>
        <v>0</v>
      </c>
      <c r="F38" s="168">
        <f>SUMPRODUCT(('Controle de NFs Tomadas'!$E$4:$E$9993=$A$1)*('Controle de NFs Tomadas'!$C$4:$C$9993=F$2)*('Controle de NFs Tomadas'!$G$4:$G$9993=$A38)*('Controle de NFs Tomadas'!$I$4:$I$9993))</f>
        <v>1115.67</v>
      </c>
      <c r="G38" s="168">
        <f>SUMPRODUCT(('Controle de NFs Tomadas'!$E$4:$E$9993=$A$1)*('Controle de NFs Tomadas'!$C$4:$C$9993=G$2)*('Controle de NFs Tomadas'!$G$4:$G$9993=$A38)*('Controle de NFs Tomadas'!$I$4:$I$9993))</f>
        <v>2056.83</v>
      </c>
      <c r="H38" s="168">
        <f>SUMPRODUCT(('Controle de NFs Tomadas'!$E$4:$E$9993=$A$1)*('Controle de NFs Tomadas'!$C$4:$C$9993=H$2)*('Controle de NFs Tomadas'!$G$4:$G$9993=$A38)*('Controle de NFs Tomadas'!$I$4:$I$9993))</f>
        <v>0</v>
      </c>
      <c r="I38" s="168">
        <f>SUMPRODUCT(('Controle de NFs Tomadas'!$E$4:$E$9993=$A$1)*('Controle de NFs Tomadas'!$C$4:$C$9993=I$2)*('Controle de NFs Tomadas'!$G$4:$G$9993=$A38)*('Controle de NFs Tomadas'!$I$4:$I$9993))</f>
        <v>0</v>
      </c>
      <c r="J38" s="168">
        <f>SUMPRODUCT(('Controle de NFs Tomadas'!$E$4:$E$9993=$A$1)*('Controle de NFs Tomadas'!$C$4:$C$9993=J$2)*('Controle de NFs Tomadas'!$G$4:$G$9993=$A38)*('Controle de NFs Tomadas'!$I$4:$I$9993))</f>
        <v>0</v>
      </c>
      <c r="K38" s="168">
        <f>SUMPRODUCT(('Controle de NFs Tomadas'!$E$4:$E$9993=$A$1)*('Controle de NFs Tomadas'!$C$4:$C$9993=K$2)*('Controle de NFs Tomadas'!$G$4:$G$9993=$A38)*('Controle de NFs Tomadas'!$I$4:$I$9993))</f>
        <v>300</v>
      </c>
      <c r="L38" s="168">
        <f>SUMPRODUCT(('Controle de NFs Tomadas'!$E$4:$E$9993=$A$1)*('Controle de NFs Tomadas'!$C$4:$C$9993=L$2)*('Controle de NFs Tomadas'!$G$4:$G$9993=$A38)*('Controle de NFs Tomadas'!$I$4:$I$9993))</f>
        <v>0</v>
      </c>
      <c r="M38" s="168">
        <f>SUMPRODUCT(('Controle de NFs Tomadas'!$E$4:$E$9993=$A$1)*('Controle de NFs Tomadas'!$C$4:$C$9993=M$2)*('Controle de NFs Tomadas'!$G$4:$G$9993=$A38)*('Controle de NFs Tomadas'!$I$4:$I$9993))</f>
        <v>0</v>
      </c>
      <c r="N38" s="168">
        <f>SUMPRODUCT(('Controle de NFs Tomadas'!$E$4:$E$9993=$A$1)*('Controle de NFs Tomadas'!$C$4:$C$9993=N$2)*('Controle de NFs Tomadas'!$G$4:$G$9993=$A38)*('Controle de NFs Tomadas'!$I$4:$I$9993))</f>
        <v>550</v>
      </c>
      <c r="O38" s="168">
        <f>SUMPRODUCT(('Controle de NFs Tomadas'!$E$4:$E$9993=$A$1)*('Controle de NFs Tomadas'!$C$4:$C$9993=O$2)*('Controle de NFs Tomadas'!$G$4:$G$9993=$A38)*('Controle de NFs Tomadas'!$I$4:$I$9993))</f>
        <v>484.64</v>
      </c>
      <c r="P38" s="168">
        <f>SUMPRODUCT(('Controle de NFs Tomadas'!$E$4:$E$9993=$A$1)*('Controle de NFs Tomadas'!$C$4:$C$9993=P$2)*('Controle de NFs Tomadas'!$G$4:$G$9993=$A38)*('Controle de NFs Tomadas'!$I$4:$I$9993))</f>
        <v>0</v>
      </c>
      <c r="Q38" s="168">
        <f>SUMPRODUCT(('Controle de NFs Tomadas'!$E$4:$E$9993=$A$1)*('Controle de NFs Tomadas'!$C$4:$C$9993=Q$2)*('Controle de NFs Tomadas'!$G$4:$G$9993=$A38)*('Controle de NFs Tomadas'!$I$4:$I$9993))</f>
        <v>0</v>
      </c>
      <c r="R38" s="168">
        <f>SUMPRODUCT(('Controle de NFs Tomadas'!$E$4:$E$9993=$A$1)*('Controle de NFs Tomadas'!$C$4:$C$9993=R$2)*('Controle de NFs Tomadas'!$G$4:$G$9993=$A38)*('Controle de NFs Tomadas'!$I$4:$I$9993))</f>
        <v>0</v>
      </c>
      <c r="S38" s="168">
        <f>SUMPRODUCT(('Controle de NFs Tomadas'!$E$4:$E$9993=$A$1)*('Controle de NFs Tomadas'!$C$4:$C$9993=S$2)*('Controle de NFs Tomadas'!$G$4:$G$9993=$A38)*('Controle de NFs Tomadas'!$I$4:$I$9993))</f>
        <v>0</v>
      </c>
      <c r="T38" s="168">
        <f>SUMPRODUCT(('Controle de NFs Tomadas'!$E$4:$E$9993=$A$1)*('Controle de NFs Tomadas'!$C$4:$C$9993=T$2)*('Controle de NFs Tomadas'!$G$4:$G$9993=$A38)*('Controle de NFs Tomadas'!$I$4:$I$9993))</f>
        <v>458.24</v>
      </c>
      <c r="U38" s="168">
        <f>SUMPRODUCT(('Controle de NFs Tomadas'!$E$4:$E$9993=$A$1)*('Controle de NFs Tomadas'!$C$4:$C$9993=U$2)*('Controle de NFs Tomadas'!$G$4:$G$9993=$A38)*('Controle de NFs Tomadas'!$I$4:$I$9993))</f>
        <v>0</v>
      </c>
      <c r="V38" s="168">
        <f>SUMPRODUCT(('Controle de NFs Tomadas'!$E$4:$E$9993=$A$1)*('Controle de NFs Tomadas'!$C$4:$C$9993=V$2)*('Controle de NFs Tomadas'!$G$4:$G$9993=$A38)*('Controle de NFs Tomadas'!$I$4:$I$9993))</f>
        <v>537</v>
      </c>
      <c r="W38" s="168">
        <f>SUMPRODUCT(('Controle de NFs Tomadas'!$E$4:$E$9993=$A$1)*('Controle de NFs Tomadas'!$C$4:$C$9993=W$2)*('Controle de NFs Tomadas'!$G$4:$G$9993=$A38)*('Controle de NFs Tomadas'!$I$4:$I$9993))</f>
        <v>0</v>
      </c>
      <c r="X38" s="168">
        <f>SUMPRODUCT(('Controle de NFs Tomadas'!$E$4:$E$9993=$A$1)*('Controle de NFs Tomadas'!$C$4:$C$9993=X$2)*('Controle de NFs Tomadas'!$G$4:$G$9993=$A38)*('Controle de NFs Tomadas'!$I$4:$I$9993))</f>
        <v>0</v>
      </c>
      <c r="Y38" s="168">
        <v>441.38</v>
      </c>
      <c r="Z38" s="168">
        <f>SUMPRODUCT(('Controle de NFs Tomadas'!$E$4:$E$9993=$A$1)*('Controle de NFs Tomadas'!$C$4:$C$9993=Z$2)*('Controle de NFs Tomadas'!$G$4:$G$9993=$A38)*('Controle de NFs Tomadas'!$I$4:$I$9993))</f>
        <v>0</v>
      </c>
      <c r="AA38" s="168">
        <f>SUMPRODUCT(('Controle de NFs Tomadas'!$E$4:$E$9993=$A$1)*('Controle de NFs Tomadas'!$C$4:$C$9993=AA$2)*('Controle de NFs Tomadas'!$G$4:$G$9993=$A38)*('Controle de NFs Tomadas'!$I$4:$I$9993))</f>
        <v>0</v>
      </c>
      <c r="AB38" s="168">
        <f>SUMPRODUCT(('Controle de NFs Tomadas'!$E$4:$E$9993=$A$1)*('Controle de NFs Tomadas'!$C$4:$C$9993=AB$2)*('Controle de NFs Tomadas'!$G$4:$G$9993=$A38)*('Controle de NFs Tomadas'!$I$4:$I$9993))</f>
        <v>0</v>
      </c>
      <c r="AC38" s="168">
        <f>SUMPRODUCT(('Controle de NFs Tomadas'!$E$4:$E$9993=$A$1)*('Controle de NFs Tomadas'!$C$4:$C$9993=AC$2)*('Controle de NFs Tomadas'!$G$4:$G$9993=$A38)*('Controle de NFs Tomadas'!$I$4:$I$9993))</f>
        <v>0</v>
      </c>
      <c r="AD38" s="168">
        <f>SUMPRODUCT(('Controle de NFs Tomadas'!$E$4:$E$9993=$A$1)*('Controle de NFs Tomadas'!$C$4:$C$9993=AD$2)*('Controle de NFs Tomadas'!$G$4:$G$9993=$A38)*('Controle de NFs Tomadas'!$I$4:$I$9993))</f>
        <v>0</v>
      </c>
      <c r="AE38" s="168">
        <f>SUMPRODUCT(('Controle de NFs Tomadas'!$E$4:$E$9993=$A$1)*('Controle de NFs Tomadas'!$C$4:$C$9993=AE$2)*('Controle de NFs Tomadas'!$G$4:$G$9993=$A38)*('Controle de NFs Tomadas'!$I$4:$I$9993))</f>
        <v>0</v>
      </c>
      <c r="AF38" s="168"/>
      <c r="AG38" s="168">
        <v>497.18</v>
      </c>
      <c r="AH38" s="194">
        <f>SUMPRODUCT(('Controle de NFs Tomadas'!$E$4:$E$9993=$A$1)*('Controle de NFs Tomadas'!$C$4:$C$9993=AH$2)*('Controle de NFs Tomadas'!$G$4:$G$9993=$A38)*('Controle de NFs Tomadas'!$I$4:$I$9993))</f>
        <v>0</v>
      </c>
      <c r="AI38" s="167">
        <v>458.24</v>
      </c>
      <c r="AJ38" s="168">
        <f>SUMPRODUCT(('Controle de NFs Tomadas'!$E$4:$E$9993=$A$1)*('Controle de NFs Tomadas'!$C$4:$C$9993=AJ$2)*('Controle de NFs Tomadas'!$G$4:$G$9993=$A38)*('Controle de NFs Tomadas'!$I$4:$I$9993))</f>
        <v>0</v>
      </c>
      <c r="AK38" s="168">
        <f>SUMPRODUCT(('Controle de NFs Tomadas'!$E$4:$E$9993=$A$1)*('Controle de NFs Tomadas'!$C$4:$C$9993=AK$2)*('Controle de NFs Tomadas'!$G$4:$G$9993=$A38)*('Controle de NFs Tomadas'!$I$4:$I$9993))</f>
        <v>0</v>
      </c>
      <c r="AL38" s="168">
        <f>SUMPRODUCT(('Controle de NFs Tomadas'!$E$4:$E$9993=$A$1)*('Controle de NFs Tomadas'!$C$4:$C$9993=AL$2)*('Controle de NFs Tomadas'!$G$4:$G$9993=$A38)*('Controle de NFs Tomadas'!$I$4:$I$9993))</f>
        <v>0</v>
      </c>
      <c r="AM38" s="168">
        <v>0</v>
      </c>
      <c r="AN38" s="168">
        <f>SUMPRODUCT(('Controle de NFs Tomadas'!$E$4:$E$9993=$A$1)*('Controle de NFs Tomadas'!$C$4:$C$9993=AN$2)*('Controle de NFs Tomadas'!$G$4:$G$9993=$A38)*('Controle de NFs Tomadas'!$I$4:$I$9993))</f>
        <v>0</v>
      </c>
      <c r="AO38" s="168">
        <f>SUMPRODUCT(('Controle de NFs Tomadas'!$E$4:$E$9993=$A$1)*('Controle de NFs Tomadas'!$C$4:$C$9993=AO$2)*('Controle de NFs Tomadas'!$G$4:$G$9993=$A38)*('Controle de NFs Tomadas'!$I$4:$I$9993))</f>
        <v>0</v>
      </c>
      <c r="AP38" s="168">
        <v>844.34</v>
      </c>
      <c r="AQ38" s="168">
        <f>SUMPRODUCT(('Controle de NFs Tomadas'!$E$4:$E$9993=$A$1)*('Controle de NFs Tomadas'!$C$4:$C$9993=AQ$2)*('Controle de NFs Tomadas'!$G$4:$G$9993=$A38)*('Controle de NFs Tomadas'!$I$4:$I$9993))</f>
        <v>275.81</v>
      </c>
      <c r="AR38" s="168">
        <f>SUMPRODUCT(('Controle de NFs Tomadas'!$E$4:$E$9993=$A$1)*('Controle de NFs Tomadas'!$C$4:$C$9993=AR$2)*('Controle de NFs Tomadas'!$G$4:$G$9993=$A38)*('Controle de NFs Tomadas'!$I$4:$I$9993))</f>
        <v>0</v>
      </c>
      <c r="AS38" s="168">
        <f>SUMPRODUCT(('Controle de NFs Tomadas'!$E$4:$E$9993=$A$1)*('Controle de NFs Tomadas'!$C$4:$C$9993=AS$2)*('Controle de NFs Tomadas'!$G$4:$G$9993=$A38)*('Controle de NFs Tomadas'!$I$4:$I$9993))</f>
        <v>0</v>
      </c>
      <c r="AT38" s="168">
        <f>SUMPRODUCT(('Controle de NFs Tomadas'!$E$4:$E$9993=$A$1)*('Controle de NFs Tomadas'!$C$4:$C$9993=AT$2)*('Controle de NFs Tomadas'!$G$4:$G$9993=$A38)*('Controle de NFs Tomadas'!$I$4:$I$9993))</f>
        <v>0</v>
      </c>
      <c r="AU38" s="168">
        <f>SUMPRODUCT(('Controle de NFs Tomadas'!$E$4:$E$9993=$A$1)*('Controle de NFs Tomadas'!$C$4:$C$9993=AU$2)*('Controle de NFs Tomadas'!$G$4:$G$9993=$A38)*('Controle de NFs Tomadas'!$I$4:$I$9993))</f>
        <v>0</v>
      </c>
      <c r="AV38" s="168">
        <f>SUMPRODUCT(('Controle de NFs Tomadas'!$E$4:$E$9993=$A$1)*('Controle de NFs Tomadas'!$C$4:$C$9993=AV$2)*('Controle de NFs Tomadas'!$G$4:$G$9993=$A38)*('Controle de NFs Tomadas'!$I$4:$I$9993))</f>
        <v>0</v>
      </c>
      <c r="AW38" s="168">
        <f>SUMPRODUCT(('Controle de NFs Tomadas'!$E$4:$E$9993=$A$1)*('Controle de NFs Tomadas'!$C$4:$C$9993=AW$2)*('Controle de NFs Tomadas'!$G$4:$G$9993=$A38)*('Controle de NFs Tomadas'!$I$4:$I$9993))</f>
        <v>370.08</v>
      </c>
      <c r="AX38" s="168">
        <f>SUMPRODUCT(('Controle de NFs Tomadas'!$E$4:$E$9993=$A$1)*('Controle de NFs Tomadas'!$C$4:$C$9993=AX$2)*('Controle de NFs Tomadas'!$G$4:$G$9993=$A38)*('Controle de NFs Tomadas'!$I$4:$I$9993))</f>
        <v>750</v>
      </c>
      <c r="AY38" s="168">
        <f>SUMPRODUCT(('Controle de NFs Tomadas'!$E$4:$E$9993=$A$1)*('Controle de NFs Tomadas'!$C$4:$C$9993=AY$2)*('Controle de NFs Tomadas'!$G$4:$G$9993=$A38)*('Controle de NFs Tomadas'!$I$4:$I$9993))</f>
        <v>388.22</v>
      </c>
      <c r="AZ38" s="168">
        <f>SUMPRODUCT(('Controle de NFs Tomadas'!$E$4:$E$9993=$A$1)*('Controle de NFs Tomadas'!$C$4:$C$9993=AZ$2)*('Controle de NFs Tomadas'!$G$4:$G$9993=$A38)*('Controle de NFs Tomadas'!$I$4:$I$9993))</f>
        <v>0</v>
      </c>
      <c r="BA38" s="168">
        <f>SUMPRODUCT(('Controle de NFs Tomadas'!$E$4:$E$9993=$A$1)*('Controle de NFs Tomadas'!$C$4:$C$9993=BA$2)*('Controle de NFs Tomadas'!$G$4:$G$9993=$A38)*('Controle de NFs Tomadas'!$I$4:$I$9993))</f>
        <v>0</v>
      </c>
      <c r="BB38" s="168">
        <f>SUMPRODUCT(('Controle de NFs Tomadas'!$E$4:$E$9993=$A$1)*('Controle de NFs Tomadas'!$C$4:$C$9993=BB$2)*('Controle de NFs Tomadas'!$G$4:$G$9993=$A38)*('Controle de NFs Tomadas'!$I$4:$I$9993))</f>
        <v>0</v>
      </c>
      <c r="BC38" s="168">
        <f>SUMPRODUCT(('Controle de NFs Tomadas'!$E$4:$E$9993=$A$1)*('Controle de NFs Tomadas'!$C$4:$C$9993=BC$2)*('Controle de NFs Tomadas'!$G$4:$G$9993=$A38)*('Controle de NFs Tomadas'!$I$4:$I$9993))</f>
        <v>0</v>
      </c>
      <c r="BD38" s="168"/>
      <c r="BE38" s="168">
        <f>SUMPRODUCT(('Controle de NFs Tomadas'!$E$4:$E$9993=$A$1)*('Controle de NFs Tomadas'!$C$4:$C$9993=BE$2)*('Controle de NFs Tomadas'!$G$4:$G$9993=$A38)*('Controle de NFs Tomadas'!$I$4:$I$9993))</f>
        <v>479.69</v>
      </c>
      <c r="BF38" s="168">
        <v>0</v>
      </c>
      <c r="BG38" s="168">
        <f>SUMPRODUCT(('Controle de NFs Tomadas'!$E$4:$E$9993=$A$1)*('Controle de NFs Tomadas'!$C$4:$C$9993=BG$2)*('Controle de NFs Tomadas'!$G$4:$G$9993=$A38)*('Controle de NFs Tomadas'!$I$4:$I$9993))</f>
        <v>0</v>
      </c>
      <c r="BH38" s="168">
        <v>275.81</v>
      </c>
      <c r="BI38" s="168">
        <f>SUMPRODUCT(('Controle de NFs Tomadas'!$E$4:$E$9993=$A$1)*('Controle de NFs Tomadas'!$C$4:$C$9993=BI$2)*('Controle de NFs Tomadas'!$G$4:$G$9993=$A38)*('Controle de NFs Tomadas'!$I$4:$I$9993))</f>
        <v>0</v>
      </c>
      <c r="BJ38" s="168">
        <f>SUMPRODUCT(('Controle de NFs Tomadas'!$E$4:$E$9993=$A$1)*('Controle de NFs Tomadas'!$C$4:$C$9993=BJ$2)*('Controle de NFs Tomadas'!$G$4:$G$9993=$A38)*('Controle de NFs Tomadas'!$I$4:$I$9993))</f>
        <v>0</v>
      </c>
      <c r="BK38" s="168">
        <f>SUMPRODUCT(('Controle de NFs Tomadas'!$E$4:$E$9993=$A$1)*('Controle de NFs Tomadas'!$C$4:$C$9993=BK$2)*('Controle de NFs Tomadas'!$G$4:$G$9993=$A38)*('Controle de NFs Tomadas'!$I$4:$I$9993))</f>
        <v>0</v>
      </c>
      <c r="BL38" s="168">
        <f>SUMPRODUCT(('Controle de NFs Tomadas'!$E$4:$E$9993=$A$1)*('Controle de NFs Tomadas'!$C$4:$C$9993=BL$2)*('Controle de NFs Tomadas'!$G$4:$G$9993=$A38)*('Controle de NFs Tomadas'!$I$4:$I$9993))</f>
        <v>370.08</v>
      </c>
      <c r="BM38" s="169">
        <f>SUMPRODUCT(('Controle de NFs Tomadas'!$E$4:$E$9993=$A$1)*('Controle de NFs Tomadas'!$C$4:$C$9993=BM$2)*('Controle de NFs Tomadas'!$G$4:$G$9993=$A38)*('Controle de NFs Tomadas'!$I$4:$I$9993))</f>
        <v>0</v>
      </c>
      <c r="BN38" s="170">
        <f>SUMPRODUCT(('Controle de NFs Tomadas'!$E$4:$E$9993=$A$1)*('Controle de NFs Tomadas'!$C$4:$C$9993=BN$2)*('Controle de NFs Tomadas'!$G$4:$G$9993=$A38)*('Controle de NFs Tomadas'!$I$4:$I$9993))</f>
        <v>0</v>
      </c>
      <c r="BO38" s="168">
        <f>SUMPRODUCT(('Controle de NFs Tomadas'!$E$4:$E$9993=$A$1)*('Controle de NFs Tomadas'!$C$4:$C$9993=BO$2)*('Controle de NFs Tomadas'!$G$4:$G$9993=$A38)*('Controle de NFs Tomadas'!$I$4:$I$9993))</f>
        <v>0</v>
      </c>
      <c r="BP38" s="168">
        <f>SUMPRODUCT(('Controle de NFs Tomadas'!$E$4:$E$9993=$A$1)*('Controle de NFs Tomadas'!$C$4:$C$9993=BP$2)*('Controle de NFs Tomadas'!$G$4:$G$9993=$A38)*('Controle de NFs Tomadas'!$I$4:$I$9993))</f>
        <v>0</v>
      </c>
      <c r="BQ38" s="168">
        <f>SUMPRODUCT(('Controle de NFs Tomadas'!$E$4:$E$9993=$A$1)*('Controle de NFs Tomadas'!$C$4:$C$9993=BQ$2)*('Controle de NFs Tomadas'!$G$4:$G$9993=$A38)*('Controle de NFs Tomadas'!$I$4:$I$9993))</f>
        <v>0</v>
      </c>
      <c r="BR38" s="168">
        <v>1161.04</v>
      </c>
      <c r="BS38" s="168">
        <f>SUMPRODUCT(('Controle de NFs Tomadas'!$E$4:$E$9993=$A$1)*('Controle de NFs Tomadas'!$C$4:$C$9993=BS$2)*('Controle de NFs Tomadas'!$G$4:$G$9993=$A38)*('Controle de NFs Tomadas'!$I$4:$I$9993))</f>
        <v>0</v>
      </c>
      <c r="BT38" s="168">
        <f>SUMPRODUCT(('Controle de NFs Tomadas'!$E$4:$E$9993=$A$1)*('Controle de NFs Tomadas'!$C$4:$C$9993=BT$2)*('Controle de NFs Tomadas'!$G$4:$G$9993=$A38)*('Controle de NFs Tomadas'!$I$4:$I$9993))</f>
        <v>479.69</v>
      </c>
      <c r="BU38" s="168">
        <f>SUMPRODUCT(('Controle de NFs Tomadas'!$E$4:$E$9993=$A$1)*('Controle de NFs Tomadas'!$C$4:$C$9993=BU$2)*('Controle de NFs Tomadas'!$G$4:$G$9993=$A38)*('Controle de NFs Tomadas'!$I$4:$I$9993))</f>
        <v>0</v>
      </c>
      <c r="BV38" s="168">
        <f>SUMPRODUCT(('Controle de NFs Tomadas'!$E$4:$E$9993=$A$1)*('Controle de NFs Tomadas'!$C$4:$C$9993=BV$2)*('Controle de NFs Tomadas'!$G$4:$G$9993=$A38)*('Controle de NFs Tomadas'!$I$4:$I$9993))</f>
        <v>210</v>
      </c>
      <c r="BW38" s="168">
        <f>SUMPRODUCT(('Controle de NFs Tomadas'!$E$4:$E$9993=$A$1)*('Controle de NFs Tomadas'!$C$4:$C$9993=BW$2)*('Controle de NFs Tomadas'!$G$4:$G$9993=$A38)*('Controle de NFs Tomadas'!$I$4:$I$9993))</f>
        <v>0</v>
      </c>
      <c r="BX38" s="168">
        <f>SUMPRODUCT(('Controle de NFs Tomadas'!$E$4:$E$9993=$A$1)*('Controle de NFs Tomadas'!$C$4:$C$9993=BX$2)*('Controle de NFs Tomadas'!$G$4:$G$9993=$A38)*('Controle de NFs Tomadas'!$I$4:$I$9993))</f>
        <v>0</v>
      </c>
      <c r="BY38" s="168">
        <f>SUMPRODUCT(('Controle de NFs Tomadas'!$E$4:$E$9993=$A$1)*('Controle de NFs Tomadas'!$C$4:$C$9993=BY$2)*('Controle de NFs Tomadas'!$G$4:$G$9993=$A38)*('Controle de NFs Tomadas'!$I$4:$I$9993))</f>
        <v>0</v>
      </c>
      <c r="BZ38" s="168">
        <v>980.26</v>
      </c>
      <c r="CA38" s="168">
        <f>SUMPRODUCT(('Controle de NFs Tomadas'!$E$4:$E$9993=$A$1)*('Controle de NFs Tomadas'!$C$4:$C$9993=CA$2)*('Controle de NFs Tomadas'!$G$4:$G$9993=$A38)*('Controle de NFs Tomadas'!$I$4:$I$9993))</f>
        <v>0</v>
      </c>
      <c r="CB38" s="168">
        <f>SUMPRODUCT(('Controle de NFs Tomadas'!$E$4:$E$9993=$A$1)*('Controle de NFs Tomadas'!$C$4:$C$9993=CB$2)*('Controle de NFs Tomadas'!$G$4:$G$9993=$A38)*('Controle de NFs Tomadas'!$I$4:$I$9993))</f>
        <v>0</v>
      </c>
      <c r="CC38" s="168">
        <f>SUMPRODUCT(('Controle de NFs Tomadas'!$E$4:$E$9993=$A$1)*('Controle de NFs Tomadas'!$C$4:$C$9993=CC$2)*('Controle de NFs Tomadas'!$G$4:$G$9993=$A38)*('Controle de NFs Tomadas'!$I$4:$I$9993))</f>
        <v>0</v>
      </c>
      <c r="CD38" s="168">
        <f>SUMPRODUCT(('Controle de NFs Tomadas'!$E$4:$E$9993=$A$1)*('Controle de NFs Tomadas'!$C$4:$C$9993=CD$2)*('Controle de NFs Tomadas'!$G$4:$G$9993=$A38)*('Controle de NFs Tomadas'!$I$4:$I$9993))</f>
        <v>0</v>
      </c>
      <c r="CE38" s="168">
        <f>SUMPRODUCT(('Controle de NFs Tomadas'!$E$4:$E$9993=$A$1)*('Controle de NFs Tomadas'!$C$4:$C$9993=CE$2)*('Controle de NFs Tomadas'!$G$4:$G$9993=$A38)*('Controle de NFs Tomadas'!$I$4:$I$9993))</f>
        <v>0</v>
      </c>
      <c r="CF38" s="168">
        <f>SUMPRODUCT(('Controle de NFs Tomadas'!$E$4:$E$9993=$A$1)*('Controle de NFs Tomadas'!$C$4:$C$9993=CF$2)*('Controle de NFs Tomadas'!$G$4:$G$9993=$A38)*('Controle de NFs Tomadas'!$I$4:$I$9993))</f>
        <v>0</v>
      </c>
      <c r="CG38" s="168">
        <f>SUMPRODUCT(('Controle de NFs Tomadas'!$E$4:$E$9993=$A$1)*('Controle de NFs Tomadas'!$C$4:$C$9993=CG$2)*('Controle de NFs Tomadas'!$G$4:$G$9993=$A38)*('Controle de NFs Tomadas'!$I$4:$I$9993))</f>
        <v>816.72</v>
      </c>
      <c r="CH38" s="168">
        <f>SUMPRODUCT(('Controle de NFs Tomadas'!$E$4:$E$9993=$A$1)*('Controle de NFs Tomadas'!$C$4:$C$9993=CH$2)*('Controle de NFs Tomadas'!$G$4:$G$9993=$A38)*('Controle de NFs Tomadas'!$I$4:$I$9993))</f>
        <v>0</v>
      </c>
      <c r="CI38" s="168">
        <f>SUMPRODUCT(('Controle de NFs Tomadas'!$E$4:$E$9993=$A$1)*('Controle de NFs Tomadas'!$C$4:$C$9993=CI$2)*('Controle de NFs Tomadas'!$G$4:$G$9993=$A38)*('Controle de NFs Tomadas'!$I$4:$I$9993))</f>
        <v>0</v>
      </c>
      <c r="CJ38" s="168">
        <f>SUMPRODUCT(('Controle de NFs Tomadas'!$E$4:$E$9993=$A$1)*('Controle de NFs Tomadas'!$C$4:$C$9993=CJ$2)*('Controle de NFs Tomadas'!$G$4:$G$9993=$A38)*('Controle de NFs Tomadas'!$I$4:$I$9993))</f>
        <v>0</v>
      </c>
      <c r="CK38" s="168">
        <f>SUMPRODUCT(('Controle de NFs Tomadas'!$E$4:$E$9993=$A$1)*('Controle de NFs Tomadas'!$C$4:$C$9993=CK$2)*('Controle de NFs Tomadas'!$G$4:$G$9993=$A38)*('Controle de NFs Tomadas'!$I$4:$I$9993))</f>
        <v>0</v>
      </c>
      <c r="CL38" s="168">
        <f>SUMPRODUCT(('Controle de NFs Tomadas'!$E$4:$E$9993=$A$1)*('Controle de NFs Tomadas'!$C$4:$C$9993=CL$2)*('Controle de NFs Tomadas'!$G$4:$G$9993=$A38)*('Controle de NFs Tomadas'!$I$4:$I$9993))</f>
        <v>0</v>
      </c>
      <c r="CM38" s="168">
        <f>SUMPRODUCT(('Controle de NFs Tomadas'!$E$4:$E$9993=$A$1)*('Controle de NFs Tomadas'!$C$4:$C$9993=CM$2)*('Controle de NFs Tomadas'!$G$4:$G$9993=$A38)*('Controle de NFs Tomadas'!$I$4:$I$9993))</f>
        <v>457.19</v>
      </c>
      <c r="CN38" s="168">
        <f>SUMPRODUCT(('Controle de NFs Tomadas'!$E$4:$E$9993=$A$1)*('Controle de NFs Tomadas'!$C$4:$C$9993=CN$2)*('Controle de NFs Tomadas'!$G$4:$G$9993=$A38)*('Controle de NFs Tomadas'!$I$4:$I$9993))</f>
        <v>610.5</v>
      </c>
      <c r="CO38" s="168">
        <f>SUMPRODUCT(('Controle de NFs Tomadas'!$E$4:$E$9993=$A$1)*('Controle de NFs Tomadas'!$C$4:$C$9993=CO$2)*('Controle de NFs Tomadas'!$G$4:$G$9993=$A38)*('Controle de NFs Tomadas'!$I$4:$I$9993))</f>
        <v>0</v>
      </c>
      <c r="CP38" s="168">
        <f>SUMPRODUCT(('Controle de NFs Tomadas'!$E$4:$E$9993=$A$1)*('Controle de NFs Tomadas'!$C$4:$C$9993=CP$2)*('Controle de NFs Tomadas'!$G$4:$G$9993=$A38)*('Controle de NFs Tomadas'!$I$4:$I$9993))</f>
        <v>0</v>
      </c>
      <c r="CQ38" s="168">
        <f>SUMPRODUCT(('Controle de NFs Tomadas'!$E$4:$E$9993=$A$1)*('Controle de NFs Tomadas'!$C$4:$C$9993=CQ$2)*('Controle de NFs Tomadas'!$G$4:$G$9993=$A38)*('Controle de NFs Tomadas'!$I$4:$I$9993))</f>
        <v>0</v>
      </c>
      <c r="CR38" s="168">
        <f>SUMPRODUCT(('Controle de NFs Tomadas'!$E$4:$E$9993=$A$1)*('Controle de NFs Tomadas'!$C$4:$C$9993=CR$2)*('Controle de NFs Tomadas'!$G$4:$G$9993=$A38)*('Controle de NFs Tomadas'!$I$4:$I$9993))</f>
        <v>0</v>
      </c>
      <c r="CS38" s="168">
        <f>SUMPRODUCT(('Controle de NFs Tomadas'!$E$4:$E$9993=$A$1)*('Controle de NFs Tomadas'!$C$4:$C$9993=CS$2)*('Controle de NFs Tomadas'!$G$4:$G$9993=$A38)*('Controle de NFs Tomadas'!$I$4:$I$9993))</f>
        <v>0</v>
      </c>
      <c r="CT38" s="168">
        <f>SUMPRODUCT(('Controle de NFs Tomadas'!$E$4:$E$9993=$A$1)*('Controle de NFs Tomadas'!$C$4:$C$9993=CT$2)*('Controle de NFs Tomadas'!$G$4:$G$9993=$A38)*('Controle de NFs Tomadas'!$I$4:$I$9993))</f>
        <v>0</v>
      </c>
      <c r="CU38" s="168">
        <f>SUMPRODUCT(('Controle de NFs Tomadas'!$E$4:$E$9993=$A$1)*('Controle de NFs Tomadas'!$C$4:$C$9993=CU$2)*('Controle de NFs Tomadas'!$G$4:$G$9993=$A38)*('Controle de NFs Tomadas'!$I$4:$I$9993))</f>
        <v>1423.63</v>
      </c>
      <c r="CV38" s="168">
        <f>SUMPRODUCT(('Controle de NFs Tomadas'!$E$4:$E$9993=$A$1)*('Controle de NFs Tomadas'!$C$4:$C$9993=CV$2)*('Controle de NFs Tomadas'!$G$4:$G$9993=$A38)*('Controle de NFs Tomadas'!$I$4:$I$9993))</f>
        <v>290</v>
      </c>
      <c r="CW38" s="168">
        <f>SUMPRODUCT(('Controle de NFs Tomadas'!$E$4:$E$9993=$A$1)*('Controle de NFs Tomadas'!$C$4:$C$9993=CW$2)*('Controle de NFs Tomadas'!$G$4:$G$9993=$A38)*('Controle de NFs Tomadas'!$I$4:$I$9993))</f>
        <v>0</v>
      </c>
      <c r="CX38" s="168">
        <f>SUMPRODUCT(('Controle de NFs Tomadas'!$E$4:$E$9993=$A$1)*('Controle de NFs Tomadas'!$C$4:$C$9993=CX$2)*('Controle de NFs Tomadas'!$G$4:$G$9993=$A38)*('Controle de NFs Tomadas'!$I$4:$I$9993))</f>
        <v>0</v>
      </c>
      <c r="CY38" s="168">
        <f>SUMPRODUCT(('Controle de NFs Tomadas'!$E$4:$E$9993=$A$1)*('Controle de NFs Tomadas'!$C$4:$C$9993=CY$2)*('Controle de NFs Tomadas'!$G$4:$G$9993=$A38)*('Controle de NFs Tomadas'!$I$4:$I$9993))</f>
        <v>0</v>
      </c>
      <c r="CZ38" s="168">
        <f>SUMPRODUCT(('Controle de NFs Tomadas'!$E$4:$E$9993=$A$1)*('Controle de NFs Tomadas'!$C$4:$C$9993=CZ$2)*('Controle de NFs Tomadas'!$G$4:$G$9993=$A38)*('Controle de NFs Tomadas'!$I$4:$I$9993))</f>
        <v>0</v>
      </c>
      <c r="DA38" s="168">
        <f>SUMPRODUCT(('Controle de NFs Tomadas'!$E$4:$E$9993=$A$1)*('Controle de NFs Tomadas'!$C$4:$C$9993=DA$2)*('Controle de NFs Tomadas'!$G$4:$G$9993=$A38)*('Controle de NFs Tomadas'!$I$4:$I$9993))</f>
        <v>0</v>
      </c>
      <c r="DB38" s="168">
        <f>SUMPRODUCT(('Controle de NFs Tomadas'!$E$4:$E$9993=$A$1)*('Controle de NFs Tomadas'!$C$4:$C$9993=DB$2)*('Controle de NFs Tomadas'!$G$4:$G$9993=$A38)*('Controle de NFs Tomadas'!$I$4:$I$9993))</f>
        <v>457.2</v>
      </c>
      <c r="DC38" s="168">
        <f>SUMPRODUCT(('Controle de NFs Tomadas'!$E$4:$E$9993=$A$1)*('Controle de NFs Tomadas'!$C$4:$C$9993=DC$2)*('Controle de NFs Tomadas'!$G$4:$G$9993=$A38)*('Controle de NFs Tomadas'!$I$4:$I$9993))</f>
        <v>0</v>
      </c>
      <c r="DD38" s="168">
        <f>SUMPRODUCT(('Controle de NFs Tomadas'!$E$4:$E$9993=$A$1)*('Controle de NFs Tomadas'!$C$4:$C$9993=DD$2)*('Controle de NFs Tomadas'!$G$4:$G$9993=$A38)*('Controle de NFs Tomadas'!$I$4:$I$9993))</f>
        <v>0</v>
      </c>
      <c r="DE38" s="168">
        <f>SUMPRODUCT(('Controle de NFs Tomadas'!$E$4:$E$9993=$A$1)*('Controle de NFs Tomadas'!$C$4:$C$9993=DE$2)*('Controle de NFs Tomadas'!$G$4:$G$9993=$A38)*('Controle de NFs Tomadas'!$I$4:$I$9993))</f>
        <v>0</v>
      </c>
      <c r="DF38" s="168">
        <f>SUMPRODUCT(('Controle de NFs Tomadas'!$E$4:$E$9993=$A$1)*('Controle de NFs Tomadas'!$C$4:$C$9993=DF$2)*('Controle de NFs Tomadas'!$G$4:$G$9993=$A38)*('Controle de NFs Tomadas'!$I$4:$I$9993))</f>
        <v>0</v>
      </c>
      <c r="DG38" s="168">
        <f>SUMPRODUCT(('Controle de NFs Tomadas'!$E$4:$E$9993=$A$1)*('Controle de NFs Tomadas'!$C$4:$C$9993=DG$2)*('Controle de NFs Tomadas'!$G$4:$G$9993=$A38)*('Controle de NFs Tomadas'!$I$4:$I$9993))</f>
        <v>0</v>
      </c>
      <c r="DH38" s="168">
        <f>SUMPRODUCT(('Controle de NFs Tomadas'!$E$4:$E$9993=$A$1)*('Controle de NFs Tomadas'!$C$4:$C$9993=DH$2)*('Controle de NFs Tomadas'!$G$4:$G$9993=$A38)*('Controle de NFs Tomadas'!$I$4:$I$9993))</f>
        <v>0</v>
      </c>
      <c r="DI38" s="168">
        <f>SUMPRODUCT(('Controle de NFs Tomadas'!$E$4:$E$9993=$A$1)*('Controle de NFs Tomadas'!$C$4:$C$9993=DI$2)*('Controle de NFs Tomadas'!$G$4:$G$9993=$A38)*('Controle de NFs Tomadas'!$I$4:$I$9993))</f>
        <v>877.5</v>
      </c>
      <c r="DJ38" s="168">
        <f>SUMPRODUCT(('Controle de NFs Tomadas'!$E$4:$E$9993=$A$1)*('Controle de NFs Tomadas'!$C$4:$C$9993=DJ$2)*('Controle de NFs Tomadas'!$G$4:$G$9993=$A38)*('Controle de NFs Tomadas'!$I$4:$I$9993))</f>
        <v>546.14</v>
      </c>
      <c r="DK38" s="168">
        <f>SUMPRODUCT(('Controle de NFs Tomadas'!$E$4:$E$9993=$A$1)*('Controle de NFs Tomadas'!$C$4:$C$9993=DK$2)*('Controle de NFs Tomadas'!$G$4:$G$9993=$A38)*('Controle de NFs Tomadas'!$I$4:$I$9993))</f>
        <v>0</v>
      </c>
      <c r="DL38" s="168">
        <f>SUMPRODUCT(('Controle de NFs Tomadas'!$E$4:$E$9993=$A$1)*('Controle de NFs Tomadas'!$C$4:$C$9993=DL$2)*('Controle de NFs Tomadas'!$G$4:$G$9993=$A38)*('Controle de NFs Tomadas'!$I$4:$I$9993))</f>
        <v>0</v>
      </c>
      <c r="DM38" s="168">
        <f>SUMPRODUCT(('Controle de NFs Tomadas'!$E$4:$E$9993=$A$1)*('Controle de NFs Tomadas'!$C$4:$C$9993=DM$2)*('Controle de NFs Tomadas'!$G$4:$G$9993=$A38)*('Controle de NFs Tomadas'!$I$4:$I$9993))</f>
        <v>0</v>
      </c>
      <c r="DN38" s="168">
        <f>SUMPRODUCT(('Controle de NFs Tomadas'!$E$4:$E$9993=$A$1)*('Controle de NFs Tomadas'!$C$4:$C$9993=DN$2)*('Controle de NFs Tomadas'!$G$4:$G$9993=$A38)*('Controle de NFs Tomadas'!$I$4:$I$9993))</f>
        <v>0</v>
      </c>
      <c r="DO38" s="168">
        <f>SUMPRODUCT(('Controle de NFs Tomadas'!$E$4:$E$9993=$A$1)*('Controle de NFs Tomadas'!$C$4:$C$9993=DO$2)*('Controle de NFs Tomadas'!$G$4:$G$9993=$A38)*('Controle de NFs Tomadas'!$I$4:$I$9993))</f>
        <v>0</v>
      </c>
      <c r="DP38" s="168">
        <f>SUMPRODUCT(('Controle de NFs Tomadas'!$E$4:$E$9993=$A$1)*('Controle de NFs Tomadas'!$C$4:$C$9993=DP$2)*('Controle de NFs Tomadas'!$G$4:$G$9993=$A38)*('Controle de NFs Tomadas'!$I$4:$I$9993))</f>
        <v>0</v>
      </c>
      <c r="DQ38" s="168">
        <f>SUMPRODUCT(('Controle de NFs Tomadas'!$E$4:$E$9993=$A$1)*('Controle de NFs Tomadas'!$C$4:$C$9993=DQ$2)*('Controle de NFs Tomadas'!$G$4:$G$9993=$A38)*('Controle de NFs Tomadas'!$I$4:$I$9993))</f>
        <v>0</v>
      </c>
      <c r="DR38" s="168">
        <f>SUMPRODUCT(('Controle de NFs Tomadas'!$E$4:$E$9993=$A$1)*('Controle de NFs Tomadas'!$C$4:$C$9993=DR$2)*('Controle de NFs Tomadas'!$G$4:$G$9993=$A38)*('Controle de NFs Tomadas'!$I$4:$I$9993))</f>
        <v>0</v>
      </c>
      <c r="DS38" s="168">
        <f>SUMPRODUCT(('Controle de NFs Tomadas'!$E$4:$E$9993=$A$1)*('Controle de NFs Tomadas'!$C$4:$C$9993=DS$2)*('Controle de NFs Tomadas'!$G$4:$G$9993=$A38)*('Controle de NFs Tomadas'!$I$4:$I$9993))</f>
        <v>0</v>
      </c>
      <c r="DT38" s="168">
        <f>SUMPRODUCT(('Controle de NFs Tomadas'!$E$4:$E$9993=$A$1)*('Controle de NFs Tomadas'!$C$4:$C$9993=DT$2)*('Controle de NFs Tomadas'!$G$4:$G$9993=$A38)*('Controle de NFs Tomadas'!$I$4:$I$9993))</f>
        <v>0</v>
      </c>
      <c r="DU38" s="168">
        <f>SUMPRODUCT(('Controle de NFs Tomadas'!$E$4:$E$9993=$A$1)*('Controle de NFs Tomadas'!$C$4:$C$9993=DU$2)*('Controle de NFs Tomadas'!$G$4:$G$9993=$A38)*('Controle de NFs Tomadas'!$I$4:$I$9993))</f>
        <v>0</v>
      </c>
      <c r="DV38" s="168">
        <f>SUMPRODUCT(('Controle de NFs Tomadas'!$E$4:$E$9993=$A$1)*('Controle de NFs Tomadas'!$C$4:$C$9993=DV$2)*('Controle de NFs Tomadas'!$G$4:$G$9993=$A38)*('Controle de NFs Tomadas'!$I$4:$I$9993))</f>
        <v>0</v>
      </c>
      <c r="DW38" s="168">
        <f>SUMPRODUCT(('Controle de NFs Tomadas'!$E$4:$E$9993=$A$1)*('Controle de NFs Tomadas'!$C$4:$C$9993=DW$2)*('Controle de NFs Tomadas'!$G$4:$G$9993=$A38)*('Controle de NFs Tomadas'!$I$4:$I$9993))</f>
        <v>0</v>
      </c>
      <c r="DX38" s="168">
        <f>SUMPRODUCT(('Controle de NFs Tomadas'!$E$4:$E$9993=$A$1)*('Controle de NFs Tomadas'!$C$4:$C$9993=DX$2)*('Controle de NFs Tomadas'!$G$4:$G$9993=$A38)*('Controle de NFs Tomadas'!$I$4:$I$9993))</f>
        <v>0</v>
      </c>
      <c r="DY38" s="168">
        <f>SUMPRODUCT(('Controle de NFs Tomadas'!$E$4:$E$9993=$A$1)*('Controle de NFs Tomadas'!$C$4:$C$9993=DY$2)*('Controle de NFs Tomadas'!$G$4:$G$9993=$A38)*('Controle de NFs Tomadas'!$I$4:$I$9993))</f>
        <v>0</v>
      </c>
      <c r="DZ38" s="168">
        <f>SUMPRODUCT(('Controle de NFs Tomadas'!$E$4:$E$9993=$A$1)*('Controle de NFs Tomadas'!$C$4:$C$9993=DZ$2)*('Controle de NFs Tomadas'!$G$4:$G$9993=$A38)*('Controle de NFs Tomadas'!$I$4:$I$9993))</f>
        <v>0</v>
      </c>
      <c r="EA38" s="168">
        <f>SUMPRODUCT(('Controle de NFs Tomadas'!$E$4:$E$9993=$A$1)*('Controle de NFs Tomadas'!$C$4:$C$9993=EA$2)*('Controle de NFs Tomadas'!$G$4:$G$9993=$A38)*('Controle de NFs Tomadas'!$I$4:$I$9993))</f>
        <v>0</v>
      </c>
      <c r="EB38" s="168">
        <f>SUMPRODUCT(('Controle de NFs Tomadas'!$E$4:$E$9993=$A$1)*('Controle de NFs Tomadas'!$C$4:$C$9993=EB$2)*('Controle de NFs Tomadas'!$G$4:$G$9993=$A38)*('Controle de NFs Tomadas'!$I$4:$I$9993))</f>
        <v>0</v>
      </c>
      <c r="EC38" s="168">
        <f>SUMPRODUCT(('Controle de NFs Tomadas'!$E$4:$E$9993=$A$1)*('Controle de NFs Tomadas'!$C$4:$C$9993=EC$2)*('Controle de NFs Tomadas'!$G$4:$G$9993=$A38)*('Controle de NFs Tomadas'!$I$4:$I$9993))</f>
        <v>0</v>
      </c>
      <c r="ED38" s="168">
        <f>SUMPRODUCT(('Controle de NFs Tomadas'!$E$4:$E$9993=$A$1)*('Controle de NFs Tomadas'!$C$4:$C$9993=ED$2)*('Controle de NFs Tomadas'!$G$4:$G$9993=$A38)*('Controle de NFs Tomadas'!$I$4:$I$9993))</f>
        <v>0</v>
      </c>
      <c r="EE38" s="168">
        <f>SUMPRODUCT(('Controle de NFs Tomadas'!$E$4:$E$9993=$A$1)*('Controle de NFs Tomadas'!$C$4:$C$9993=EE$2)*('Controle de NFs Tomadas'!$G$4:$G$9993=$A38)*('Controle de NFs Tomadas'!$I$4:$I$9993))</f>
        <v>0</v>
      </c>
      <c r="EF38" s="168">
        <f>SUMPRODUCT(('Controle de NFs Tomadas'!$E$4:$E$9993=$A$1)*('Controle de NFs Tomadas'!$C$4:$C$9993=EF$2)*('Controle de NFs Tomadas'!$G$4:$G$9993=$A38)*('Controle de NFs Tomadas'!$I$4:$I$9993))</f>
        <v>0</v>
      </c>
      <c r="EG38" s="168">
        <f>SUMPRODUCT(('Controle de NFs Tomadas'!$E$4:$E$9993=$A$1)*('Controle de NFs Tomadas'!$C$4:$C$9993=EG$2)*('Controle de NFs Tomadas'!$G$4:$G$9993=$A38)*('Controle de NFs Tomadas'!$I$4:$I$9993))</f>
        <v>0</v>
      </c>
      <c r="EH38" s="168">
        <f>SUMPRODUCT(('Controle de NFs Tomadas'!$E$4:$E$9993=$A$1)*('Controle de NFs Tomadas'!$C$4:$C$9993=EH$2)*('Controle de NFs Tomadas'!$G$4:$G$9993=$A38)*('Controle de NFs Tomadas'!$I$4:$I$9993))</f>
        <v>0</v>
      </c>
      <c r="EI38" s="168">
        <f>SUMPRODUCT(('Controle de NFs Tomadas'!$E$4:$E$9993=$A$1)*('Controle de NFs Tomadas'!$C$4:$C$9993=EI$2)*('Controle de NFs Tomadas'!$G$4:$G$9993=$A38)*('Controle de NFs Tomadas'!$I$4:$I$9993))</f>
        <v>0</v>
      </c>
      <c r="EJ38" s="168">
        <f>SUMPRODUCT(('Controle de NFs Tomadas'!$E$4:$E$9993=$A$1)*('Controle de NFs Tomadas'!$C$4:$C$9993=EJ$2)*('Controle de NFs Tomadas'!$G$4:$G$9993=$A38)*('Controle de NFs Tomadas'!$I$4:$I$9993))</f>
        <v>0</v>
      </c>
      <c r="EK38" s="168">
        <f>SUMPRODUCT(('Controle de NFs Tomadas'!$E$4:$E$9993=$A$1)*('Controle de NFs Tomadas'!$C$4:$C$9993=EK$2)*('Controle de NFs Tomadas'!$G$4:$G$9993=$A38)*('Controle de NFs Tomadas'!$I$4:$I$9993))</f>
        <v>0</v>
      </c>
      <c r="EL38" s="168">
        <f>SUMPRODUCT(('Controle de NFs Tomadas'!$E$4:$E$9993=$A$1)*('Controle de NFs Tomadas'!$C$4:$C$9993=EL$2)*('Controle de NFs Tomadas'!$G$4:$G$9993=$A38)*('Controle de NFs Tomadas'!$I$4:$I$9993))</f>
        <v>0</v>
      </c>
      <c r="EM38" s="168">
        <f>SUMPRODUCT(('Controle de NFs Tomadas'!$E$4:$E$9993=$A$1)*('Controle de NFs Tomadas'!$C$4:$C$9993=EM$2)*('Controle de NFs Tomadas'!$G$4:$G$9993=$A38)*('Controle de NFs Tomadas'!$I$4:$I$9993))</f>
        <v>0</v>
      </c>
      <c r="EN38" s="168">
        <f>SUMPRODUCT(('Controle de NFs Tomadas'!$E$4:$E$9993=$A$1)*('Controle de NFs Tomadas'!$C$4:$C$9993=EN$2)*('Controle de NFs Tomadas'!$G$4:$G$9993=$A38)*('Controle de NFs Tomadas'!$I$4:$I$9993))</f>
        <v>0</v>
      </c>
      <c r="EO38" s="168">
        <f>SUMPRODUCT(('Controle de NFs Tomadas'!$E$4:$E$9993=$A$1)*('Controle de NFs Tomadas'!$C$4:$C$9993=EO$2)*('Controle de NFs Tomadas'!$G$4:$G$9993=$A38)*('Controle de NFs Tomadas'!$I$4:$I$9993))</f>
        <v>0</v>
      </c>
      <c r="EP38" s="168">
        <f>SUMPRODUCT(('Controle de NFs Tomadas'!$E$4:$E$9993=$A$1)*('Controle de NFs Tomadas'!$C$4:$C$9993=EP$2)*('Controle de NFs Tomadas'!$G$4:$G$9993=$A38)*('Controle de NFs Tomadas'!$I$4:$I$9993))</f>
        <v>0</v>
      </c>
      <c r="EQ38" s="168">
        <f>SUMPRODUCT(('Controle de NFs Tomadas'!$E$4:$E$9993=$A$1)*('Controle de NFs Tomadas'!$C$4:$C$9993=EQ$2)*('Controle de NFs Tomadas'!$G$4:$G$9993=$A38)*('Controle de NFs Tomadas'!$I$4:$I$9993))</f>
        <v>0</v>
      </c>
      <c r="ER38" s="168">
        <f>SUMPRODUCT(('Controle de NFs Tomadas'!$E$4:$E$9993=$A$1)*('Controle de NFs Tomadas'!$C$4:$C$9993=ER$2)*('Controle de NFs Tomadas'!$G$4:$G$9993=$A38)*('Controle de NFs Tomadas'!$I$4:$I$9993))</f>
        <v>0</v>
      </c>
      <c r="ES38" s="168">
        <f>SUMPRODUCT(('Controle de NFs Tomadas'!$E$4:$E$9993=$A$1)*('Controle de NFs Tomadas'!$C$4:$C$9993=ES$2)*('Controle de NFs Tomadas'!$G$4:$G$9993=$A38)*('Controle de NFs Tomadas'!$I$4:$I$9993))</f>
        <v>0</v>
      </c>
      <c r="ET38" s="168">
        <f>SUMPRODUCT(('Controle de NFs Tomadas'!$E$4:$E$9993=$A$1)*('Controle de NFs Tomadas'!$C$4:$C$9993=ET$2)*('Controle de NFs Tomadas'!$G$4:$G$9993=$A38)*('Controle de NFs Tomadas'!$I$4:$I$9993))</f>
        <v>0</v>
      </c>
      <c r="EU38" s="168">
        <f>SUMPRODUCT(('Controle de NFs Tomadas'!$E$4:$E$9993=$A$1)*('Controle de NFs Tomadas'!$C$4:$C$9993=EU$2)*('Controle de NFs Tomadas'!$G$4:$G$9993=$A38)*('Controle de NFs Tomadas'!$I$4:$I$9993))</f>
        <v>0</v>
      </c>
      <c r="EV38" s="168">
        <f>SUMPRODUCT(('Controle de NFs Tomadas'!$E$4:$E$9993=$A$1)*('Controle de NFs Tomadas'!$C$4:$C$9993=EV$2)*('Controle de NFs Tomadas'!$G$4:$G$9993=$A38)*('Controle de NFs Tomadas'!$I$4:$I$9993))</f>
        <v>0</v>
      </c>
      <c r="EW38" s="168">
        <f>SUMPRODUCT(('Controle de NFs Tomadas'!$E$4:$E$9993=$A$1)*('Controle de NFs Tomadas'!$C$4:$C$9993=EW$2)*('Controle de NFs Tomadas'!$G$4:$G$9993=$A38)*('Controle de NFs Tomadas'!$I$4:$I$9993))</f>
        <v>0</v>
      </c>
      <c r="EX38" s="168">
        <f>SUMPRODUCT(('Controle de NFs Tomadas'!$E$4:$E$9993=$A$1)*('Controle de NFs Tomadas'!$C$4:$C$9993=EX$2)*('Controle de NFs Tomadas'!$G$4:$G$9993=$A38)*('Controle de NFs Tomadas'!$I$4:$I$9993))</f>
        <v>0</v>
      </c>
      <c r="EY38" s="168">
        <f>SUMPRODUCT(('Controle de NFs Tomadas'!$E$4:$E$9993=$A$1)*('Controle de NFs Tomadas'!$C$4:$C$9993=EY$2)*('Controle de NFs Tomadas'!$G$4:$G$9993=$A38)*('Controle de NFs Tomadas'!$I$4:$I$9993))</f>
        <v>0</v>
      </c>
      <c r="EZ38" s="168">
        <f>SUMPRODUCT(('Controle de NFs Tomadas'!$E$4:$E$9993=$A$1)*('Controle de NFs Tomadas'!$C$4:$C$9993=EZ$2)*('Controle de NFs Tomadas'!$G$4:$G$9993=$A38)*('Controle de NFs Tomadas'!$I$4:$I$9993))</f>
        <v>0</v>
      </c>
      <c r="FA38" s="168">
        <f>SUMPRODUCT(('Controle de NFs Tomadas'!$E$4:$E$9993=$A$1)*('Controle de NFs Tomadas'!$C$4:$C$9993=FA$2)*('Controle de NFs Tomadas'!$G$4:$G$9993=$A38)*('Controle de NFs Tomadas'!$I$4:$I$9993))</f>
        <v>0</v>
      </c>
      <c r="FB38" s="168">
        <f>SUMPRODUCT(('Controle de NFs Tomadas'!$E$4:$E$9993=$A$1)*('Controle de NFs Tomadas'!$C$4:$C$9993=FB$2)*('Controle de NFs Tomadas'!$G$4:$G$9993=$A38)*('Controle de NFs Tomadas'!$I$4:$I$9993))</f>
        <v>0</v>
      </c>
      <c r="FC38" s="168">
        <f>SUMPRODUCT(('Controle de NFs Tomadas'!$E$4:$E$9993=$A$1)*('Controle de NFs Tomadas'!$C$4:$C$9993=FC$2)*('Controle de NFs Tomadas'!$G$4:$G$9993=$A38)*('Controle de NFs Tomadas'!$I$4:$I$9993))</f>
        <v>0</v>
      </c>
      <c r="FD38" s="168">
        <f>SUMPRODUCT(('Controle de NFs Tomadas'!$E$4:$E$9993=$A$1)*('Controle de NFs Tomadas'!$C$4:$C$9993=FD$2)*('Controle de NFs Tomadas'!$G$4:$G$9993=$A38)*('Controle de NFs Tomadas'!$I$4:$I$9993))</f>
        <v>0</v>
      </c>
      <c r="FE38" s="168">
        <f>SUMPRODUCT(('Controle de NFs Tomadas'!$E$4:$E$9993=$A$1)*('Controle de NFs Tomadas'!$C$4:$C$9993=FE$2)*('Controle de NFs Tomadas'!$G$4:$G$9993=$A38)*('Controle de NFs Tomadas'!$I$4:$I$9993))</f>
        <v>0</v>
      </c>
      <c r="FF38" s="168">
        <f>SUMPRODUCT(('Controle de NFs Tomadas'!$E$4:$E$9993=$A$1)*('Controle de NFs Tomadas'!$C$4:$C$9993=FF$2)*('Controle de NFs Tomadas'!$G$4:$G$9993=$A38)*('Controle de NFs Tomadas'!$I$4:$I$9993))</f>
        <v>0</v>
      </c>
      <c r="FG38" s="168">
        <f>SUMPRODUCT(('Controle de NFs Tomadas'!$E$4:$E$9993=$A$1)*('Controle de NFs Tomadas'!$C$4:$C$9993=FG$2)*('Controle de NFs Tomadas'!$G$4:$G$9993=$A38)*('Controle de NFs Tomadas'!$I$4:$I$9993))</f>
        <v>0</v>
      </c>
      <c r="FH38" s="168">
        <f>SUMPRODUCT(('Controle de NFs Tomadas'!$E$4:$E$9993=$A$1)*('Controle de NFs Tomadas'!$C$4:$C$9993=FH$2)*('Controle de NFs Tomadas'!$G$4:$G$9993=$A38)*('Controle de NFs Tomadas'!$I$4:$I$9993))</f>
        <v>0</v>
      </c>
      <c r="FI38" s="168">
        <f>SUMPRODUCT(('Controle de NFs Tomadas'!$E$4:$E$9993=$A$1)*('Controle de NFs Tomadas'!$C$4:$C$9993=FI$2)*('Controle de NFs Tomadas'!$G$4:$G$9993=$A38)*('Controle de NFs Tomadas'!$I$4:$I$9993))</f>
        <v>0</v>
      </c>
      <c r="FJ38" s="168">
        <f>SUMPRODUCT(('Controle de NFs Tomadas'!$E$4:$E$9993=$A$1)*('Controle de NFs Tomadas'!$C$4:$C$9993=FJ$2)*('Controle de NFs Tomadas'!$G$4:$G$9993=$A38)*('Controle de NFs Tomadas'!$I$4:$I$9993))</f>
        <v>0</v>
      </c>
      <c r="FK38" s="168">
        <f>SUMPRODUCT(('Controle de NFs Tomadas'!$E$4:$E$9993=$A$1)*('Controle de NFs Tomadas'!$C$4:$C$9993=FK$2)*('Controle de NFs Tomadas'!$G$4:$G$9993=$A38)*('Controle de NFs Tomadas'!$I$4:$I$9993))</f>
        <v>0</v>
      </c>
      <c r="FL38" s="168">
        <f>SUMPRODUCT(('Controle de NFs Tomadas'!$E$4:$E$9993=$A$1)*('Controle de NFs Tomadas'!$C$4:$C$9993=FL$2)*('Controle de NFs Tomadas'!$G$4:$G$9993=$A38)*('Controle de NFs Tomadas'!$I$4:$I$9993))</f>
        <v>0</v>
      </c>
      <c r="FM38" s="168">
        <f>SUMPRODUCT(('Controle de NFs Tomadas'!$E$4:$E$9993=$A$1)*('Controle de NFs Tomadas'!$C$4:$C$9993=FM$2)*('Controle de NFs Tomadas'!$G$4:$G$9993=$A38)*('Controle de NFs Tomadas'!$I$4:$I$9993))</f>
        <v>0</v>
      </c>
      <c r="FN38" s="168">
        <f>SUMPRODUCT(('Controle de NFs Tomadas'!$E$4:$E$9993=$A$1)*('Controle de NFs Tomadas'!$C$4:$C$9993=FN$2)*('Controle de NFs Tomadas'!$G$4:$G$9993=$A38)*('Controle de NFs Tomadas'!$I$4:$I$9993))</f>
        <v>0</v>
      </c>
      <c r="FO38" s="168">
        <f>SUMPRODUCT(('Controle de NFs Tomadas'!$E$4:$E$9993=$A$1)*('Controle de NFs Tomadas'!$C$4:$C$9993=FO$2)*('Controle de NFs Tomadas'!$G$4:$G$9993=$A38)*('Controle de NFs Tomadas'!$I$4:$I$9993))</f>
        <v>0</v>
      </c>
      <c r="FP38" s="168">
        <f>SUMPRODUCT(('Controle de NFs Tomadas'!$E$4:$E$9993=$A$1)*('Controle de NFs Tomadas'!$C$4:$C$9993=FP$2)*('Controle de NFs Tomadas'!$G$4:$G$9993=$A38)*('Controle de NFs Tomadas'!$I$4:$I$9993))</f>
        <v>0</v>
      </c>
      <c r="FQ38" s="168">
        <f>SUMPRODUCT(('Controle de NFs Tomadas'!$E$4:$E$9993=$A$1)*('Controle de NFs Tomadas'!$C$4:$C$9993=FQ$2)*('Controle de NFs Tomadas'!$G$4:$G$9993=$A38)*('Controle de NFs Tomadas'!$I$4:$I$9993))</f>
        <v>0</v>
      </c>
      <c r="FR38" s="168">
        <f>SUMPRODUCT(('Controle de NFs Tomadas'!$E$4:$E$9993=$A$1)*('Controle de NFs Tomadas'!$C$4:$C$9993=FR$2)*('Controle de NFs Tomadas'!$G$4:$G$9993=$A38)*('Controle de NFs Tomadas'!$I$4:$I$9993))</f>
        <v>0</v>
      </c>
      <c r="FS38" s="168">
        <f>SUMPRODUCT(('Controle de NFs Tomadas'!$E$4:$E$9993=$A$1)*('Controle de NFs Tomadas'!$C$4:$C$9993=FS$2)*('Controle de NFs Tomadas'!$G$4:$G$9993=$A38)*('Controle de NFs Tomadas'!$I$4:$I$9993))</f>
        <v>0</v>
      </c>
      <c r="FT38" s="168">
        <f>SUMPRODUCT(('Controle de NFs Tomadas'!$E$4:$E$9993=$A$1)*('Controle de NFs Tomadas'!$C$4:$C$9993=FT$2)*('Controle de NFs Tomadas'!$G$4:$G$9993=$A38)*('Controle de NFs Tomadas'!$I$4:$I$9993))</f>
        <v>0</v>
      </c>
      <c r="FU38" s="168">
        <f>SUMPRODUCT(('Controle de NFs Tomadas'!$E$4:$E$9993=$A$1)*('Controle de NFs Tomadas'!$C$4:$C$9993=FU$2)*('Controle de NFs Tomadas'!$G$4:$G$9993=$A38)*('Controle de NFs Tomadas'!$I$4:$I$9993))</f>
        <v>0</v>
      </c>
      <c r="FV38" s="168">
        <f>SUMPRODUCT(('Controle de NFs Tomadas'!$E$4:$E$9993=$A$1)*('Controle de NFs Tomadas'!$C$4:$C$9993=FV$2)*('Controle de NFs Tomadas'!$G$4:$G$9993=$A38)*('Controle de NFs Tomadas'!$I$4:$I$9993))</f>
        <v>0</v>
      </c>
      <c r="FW38" s="168">
        <f>SUMPRODUCT(('Controle de NFs Tomadas'!$E$4:$E$9993=$A$1)*('Controle de NFs Tomadas'!$C$4:$C$9993=FW$2)*('Controle de NFs Tomadas'!$G$4:$G$9993=$A38)*('Controle de NFs Tomadas'!$I$4:$I$9993))</f>
        <v>0</v>
      </c>
      <c r="FX38" s="168">
        <f>SUMPRODUCT(('Controle de NFs Tomadas'!$E$4:$E$9993=$A$1)*('Controle de NFs Tomadas'!$C$4:$C$9993=FX$2)*('Controle de NFs Tomadas'!$G$4:$G$9993=$A38)*('Controle de NFs Tomadas'!$I$4:$I$9993))</f>
        <v>0</v>
      </c>
      <c r="FY38" s="168">
        <f>SUMPRODUCT(('Controle de NFs Tomadas'!$E$4:$E$9993=$A$1)*('Controle de NFs Tomadas'!$C$4:$C$9993=FY$2)*('Controle de NFs Tomadas'!$G$4:$G$9993=$A38)*('Controle de NFs Tomadas'!$I$4:$I$9993))</f>
        <v>0</v>
      </c>
      <c r="FZ38" s="168">
        <f>SUMPRODUCT(('Controle de NFs Tomadas'!$E$4:$E$9993=$A$1)*('Controle de NFs Tomadas'!$C$4:$C$9993=FZ$2)*('Controle de NFs Tomadas'!$G$4:$G$9993=$A38)*('Controle de NFs Tomadas'!$I$4:$I$9993))</f>
        <v>0</v>
      </c>
      <c r="GA38" s="168">
        <f>SUMPRODUCT(('Controle de NFs Tomadas'!$E$4:$E$9993=$A$1)*('Controle de NFs Tomadas'!$C$4:$C$9993=GA$2)*('Controle de NFs Tomadas'!$G$4:$G$9993=$A38)*('Controle de NFs Tomadas'!$I$4:$I$9993))</f>
        <v>0</v>
      </c>
      <c r="GB38" s="168">
        <f>SUMPRODUCT(('Controle de NFs Tomadas'!$E$4:$E$9993=$A$1)*('Controle de NFs Tomadas'!$C$4:$C$9993=GB$2)*('Controle de NFs Tomadas'!$G$4:$G$9993=$A38)*('Controle de NFs Tomadas'!$I$4:$I$9993))</f>
        <v>0</v>
      </c>
      <c r="GC38" s="168">
        <f>SUMPRODUCT(('Controle de NFs Tomadas'!$E$4:$E$9993=$A$1)*('Controle de NFs Tomadas'!$C$4:$C$9993=GC$2)*('Controle de NFs Tomadas'!$G$4:$G$9993=$A38)*('Controle de NFs Tomadas'!$I$4:$I$9993))</f>
        <v>0</v>
      </c>
      <c r="GD38" s="168">
        <f>SUMPRODUCT(('Controle de NFs Tomadas'!$E$4:$E$9993=$A$1)*('Controle de NFs Tomadas'!$C$4:$C$9993=GD$2)*('Controle de NFs Tomadas'!$G$4:$G$9993=$A38)*('Controle de NFs Tomadas'!$I$4:$I$9993))</f>
        <v>0</v>
      </c>
      <c r="GE38" s="168">
        <f>SUMPRODUCT(('Controle de NFs Tomadas'!$E$4:$E$9993=$A$1)*('Controle de NFs Tomadas'!$C$4:$C$9993=GE$2)*('Controle de NFs Tomadas'!$G$4:$G$9993=$A38)*('Controle de NFs Tomadas'!$I$4:$I$9993))</f>
        <v>0</v>
      </c>
      <c r="GF38" s="168">
        <f>SUMPRODUCT(('Controle de NFs Tomadas'!$E$4:$E$9993=$A$1)*('Controle de NFs Tomadas'!$C$4:$C$9993=GF$2)*('Controle de NFs Tomadas'!$G$4:$G$9993=$A38)*('Controle de NFs Tomadas'!$I$4:$I$9993))</f>
        <v>0</v>
      </c>
      <c r="GG38" s="168">
        <f>SUMPRODUCT(('Controle de NFs Tomadas'!$E$4:$E$9993=$A$1)*('Controle de NFs Tomadas'!$C$4:$C$9993=GG$2)*('Controle de NFs Tomadas'!$G$4:$G$9993=$A38)*('Controle de NFs Tomadas'!$I$4:$I$9993))</f>
        <v>0</v>
      </c>
      <c r="GH38" s="168">
        <f>SUMPRODUCT(('Controle de NFs Tomadas'!$E$4:$E$9993=$A$1)*('Controle de NFs Tomadas'!$C$4:$C$9993=GH$2)*('Controle de NFs Tomadas'!$G$4:$G$9993=$A38)*('Controle de NFs Tomadas'!$I$4:$I$9993))</f>
        <v>0</v>
      </c>
      <c r="GI38" s="168">
        <f>SUMPRODUCT(('Controle de NFs Tomadas'!$E$4:$E$9993=$A$1)*('Controle de NFs Tomadas'!$C$4:$C$9993=GI$2)*('Controle de NFs Tomadas'!$G$4:$G$9993=$A38)*('Controle de NFs Tomadas'!$I$4:$I$9993))</f>
        <v>0</v>
      </c>
      <c r="GJ38" s="168">
        <f>SUMPRODUCT(('Controle de NFs Tomadas'!$E$4:$E$9993=$A$1)*('Controle de NFs Tomadas'!$C$4:$C$9993=GJ$2)*('Controle de NFs Tomadas'!$G$4:$G$9993=$A38)*('Controle de NFs Tomadas'!$I$4:$I$9993))</f>
        <v>0</v>
      </c>
      <c r="GK38" s="168">
        <f>SUMPRODUCT(('Controle de NFs Tomadas'!$E$4:$E$9993=$A$1)*('Controle de NFs Tomadas'!$C$4:$C$9993=GK$2)*('Controle de NFs Tomadas'!$G$4:$G$9993=$A38)*('Controle de NFs Tomadas'!$I$4:$I$9993))</f>
        <v>0</v>
      </c>
      <c r="GL38" s="168">
        <f>SUMPRODUCT(('Controle de NFs Tomadas'!$E$4:$E$9993=$A$1)*('Controle de NFs Tomadas'!$C$4:$C$9993=GL$2)*('Controle de NFs Tomadas'!$G$4:$G$9993=$A38)*('Controle de NFs Tomadas'!$I$4:$I$9993))</f>
        <v>0</v>
      </c>
      <c r="GM38" s="168">
        <f>SUMPRODUCT(('Controle de NFs Tomadas'!$E$4:$E$9993=$A$1)*('Controle de NFs Tomadas'!$C$4:$C$9993=GM$2)*('Controle de NFs Tomadas'!$G$4:$G$9993=$A38)*('Controle de NFs Tomadas'!$I$4:$I$9993))</f>
        <v>0</v>
      </c>
      <c r="GN38" s="168">
        <f>SUMPRODUCT(('Controle de NFs Tomadas'!$E$4:$E$9993=$A$1)*('Controle de NFs Tomadas'!$C$4:$C$9993=GN$2)*('Controle de NFs Tomadas'!$G$4:$G$9993=$A38)*('Controle de NFs Tomadas'!$I$4:$I$9993))</f>
        <v>0</v>
      </c>
      <c r="GO38" s="168">
        <f>SUMPRODUCT(('Controle de NFs Tomadas'!$E$4:$E$9993=$A$1)*('Controle de NFs Tomadas'!$C$4:$C$9993=GO$2)*('Controle de NFs Tomadas'!$G$4:$G$9993=$A38)*('Controle de NFs Tomadas'!$I$4:$I$9993))</f>
        <v>0</v>
      </c>
      <c r="GP38" s="168">
        <f>SUMPRODUCT(('Controle de NFs Tomadas'!$E$4:$E$9993=$A$1)*('Controle de NFs Tomadas'!$C$4:$C$9993=GP$2)*('Controle de NFs Tomadas'!$G$4:$G$9993=$A38)*('Controle de NFs Tomadas'!$I$4:$I$9993))</f>
        <v>0</v>
      </c>
      <c r="GQ38" s="168">
        <f>SUMPRODUCT(('Controle de NFs Tomadas'!$E$4:$E$9993=$A$1)*('Controle de NFs Tomadas'!$C$4:$C$9993=GQ$2)*('Controle de NFs Tomadas'!$G$4:$G$9993=$A38)*('Controle de NFs Tomadas'!$I$4:$I$9993))</f>
        <v>0</v>
      </c>
      <c r="GR38" s="168">
        <f>SUMPRODUCT(('Controle de NFs Tomadas'!$E$4:$E$9993=$A$1)*('Controle de NFs Tomadas'!$C$4:$C$9993=GR$2)*('Controle de NFs Tomadas'!$G$4:$G$9993=$A38)*('Controle de NFs Tomadas'!$I$4:$I$9993))</f>
        <v>0</v>
      </c>
      <c r="GS38" s="168">
        <f>SUMPRODUCT(('Controle de NFs Tomadas'!$E$4:$E$9993=$A$1)*('Controle de NFs Tomadas'!$C$4:$C$9993=GS$2)*('Controle de NFs Tomadas'!$G$4:$G$9993=$A38)*('Controle de NFs Tomadas'!$I$4:$I$9993))</f>
        <v>0</v>
      </c>
      <c r="GT38" s="168">
        <f>SUMPRODUCT(('Controle de NFs Tomadas'!$E$4:$E$9993=$A$1)*('Controle de NFs Tomadas'!$C$4:$C$9993=GT$2)*('Controle de NFs Tomadas'!$G$4:$G$9993=$A38)*('Controle de NFs Tomadas'!$I$4:$I$9993))</f>
        <v>0</v>
      </c>
      <c r="GU38" s="168">
        <f>SUMPRODUCT(('Controle de NFs Tomadas'!$E$4:$E$9993=$A$1)*('Controle de NFs Tomadas'!$C$4:$C$9993=GU$2)*('Controle de NFs Tomadas'!$G$4:$G$9993=$A38)*('Controle de NFs Tomadas'!$I$4:$I$9993))</f>
        <v>0</v>
      </c>
      <c r="GV38" s="168">
        <f>SUMPRODUCT(('Controle de NFs Tomadas'!$E$4:$E$9993=$A$1)*('Controle de NFs Tomadas'!$C$4:$C$9993=GV$2)*('Controle de NFs Tomadas'!$G$4:$G$9993=$A38)*('Controle de NFs Tomadas'!$I$4:$I$9993))</f>
        <v>0</v>
      </c>
      <c r="GW38" s="168">
        <f>SUMPRODUCT(('Controle de NFs Tomadas'!$E$4:$E$9993=$A$1)*('Controle de NFs Tomadas'!$C$4:$C$9993=GW$2)*('Controle de NFs Tomadas'!$G$4:$G$9993=$A38)*('Controle de NFs Tomadas'!$I$4:$I$9993))</f>
        <v>0</v>
      </c>
      <c r="GX38" s="168">
        <f>SUMPRODUCT(('Controle de NFs Tomadas'!$E$4:$E$9993=$A$1)*('Controle de NFs Tomadas'!$C$4:$C$9993=GX$2)*('Controle de NFs Tomadas'!$G$4:$G$9993=$A38)*('Controle de NFs Tomadas'!$I$4:$I$9993))</f>
        <v>0</v>
      </c>
      <c r="GY38" s="168">
        <f>SUMPRODUCT(('Controle de NFs Tomadas'!$E$4:$E$9993=$A$1)*('Controle de NFs Tomadas'!$C$4:$C$9993=GY$2)*('Controle de NFs Tomadas'!$G$4:$G$9993=$A38)*('Controle de NFs Tomadas'!$I$4:$I$9993))</f>
        <v>0</v>
      </c>
      <c r="GZ38" s="168">
        <f>SUMPRODUCT(('Controle de NFs Tomadas'!$E$4:$E$9993=$A$1)*('Controle de NFs Tomadas'!$C$4:$C$9993=GZ$2)*('Controle de NFs Tomadas'!$G$4:$G$9993=$A38)*('Controle de NFs Tomadas'!$I$4:$I$9993))</f>
        <v>0</v>
      </c>
      <c r="HA38" s="168">
        <f>SUMPRODUCT(('Controle de NFs Tomadas'!$E$4:$E$9993=$A$1)*('Controle de NFs Tomadas'!$C$4:$C$9993=HA$2)*('Controle de NFs Tomadas'!$G$4:$G$9993=$A38)*('Controle de NFs Tomadas'!$I$4:$I$9993))</f>
        <v>0</v>
      </c>
      <c r="HB38" s="168">
        <f>SUMPRODUCT(('Controle de NFs Tomadas'!$E$4:$E$9993=$A$1)*('Controle de NFs Tomadas'!$C$4:$C$9993=HB$2)*('Controle de NFs Tomadas'!$G$4:$G$9993=$A38)*('Controle de NFs Tomadas'!$I$4:$I$9993))</f>
        <v>0</v>
      </c>
      <c r="HC38" s="168">
        <f>SUMPRODUCT(('Controle de NFs Tomadas'!$E$4:$E$9993=$A$1)*('Controle de NFs Tomadas'!$C$4:$C$9993=HC$2)*('Controle de NFs Tomadas'!$G$4:$G$9993=$A38)*('Controle de NFs Tomadas'!$I$4:$I$9993))</f>
        <v>0</v>
      </c>
      <c r="HD38" s="168">
        <f>SUMPRODUCT(('Controle de NFs Tomadas'!$E$4:$E$9993=$A$1)*('Controle de NFs Tomadas'!$C$4:$C$9993=HD$2)*('Controle de NFs Tomadas'!$G$4:$G$9993=$A38)*('Controle de NFs Tomadas'!$I$4:$I$9993))</f>
        <v>0</v>
      </c>
      <c r="HE38" s="168">
        <f>SUMPRODUCT(('Controle de NFs Tomadas'!$E$4:$E$9993=$A$1)*('Controle de NFs Tomadas'!$C$4:$C$9993=HE$2)*('Controle de NFs Tomadas'!$G$4:$G$9993=$A38)*('Controle de NFs Tomadas'!$I$4:$I$9993))</f>
        <v>0</v>
      </c>
      <c r="HF38" s="168">
        <f>SUMPRODUCT(('Controle de NFs Tomadas'!$E$4:$E$9993=$A$1)*('Controle de NFs Tomadas'!$C$4:$C$9993=HF$2)*('Controle de NFs Tomadas'!$G$4:$G$9993=$A38)*('Controle de NFs Tomadas'!$I$4:$I$9993))</f>
        <v>0</v>
      </c>
      <c r="HG38" s="168">
        <f>SUMPRODUCT(('Controle de NFs Tomadas'!$E$4:$E$9993=$A$1)*('Controle de NFs Tomadas'!$C$4:$C$9993=HG$2)*('Controle de NFs Tomadas'!$G$4:$G$9993=$A38)*('Controle de NFs Tomadas'!$I$4:$I$9993))</f>
        <v>0</v>
      </c>
      <c r="HH38" s="168">
        <f>SUMPRODUCT(('Controle de NFs Tomadas'!$E$4:$E$9993=$A$1)*('Controle de NFs Tomadas'!$C$4:$C$9993=HH$2)*('Controle de NFs Tomadas'!$G$4:$G$9993=$A38)*('Controle de NFs Tomadas'!$I$4:$I$9993))</f>
        <v>0</v>
      </c>
      <c r="HI38" s="168">
        <f>SUMPRODUCT(('Controle de NFs Tomadas'!$E$4:$E$9993=$A$1)*('Controle de NFs Tomadas'!$C$4:$C$9993=HI$2)*('Controle de NFs Tomadas'!$G$4:$G$9993=$A38)*('Controle de NFs Tomadas'!$I$4:$I$9993))</f>
        <v>0</v>
      </c>
      <c r="HJ38" s="168">
        <f>SUMPRODUCT(('Controle de NFs Tomadas'!$E$4:$E$9993=$A$1)*('Controle de NFs Tomadas'!$C$4:$C$9993=HJ$2)*('Controle de NFs Tomadas'!$G$4:$G$9993=$A38)*('Controle de NFs Tomadas'!$I$4:$I$9993))</f>
        <v>0</v>
      </c>
      <c r="HK38" s="168">
        <f>SUMPRODUCT(('Controle de NFs Tomadas'!$E$4:$E$9993=$A$1)*('Controle de NFs Tomadas'!$C$4:$C$9993=HK$2)*('Controle de NFs Tomadas'!$G$4:$G$9993=$A38)*('Controle de NFs Tomadas'!$I$4:$I$9993))</f>
        <v>0</v>
      </c>
      <c r="HL38" s="168">
        <f>SUMPRODUCT(('Controle de NFs Tomadas'!$E$4:$E$9993=$A$1)*('Controle de NFs Tomadas'!$C$4:$C$9993=HL$2)*('Controle de NFs Tomadas'!$G$4:$G$9993=$A38)*('Controle de NFs Tomadas'!$I$4:$I$9993))</f>
        <v>0</v>
      </c>
      <c r="HM38" s="168">
        <f>SUMPRODUCT(('Controle de NFs Tomadas'!$E$4:$E$9993=$A$1)*('Controle de NFs Tomadas'!$C$4:$C$9993=HM$2)*('Controle de NFs Tomadas'!$G$4:$G$9993=$A38)*('Controle de NFs Tomadas'!$I$4:$I$9993))</f>
        <v>0</v>
      </c>
      <c r="HN38" s="168">
        <f>SUMPRODUCT(('Controle de NFs Tomadas'!$E$4:$E$9993=$A$1)*('Controle de NFs Tomadas'!$C$4:$C$9993=HN$2)*('Controle de NFs Tomadas'!$G$4:$G$9993=$A38)*('Controle de NFs Tomadas'!$I$4:$I$9993))</f>
        <v>0</v>
      </c>
      <c r="HO38" s="168">
        <f>SUMPRODUCT(('Controle de NFs Tomadas'!$E$4:$E$9993=$A$1)*('Controle de NFs Tomadas'!$C$4:$C$9993=HO$2)*('Controle de NFs Tomadas'!$G$4:$G$9993=$A38)*('Controle de NFs Tomadas'!$I$4:$I$9993))</f>
        <v>0</v>
      </c>
      <c r="HP38" s="168">
        <f>SUMPRODUCT(('Controle de NFs Tomadas'!$E$4:$E$9993=$A$1)*('Controle de NFs Tomadas'!$C$4:$C$9993=HP$2)*('Controle de NFs Tomadas'!$G$4:$G$9993=$A38)*('Controle de NFs Tomadas'!$I$4:$I$9993))</f>
        <v>0</v>
      </c>
      <c r="HQ38" s="168">
        <f>SUMPRODUCT(('Controle de NFs Tomadas'!$E$4:$E$9993=$A$1)*('Controle de NFs Tomadas'!$C$4:$C$9993=HQ$2)*('Controle de NFs Tomadas'!$G$4:$G$9993=$A38)*('Controle de NFs Tomadas'!$I$4:$I$9993))</f>
        <v>0</v>
      </c>
      <c r="HR38" s="168">
        <f>SUMPRODUCT(('Controle de NFs Tomadas'!$E$4:$E$9993=$A$1)*('Controle de NFs Tomadas'!$C$4:$C$9993=HR$2)*('Controle de NFs Tomadas'!$G$4:$G$9993=$A38)*('Controle de NFs Tomadas'!$I$4:$I$9993))</f>
        <v>0</v>
      </c>
      <c r="HS38" s="168">
        <f>SUMPRODUCT(('Controle de NFs Tomadas'!$E$4:$E$9993=$A$1)*('Controle de NFs Tomadas'!$C$4:$C$9993=HS$2)*('Controle de NFs Tomadas'!$G$4:$G$9993=$A38)*('Controle de NFs Tomadas'!$I$4:$I$9993))</f>
        <v>0</v>
      </c>
      <c r="HT38" s="168">
        <f>SUMPRODUCT(('Controle de NFs Tomadas'!$E$4:$E$9993=$A$1)*('Controle de NFs Tomadas'!$C$4:$C$9993=HT$2)*('Controle de NFs Tomadas'!$G$4:$G$9993=$A38)*('Controle de NFs Tomadas'!$I$4:$I$9993))</f>
        <v>0</v>
      </c>
      <c r="HU38" s="168">
        <f>SUMPRODUCT(('Controle de NFs Tomadas'!$E$4:$E$9993=$A$1)*('Controle de NFs Tomadas'!$C$4:$C$9993=HU$2)*('Controle de NFs Tomadas'!$G$4:$G$9993=$A38)*('Controle de NFs Tomadas'!$I$4:$I$9993))</f>
        <v>0</v>
      </c>
      <c r="HV38" s="168">
        <f>SUMPRODUCT(('Controle de NFs Tomadas'!$E$4:$E$9993=$A$1)*('Controle de NFs Tomadas'!$C$4:$C$9993=HV$2)*('Controle de NFs Tomadas'!$G$4:$G$9993=$A38)*('Controle de NFs Tomadas'!$I$4:$I$9993))</f>
        <v>0</v>
      </c>
      <c r="HW38" s="168">
        <f>SUMPRODUCT(('Controle de NFs Tomadas'!$E$4:$E$9993=$A$1)*('Controle de NFs Tomadas'!$C$4:$C$9993=HW$2)*('Controle de NFs Tomadas'!$G$4:$G$9993=$A38)*('Controle de NFs Tomadas'!$I$4:$I$9993))</f>
        <v>0</v>
      </c>
      <c r="HX38" s="168">
        <f>SUMPRODUCT(('Controle de NFs Tomadas'!$E$4:$E$9993=$A$1)*('Controle de NFs Tomadas'!$C$4:$C$9993=HX$2)*('Controle de NFs Tomadas'!$G$4:$G$9993=$A38)*('Controle de NFs Tomadas'!$I$4:$I$9993))</f>
        <v>0</v>
      </c>
      <c r="HY38" s="168">
        <f>SUMPRODUCT(('Controle de NFs Tomadas'!$E$4:$E$9993=$A$1)*('Controle de NFs Tomadas'!$C$4:$C$9993=HY$2)*('Controle de NFs Tomadas'!$G$4:$G$9993=$A38)*('Controle de NFs Tomadas'!$I$4:$I$9993))</f>
        <v>0</v>
      </c>
      <c r="HZ38" s="168">
        <f>SUMPRODUCT(('Controle de NFs Tomadas'!$E$4:$E$9993=$A$1)*('Controle de NFs Tomadas'!$C$4:$C$9993=HZ$2)*('Controle de NFs Tomadas'!$G$4:$G$9993=$A38)*('Controle de NFs Tomadas'!$I$4:$I$9993))</f>
        <v>0</v>
      </c>
      <c r="IA38" s="168">
        <f>SUMPRODUCT(('Controle de NFs Tomadas'!$E$4:$E$9993=$A$1)*('Controle de NFs Tomadas'!$C$4:$C$9993=IA$2)*('Controle de NFs Tomadas'!$G$4:$G$9993=$A38)*('Controle de NFs Tomadas'!$I$4:$I$9993))</f>
        <v>0</v>
      </c>
      <c r="IB38" s="168">
        <f>SUMPRODUCT(('Controle de NFs Tomadas'!$E$4:$E$9993=$A$1)*('Controle de NFs Tomadas'!$C$4:$C$9993=IB$2)*('Controle de NFs Tomadas'!$G$4:$G$9993=$A38)*('Controle de NFs Tomadas'!$I$4:$I$9993))</f>
        <v>0</v>
      </c>
      <c r="IC38" s="168">
        <f>SUMPRODUCT(('Controle de NFs Tomadas'!$E$4:$E$9993=$A$1)*('Controle de NFs Tomadas'!$C$4:$C$9993=IC$2)*('Controle de NFs Tomadas'!$G$4:$G$9993=$A38)*('Controle de NFs Tomadas'!$I$4:$I$9993))</f>
        <v>0</v>
      </c>
      <c r="ID38" s="168">
        <f>SUMPRODUCT(('Controle de NFs Tomadas'!$E$4:$E$9993=$A$1)*('Controle de NFs Tomadas'!$C$4:$C$9993=ID$2)*('Controle de NFs Tomadas'!$G$4:$G$9993=$A38)*('Controle de NFs Tomadas'!$I$4:$I$9993))</f>
        <v>0</v>
      </c>
      <c r="IE38" s="168">
        <f>SUMPRODUCT(('Controle de NFs Tomadas'!$E$4:$E$9993=$A$1)*('Controle de NFs Tomadas'!$C$4:$C$9993=IE$2)*('Controle de NFs Tomadas'!$G$4:$G$9993=$A38)*('Controle de NFs Tomadas'!$I$4:$I$9993))</f>
        <v>0</v>
      </c>
      <c r="IF38" s="168">
        <f>SUMPRODUCT(('Controle de NFs Tomadas'!$E$4:$E$9993=$A$1)*('Controle de NFs Tomadas'!$C$4:$C$9993=IF$2)*('Controle de NFs Tomadas'!$G$4:$G$9993=$A38)*('Controle de NFs Tomadas'!$I$4:$I$9993))</f>
        <v>0</v>
      </c>
      <c r="IG38" s="168">
        <f>SUMPRODUCT(('Controle de NFs Tomadas'!$E$4:$E$9993=$A$1)*('Controle de NFs Tomadas'!$C$4:$C$9993=IG$2)*('Controle de NFs Tomadas'!$G$4:$G$9993=$A38)*('Controle de NFs Tomadas'!$I$4:$I$9993))</f>
        <v>0</v>
      </c>
      <c r="IH38" s="168">
        <f>SUMPRODUCT(('Controle de NFs Tomadas'!$E$4:$E$9993=$A$1)*('Controle de NFs Tomadas'!$C$4:$C$9993=IH$2)*('Controle de NFs Tomadas'!$G$4:$G$9993=$A38)*('Controle de NFs Tomadas'!$I$4:$I$9993))</f>
        <v>0</v>
      </c>
      <c r="II38" s="168">
        <f>SUMPRODUCT(('Controle de NFs Tomadas'!$E$4:$E$9993=$A$1)*('Controle de NFs Tomadas'!$C$4:$C$9993=II$2)*('Controle de NFs Tomadas'!$G$4:$G$9993=$A38)*('Controle de NFs Tomadas'!$I$4:$I$9993))</f>
        <v>0</v>
      </c>
      <c r="IJ38" s="168">
        <f>SUMPRODUCT(('Controle de NFs Tomadas'!$E$4:$E$9993=$A$1)*('Controle de NFs Tomadas'!$C$4:$C$9993=IJ$2)*('Controle de NFs Tomadas'!$G$4:$G$9993=$A38)*('Controle de NFs Tomadas'!$I$4:$I$9993))</f>
        <v>0</v>
      </c>
      <c r="IK38" s="168">
        <f>SUMPRODUCT(('Controle de NFs Tomadas'!$E$4:$E$9993=$A$1)*('Controle de NFs Tomadas'!$C$4:$C$9993=IK$2)*('Controle de NFs Tomadas'!$G$4:$G$9993=$A38)*('Controle de NFs Tomadas'!$I$4:$I$9993))</f>
        <v>0</v>
      </c>
      <c r="IL38" s="168">
        <f>SUMPRODUCT(('Controle de NFs Tomadas'!$E$4:$E$9993=$A$1)*('Controle de NFs Tomadas'!$C$4:$C$9993=IL$2)*('Controle de NFs Tomadas'!$G$4:$G$9993=$A38)*('Controle de NFs Tomadas'!$I$4:$I$9993))</f>
        <v>0</v>
      </c>
    </row>
    <row r="39" spans="1:246" ht="15.75" customHeight="1" x14ac:dyDescent="0.35">
      <c r="B39" s="70"/>
      <c r="C39" s="70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7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8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</row>
    <row r="40" spans="1:246" ht="15.75" customHeight="1" x14ac:dyDescent="0.35">
      <c r="A40" s="73" t="s">
        <v>818</v>
      </c>
      <c r="B40" s="89"/>
      <c r="C40" s="89"/>
      <c r="D40" s="174">
        <f t="shared" ref="D40:CQ40" si="326">SUM(D41,D48,D57)</f>
        <v>0</v>
      </c>
      <c r="E40" s="174">
        <f t="shared" si="326"/>
        <v>0</v>
      </c>
      <c r="F40" s="174">
        <f t="shared" si="326"/>
        <v>0</v>
      </c>
      <c r="G40" s="174">
        <f t="shared" si="326"/>
        <v>0</v>
      </c>
      <c r="H40" s="174">
        <f t="shared" si="326"/>
        <v>0</v>
      </c>
      <c r="I40" s="174">
        <f t="shared" si="326"/>
        <v>0</v>
      </c>
      <c r="J40" s="174">
        <f t="shared" si="326"/>
        <v>0</v>
      </c>
      <c r="K40" s="174">
        <f t="shared" si="326"/>
        <v>0</v>
      </c>
      <c r="L40" s="174">
        <f t="shared" si="326"/>
        <v>0</v>
      </c>
      <c r="M40" s="174">
        <f t="shared" si="326"/>
        <v>0</v>
      </c>
      <c r="N40" s="174">
        <f t="shared" si="326"/>
        <v>0</v>
      </c>
      <c r="O40" s="174">
        <f t="shared" si="326"/>
        <v>0</v>
      </c>
      <c r="P40" s="174">
        <f t="shared" si="326"/>
        <v>0</v>
      </c>
      <c r="Q40" s="174">
        <f t="shared" si="326"/>
        <v>0</v>
      </c>
      <c r="R40" s="174">
        <f t="shared" si="326"/>
        <v>0</v>
      </c>
      <c r="S40" s="174">
        <f t="shared" si="326"/>
        <v>0</v>
      </c>
      <c r="T40" s="174">
        <f t="shared" si="326"/>
        <v>0</v>
      </c>
      <c r="U40" s="174">
        <f t="shared" si="326"/>
        <v>0</v>
      </c>
      <c r="V40" s="174">
        <f t="shared" si="326"/>
        <v>0</v>
      </c>
      <c r="W40" s="174">
        <f t="shared" si="326"/>
        <v>0</v>
      </c>
      <c r="X40" s="174">
        <f t="shared" si="326"/>
        <v>0</v>
      </c>
      <c r="Y40" s="174">
        <f t="shared" si="326"/>
        <v>289.18</v>
      </c>
      <c r="Z40" s="174">
        <f t="shared" si="326"/>
        <v>0</v>
      </c>
      <c r="AA40" s="174">
        <f t="shared" si="326"/>
        <v>140</v>
      </c>
      <c r="AB40" s="174">
        <f t="shared" si="326"/>
        <v>0</v>
      </c>
      <c r="AC40" s="174">
        <f t="shared" si="326"/>
        <v>110</v>
      </c>
      <c r="AD40" s="174">
        <f t="shared" si="326"/>
        <v>110</v>
      </c>
      <c r="AE40" s="174">
        <f t="shared" si="326"/>
        <v>40</v>
      </c>
      <c r="AF40" s="174">
        <f t="shared" si="326"/>
        <v>0</v>
      </c>
      <c r="AG40" s="174">
        <f t="shared" si="326"/>
        <v>0</v>
      </c>
      <c r="AH40" s="195">
        <f t="shared" si="326"/>
        <v>0</v>
      </c>
      <c r="AI40" s="173">
        <f t="shared" si="326"/>
        <v>36</v>
      </c>
      <c r="AJ40" s="174">
        <f t="shared" si="326"/>
        <v>343</v>
      </c>
      <c r="AK40" s="174">
        <f t="shared" si="326"/>
        <v>120</v>
      </c>
      <c r="AL40" s="174">
        <f t="shared" si="326"/>
        <v>110</v>
      </c>
      <c r="AM40" s="174">
        <f t="shared" si="326"/>
        <v>2653.8500000000004</v>
      </c>
      <c r="AN40" s="174">
        <f t="shared" si="326"/>
        <v>0</v>
      </c>
      <c r="AO40" s="174">
        <f t="shared" si="326"/>
        <v>1000</v>
      </c>
      <c r="AP40" s="174">
        <f t="shared" si="326"/>
        <v>0</v>
      </c>
      <c r="AQ40" s="174">
        <f t="shared" si="326"/>
        <v>0</v>
      </c>
      <c r="AR40" s="174">
        <f t="shared" si="326"/>
        <v>0</v>
      </c>
      <c r="AS40" s="174">
        <f t="shared" si="326"/>
        <v>0</v>
      </c>
      <c r="AT40" s="174">
        <f t="shared" si="326"/>
        <v>0</v>
      </c>
      <c r="AU40" s="174">
        <f t="shared" si="326"/>
        <v>0</v>
      </c>
      <c r="AV40" s="174">
        <f t="shared" si="326"/>
        <v>713.06</v>
      </c>
      <c r="AW40" s="174">
        <f t="shared" si="326"/>
        <v>933.51</v>
      </c>
      <c r="AX40" s="174">
        <f t="shared" si="326"/>
        <v>61.07</v>
      </c>
      <c r="AY40" s="174">
        <f t="shared" si="326"/>
        <v>0</v>
      </c>
      <c r="AZ40" s="174">
        <f t="shared" si="326"/>
        <v>0</v>
      </c>
      <c r="BA40" s="174">
        <f t="shared" si="326"/>
        <v>1197</v>
      </c>
      <c r="BB40" s="174">
        <f t="shared" si="326"/>
        <v>304.17</v>
      </c>
      <c r="BC40" s="174">
        <f t="shared" si="326"/>
        <v>0</v>
      </c>
      <c r="BD40" s="174">
        <f t="shared" si="326"/>
        <v>0</v>
      </c>
      <c r="BE40" s="174">
        <f t="shared" si="326"/>
        <v>0</v>
      </c>
      <c r="BF40" s="174">
        <f t="shared" si="326"/>
        <v>0</v>
      </c>
      <c r="BG40" s="174">
        <f t="shared" si="326"/>
        <v>0</v>
      </c>
      <c r="BH40" s="174">
        <f t="shared" si="326"/>
        <v>0</v>
      </c>
      <c r="BI40" s="174">
        <f t="shared" si="326"/>
        <v>0</v>
      </c>
      <c r="BJ40" s="174">
        <f t="shared" si="326"/>
        <v>764.75</v>
      </c>
      <c r="BK40" s="174">
        <f t="shared" si="326"/>
        <v>0</v>
      </c>
      <c r="BL40" s="174">
        <f t="shared" si="326"/>
        <v>0</v>
      </c>
      <c r="BM40" s="175">
        <f t="shared" si="326"/>
        <v>2844</v>
      </c>
      <c r="BN40" s="176">
        <f t="shared" si="326"/>
        <v>0</v>
      </c>
      <c r="BO40" s="174">
        <f t="shared" si="326"/>
        <v>0</v>
      </c>
      <c r="BP40" s="174">
        <f t="shared" si="326"/>
        <v>969.75</v>
      </c>
      <c r="BQ40" s="174">
        <f t="shared" si="326"/>
        <v>0</v>
      </c>
      <c r="BR40" s="174">
        <f t="shared" si="326"/>
        <v>3167.4</v>
      </c>
      <c r="BS40" s="174">
        <f t="shared" si="326"/>
        <v>100</v>
      </c>
      <c r="BT40" s="174">
        <f t="shared" si="326"/>
        <v>0</v>
      </c>
      <c r="BU40" s="174">
        <f t="shared" si="326"/>
        <v>0</v>
      </c>
      <c r="BV40" s="174">
        <f t="shared" si="326"/>
        <v>0</v>
      </c>
      <c r="BW40" s="174">
        <f t="shared" si="326"/>
        <v>0</v>
      </c>
      <c r="BX40" s="174">
        <f t="shared" si="326"/>
        <v>0</v>
      </c>
      <c r="BY40" s="174">
        <f t="shared" si="326"/>
        <v>0</v>
      </c>
      <c r="BZ40" s="174">
        <f t="shared" si="326"/>
        <v>0</v>
      </c>
      <c r="CA40" s="174">
        <f t="shared" si="326"/>
        <v>0</v>
      </c>
      <c r="CB40" s="174">
        <f t="shared" si="326"/>
        <v>0</v>
      </c>
      <c r="CC40" s="174">
        <f t="shared" si="326"/>
        <v>1728.93</v>
      </c>
      <c r="CD40" s="174">
        <f t="shared" si="326"/>
        <v>0</v>
      </c>
      <c r="CE40" s="174">
        <f t="shared" si="326"/>
        <v>0</v>
      </c>
      <c r="CF40" s="174">
        <f t="shared" si="326"/>
        <v>0</v>
      </c>
      <c r="CG40" s="174">
        <f t="shared" si="326"/>
        <v>334.07</v>
      </c>
      <c r="CH40" s="174">
        <f t="shared" si="326"/>
        <v>0</v>
      </c>
      <c r="CI40" s="174">
        <f t="shared" si="326"/>
        <v>0</v>
      </c>
      <c r="CJ40" s="174">
        <f t="shared" si="326"/>
        <v>0</v>
      </c>
      <c r="CK40" s="174">
        <f t="shared" si="326"/>
        <v>0</v>
      </c>
      <c r="CL40" s="174">
        <f t="shared" si="326"/>
        <v>0</v>
      </c>
      <c r="CM40" s="174">
        <f t="shared" si="326"/>
        <v>0</v>
      </c>
      <c r="CN40" s="174">
        <f t="shared" si="326"/>
        <v>0</v>
      </c>
      <c r="CO40" s="174">
        <f t="shared" si="326"/>
        <v>0</v>
      </c>
      <c r="CP40" s="174">
        <f t="shared" si="326"/>
        <v>0</v>
      </c>
      <c r="CQ40" s="174">
        <f t="shared" si="326"/>
        <v>0</v>
      </c>
      <c r="CR40" s="174">
        <f t="shared" ref="CR40:FC40" si="327">SUM(CR41,CR48,CR57)</f>
        <v>0</v>
      </c>
      <c r="CS40" s="174">
        <f t="shared" si="327"/>
        <v>0</v>
      </c>
      <c r="CT40" s="174">
        <f t="shared" si="327"/>
        <v>0</v>
      </c>
      <c r="CU40" s="174">
        <f t="shared" si="327"/>
        <v>0</v>
      </c>
      <c r="CV40" s="174">
        <f t="shared" si="327"/>
        <v>0</v>
      </c>
      <c r="CW40" s="174">
        <f t="shared" si="327"/>
        <v>0</v>
      </c>
      <c r="CX40" s="174">
        <f t="shared" si="327"/>
        <v>0</v>
      </c>
      <c r="CY40" s="174">
        <f t="shared" si="327"/>
        <v>0</v>
      </c>
      <c r="CZ40" s="174">
        <f t="shared" si="327"/>
        <v>0</v>
      </c>
      <c r="DA40" s="174">
        <f t="shared" si="327"/>
        <v>0</v>
      </c>
      <c r="DB40" s="174">
        <f t="shared" si="327"/>
        <v>0</v>
      </c>
      <c r="DC40" s="174">
        <f t="shared" si="327"/>
        <v>0</v>
      </c>
      <c r="DD40" s="174">
        <f t="shared" si="327"/>
        <v>0</v>
      </c>
      <c r="DE40" s="174">
        <f t="shared" si="327"/>
        <v>0</v>
      </c>
      <c r="DF40" s="174">
        <f t="shared" si="327"/>
        <v>0</v>
      </c>
      <c r="DG40" s="174">
        <f t="shared" si="327"/>
        <v>0</v>
      </c>
      <c r="DH40" s="174">
        <f t="shared" si="327"/>
        <v>0</v>
      </c>
      <c r="DI40" s="174">
        <f t="shared" si="327"/>
        <v>0</v>
      </c>
      <c r="DJ40" s="174">
        <f t="shared" si="327"/>
        <v>0</v>
      </c>
      <c r="DK40" s="174">
        <f t="shared" si="327"/>
        <v>0</v>
      </c>
      <c r="DL40" s="174">
        <f t="shared" si="327"/>
        <v>0</v>
      </c>
      <c r="DM40" s="174">
        <f t="shared" si="327"/>
        <v>0</v>
      </c>
      <c r="DN40" s="174">
        <f t="shared" si="327"/>
        <v>0</v>
      </c>
      <c r="DO40" s="174">
        <f t="shared" si="327"/>
        <v>0</v>
      </c>
      <c r="DP40" s="174">
        <f t="shared" si="327"/>
        <v>0</v>
      </c>
      <c r="DQ40" s="174">
        <f t="shared" si="327"/>
        <v>0</v>
      </c>
      <c r="DR40" s="174">
        <f t="shared" si="327"/>
        <v>0</v>
      </c>
      <c r="DS40" s="174">
        <f t="shared" si="327"/>
        <v>0</v>
      </c>
      <c r="DT40" s="174">
        <f t="shared" si="327"/>
        <v>0</v>
      </c>
      <c r="DU40" s="174">
        <f t="shared" si="327"/>
        <v>0</v>
      </c>
      <c r="DV40" s="174">
        <f t="shared" si="327"/>
        <v>0</v>
      </c>
      <c r="DW40" s="174">
        <f t="shared" si="327"/>
        <v>0</v>
      </c>
      <c r="DX40" s="174">
        <f t="shared" si="327"/>
        <v>0</v>
      </c>
      <c r="DY40" s="174">
        <f t="shared" si="327"/>
        <v>0</v>
      </c>
      <c r="DZ40" s="174">
        <f t="shared" si="327"/>
        <v>0</v>
      </c>
      <c r="EA40" s="174">
        <f t="shared" si="327"/>
        <v>0</v>
      </c>
      <c r="EB40" s="174">
        <f t="shared" si="327"/>
        <v>0</v>
      </c>
      <c r="EC40" s="174">
        <f t="shared" si="327"/>
        <v>0</v>
      </c>
      <c r="ED40" s="174">
        <f t="shared" si="327"/>
        <v>0</v>
      </c>
      <c r="EE40" s="174">
        <f t="shared" si="327"/>
        <v>0</v>
      </c>
      <c r="EF40" s="174">
        <f t="shared" si="327"/>
        <v>0</v>
      </c>
      <c r="EG40" s="174">
        <f t="shared" si="327"/>
        <v>0</v>
      </c>
      <c r="EH40" s="174">
        <f t="shared" si="327"/>
        <v>0</v>
      </c>
      <c r="EI40" s="174">
        <f t="shared" si="327"/>
        <v>0</v>
      </c>
      <c r="EJ40" s="174">
        <f t="shared" si="327"/>
        <v>0</v>
      </c>
      <c r="EK40" s="174">
        <f t="shared" si="327"/>
        <v>0</v>
      </c>
      <c r="EL40" s="174">
        <f t="shared" si="327"/>
        <v>0</v>
      </c>
      <c r="EM40" s="174">
        <f t="shared" si="327"/>
        <v>0</v>
      </c>
      <c r="EN40" s="174">
        <f t="shared" si="327"/>
        <v>0</v>
      </c>
      <c r="EO40" s="174">
        <f t="shared" si="327"/>
        <v>0</v>
      </c>
      <c r="EP40" s="174">
        <f t="shared" si="327"/>
        <v>0</v>
      </c>
      <c r="EQ40" s="174">
        <f t="shared" si="327"/>
        <v>0</v>
      </c>
      <c r="ER40" s="174">
        <f t="shared" si="327"/>
        <v>0</v>
      </c>
      <c r="ES40" s="174">
        <f t="shared" si="327"/>
        <v>0</v>
      </c>
      <c r="ET40" s="174">
        <f t="shared" si="327"/>
        <v>0</v>
      </c>
      <c r="EU40" s="174">
        <f t="shared" si="327"/>
        <v>0</v>
      </c>
      <c r="EV40" s="174">
        <f t="shared" si="327"/>
        <v>0</v>
      </c>
      <c r="EW40" s="174">
        <f t="shared" si="327"/>
        <v>0</v>
      </c>
      <c r="EX40" s="174">
        <f t="shared" si="327"/>
        <v>0</v>
      </c>
      <c r="EY40" s="174">
        <f t="shared" si="327"/>
        <v>0</v>
      </c>
      <c r="EZ40" s="174">
        <f t="shared" si="327"/>
        <v>0</v>
      </c>
      <c r="FA40" s="174">
        <f t="shared" si="327"/>
        <v>0</v>
      </c>
      <c r="FB40" s="174">
        <f t="shared" si="327"/>
        <v>0</v>
      </c>
      <c r="FC40" s="174">
        <f t="shared" si="327"/>
        <v>0</v>
      </c>
      <c r="FD40" s="174">
        <f t="shared" ref="FD40:HO40" si="328">SUM(FD41,FD48,FD57)</f>
        <v>0</v>
      </c>
      <c r="FE40" s="174">
        <f t="shared" si="328"/>
        <v>0</v>
      </c>
      <c r="FF40" s="174">
        <f t="shared" si="328"/>
        <v>0</v>
      </c>
      <c r="FG40" s="174">
        <f t="shared" si="328"/>
        <v>0</v>
      </c>
      <c r="FH40" s="174">
        <f t="shared" si="328"/>
        <v>0</v>
      </c>
      <c r="FI40" s="174">
        <f t="shared" si="328"/>
        <v>0</v>
      </c>
      <c r="FJ40" s="174">
        <f t="shared" si="328"/>
        <v>0</v>
      </c>
      <c r="FK40" s="174">
        <f t="shared" si="328"/>
        <v>0</v>
      </c>
      <c r="FL40" s="174">
        <f t="shared" si="328"/>
        <v>0</v>
      </c>
      <c r="FM40" s="174">
        <f t="shared" si="328"/>
        <v>0</v>
      </c>
      <c r="FN40" s="174">
        <f t="shared" si="328"/>
        <v>0</v>
      </c>
      <c r="FO40" s="174">
        <f t="shared" si="328"/>
        <v>0</v>
      </c>
      <c r="FP40" s="174">
        <f t="shared" si="328"/>
        <v>0</v>
      </c>
      <c r="FQ40" s="174">
        <f t="shared" si="328"/>
        <v>0</v>
      </c>
      <c r="FR40" s="174">
        <f t="shared" si="328"/>
        <v>0</v>
      </c>
      <c r="FS40" s="174">
        <f t="shared" si="328"/>
        <v>0</v>
      </c>
      <c r="FT40" s="174">
        <f t="shared" si="328"/>
        <v>0</v>
      </c>
      <c r="FU40" s="174">
        <f t="shared" si="328"/>
        <v>0</v>
      </c>
      <c r="FV40" s="174">
        <f t="shared" si="328"/>
        <v>0</v>
      </c>
      <c r="FW40" s="174">
        <f t="shared" si="328"/>
        <v>0</v>
      </c>
      <c r="FX40" s="174">
        <f t="shared" si="328"/>
        <v>0</v>
      </c>
      <c r="FY40" s="174">
        <f t="shared" si="328"/>
        <v>0</v>
      </c>
      <c r="FZ40" s="174">
        <f t="shared" si="328"/>
        <v>0</v>
      </c>
      <c r="GA40" s="174">
        <f t="shared" si="328"/>
        <v>0</v>
      </c>
      <c r="GB40" s="174">
        <f t="shared" si="328"/>
        <v>0</v>
      </c>
      <c r="GC40" s="174">
        <f t="shared" si="328"/>
        <v>0</v>
      </c>
      <c r="GD40" s="174">
        <f t="shared" si="328"/>
        <v>0</v>
      </c>
      <c r="GE40" s="174">
        <f t="shared" si="328"/>
        <v>0</v>
      </c>
      <c r="GF40" s="174">
        <f t="shared" si="328"/>
        <v>0</v>
      </c>
      <c r="GG40" s="174">
        <f t="shared" si="328"/>
        <v>0</v>
      </c>
      <c r="GH40" s="174">
        <f t="shared" si="328"/>
        <v>0</v>
      </c>
      <c r="GI40" s="174">
        <f t="shared" si="328"/>
        <v>0</v>
      </c>
      <c r="GJ40" s="174">
        <f t="shared" si="328"/>
        <v>0</v>
      </c>
      <c r="GK40" s="174">
        <f t="shared" si="328"/>
        <v>0</v>
      </c>
      <c r="GL40" s="174">
        <f t="shared" si="328"/>
        <v>0</v>
      </c>
      <c r="GM40" s="174">
        <f t="shared" si="328"/>
        <v>0</v>
      </c>
      <c r="GN40" s="174">
        <f t="shared" si="328"/>
        <v>0</v>
      </c>
      <c r="GO40" s="174">
        <f t="shared" si="328"/>
        <v>0</v>
      </c>
      <c r="GP40" s="174">
        <f t="shared" si="328"/>
        <v>0</v>
      </c>
      <c r="GQ40" s="174">
        <f t="shared" si="328"/>
        <v>0</v>
      </c>
      <c r="GR40" s="174">
        <f t="shared" si="328"/>
        <v>0</v>
      </c>
      <c r="GS40" s="174">
        <f t="shared" si="328"/>
        <v>0</v>
      </c>
      <c r="GT40" s="174">
        <f t="shared" si="328"/>
        <v>0</v>
      </c>
      <c r="GU40" s="174">
        <f t="shared" si="328"/>
        <v>0</v>
      </c>
      <c r="GV40" s="174">
        <f t="shared" si="328"/>
        <v>0</v>
      </c>
      <c r="GW40" s="174">
        <f t="shared" si="328"/>
        <v>0</v>
      </c>
      <c r="GX40" s="174">
        <f t="shared" si="328"/>
        <v>0</v>
      </c>
      <c r="GY40" s="174">
        <f t="shared" si="328"/>
        <v>0</v>
      </c>
      <c r="GZ40" s="174">
        <f t="shared" si="328"/>
        <v>0</v>
      </c>
      <c r="HA40" s="174">
        <f t="shared" si="328"/>
        <v>0</v>
      </c>
      <c r="HB40" s="174">
        <f t="shared" si="328"/>
        <v>0</v>
      </c>
      <c r="HC40" s="174">
        <f t="shared" si="328"/>
        <v>0</v>
      </c>
      <c r="HD40" s="174">
        <f t="shared" si="328"/>
        <v>0</v>
      </c>
      <c r="HE40" s="174">
        <f t="shared" si="328"/>
        <v>0</v>
      </c>
      <c r="HF40" s="174">
        <f t="shared" si="328"/>
        <v>0</v>
      </c>
      <c r="HG40" s="174">
        <f t="shared" si="328"/>
        <v>0</v>
      </c>
      <c r="HH40" s="174">
        <f t="shared" si="328"/>
        <v>0</v>
      </c>
      <c r="HI40" s="174">
        <f t="shared" si="328"/>
        <v>0</v>
      </c>
      <c r="HJ40" s="174">
        <f t="shared" si="328"/>
        <v>0</v>
      </c>
      <c r="HK40" s="174">
        <f t="shared" si="328"/>
        <v>0</v>
      </c>
      <c r="HL40" s="174">
        <f t="shared" si="328"/>
        <v>0</v>
      </c>
      <c r="HM40" s="174">
        <f t="shared" si="328"/>
        <v>0</v>
      </c>
      <c r="HN40" s="174">
        <f t="shared" si="328"/>
        <v>0</v>
      </c>
      <c r="HO40" s="174">
        <f t="shared" si="328"/>
        <v>0</v>
      </c>
      <c r="HP40" s="174">
        <f t="shared" ref="HP40:IL40" si="329">SUM(HP41,HP48,HP57)</f>
        <v>0</v>
      </c>
      <c r="HQ40" s="174">
        <f t="shared" si="329"/>
        <v>0</v>
      </c>
      <c r="HR40" s="174">
        <f t="shared" si="329"/>
        <v>0</v>
      </c>
      <c r="HS40" s="174">
        <f t="shared" si="329"/>
        <v>0</v>
      </c>
      <c r="HT40" s="174">
        <f t="shared" si="329"/>
        <v>0</v>
      </c>
      <c r="HU40" s="174">
        <f t="shared" si="329"/>
        <v>0</v>
      </c>
      <c r="HV40" s="174">
        <f t="shared" si="329"/>
        <v>0</v>
      </c>
      <c r="HW40" s="174">
        <f t="shared" si="329"/>
        <v>0</v>
      </c>
      <c r="HX40" s="174">
        <f t="shared" si="329"/>
        <v>0</v>
      </c>
      <c r="HY40" s="174">
        <f t="shared" si="329"/>
        <v>0</v>
      </c>
      <c r="HZ40" s="174">
        <f t="shared" si="329"/>
        <v>0</v>
      </c>
      <c r="IA40" s="174">
        <f t="shared" si="329"/>
        <v>0</v>
      </c>
      <c r="IB40" s="174">
        <f t="shared" si="329"/>
        <v>0</v>
      </c>
      <c r="IC40" s="174">
        <f t="shared" si="329"/>
        <v>0</v>
      </c>
      <c r="ID40" s="174">
        <f t="shared" si="329"/>
        <v>0</v>
      </c>
      <c r="IE40" s="174">
        <f t="shared" si="329"/>
        <v>0</v>
      </c>
      <c r="IF40" s="174">
        <f t="shared" si="329"/>
        <v>0</v>
      </c>
      <c r="IG40" s="174">
        <f t="shared" si="329"/>
        <v>0</v>
      </c>
      <c r="IH40" s="174">
        <f t="shared" si="329"/>
        <v>0</v>
      </c>
      <c r="II40" s="174">
        <f t="shared" si="329"/>
        <v>0</v>
      </c>
      <c r="IJ40" s="174">
        <f t="shared" si="329"/>
        <v>0</v>
      </c>
      <c r="IK40" s="174">
        <f t="shared" si="329"/>
        <v>0</v>
      </c>
      <c r="IL40" s="174">
        <f t="shared" si="329"/>
        <v>0</v>
      </c>
    </row>
    <row r="41" spans="1:246" ht="15.75" customHeight="1" outlineLevel="1" x14ac:dyDescent="0.35">
      <c r="A41" s="90" t="s">
        <v>819</v>
      </c>
      <c r="B41" s="70"/>
      <c r="C41" s="70"/>
      <c r="D41" s="154">
        <f t="shared" ref="D41:CQ41" si="330">SUM(D42:D47)</f>
        <v>0</v>
      </c>
      <c r="E41" s="154">
        <f t="shared" si="330"/>
        <v>0</v>
      </c>
      <c r="F41" s="154">
        <f t="shared" si="330"/>
        <v>0</v>
      </c>
      <c r="G41" s="154">
        <f t="shared" si="330"/>
        <v>0</v>
      </c>
      <c r="H41" s="154">
        <f t="shared" si="330"/>
        <v>0</v>
      </c>
      <c r="I41" s="154">
        <f t="shared" si="330"/>
        <v>0</v>
      </c>
      <c r="J41" s="154">
        <f t="shared" si="330"/>
        <v>0</v>
      </c>
      <c r="K41" s="154">
        <f t="shared" si="330"/>
        <v>0</v>
      </c>
      <c r="L41" s="154">
        <f t="shared" si="330"/>
        <v>0</v>
      </c>
      <c r="M41" s="154">
        <f t="shared" si="330"/>
        <v>0</v>
      </c>
      <c r="N41" s="154">
        <f t="shared" si="330"/>
        <v>0</v>
      </c>
      <c r="O41" s="154">
        <f t="shared" si="330"/>
        <v>0</v>
      </c>
      <c r="P41" s="154">
        <f t="shared" si="330"/>
        <v>0</v>
      </c>
      <c r="Q41" s="154">
        <f t="shared" si="330"/>
        <v>0</v>
      </c>
      <c r="R41" s="154">
        <f t="shared" si="330"/>
        <v>0</v>
      </c>
      <c r="S41" s="154">
        <f t="shared" si="330"/>
        <v>0</v>
      </c>
      <c r="T41" s="154">
        <f t="shared" si="330"/>
        <v>0</v>
      </c>
      <c r="U41" s="154">
        <f t="shared" si="330"/>
        <v>0</v>
      </c>
      <c r="V41" s="154">
        <f t="shared" si="330"/>
        <v>0</v>
      </c>
      <c r="W41" s="154">
        <f t="shared" si="330"/>
        <v>0</v>
      </c>
      <c r="X41" s="154">
        <f t="shared" si="330"/>
        <v>0</v>
      </c>
      <c r="Y41" s="154">
        <f t="shared" si="330"/>
        <v>0</v>
      </c>
      <c r="Z41" s="154">
        <f t="shared" si="330"/>
        <v>0</v>
      </c>
      <c r="AA41" s="154">
        <f t="shared" si="330"/>
        <v>110</v>
      </c>
      <c r="AB41" s="154">
        <f t="shared" si="330"/>
        <v>0</v>
      </c>
      <c r="AC41" s="154">
        <f t="shared" si="330"/>
        <v>110</v>
      </c>
      <c r="AD41" s="154">
        <f t="shared" si="330"/>
        <v>110</v>
      </c>
      <c r="AE41" s="154">
        <f t="shared" si="330"/>
        <v>0</v>
      </c>
      <c r="AF41" s="154">
        <f t="shared" si="330"/>
        <v>0</v>
      </c>
      <c r="AG41" s="154">
        <f t="shared" si="330"/>
        <v>0</v>
      </c>
      <c r="AH41" s="178">
        <f t="shared" si="330"/>
        <v>0</v>
      </c>
      <c r="AI41" s="153">
        <f t="shared" si="330"/>
        <v>0</v>
      </c>
      <c r="AJ41" s="154">
        <f t="shared" si="330"/>
        <v>179</v>
      </c>
      <c r="AK41" s="154">
        <f t="shared" si="330"/>
        <v>120</v>
      </c>
      <c r="AL41" s="154">
        <f t="shared" si="330"/>
        <v>110</v>
      </c>
      <c r="AM41" s="154">
        <f t="shared" si="330"/>
        <v>2448.8500000000004</v>
      </c>
      <c r="AN41" s="154">
        <f t="shared" si="330"/>
        <v>0</v>
      </c>
      <c r="AO41" s="154">
        <f t="shared" si="330"/>
        <v>1000</v>
      </c>
      <c r="AP41" s="154">
        <f t="shared" si="330"/>
        <v>0</v>
      </c>
      <c r="AQ41" s="154">
        <f t="shared" si="330"/>
        <v>0</v>
      </c>
      <c r="AR41" s="154">
        <f t="shared" si="330"/>
        <v>0</v>
      </c>
      <c r="AS41" s="154">
        <f t="shared" si="330"/>
        <v>0</v>
      </c>
      <c r="AT41" s="154">
        <f t="shared" si="330"/>
        <v>0</v>
      </c>
      <c r="AU41" s="154">
        <f t="shared" si="330"/>
        <v>0</v>
      </c>
      <c r="AV41" s="154">
        <f t="shared" si="330"/>
        <v>0</v>
      </c>
      <c r="AW41" s="154">
        <f t="shared" si="330"/>
        <v>0</v>
      </c>
      <c r="AX41" s="154">
        <f t="shared" si="330"/>
        <v>0</v>
      </c>
      <c r="AY41" s="154">
        <f t="shared" si="330"/>
        <v>0</v>
      </c>
      <c r="AZ41" s="154">
        <f t="shared" si="330"/>
        <v>0</v>
      </c>
      <c r="BA41" s="154">
        <f t="shared" si="330"/>
        <v>1197</v>
      </c>
      <c r="BB41" s="154">
        <f t="shared" si="330"/>
        <v>0</v>
      </c>
      <c r="BC41" s="154">
        <f t="shared" si="330"/>
        <v>0</v>
      </c>
      <c r="BD41" s="154">
        <f t="shared" si="330"/>
        <v>0</v>
      </c>
      <c r="BE41" s="154">
        <f t="shared" si="330"/>
        <v>0</v>
      </c>
      <c r="BF41" s="154">
        <f t="shared" si="330"/>
        <v>0</v>
      </c>
      <c r="BG41" s="154">
        <f t="shared" si="330"/>
        <v>0</v>
      </c>
      <c r="BH41" s="154">
        <f t="shared" si="330"/>
        <v>0</v>
      </c>
      <c r="BI41" s="154">
        <f t="shared" si="330"/>
        <v>0</v>
      </c>
      <c r="BJ41" s="154">
        <f t="shared" si="330"/>
        <v>0</v>
      </c>
      <c r="BK41" s="154">
        <f t="shared" si="330"/>
        <v>0</v>
      </c>
      <c r="BL41" s="154">
        <f t="shared" si="330"/>
        <v>0</v>
      </c>
      <c r="BM41" s="155">
        <f t="shared" si="330"/>
        <v>0</v>
      </c>
      <c r="BN41" s="156">
        <f t="shared" si="330"/>
        <v>0</v>
      </c>
      <c r="BO41" s="154">
        <f t="shared" si="330"/>
        <v>0</v>
      </c>
      <c r="BP41" s="154">
        <f t="shared" si="330"/>
        <v>0</v>
      </c>
      <c r="BQ41" s="154">
        <f t="shared" si="330"/>
        <v>0</v>
      </c>
      <c r="BR41" s="154">
        <f t="shared" si="330"/>
        <v>2962.4</v>
      </c>
      <c r="BS41" s="154">
        <f t="shared" si="330"/>
        <v>0</v>
      </c>
      <c r="BT41" s="154">
        <f t="shared" si="330"/>
        <v>0</v>
      </c>
      <c r="BU41" s="154">
        <f t="shared" si="330"/>
        <v>0</v>
      </c>
      <c r="BV41" s="154">
        <f t="shared" si="330"/>
        <v>0</v>
      </c>
      <c r="BW41" s="154">
        <f t="shared" si="330"/>
        <v>0</v>
      </c>
      <c r="BX41" s="154">
        <f t="shared" si="330"/>
        <v>0</v>
      </c>
      <c r="BY41" s="154">
        <f t="shared" si="330"/>
        <v>0</v>
      </c>
      <c r="BZ41" s="154">
        <f t="shared" si="330"/>
        <v>0</v>
      </c>
      <c r="CA41" s="154">
        <f t="shared" si="330"/>
        <v>0</v>
      </c>
      <c r="CB41" s="154">
        <f t="shared" si="330"/>
        <v>0</v>
      </c>
      <c r="CC41" s="154">
        <f t="shared" si="330"/>
        <v>0</v>
      </c>
      <c r="CD41" s="154">
        <f t="shared" si="330"/>
        <v>0</v>
      </c>
      <c r="CE41" s="154">
        <f t="shared" si="330"/>
        <v>0</v>
      </c>
      <c r="CF41" s="154">
        <f t="shared" si="330"/>
        <v>0</v>
      </c>
      <c r="CG41" s="154">
        <f t="shared" si="330"/>
        <v>0</v>
      </c>
      <c r="CH41" s="154">
        <f t="shared" si="330"/>
        <v>0</v>
      </c>
      <c r="CI41" s="154">
        <f t="shared" si="330"/>
        <v>0</v>
      </c>
      <c r="CJ41" s="154">
        <f t="shared" si="330"/>
        <v>0</v>
      </c>
      <c r="CK41" s="154">
        <f t="shared" si="330"/>
        <v>0</v>
      </c>
      <c r="CL41" s="154">
        <f t="shared" si="330"/>
        <v>0</v>
      </c>
      <c r="CM41" s="154">
        <f t="shared" si="330"/>
        <v>0</v>
      </c>
      <c r="CN41" s="154">
        <f t="shared" si="330"/>
        <v>0</v>
      </c>
      <c r="CO41" s="154">
        <f t="shared" si="330"/>
        <v>0</v>
      </c>
      <c r="CP41" s="154">
        <f t="shared" si="330"/>
        <v>0</v>
      </c>
      <c r="CQ41" s="154">
        <f t="shared" si="330"/>
        <v>0</v>
      </c>
      <c r="CR41" s="154">
        <f t="shared" ref="CR41:FC41" si="331">SUM(CR42:CR47)</f>
        <v>0</v>
      </c>
      <c r="CS41" s="154">
        <f t="shared" si="331"/>
        <v>0</v>
      </c>
      <c r="CT41" s="154">
        <f t="shared" si="331"/>
        <v>0</v>
      </c>
      <c r="CU41" s="154">
        <f t="shared" si="331"/>
        <v>0</v>
      </c>
      <c r="CV41" s="154">
        <f t="shared" si="331"/>
        <v>0</v>
      </c>
      <c r="CW41" s="154">
        <f t="shared" si="331"/>
        <v>0</v>
      </c>
      <c r="CX41" s="154">
        <f t="shared" si="331"/>
        <v>0</v>
      </c>
      <c r="CY41" s="154">
        <f t="shared" si="331"/>
        <v>0</v>
      </c>
      <c r="CZ41" s="154">
        <f t="shared" si="331"/>
        <v>0</v>
      </c>
      <c r="DA41" s="154">
        <f t="shared" si="331"/>
        <v>0</v>
      </c>
      <c r="DB41" s="154">
        <f t="shared" si="331"/>
        <v>0</v>
      </c>
      <c r="DC41" s="154">
        <f t="shared" si="331"/>
        <v>0</v>
      </c>
      <c r="DD41" s="154">
        <f t="shared" si="331"/>
        <v>0</v>
      </c>
      <c r="DE41" s="154">
        <f t="shared" si="331"/>
        <v>0</v>
      </c>
      <c r="DF41" s="154">
        <f t="shared" si="331"/>
        <v>0</v>
      </c>
      <c r="DG41" s="154">
        <f t="shared" si="331"/>
        <v>0</v>
      </c>
      <c r="DH41" s="154">
        <f t="shared" si="331"/>
        <v>0</v>
      </c>
      <c r="DI41" s="154">
        <f t="shared" si="331"/>
        <v>0</v>
      </c>
      <c r="DJ41" s="154">
        <f t="shared" si="331"/>
        <v>0</v>
      </c>
      <c r="DK41" s="154">
        <f t="shared" si="331"/>
        <v>0</v>
      </c>
      <c r="DL41" s="154">
        <f t="shared" si="331"/>
        <v>0</v>
      </c>
      <c r="DM41" s="154">
        <f t="shared" si="331"/>
        <v>0</v>
      </c>
      <c r="DN41" s="154">
        <f t="shared" si="331"/>
        <v>0</v>
      </c>
      <c r="DO41" s="154">
        <f t="shared" si="331"/>
        <v>0</v>
      </c>
      <c r="DP41" s="154">
        <f t="shared" si="331"/>
        <v>0</v>
      </c>
      <c r="DQ41" s="154">
        <f t="shared" si="331"/>
        <v>0</v>
      </c>
      <c r="DR41" s="154">
        <f t="shared" si="331"/>
        <v>0</v>
      </c>
      <c r="DS41" s="154">
        <f t="shared" si="331"/>
        <v>0</v>
      </c>
      <c r="DT41" s="154">
        <f t="shared" si="331"/>
        <v>0</v>
      </c>
      <c r="DU41" s="154">
        <f t="shared" si="331"/>
        <v>0</v>
      </c>
      <c r="DV41" s="154">
        <f t="shared" si="331"/>
        <v>0</v>
      </c>
      <c r="DW41" s="154">
        <f t="shared" si="331"/>
        <v>0</v>
      </c>
      <c r="DX41" s="154">
        <f t="shared" si="331"/>
        <v>0</v>
      </c>
      <c r="DY41" s="154">
        <f t="shared" si="331"/>
        <v>0</v>
      </c>
      <c r="DZ41" s="154">
        <f t="shared" si="331"/>
        <v>0</v>
      </c>
      <c r="EA41" s="154">
        <f t="shared" si="331"/>
        <v>0</v>
      </c>
      <c r="EB41" s="154">
        <f t="shared" si="331"/>
        <v>0</v>
      </c>
      <c r="EC41" s="154">
        <f t="shared" si="331"/>
        <v>0</v>
      </c>
      <c r="ED41" s="154">
        <f t="shared" si="331"/>
        <v>0</v>
      </c>
      <c r="EE41" s="154">
        <f t="shared" si="331"/>
        <v>0</v>
      </c>
      <c r="EF41" s="154">
        <f t="shared" si="331"/>
        <v>0</v>
      </c>
      <c r="EG41" s="154">
        <f t="shared" si="331"/>
        <v>0</v>
      </c>
      <c r="EH41" s="154">
        <f t="shared" si="331"/>
        <v>0</v>
      </c>
      <c r="EI41" s="154">
        <f t="shared" si="331"/>
        <v>0</v>
      </c>
      <c r="EJ41" s="154">
        <f t="shared" si="331"/>
        <v>0</v>
      </c>
      <c r="EK41" s="154">
        <f t="shared" si="331"/>
        <v>0</v>
      </c>
      <c r="EL41" s="154">
        <f t="shared" si="331"/>
        <v>0</v>
      </c>
      <c r="EM41" s="154">
        <f t="shared" si="331"/>
        <v>0</v>
      </c>
      <c r="EN41" s="154">
        <f t="shared" si="331"/>
        <v>0</v>
      </c>
      <c r="EO41" s="154">
        <f t="shared" si="331"/>
        <v>0</v>
      </c>
      <c r="EP41" s="154">
        <f t="shared" si="331"/>
        <v>0</v>
      </c>
      <c r="EQ41" s="154">
        <f t="shared" si="331"/>
        <v>0</v>
      </c>
      <c r="ER41" s="154">
        <f t="shared" si="331"/>
        <v>0</v>
      </c>
      <c r="ES41" s="154">
        <f t="shared" si="331"/>
        <v>0</v>
      </c>
      <c r="ET41" s="154">
        <f t="shared" si="331"/>
        <v>0</v>
      </c>
      <c r="EU41" s="154">
        <f t="shared" si="331"/>
        <v>0</v>
      </c>
      <c r="EV41" s="154">
        <f t="shared" si="331"/>
        <v>0</v>
      </c>
      <c r="EW41" s="154">
        <f t="shared" si="331"/>
        <v>0</v>
      </c>
      <c r="EX41" s="154">
        <f t="shared" si="331"/>
        <v>0</v>
      </c>
      <c r="EY41" s="154">
        <f t="shared" si="331"/>
        <v>0</v>
      </c>
      <c r="EZ41" s="154">
        <f t="shared" si="331"/>
        <v>0</v>
      </c>
      <c r="FA41" s="154">
        <f t="shared" si="331"/>
        <v>0</v>
      </c>
      <c r="FB41" s="154">
        <f t="shared" si="331"/>
        <v>0</v>
      </c>
      <c r="FC41" s="154">
        <f t="shared" si="331"/>
        <v>0</v>
      </c>
      <c r="FD41" s="154">
        <f t="shared" ref="FD41:HO41" si="332">SUM(FD42:FD47)</f>
        <v>0</v>
      </c>
      <c r="FE41" s="154">
        <f t="shared" si="332"/>
        <v>0</v>
      </c>
      <c r="FF41" s="154">
        <f t="shared" si="332"/>
        <v>0</v>
      </c>
      <c r="FG41" s="154">
        <f t="shared" si="332"/>
        <v>0</v>
      </c>
      <c r="FH41" s="154">
        <f t="shared" si="332"/>
        <v>0</v>
      </c>
      <c r="FI41" s="154">
        <f t="shared" si="332"/>
        <v>0</v>
      </c>
      <c r="FJ41" s="154">
        <f t="shared" si="332"/>
        <v>0</v>
      </c>
      <c r="FK41" s="154">
        <f t="shared" si="332"/>
        <v>0</v>
      </c>
      <c r="FL41" s="154">
        <f t="shared" si="332"/>
        <v>0</v>
      </c>
      <c r="FM41" s="154">
        <f t="shared" si="332"/>
        <v>0</v>
      </c>
      <c r="FN41" s="154">
        <f t="shared" si="332"/>
        <v>0</v>
      </c>
      <c r="FO41" s="154">
        <f t="shared" si="332"/>
        <v>0</v>
      </c>
      <c r="FP41" s="154">
        <f t="shared" si="332"/>
        <v>0</v>
      </c>
      <c r="FQ41" s="154">
        <f t="shared" si="332"/>
        <v>0</v>
      </c>
      <c r="FR41" s="154">
        <f t="shared" si="332"/>
        <v>0</v>
      </c>
      <c r="FS41" s="154">
        <f t="shared" si="332"/>
        <v>0</v>
      </c>
      <c r="FT41" s="154">
        <f t="shared" si="332"/>
        <v>0</v>
      </c>
      <c r="FU41" s="154">
        <f t="shared" si="332"/>
        <v>0</v>
      </c>
      <c r="FV41" s="154">
        <f t="shared" si="332"/>
        <v>0</v>
      </c>
      <c r="FW41" s="154">
        <f t="shared" si="332"/>
        <v>0</v>
      </c>
      <c r="FX41" s="154">
        <f t="shared" si="332"/>
        <v>0</v>
      </c>
      <c r="FY41" s="154">
        <f t="shared" si="332"/>
        <v>0</v>
      </c>
      <c r="FZ41" s="154">
        <f t="shared" si="332"/>
        <v>0</v>
      </c>
      <c r="GA41" s="154">
        <f t="shared" si="332"/>
        <v>0</v>
      </c>
      <c r="GB41" s="154">
        <f t="shared" si="332"/>
        <v>0</v>
      </c>
      <c r="GC41" s="154">
        <f t="shared" si="332"/>
        <v>0</v>
      </c>
      <c r="GD41" s="154">
        <f t="shared" si="332"/>
        <v>0</v>
      </c>
      <c r="GE41" s="154">
        <f t="shared" si="332"/>
        <v>0</v>
      </c>
      <c r="GF41" s="154">
        <f t="shared" si="332"/>
        <v>0</v>
      </c>
      <c r="GG41" s="154">
        <f t="shared" si="332"/>
        <v>0</v>
      </c>
      <c r="GH41" s="154">
        <f t="shared" si="332"/>
        <v>0</v>
      </c>
      <c r="GI41" s="154">
        <f t="shared" si="332"/>
        <v>0</v>
      </c>
      <c r="GJ41" s="154">
        <f t="shared" si="332"/>
        <v>0</v>
      </c>
      <c r="GK41" s="154">
        <f t="shared" si="332"/>
        <v>0</v>
      </c>
      <c r="GL41" s="154">
        <f t="shared" si="332"/>
        <v>0</v>
      </c>
      <c r="GM41" s="154">
        <f t="shared" si="332"/>
        <v>0</v>
      </c>
      <c r="GN41" s="154">
        <f t="shared" si="332"/>
        <v>0</v>
      </c>
      <c r="GO41" s="154">
        <f t="shared" si="332"/>
        <v>0</v>
      </c>
      <c r="GP41" s="154">
        <f t="shared" si="332"/>
        <v>0</v>
      </c>
      <c r="GQ41" s="154">
        <f t="shared" si="332"/>
        <v>0</v>
      </c>
      <c r="GR41" s="154">
        <f t="shared" si="332"/>
        <v>0</v>
      </c>
      <c r="GS41" s="154">
        <f t="shared" si="332"/>
        <v>0</v>
      </c>
      <c r="GT41" s="154">
        <f t="shared" si="332"/>
        <v>0</v>
      </c>
      <c r="GU41" s="154">
        <f t="shared" si="332"/>
        <v>0</v>
      </c>
      <c r="GV41" s="154">
        <f t="shared" si="332"/>
        <v>0</v>
      </c>
      <c r="GW41" s="154">
        <f t="shared" si="332"/>
        <v>0</v>
      </c>
      <c r="GX41" s="154">
        <f t="shared" si="332"/>
        <v>0</v>
      </c>
      <c r="GY41" s="154">
        <f t="shared" si="332"/>
        <v>0</v>
      </c>
      <c r="GZ41" s="154">
        <f t="shared" si="332"/>
        <v>0</v>
      </c>
      <c r="HA41" s="154">
        <f t="shared" si="332"/>
        <v>0</v>
      </c>
      <c r="HB41" s="154">
        <f t="shared" si="332"/>
        <v>0</v>
      </c>
      <c r="HC41" s="154">
        <f t="shared" si="332"/>
        <v>0</v>
      </c>
      <c r="HD41" s="154">
        <f t="shared" si="332"/>
        <v>0</v>
      </c>
      <c r="HE41" s="154">
        <f t="shared" si="332"/>
        <v>0</v>
      </c>
      <c r="HF41" s="154">
        <f t="shared" si="332"/>
        <v>0</v>
      </c>
      <c r="HG41" s="154">
        <f t="shared" si="332"/>
        <v>0</v>
      </c>
      <c r="HH41" s="154">
        <f t="shared" si="332"/>
        <v>0</v>
      </c>
      <c r="HI41" s="154">
        <f t="shared" si="332"/>
        <v>0</v>
      </c>
      <c r="HJ41" s="154">
        <f t="shared" si="332"/>
        <v>0</v>
      </c>
      <c r="HK41" s="154">
        <f t="shared" si="332"/>
        <v>0</v>
      </c>
      <c r="HL41" s="154">
        <f t="shared" si="332"/>
        <v>0</v>
      </c>
      <c r="HM41" s="154">
        <f t="shared" si="332"/>
        <v>0</v>
      </c>
      <c r="HN41" s="154">
        <f t="shared" si="332"/>
        <v>0</v>
      </c>
      <c r="HO41" s="154">
        <f t="shared" si="332"/>
        <v>0</v>
      </c>
      <c r="HP41" s="154">
        <f t="shared" ref="HP41:IL41" si="333">SUM(HP42:HP47)</f>
        <v>0</v>
      </c>
      <c r="HQ41" s="154">
        <f t="shared" si="333"/>
        <v>0</v>
      </c>
      <c r="HR41" s="154">
        <f t="shared" si="333"/>
        <v>0</v>
      </c>
      <c r="HS41" s="154">
        <f t="shared" si="333"/>
        <v>0</v>
      </c>
      <c r="HT41" s="154">
        <f t="shared" si="333"/>
        <v>0</v>
      </c>
      <c r="HU41" s="154">
        <f t="shared" si="333"/>
        <v>0</v>
      </c>
      <c r="HV41" s="154">
        <f t="shared" si="333"/>
        <v>0</v>
      </c>
      <c r="HW41" s="154">
        <f t="shared" si="333"/>
        <v>0</v>
      </c>
      <c r="HX41" s="154">
        <f t="shared" si="333"/>
        <v>0</v>
      </c>
      <c r="HY41" s="154">
        <f t="shared" si="333"/>
        <v>0</v>
      </c>
      <c r="HZ41" s="154">
        <f t="shared" si="333"/>
        <v>0</v>
      </c>
      <c r="IA41" s="154">
        <f t="shared" si="333"/>
        <v>0</v>
      </c>
      <c r="IB41" s="154">
        <f t="shared" si="333"/>
        <v>0</v>
      </c>
      <c r="IC41" s="154">
        <f t="shared" si="333"/>
        <v>0</v>
      </c>
      <c r="ID41" s="154">
        <f t="shared" si="333"/>
        <v>0</v>
      </c>
      <c r="IE41" s="154">
        <f t="shared" si="333"/>
        <v>0</v>
      </c>
      <c r="IF41" s="154">
        <f t="shared" si="333"/>
        <v>0</v>
      </c>
      <c r="IG41" s="154">
        <f t="shared" si="333"/>
        <v>0</v>
      </c>
      <c r="IH41" s="154">
        <f t="shared" si="333"/>
        <v>0</v>
      </c>
      <c r="II41" s="154">
        <f t="shared" si="333"/>
        <v>0</v>
      </c>
      <c r="IJ41" s="154">
        <f t="shared" si="333"/>
        <v>0</v>
      </c>
      <c r="IK41" s="154">
        <f t="shared" si="333"/>
        <v>0</v>
      </c>
      <c r="IL41" s="154">
        <f t="shared" si="333"/>
        <v>0</v>
      </c>
    </row>
    <row r="42" spans="1:246" ht="15.75" customHeight="1" outlineLevel="2" x14ac:dyDescent="0.35">
      <c r="A42" s="3" t="s">
        <v>820</v>
      </c>
      <c r="B42" s="70"/>
      <c r="C42" s="70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94"/>
      <c r="AI42" s="167"/>
      <c r="AJ42" s="168">
        <v>69</v>
      </c>
      <c r="AK42" s="168"/>
      <c r="AL42" s="168"/>
      <c r="AM42" s="168">
        <v>1129.1500000000001</v>
      </c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  <c r="BL42" s="168"/>
      <c r="BM42" s="169"/>
      <c r="BN42" s="170"/>
      <c r="BO42" s="168"/>
      <c r="BP42" s="168"/>
      <c r="BQ42" s="168"/>
      <c r="BR42" s="168">
        <v>2200</v>
      </c>
      <c r="BS42" s="168"/>
      <c r="BT42" s="168"/>
      <c r="BU42" s="168"/>
      <c r="BV42" s="168"/>
      <c r="BW42" s="168"/>
      <c r="BX42" s="168"/>
      <c r="BY42" s="168"/>
      <c r="BZ42" s="168"/>
      <c r="CA42" s="168"/>
      <c r="CB42" s="168"/>
      <c r="CC42" s="168"/>
      <c r="CD42" s="168"/>
      <c r="CE42" s="168"/>
      <c r="CF42" s="168"/>
      <c r="CG42" s="168"/>
      <c r="CH42" s="168"/>
      <c r="CI42" s="168"/>
      <c r="CJ42" s="168"/>
      <c r="CK42" s="168"/>
      <c r="CL42" s="168"/>
      <c r="CM42" s="168"/>
      <c r="CN42" s="168"/>
      <c r="CO42" s="168"/>
      <c r="CP42" s="168"/>
      <c r="CQ42" s="168"/>
      <c r="CR42" s="168"/>
      <c r="CS42" s="168"/>
      <c r="CT42" s="168"/>
      <c r="CU42" s="168"/>
      <c r="CV42" s="168"/>
      <c r="CW42" s="168"/>
      <c r="CX42" s="168"/>
      <c r="CY42" s="168"/>
      <c r="CZ42" s="168"/>
      <c r="DA42" s="168"/>
      <c r="DB42" s="168"/>
      <c r="DC42" s="168"/>
      <c r="DD42" s="168"/>
      <c r="DE42" s="168"/>
      <c r="DF42" s="168"/>
      <c r="DG42" s="168"/>
      <c r="DH42" s="168"/>
      <c r="DI42" s="168"/>
      <c r="DJ42" s="168"/>
      <c r="DK42" s="168"/>
      <c r="DL42" s="168"/>
      <c r="DM42" s="168"/>
      <c r="DN42" s="168"/>
      <c r="DO42" s="168"/>
      <c r="DP42" s="168"/>
      <c r="DQ42" s="168"/>
      <c r="DR42" s="168"/>
      <c r="DS42" s="168"/>
      <c r="DT42" s="168"/>
      <c r="DU42" s="168"/>
      <c r="DV42" s="168"/>
      <c r="DW42" s="168"/>
      <c r="DX42" s="168"/>
      <c r="DY42" s="168"/>
      <c r="DZ42" s="168"/>
      <c r="EA42" s="168"/>
      <c r="EB42" s="168"/>
      <c r="EC42" s="168"/>
      <c r="ED42" s="168"/>
      <c r="EE42" s="168"/>
      <c r="EF42" s="168"/>
      <c r="EG42" s="168"/>
      <c r="EH42" s="168"/>
      <c r="EI42" s="168"/>
      <c r="EJ42" s="168"/>
      <c r="EK42" s="168"/>
      <c r="EL42" s="168"/>
      <c r="EM42" s="168"/>
      <c r="EN42" s="168"/>
      <c r="EO42" s="168"/>
      <c r="EP42" s="168"/>
      <c r="EQ42" s="168"/>
      <c r="ER42" s="168"/>
      <c r="ES42" s="168"/>
      <c r="ET42" s="168"/>
      <c r="EU42" s="168"/>
      <c r="EV42" s="168"/>
      <c r="EW42" s="168"/>
      <c r="EX42" s="168"/>
      <c r="EY42" s="168"/>
      <c r="EZ42" s="168"/>
      <c r="FA42" s="168"/>
      <c r="FB42" s="168"/>
      <c r="FC42" s="168"/>
      <c r="FD42" s="168"/>
      <c r="FE42" s="168"/>
      <c r="FF42" s="168"/>
      <c r="FG42" s="168"/>
      <c r="FH42" s="168"/>
      <c r="FI42" s="168"/>
      <c r="FJ42" s="168"/>
      <c r="FK42" s="168"/>
      <c r="FL42" s="168"/>
      <c r="FM42" s="168"/>
      <c r="FN42" s="168"/>
      <c r="FO42" s="168"/>
      <c r="FP42" s="168"/>
      <c r="FQ42" s="168"/>
      <c r="FR42" s="168"/>
      <c r="FS42" s="168"/>
      <c r="FT42" s="168"/>
      <c r="FU42" s="168"/>
      <c r="FV42" s="168"/>
      <c r="FW42" s="168"/>
      <c r="FX42" s="168"/>
      <c r="FY42" s="168"/>
      <c r="FZ42" s="168"/>
      <c r="GA42" s="168"/>
      <c r="GB42" s="168"/>
      <c r="GC42" s="168"/>
      <c r="GD42" s="168"/>
      <c r="GE42" s="168"/>
      <c r="GF42" s="168"/>
      <c r="GG42" s="168"/>
      <c r="GH42" s="168"/>
      <c r="GI42" s="168"/>
      <c r="GJ42" s="168"/>
      <c r="GK42" s="168"/>
      <c r="GL42" s="168"/>
      <c r="GM42" s="168"/>
      <c r="GN42" s="168"/>
      <c r="GO42" s="168"/>
      <c r="GP42" s="168"/>
      <c r="GQ42" s="168"/>
      <c r="GR42" s="168"/>
      <c r="GS42" s="168"/>
      <c r="GT42" s="168"/>
      <c r="GU42" s="168"/>
      <c r="GV42" s="168"/>
      <c r="GW42" s="168"/>
      <c r="GX42" s="168"/>
      <c r="GY42" s="168"/>
      <c r="GZ42" s="168"/>
      <c r="HA42" s="168"/>
      <c r="HB42" s="168"/>
      <c r="HC42" s="168"/>
      <c r="HD42" s="168"/>
      <c r="HE42" s="168"/>
      <c r="HF42" s="168"/>
      <c r="HG42" s="168"/>
      <c r="HH42" s="168"/>
      <c r="HI42" s="168"/>
      <c r="HJ42" s="168"/>
      <c r="HK42" s="168"/>
      <c r="HL42" s="168"/>
      <c r="HM42" s="168"/>
      <c r="HN42" s="168"/>
      <c r="HO42" s="168"/>
      <c r="HP42" s="168"/>
      <c r="HQ42" s="168"/>
      <c r="HR42" s="168"/>
      <c r="HS42" s="168"/>
      <c r="HT42" s="168"/>
      <c r="HU42" s="168"/>
      <c r="HV42" s="168"/>
      <c r="HW42" s="168"/>
      <c r="HX42" s="168"/>
      <c r="HY42" s="168"/>
      <c r="HZ42" s="168"/>
      <c r="IA42" s="168"/>
      <c r="IB42" s="168"/>
      <c r="IC42" s="168"/>
      <c r="ID42" s="168"/>
      <c r="IE42" s="168"/>
      <c r="IF42" s="168"/>
      <c r="IG42" s="168"/>
      <c r="IH42" s="168"/>
      <c r="II42" s="168"/>
      <c r="IJ42" s="168"/>
      <c r="IK42" s="168"/>
      <c r="IL42" s="168"/>
    </row>
    <row r="43" spans="1:246" ht="15.75" customHeight="1" outlineLevel="2" x14ac:dyDescent="0.35">
      <c r="A43" s="3" t="s">
        <v>946</v>
      </c>
      <c r="B43" s="70"/>
      <c r="C43" s="70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94"/>
      <c r="AI43" s="167"/>
      <c r="AJ43" s="168"/>
      <c r="AK43" s="168"/>
      <c r="AL43" s="168"/>
      <c r="AM43" s="168">
        <v>1319.7</v>
      </c>
      <c r="AN43" s="168"/>
      <c r="AO43" s="168"/>
      <c r="AP43" s="168"/>
      <c r="AQ43" s="168"/>
      <c r="AR43" s="168"/>
      <c r="AS43" s="168"/>
      <c r="AT43" s="168"/>
      <c r="AU43" s="168"/>
      <c r="AV43" s="168"/>
      <c r="AW43" s="168"/>
      <c r="AX43" s="168"/>
      <c r="AY43" s="168"/>
      <c r="AZ43" s="168"/>
      <c r="BA43" s="168">
        <v>1197</v>
      </c>
      <c r="BB43" s="168"/>
      <c r="BC43" s="168"/>
      <c r="BD43" s="168"/>
      <c r="BE43" s="168"/>
      <c r="BF43" s="168"/>
      <c r="BG43" s="168"/>
      <c r="BH43" s="168"/>
      <c r="BI43" s="168"/>
      <c r="BJ43" s="168"/>
      <c r="BK43" s="168"/>
      <c r="BL43" s="168"/>
      <c r="BM43" s="169"/>
      <c r="BN43" s="170"/>
      <c r="BO43" s="168"/>
      <c r="BP43" s="168"/>
      <c r="BQ43" s="168"/>
      <c r="BR43" s="168">
        <v>762.4</v>
      </c>
      <c r="BS43" s="168"/>
      <c r="BT43" s="168"/>
      <c r="BU43" s="168"/>
      <c r="BV43" s="168"/>
      <c r="BW43" s="168"/>
      <c r="BX43" s="168"/>
      <c r="BY43" s="168"/>
      <c r="BZ43" s="168"/>
      <c r="CA43" s="168"/>
      <c r="CB43" s="168"/>
      <c r="CC43" s="168"/>
      <c r="CD43" s="168"/>
      <c r="CE43" s="168"/>
      <c r="CF43" s="168"/>
      <c r="CG43" s="168"/>
      <c r="CH43" s="168"/>
      <c r="CI43" s="168"/>
      <c r="CJ43" s="168"/>
      <c r="CK43" s="168"/>
      <c r="CL43" s="168"/>
      <c r="CM43" s="168"/>
      <c r="CN43" s="168"/>
      <c r="CO43" s="168"/>
      <c r="CP43" s="168"/>
      <c r="CQ43" s="168"/>
      <c r="CR43" s="168"/>
      <c r="CS43" s="168"/>
      <c r="CT43" s="168"/>
      <c r="CU43" s="168"/>
      <c r="CV43" s="168"/>
      <c r="CW43" s="168"/>
      <c r="CX43" s="168"/>
      <c r="CY43" s="168"/>
      <c r="CZ43" s="168"/>
      <c r="DA43" s="168"/>
      <c r="DB43" s="168"/>
      <c r="DC43" s="168"/>
      <c r="DD43" s="168"/>
      <c r="DE43" s="168"/>
      <c r="DF43" s="168"/>
      <c r="DG43" s="168"/>
      <c r="DH43" s="168"/>
      <c r="DI43" s="168"/>
      <c r="DJ43" s="168"/>
      <c r="DK43" s="168"/>
      <c r="DL43" s="168"/>
      <c r="DM43" s="168"/>
      <c r="DN43" s="168"/>
      <c r="DO43" s="168"/>
      <c r="DP43" s="168"/>
      <c r="DQ43" s="168"/>
      <c r="DR43" s="168"/>
      <c r="DS43" s="168"/>
      <c r="DT43" s="168"/>
      <c r="DU43" s="168"/>
      <c r="DV43" s="168"/>
      <c r="DW43" s="168"/>
      <c r="DX43" s="168"/>
      <c r="DY43" s="168"/>
      <c r="DZ43" s="168"/>
      <c r="EA43" s="168"/>
      <c r="EB43" s="168"/>
      <c r="EC43" s="168"/>
      <c r="ED43" s="168"/>
      <c r="EE43" s="168"/>
      <c r="EF43" s="168"/>
      <c r="EG43" s="168"/>
      <c r="EH43" s="168"/>
      <c r="EI43" s="168"/>
      <c r="EJ43" s="168"/>
      <c r="EK43" s="168"/>
      <c r="EL43" s="168"/>
      <c r="EM43" s="168"/>
      <c r="EN43" s="168"/>
      <c r="EO43" s="168"/>
      <c r="EP43" s="168"/>
      <c r="EQ43" s="168"/>
      <c r="ER43" s="168"/>
      <c r="ES43" s="168"/>
      <c r="ET43" s="168"/>
      <c r="EU43" s="168"/>
      <c r="EV43" s="168"/>
      <c r="EW43" s="168"/>
      <c r="EX43" s="168"/>
      <c r="EY43" s="168"/>
      <c r="EZ43" s="168"/>
      <c r="FA43" s="168"/>
      <c r="FB43" s="168"/>
      <c r="FC43" s="168"/>
      <c r="FD43" s="168"/>
      <c r="FE43" s="168"/>
      <c r="FF43" s="168"/>
      <c r="FG43" s="168"/>
      <c r="FH43" s="168"/>
      <c r="FI43" s="168"/>
      <c r="FJ43" s="168"/>
      <c r="FK43" s="168"/>
      <c r="FL43" s="168"/>
      <c r="FM43" s="168"/>
      <c r="FN43" s="168"/>
      <c r="FO43" s="168"/>
      <c r="FP43" s="168"/>
      <c r="FQ43" s="168"/>
      <c r="FR43" s="168"/>
      <c r="FS43" s="168"/>
      <c r="FT43" s="168"/>
      <c r="FU43" s="168"/>
      <c r="FV43" s="168"/>
      <c r="FW43" s="168"/>
      <c r="FX43" s="168"/>
      <c r="FY43" s="168"/>
      <c r="FZ43" s="168"/>
      <c r="GA43" s="168"/>
      <c r="GB43" s="168"/>
      <c r="GC43" s="168"/>
      <c r="GD43" s="168"/>
      <c r="GE43" s="168"/>
      <c r="GF43" s="168"/>
      <c r="GG43" s="168"/>
      <c r="GH43" s="168"/>
      <c r="GI43" s="168"/>
      <c r="GJ43" s="168"/>
      <c r="GK43" s="168"/>
      <c r="GL43" s="168"/>
      <c r="GM43" s="168"/>
      <c r="GN43" s="168"/>
      <c r="GO43" s="168"/>
      <c r="GP43" s="168"/>
      <c r="GQ43" s="168"/>
      <c r="GR43" s="168"/>
      <c r="GS43" s="168"/>
      <c r="GT43" s="168"/>
      <c r="GU43" s="168"/>
      <c r="GV43" s="168"/>
      <c r="GW43" s="168"/>
      <c r="GX43" s="168"/>
      <c r="GY43" s="168"/>
      <c r="GZ43" s="168"/>
      <c r="HA43" s="168"/>
      <c r="HB43" s="168"/>
      <c r="HC43" s="168"/>
      <c r="HD43" s="168"/>
      <c r="HE43" s="168"/>
      <c r="HF43" s="168"/>
      <c r="HG43" s="168"/>
      <c r="HH43" s="168"/>
      <c r="HI43" s="168"/>
      <c r="HJ43" s="168"/>
      <c r="HK43" s="168"/>
      <c r="HL43" s="168"/>
      <c r="HM43" s="168"/>
      <c r="HN43" s="168"/>
      <c r="HO43" s="168"/>
      <c r="HP43" s="168"/>
      <c r="HQ43" s="168"/>
      <c r="HR43" s="168"/>
      <c r="HS43" s="168"/>
      <c r="HT43" s="168"/>
      <c r="HU43" s="168"/>
      <c r="HV43" s="168"/>
      <c r="HW43" s="168"/>
      <c r="HX43" s="168"/>
      <c r="HY43" s="168"/>
      <c r="HZ43" s="168"/>
      <c r="IA43" s="168"/>
      <c r="IB43" s="168"/>
      <c r="IC43" s="168"/>
      <c r="ID43" s="168"/>
      <c r="IE43" s="168"/>
      <c r="IF43" s="168"/>
      <c r="IG43" s="168"/>
      <c r="IH43" s="168"/>
      <c r="II43" s="168"/>
      <c r="IJ43" s="168"/>
      <c r="IK43" s="168"/>
      <c r="IL43" s="168"/>
    </row>
    <row r="44" spans="1:246" ht="15.75" customHeight="1" outlineLevel="2" x14ac:dyDescent="0.35">
      <c r="A44" s="3" t="s">
        <v>822</v>
      </c>
      <c r="B44" s="70"/>
      <c r="C44" s="70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>
        <v>110</v>
      </c>
      <c r="AB44" s="168"/>
      <c r="AC44" s="168">
        <v>110</v>
      </c>
      <c r="AD44" s="168">
        <v>110</v>
      </c>
      <c r="AE44" s="168"/>
      <c r="AF44" s="168"/>
      <c r="AG44" s="168"/>
      <c r="AH44" s="194"/>
      <c r="AI44" s="167"/>
      <c r="AJ44" s="168">
        <v>110</v>
      </c>
      <c r="AK44" s="168">
        <v>120</v>
      </c>
      <c r="AL44" s="168">
        <v>110</v>
      </c>
      <c r="AM44" s="168"/>
      <c r="AN44" s="168"/>
      <c r="AO44" s="168">
        <v>1000</v>
      </c>
      <c r="AP44" s="168"/>
      <c r="AQ44" s="168"/>
      <c r="AR44" s="168"/>
      <c r="AS44" s="168"/>
      <c r="AT44" s="168"/>
      <c r="AU44" s="168"/>
      <c r="AV44" s="168"/>
      <c r="AW44" s="168"/>
      <c r="AX44" s="168"/>
      <c r="AY44" s="168"/>
      <c r="AZ44" s="168"/>
      <c r="BA44" s="168"/>
      <c r="BB44" s="168"/>
      <c r="BC44" s="168"/>
      <c r="BD44" s="168"/>
      <c r="BE44" s="168"/>
      <c r="BF44" s="168"/>
      <c r="BG44" s="168"/>
      <c r="BH44" s="168"/>
      <c r="BI44" s="168"/>
      <c r="BJ44" s="168"/>
      <c r="BK44" s="168"/>
      <c r="BL44" s="168"/>
      <c r="BM44" s="169"/>
      <c r="BN44" s="170"/>
      <c r="BO44" s="168"/>
      <c r="BP44" s="168"/>
      <c r="BQ44" s="168"/>
      <c r="BR44" s="168"/>
      <c r="BS44" s="168"/>
      <c r="BT44" s="168"/>
      <c r="BU44" s="168"/>
      <c r="BV44" s="168"/>
      <c r="BW44" s="168"/>
      <c r="BX44" s="168"/>
      <c r="BY44" s="168"/>
      <c r="BZ44" s="168"/>
      <c r="CA44" s="168"/>
      <c r="CB44" s="168"/>
      <c r="CC44" s="168"/>
      <c r="CD44" s="168"/>
      <c r="CE44" s="168"/>
      <c r="CF44" s="168"/>
      <c r="CG44" s="168"/>
      <c r="CH44" s="168"/>
      <c r="CI44" s="168"/>
      <c r="CJ44" s="168"/>
      <c r="CK44" s="168"/>
      <c r="CL44" s="168"/>
      <c r="CM44" s="168"/>
      <c r="CN44" s="168"/>
      <c r="CO44" s="168"/>
      <c r="CP44" s="168"/>
      <c r="CQ44" s="168"/>
      <c r="CR44" s="168"/>
      <c r="CS44" s="168"/>
      <c r="CT44" s="168"/>
      <c r="CU44" s="168"/>
      <c r="CV44" s="168"/>
      <c r="CW44" s="168"/>
      <c r="CX44" s="168"/>
      <c r="CY44" s="168"/>
      <c r="CZ44" s="168"/>
      <c r="DA44" s="168"/>
      <c r="DB44" s="168"/>
      <c r="DC44" s="168"/>
      <c r="DD44" s="168"/>
      <c r="DE44" s="168"/>
      <c r="DF44" s="168"/>
      <c r="DG44" s="168"/>
      <c r="DH44" s="168"/>
      <c r="DI44" s="168"/>
      <c r="DJ44" s="168"/>
      <c r="DK44" s="168"/>
      <c r="DL44" s="168"/>
      <c r="DM44" s="168"/>
      <c r="DN44" s="168"/>
      <c r="DO44" s="168"/>
      <c r="DP44" s="168"/>
      <c r="DQ44" s="168"/>
      <c r="DR44" s="168"/>
      <c r="DS44" s="168"/>
      <c r="DT44" s="168"/>
      <c r="DU44" s="168"/>
      <c r="DV44" s="168"/>
      <c r="DW44" s="168"/>
      <c r="DX44" s="168"/>
      <c r="DY44" s="168"/>
      <c r="DZ44" s="168"/>
      <c r="EA44" s="168"/>
      <c r="EB44" s="168"/>
      <c r="EC44" s="168"/>
      <c r="ED44" s="168"/>
      <c r="EE44" s="168"/>
      <c r="EF44" s="168"/>
      <c r="EG44" s="168"/>
      <c r="EH44" s="168"/>
      <c r="EI44" s="168"/>
      <c r="EJ44" s="168"/>
      <c r="EK44" s="168"/>
      <c r="EL44" s="168"/>
      <c r="EM44" s="168"/>
      <c r="EN44" s="168"/>
      <c r="EO44" s="168"/>
      <c r="EP44" s="168"/>
      <c r="EQ44" s="168"/>
      <c r="ER44" s="168"/>
      <c r="ES44" s="168"/>
      <c r="ET44" s="168"/>
      <c r="EU44" s="168"/>
      <c r="EV44" s="168"/>
      <c r="EW44" s="168"/>
      <c r="EX44" s="168"/>
      <c r="EY44" s="168"/>
      <c r="EZ44" s="168"/>
      <c r="FA44" s="168"/>
      <c r="FB44" s="168"/>
      <c r="FC44" s="168"/>
      <c r="FD44" s="168"/>
      <c r="FE44" s="168"/>
      <c r="FF44" s="168"/>
      <c r="FG44" s="168"/>
      <c r="FH44" s="168"/>
      <c r="FI44" s="168"/>
      <c r="FJ44" s="168"/>
      <c r="FK44" s="168"/>
      <c r="FL44" s="168"/>
      <c r="FM44" s="168"/>
      <c r="FN44" s="168"/>
      <c r="FO44" s="168"/>
      <c r="FP44" s="168"/>
      <c r="FQ44" s="168"/>
      <c r="FR44" s="168"/>
      <c r="FS44" s="168"/>
      <c r="FT44" s="168"/>
      <c r="FU44" s="168"/>
      <c r="FV44" s="168"/>
      <c r="FW44" s="168"/>
      <c r="FX44" s="168"/>
      <c r="FY44" s="168"/>
      <c r="FZ44" s="168"/>
      <c r="GA44" s="168"/>
      <c r="GB44" s="168"/>
      <c r="GC44" s="168"/>
      <c r="GD44" s="168"/>
      <c r="GE44" s="168"/>
      <c r="GF44" s="168"/>
      <c r="GG44" s="168"/>
      <c r="GH44" s="168"/>
      <c r="GI44" s="168"/>
      <c r="GJ44" s="168"/>
      <c r="GK44" s="168"/>
      <c r="GL44" s="168"/>
      <c r="GM44" s="168"/>
      <c r="GN44" s="168"/>
      <c r="GO44" s="168"/>
      <c r="GP44" s="168"/>
      <c r="GQ44" s="168"/>
      <c r="GR44" s="168"/>
      <c r="GS44" s="168"/>
      <c r="GT44" s="168"/>
      <c r="GU44" s="168"/>
      <c r="GV44" s="168"/>
      <c r="GW44" s="168"/>
      <c r="GX44" s="168"/>
      <c r="GY44" s="168"/>
      <c r="GZ44" s="168"/>
      <c r="HA44" s="168"/>
      <c r="HB44" s="168"/>
      <c r="HC44" s="168"/>
      <c r="HD44" s="168"/>
      <c r="HE44" s="168"/>
      <c r="HF44" s="168"/>
      <c r="HG44" s="168"/>
      <c r="HH44" s="168"/>
      <c r="HI44" s="168"/>
      <c r="HJ44" s="168"/>
      <c r="HK44" s="168"/>
      <c r="HL44" s="168"/>
      <c r="HM44" s="168"/>
      <c r="HN44" s="168"/>
      <c r="HO44" s="168"/>
      <c r="HP44" s="168"/>
      <c r="HQ44" s="168"/>
      <c r="HR44" s="168"/>
      <c r="HS44" s="168"/>
      <c r="HT44" s="168"/>
      <c r="HU44" s="168"/>
      <c r="HV44" s="168"/>
      <c r="HW44" s="168"/>
      <c r="HX44" s="168"/>
      <c r="HY44" s="168"/>
      <c r="HZ44" s="168"/>
      <c r="IA44" s="168"/>
      <c r="IB44" s="168"/>
      <c r="IC44" s="168"/>
      <c r="ID44" s="168"/>
      <c r="IE44" s="168"/>
      <c r="IF44" s="168"/>
      <c r="IG44" s="168"/>
      <c r="IH44" s="168"/>
      <c r="II44" s="168"/>
      <c r="IJ44" s="168"/>
      <c r="IK44" s="168"/>
      <c r="IL44" s="168"/>
    </row>
    <row r="45" spans="1:246" ht="15.75" customHeight="1" outlineLevel="2" x14ac:dyDescent="0.35">
      <c r="A45" s="3" t="s">
        <v>823</v>
      </c>
      <c r="B45" s="70"/>
      <c r="C45" s="70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94"/>
      <c r="AI45" s="167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168"/>
      <c r="AW45" s="168"/>
      <c r="AX45" s="168"/>
      <c r="AY45" s="168"/>
      <c r="AZ45" s="168"/>
      <c r="BA45" s="168"/>
      <c r="BB45" s="168"/>
      <c r="BC45" s="168"/>
      <c r="BD45" s="168"/>
      <c r="BE45" s="168"/>
      <c r="BF45" s="168"/>
      <c r="BG45" s="168"/>
      <c r="BH45" s="168"/>
      <c r="BI45" s="168"/>
      <c r="BJ45" s="168"/>
      <c r="BK45" s="168"/>
      <c r="BL45" s="168"/>
      <c r="BM45" s="169"/>
      <c r="BN45" s="170"/>
      <c r="BO45" s="168"/>
      <c r="BP45" s="168"/>
      <c r="BQ45" s="168"/>
      <c r="BR45" s="168"/>
      <c r="BS45" s="168"/>
      <c r="BT45" s="168"/>
      <c r="BU45" s="168"/>
      <c r="BV45" s="168"/>
      <c r="BW45" s="168"/>
      <c r="BX45" s="168"/>
      <c r="BY45" s="168"/>
      <c r="BZ45" s="168"/>
      <c r="CA45" s="168"/>
      <c r="CB45" s="168"/>
      <c r="CC45" s="168"/>
      <c r="CD45" s="168"/>
      <c r="CE45" s="168"/>
      <c r="CF45" s="168"/>
      <c r="CG45" s="168"/>
      <c r="CH45" s="168"/>
      <c r="CI45" s="168"/>
      <c r="CJ45" s="168"/>
      <c r="CK45" s="168"/>
      <c r="CL45" s="168"/>
      <c r="CM45" s="168"/>
      <c r="CN45" s="168"/>
      <c r="CO45" s="168"/>
      <c r="CP45" s="168"/>
      <c r="CQ45" s="168"/>
      <c r="CR45" s="168"/>
      <c r="CS45" s="168"/>
      <c r="CT45" s="168"/>
      <c r="CU45" s="168"/>
      <c r="CV45" s="168"/>
      <c r="CW45" s="168"/>
      <c r="CX45" s="168"/>
      <c r="CY45" s="168"/>
      <c r="CZ45" s="168"/>
      <c r="DA45" s="168"/>
      <c r="DB45" s="168"/>
      <c r="DC45" s="168"/>
      <c r="DD45" s="168"/>
      <c r="DE45" s="168"/>
      <c r="DF45" s="168"/>
      <c r="DG45" s="168"/>
      <c r="DH45" s="168"/>
      <c r="DI45" s="168"/>
      <c r="DJ45" s="168"/>
      <c r="DK45" s="168"/>
      <c r="DL45" s="168"/>
      <c r="DM45" s="168"/>
      <c r="DN45" s="168"/>
      <c r="DO45" s="168"/>
      <c r="DP45" s="168"/>
      <c r="DQ45" s="168"/>
      <c r="DR45" s="168"/>
      <c r="DS45" s="168"/>
      <c r="DT45" s="168"/>
      <c r="DU45" s="168"/>
      <c r="DV45" s="168"/>
      <c r="DW45" s="168"/>
      <c r="DX45" s="168"/>
      <c r="DY45" s="168"/>
      <c r="DZ45" s="168"/>
      <c r="EA45" s="168"/>
      <c r="EB45" s="168"/>
      <c r="EC45" s="168"/>
      <c r="ED45" s="168"/>
      <c r="EE45" s="168"/>
      <c r="EF45" s="168"/>
      <c r="EG45" s="168"/>
      <c r="EH45" s="168"/>
      <c r="EI45" s="168"/>
      <c r="EJ45" s="168"/>
      <c r="EK45" s="168"/>
      <c r="EL45" s="168"/>
      <c r="EM45" s="168"/>
      <c r="EN45" s="168"/>
      <c r="EO45" s="168"/>
      <c r="EP45" s="168"/>
      <c r="EQ45" s="168"/>
      <c r="ER45" s="168"/>
      <c r="ES45" s="168"/>
      <c r="ET45" s="168"/>
      <c r="EU45" s="168"/>
      <c r="EV45" s="168"/>
      <c r="EW45" s="168"/>
      <c r="EX45" s="168"/>
      <c r="EY45" s="168"/>
      <c r="EZ45" s="168"/>
      <c r="FA45" s="168"/>
      <c r="FB45" s="168"/>
      <c r="FC45" s="168"/>
      <c r="FD45" s="168"/>
      <c r="FE45" s="168"/>
      <c r="FF45" s="168"/>
      <c r="FG45" s="168"/>
      <c r="FH45" s="168"/>
      <c r="FI45" s="168"/>
      <c r="FJ45" s="168"/>
      <c r="FK45" s="168"/>
      <c r="FL45" s="168"/>
      <c r="FM45" s="168"/>
      <c r="FN45" s="168"/>
      <c r="FO45" s="168"/>
      <c r="FP45" s="168"/>
      <c r="FQ45" s="168"/>
      <c r="FR45" s="168"/>
      <c r="FS45" s="168"/>
      <c r="FT45" s="168"/>
      <c r="FU45" s="168"/>
      <c r="FV45" s="168"/>
      <c r="FW45" s="168"/>
      <c r="FX45" s="168"/>
      <c r="FY45" s="168"/>
      <c r="FZ45" s="168"/>
      <c r="GA45" s="168"/>
      <c r="GB45" s="168"/>
      <c r="GC45" s="168"/>
      <c r="GD45" s="168"/>
      <c r="GE45" s="168"/>
      <c r="GF45" s="168"/>
      <c r="GG45" s="168"/>
      <c r="GH45" s="168"/>
      <c r="GI45" s="168"/>
      <c r="GJ45" s="168"/>
      <c r="GK45" s="168"/>
      <c r="GL45" s="168"/>
      <c r="GM45" s="168"/>
      <c r="GN45" s="168"/>
      <c r="GO45" s="168"/>
      <c r="GP45" s="168"/>
      <c r="GQ45" s="168"/>
      <c r="GR45" s="168"/>
      <c r="GS45" s="168"/>
      <c r="GT45" s="168"/>
      <c r="GU45" s="168"/>
      <c r="GV45" s="168"/>
      <c r="GW45" s="168"/>
      <c r="GX45" s="168"/>
      <c r="GY45" s="168"/>
      <c r="GZ45" s="168"/>
      <c r="HA45" s="168"/>
      <c r="HB45" s="168"/>
      <c r="HC45" s="168"/>
      <c r="HD45" s="168"/>
      <c r="HE45" s="168"/>
      <c r="HF45" s="168"/>
      <c r="HG45" s="168"/>
      <c r="HH45" s="168"/>
      <c r="HI45" s="168"/>
      <c r="HJ45" s="168"/>
      <c r="HK45" s="168"/>
      <c r="HL45" s="168"/>
      <c r="HM45" s="168"/>
      <c r="HN45" s="168"/>
      <c r="HO45" s="168"/>
      <c r="HP45" s="168"/>
      <c r="HQ45" s="168"/>
      <c r="HR45" s="168"/>
      <c r="HS45" s="168"/>
      <c r="HT45" s="168"/>
      <c r="HU45" s="168"/>
      <c r="HV45" s="168"/>
      <c r="HW45" s="168"/>
      <c r="HX45" s="168"/>
      <c r="HY45" s="168"/>
      <c r="HZ45" s="168"/>
      <c r="IA45" s="168"/>
      <c r="IB45" s="168"/>
      <c r="IC45" s="168"/>
      <c r="ID45" s="168"/>
      <c r="IE45" s="168"/>
      <c r="IF45" s="168"/>
      <c r="IG45" s="168"/>
      <c r="IH45" s="168"/>
      <c r="II45" s="168"/>
      <c r="IJ45" s="168"/>
      <c r="IK45" s="168"/>
      <c r="IL45" s="168"/>
    </row>
    <row r="46" spans="1:246" ht="15.75" customHeight="1" outlineLevel="2" x14ac:dyDescent="0.35">
      <c r="A46" s="3" t="s">
        <v>824</v>
      </c>
      <c r="B46" s="70"/>
      <c r="C46" s="70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94"/>
      <c r="AI46" s="167"/>
      <c r="AJ46" s="168"/>
      <c r="AK46" s="168"/>
      <c r="AL46" s="168"/>
      <c r="AM46" s="168"/>
      <c r="AN46" s="168"/>
      <c r="AO46" s="168"/>
      <c r="AP46" s="168"/>
      <c r="AQ46" s="168"/>
      <c r="AR46" s="168"/>
      <c r="AS46" s="168"/>
      <c r="AT46" s="168"/>
      <c r="AU46" s="168"/>
      <c r="AV46" s="168"/>
      <c r="AW46" s="168"/>
      <c r="AX46" s="168"/>
      <c r="AY46" s="168"/>
      <c r="AZ46" s="168"/>
      <c r="BA46" s="168"/>
      <c r="BB46" s="168"/>
      <c r="BC46" s="168"/>
      <c r="BD46" s="168"/>
      <c r="BE46" s="168"/>
      <c r="BF46" s="168"/>
      <c r="BG46" s="168"/>
      <c r="BH46" s="168"/>
      <c r="BI46" s="168"/>
      <c r="BJ46" s="168"/>
      <c r="BK46" s="168"/>
      <c r="BL46" s="168"/>
      <c r="BM46" s="169"/>
      <c r="BN46" s="170"/>
      <c r="BO46" s="168"/>
      <c r="BP46" s="168"/>
      <c r="BQ46" s="168"/>
      <c r="BR46" s="168"/>
      <c r="BS46" s="168"/>
      <c r="BT46" s="168"/>
      <c r="BU46" s="168"/>
      <c r="BV46" s="168"/>
      <c r="BW46" s="168"/>
      <c r="BX46" s="168"/>
      <c r="BY46" s="168"/>
      <c r="BZ46" s="168"/>
      <c r="CA46" s="168"/>
      <c r="CB46" s="168"/>
      <c r="CC46" s="168"/>
      <c r="CD46" s="168"/>
      <c r="CE46" s="168"/>
      <c r="CF46" s="168"/>
      <c r="CG46" s="168"/>
      <c r="CH46" s="168"/>
      <c r="CI46" s="168"/>
      <c r="CJ46" s="168"/>
      <c r="CK46" s="168"/>
      <c r="CL46" s="168"/>
      <c r="CM46" s="168"/>
      <c r="CN46" s="168"/>
      <c r="CO46" s="168"/>
      <c r="CP46" s="168"/>
      <c r="CQ46" s="168"/>
      <c r="CR46" s="168"/>
      <c r="CS46" s="168"/>
      <c r="CT46" s="168"/>
      <c r="CU46" s="168"/>
      <c r="CV46" s="168"/>
      <c r="CW46" s="168"/>
      <c r="CX46" s="168"/>
      <c r="CY46" s="168"/>
      <c r="CZ46" s="168"/>
      <c r="DA46" s="168"/>
      <c r="DB46" s="168"/>
      <c r="DC46" s="168"/>
      <c r="DD46" s="168"/>
      <c r="DE46" s="168"/>
      <c r="DF46" s="168"/>
      <c r="DG46" s="168"/>
      <c r="DH46" s="168"/>
      <c r="DI46" s="168"/>
      <c r="DJ46" s="168"/>
      <c r="DK46" s="168"/>
      <c r="DL46" s="168"/>
      <c r="DM46" s="168"/>
      <c r="DN46" s="168"/>
      <c r="DO46" s="168"/>
      <c r="DP46" s="168"/>
      <c r="DQ46" s="168"/>
      <c r="DR46" s="168"/>
      <c r="DS46" s="168"/>
      <c r="DT46" s="168"/>
      <c r="DU46" s="168"/>
      <c r="DV46" s="168"/>
      <c r="DW46" s="168"/>
      <c r="DX46" s="168"/>
      <c r="DY46" s="168"/>
      <c r="DZ46" s="168"/>
      <c r="EA46" s="168"/>
      <c r="EB46" s="168"/>
      <c r="EC46" s="168"/>
      <c r="ED46" s="168"/>
      <c r="EE46" s="168"/>
      <c r="EF46" s="168"/>
      <c r="EG46" s="168"/>
      <c r="EH46" s="168"/>
      <c r="EI46" s="168"/>
      <c r="EJ46" s="168"/>
      <c r="EK46" s="168"/>
      <c r="EL46" s="168"/>
      <c r="EM46" s="168"/>
      <c r="EN46" s="168"/>
      <c r="EO46" s="168"/>
      <c r="EP46" s="168"/>
      <c r="EQ46" s="168"/>
      <c r="ER46" s="168"/>
      <c r="ES46" s="168"/>
      <c r="ET46" s="168"/>
      <c r="EU46" s="168"/>
      <c r="EV46" s="168"/>
      <c r="EW46" s="168"/>
      <c r="EX46" s="168"/>
      <c r="EY46" s="168"/>
      <c r="EZ46" s="168"/>
      <c r="FA46" s="168"/>
      <c r="FB46" s="168"/>
      <c r="FC46" s="168"/>
      <c r="FD46" s="168"/>
      <c r="FE46" s="168"/>
      <c r="FF46" s="168"/>
      <c r="FG46" s="168"/>
      <c r="FH46" s="168"/>
      <c r="FI46" s="168"/>
      <c r="FJ46" s="168"/>
      <c r="FK46" s="168"/>
      <c r="FL46" s="168"/>
      <c r="FM46" s="168"/>
      <c r="FN46" s="168"/>
      <c r="FO46" s="168"/>
      <c r="FP46" s="168"/>
      <c r="FQ46" s="168"/>
      <c r="FR46" s="168"/>
      <c r="FS46" s="168"/>
      <c r="FT46" s="168"/>
      <c r="FU46" s="168"/>
      <c r="FV46" s="168"/>
      <c r="FW46" s="168"/>
      <c r="FX46" s="168"/>
      <c r="FY46" s="168"/>
      <c r="FZ46" s="168"/>
      <c r="GA46" s="168"/>
      <c r="GB46" s="168"/>
      <c r="GC46" s="168"/>
      <c r="GD46" s="168"/>
      <c r="GE46" s="168"/>
      <c r="GF46" s="168"/>
      <c r="GG46" s="168"/>
      <c r="GH46" s="168"/>
      <c r="GI46" s="168"/>
      <c r="GJ46" s="168"/>
      <c r="GK46" s="168"/>
      <c r="GL46" s="168"/>
      <c r="GM46" s="168"/>
      <c r="GN46" s="168"/>
      <c r="GO46" s="168"/>
      <c r="GP46" s="168"/>
      <c r="GQ46" s="168"/>
      <c r="GR46" s="168"/>
      <c r="GS46" s="168"/>
      <c r="GT46" s="168"/>
      <c r="GU46" s="168"/>
      <c r="GV46" s="168"/>
      <c r="GW46" s="168"/>
      <c r="GX46" s="168"/>
      <c r="GY46" s="168"/>
      <c r="GZ46" s="168"/>
      <c r="HA46" s="168"/>
      <c r="HB46" s="168"/>
      <c r="HC46" s="168"/>
      <c r="HD46" s="168"/>
      <c r="HE46" s="168"/>
      <c r="HF46" s="168"/>
      <c r="HG46" s="168"/>
      <c r="HH46" s="168"/>
      <c r="HI46" s="168"/>
      <c r="HJ46" s="168"/>
      <c r="HK46" s="168"/>
      <c r="HL46" s="168"/>
      <c r="HM46" s="168"/>
      <c r="HN46" s="168"/>
      <c r="HO46" s="168"/>
      <c r="HP46" s="168"/>
      <c r="HQ46" s="168"/>
      <c r="HR46" s="168"/>
      <c r="HS46" s="168"/>
      <c r="HT46" s="168"/>
      <c r="HU46" s="168"/>
      <c r="HV46" s="168"/>
      <c r="HW46" s="168"/>
      <c r="HX46" s="168"/>
      <c r="HY46" s="168"/>
      <c r="HZ46" s="168"/>
      <c r="IA46" s="168"/>
      <c r="IB46" s="168"/>
      <c r="IC46" s="168"/>
      <c r="ID46" s="168"/>
      <c r="IE46" s="168"/>
      <c r="IF46" s="168"/>
      <c r="IG46" s="168"/>
      <c r="IH46" s="168"/>
      <c r="II46" s="168"/>
      <c r="IJ46" s="168"/>
      <c r="IK46" s="168"/>
      <c r="IL46" s="168"/>
    </row>
    <row r="47" spans="1:246" ht="15.75" customHeight="1" outlineLevel="2" x14ac:dyDescent="0.35">
      <c r="A47" s="3" t="s">
        <v>825</v>
      </c>
      <c r="B47" s="70"/>
      <c r="C47" s="70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94"/>
      <c r="AI47" s="167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68"/>
      <c r="AV47" s="168"/>
      <c r="AW47" s="168"/>
      <c r="AX47" s="168"/>
      <c r="AY47" s="168"/>
      <c r="AZ47" s="168"/>
      <c r="BA47" s="168"/>
      <c r="BB47" s="168"/>
      <c r="BC47" s="168"/>
      <c r="BD47" s="168"/>
      <c r="BE47" s="168"/>
      <c r="BF47" s="168"/>
      <c r="BG47" s="168"/>
      <c r="BH47" s="168"/>
      <c r="BI47" s="168"/>
      <c r="BJ47" s="168"/>
      <c r="BK47" s="168"/>
      <c r="BL47" s="168"/>
      <c r="BM47" s="169"/>
      <c r="BN47" s="170"/>
      <c r="BO47" s="168"/>
      <c r="BP47" s="168"/>
      <c r="BQ47" s="168"/>
      <c r="BR47" s="168"/>
      <c r="BS47" s="168"/>
      <c r="BT47" s="168"/>
      <c r="BU47" s="168"/>
      <c r="BV47" s="168"/>
      <c r="BW47" s="168"/>
      <c r="BX47" s="168"/>
      <c r="BY47" s="168"/>
      <c r="BZ47" s="168"/>
      <c r="CA47" s="168"/>
      <c r="CB47" s="168"/>
      <c r="CC47" s="168"/>
      <c r="CD47" s="168"/>
      <c r="CE47" s="168"/>
      <c r="CF47" s="168"/>
      <c r="CG47" s="168"/>
      <c r="CH47" s="168"/>
      <c r="CI47" s="168"/>
      <c r="CJ47" s="168"/>
      <c r="CK47" s="168"/>
      <c r="CL47" s="168"/>
      <c r="CM47" s="168"/>
      <c r="CN47" s="168"/>
      <c r="CO47" s="168"/>
      <c r="CP47" s="168"/>
      <c r="CQ47" s="168"/>
      <c r="CR47" s="168"/>
      <c r="CS47" s="168"/>
      <c r="CT47" s="168"/>
      <c r="CU47" s="168"/>
      <c r="CV47" s="168"/>
      <c r="CW47" s="168"/>
      <c r="CX47" s="168"/>
      <c r="CY47" s="168"/>
      <c r="CZ47" s="168"/>
      <c r="DA47" s="168"/>
      <c r="DB47" s="168"/>
      <c r="DC47" s="168"/>
      <c r="DD47" s="168"/>
      <c r="DE47" s="168"/>
      <c r="DF47" s="168"/>
      <c r="DG47" s="168"/>
      <c r="DH47" s="168"/>
      <c r="DI47" s="168"/>
      <c r="DJ47" s="168"/>
      <c r="DK47" s="168"/>
      <c r="DL47" s="168"/>
      <c r="DM47" s="168"/>
      <c r="DN47" s="168"/>
      <c r="DO47" s="168"/>
      <c r="DP47" s="168"/>
      <c r="DQ47" s="168"/>
      <c r="DR47" s="168"/>
      <c r="DS47" s="168"/>
      <c r="DT47" s="168"/>
      <c r="DU47" s="168"/>
      <c r="DV47" s="168"/>
      <c r="DW47" s="168"/>
      <c r="DX47" s="168"/>
      <c r="DY47" s="168"/>
      <c r="DZ47" s="168"/>
      <c r="EA47" s="168"/>
      <c r="EB47" s="168"/>
      <c r="EC47" s="168"/>
      <c r="ED47" s="168"/>
      <c r="EE47" s="168"/>
      <c r="EF47" s="168"/>
      <c r="EG47" s="168"/>
      <c r="EH47" s="168"/>
      <c r="EI47" s="168"/>
      <c r="EJ47" s="168"/>
      <c r="EK47" s="168"/>
      <c r="EL47" s="168"/>
      <c r="EM47" s="168"/>
      <c r="EN47" s="168"/>
      <c r="EO47" s="168"/>
      <c r="EP47" s="168"/>
      <c r="EQ47" s="168"/>
      <c r="ER47" s="168"/>
      <c r="ES47" s="168"/>
      <c r="ET47" s="168"/>
      <c r="EU47" s="168"/>
      <c r="EV47" s="168"/>
      <c r="EW47" s="168"/>
      <c r="EX47" s="168"/>
      <c r="EY47" s="168"/>
      <c r="EZ47" s="168"/>
      <c r="FA47" s="168"/>
      <c r="FB47" s="168"/>
      <c r="FC47" s="168"/>
      <c r="FD47" s="168"/>
      <c r="FE47" s="168"/>
      <c r="FF47" s="168"/>
      <c r="FG47" s="168"/>
      <c r="FH47" s="168"/>
      <c r="FI47" s="168"/>
      <c r="FJ47" s="168"/>
      <c r="FK47" s="168"/>
      <c r="FL47" s="168"/>
      <c r="FM47" s="168"/>
      <c r="FN47" s="168"/>
      <c r="FO47" s="168"/>
      <c r="FP47" s="168"/>
      <c r="FQ47" s="168"/>
      <c r="FR47" s="168"/>
      <c r="FS47" s="168"/>
      <c r="FT47" s="168"/>
      <c r="FU47" s="168"/>
      <c r="FV47" s="168"/>
      <c r="FW47" s="168"/>
      <c r="FX47" s="168"/>
      <c r="FY47" s="168"/>
      <c r="FZ47" s="168"/>
      <c r="GA47" s="168"/>
      <c r="GB47" s="168"/>
      <c r="GC47" s="168"/>
      <c r="GD47" s="168"/>
      <c r="GE47" s="168"/>
      <c r="GF47" s="168"/>
      <c r="GG47" s="168"/>
      <c r="GH47" s="168"/>
      <c r="GI47" s="168"/>
      <c r="GJ47" s="168"/>
      <c r="GK47" s="168"/>
      <c r="GL47" s="168"/>
      <c r="GM47" s="168"/>
      <c r="GN47" s="168"/>
      <c r="GO47" s="168"/>
      <c r="GP47" s="168"/>
      <c r="GQ47" s="168"/>
      <c r="GR47" s="168"/>
      <c r="GS47" s="168"/>
      <c r="GT47" s="168"/>
      <c r="GU47" s="168"/>
      <c r="GV47" s="168"/>
      <c r="GW47" s="168"/>
      <c r="GX47" s="168"/>
      <c r="GY47" s="168"/>
      <c r="GZ47" s="168"/>
      <c r="HA47" s="168"/>
      <c r="HB47" s="168"/>
      <c r="HC47" s="168"/>
      <c r="HD47" s="168"/>
      <c r="HE47" s="168"/>
      <c r="HF47" s="168"/>
      <c r="HG47" s="168"/>
      <c r="HH47" s="168"/>
      <c r="HI47" s="168"/>
      <c r="HJ47" s="168"/>
      <c r="HK47" s="168"/>
      <c r="HL47" s="168"/>
      <c r="HM47" s="168"/>
      <c r="HN47" s="168"/>
      <c r="HO47" s="168"/>
      <c r="HP47" s="168"/>
      <c r="HQ47" s="168"/>
      <c r="HR47" s="168"/>
      <c r="HS47" s="168"/>
      <c r="HT47" s="168"/>
      <c r="HU47" s="168"/>
      <c r="HV47" s="168"/>
      <c r="HW47" s="168"/>
      <c r="HX47" s="168"/>
      <c r="HY47" s="168"/>
      <c r="HZ47" s="168"/>
      <c r="IA47" s="168"/>
      <c r="IB47" s="168"/>
      <c r="IC47" s="168"/>
      <c r="ID47" s="168"/>
      <c r="IE47" s="168"/>
      <c r="IF47" s="168"/>
      <c r="IG47" s="168"/>
      <c r="IH47" s="168"/>
      <c r="II47" s="168"/>
      <c r="IJ47" s="168"/>
      <c r="IK47" s="168"/>
      <c r="IL47" s="168"/>
    </row>
    <row r="48" spans="1:246" ht="15.75" customHeight="1" outlineLevel="1" x14ac:dyDescent="0.35">
      <c r="A48" s="90" t="s">
        <v>826</v>
      </c>
      <c r="B48" s="70"/>
      <c r="C48" s="70"/>
      <c r="D48" s="178">
        <f t="shared" ref="D48:CQ48" si="334">SUM(D49:D56)</f>
        <v>0</v>
      </c>
      <c r="E48" s="178">
        <f t="shared" si="334"/>
        <v>0</v>
      </c>
      <c r="F48" s="178">
        <f t="shared" si="334"/>
        <v>0</v>
      </c>
      <c r="G48" s="178">
        <f t="shared" si="334"/>
        <v>0</v>
      </c>
      <c r="H48" s="178">
        <f t="shared" si="334"/>
        <v>0</v>
      </c>
      <c r="I48" s="178">
        <f t="shared" si="334"/>
        <v>0</v>
      </c>
      <c r="J48" s="178">
        <f t="shared" si="334"/>
        <v>0</v>
      </c>
      <c r="K48" s="178">
        <f t="shared" si="334"/>
        <v>0</v>
      </c>
      <c r="L48" s="178">
        <f t="shared" si="334"/>
        <v>0</v>
      </c>
      <c r="M48" s="178">
        <f t="shared" si="334"/>
        <v>0</v>
      </c>
      <c r="N48" s="178">
        <f t="shared" si="334"/>
        <v>0</v>
      </c>
      <c r="O48" s="178">
        <f t="shared" si="334"/>
        <v>0</v>
      </c>
      <c r="P48" s="178">
        <f t="shared" si="334"/>
        <v>0</v>
      </c>
      <c r="Q48" s="178">
        <f t="shared" si="334"/>
        <v>0</v>
      </c>
      <c r="R48" s="178">
        <f t="shared" si="334"/>
        <v>0</v>
      </c>
      <c r="S48" s="178">
        <f t="shared" si="334"/>
        <v>0</v>
      </c>
      <c r="T48" s="178">
        <f t="shared" si="334"/>
        <v>0</v>
      </c>
      <c r="U48" s="178">
        <f t="shared" si="334"/>
        <v>0</v>
      </c>
      <c r="V48" s="178">
        <f t="shared" si="334"/>
        <v>0</v>
      </c>
      <c r="W48" s="178">
        <f t="shared" si="334"/>
        <v>0</v>
      </c>
      <c r="X48" s="178">
        <f t="shared" si="334"/>
        <v>0</v>
      </c>
      <c r="Y48" s="178">
        <f t="shared" si="334"/>
        <v>289.18</v>
      </c>
      <c r="Z48" s="178">
        <f t="shared" si="334"/>
        <v>0</v>
      </c>
      <c r="AA48" s="178">
        <f t="shared" si="334"/>
        <v>30</v>
      </c>
      <c r="AB48" s="178">
        <f t="shared" si="334"/>
        <v>0</v>
      </c>
      <c r="AC48" s="178">
        <f t="shared" si="334"/>
        <v>0</v>
      </c>
      <c r="AD48" s="178">
        <f t="shared" si="334"/>
        <v>0</v>
      </c>
      <c r="AE48" s="178">
        <f t="shared" si="334"/>
        <v>0</v>
      </c>
      <c r="AF48" s="178">
        <f t="shared" si="334"/>
        <v>0</v>
      </c>
      <c r="AG48" s="178">
        <f t="shared" si="334"/>
        <v>0</v>
      </c>
      <c r="AH48" s="178">
        <f t="shared" si="334"/>
        <v>0</v>
      </c>
      <c r="AI48" s="177">
        <f t="shared" si="334"/>
        <v>36</v>
      </c>
      <c r="AJ48" s="178">
        <f t="shared" si="334"/>
        <v>14</v>
      </c>
      <c r="AK48" s="178">
        <f t="shared" si="334"/>
        <v>0</v>
      </c>
      <c r="AL48" s="178">
        <f t="shared" si="334"/>
        <v>0</v>
      </c>
      <c r="AM48" s="178">
        <f t="shared" si="334"/>
        <v>0</v>
      </c>
      <c r="AN48" s="178">
        <f t="shared" si="334"/>
        <v>0</v>
      </c>
      <c r="AO48" s="178">
        <f t="shared" si="334"/>
        <v>0</v>
      </c>
      <c r="AP48" s="178">
        <f t="shared" si="334"/>
        <v>0</v>
      </c>
      <c r="AQ48" s="178">
        <f t="shared" si="334"/>
        <v>0</v>
      </c>
      <c r="AR48" s="178">
        <f t="shared" si="334"/>
        <v>0</v>
      </c>
      <c r="AS48" s="178">
        <f t="shared" si="334"/>
        <v>0</v>
      </c>
      <c r="AT48" s="178">
        <f t="shared" si="334"/>
        <v>0</v>
      </c>
      <c r="AU48" s="178">
        <f t="shared" si="334"/>
        <v>0</v>
      </c>
      <c r="AV48" s="178">
        <f t="shared" si="334"/>
        <v>713.06</v>
      </c>
      <c r="AW48" s="178">
        <f t="shared" si="334"/>
        <v>0</v>
      </c>
      <c r="AX48" s="178">
        <f t="shared" si="334"/>
        <v>0</v>
      </c>
      <c r="AY48" s="178">
        <f t="shared" si="334"/>
        <v>0</v>
      </c>
      <c r="AZ48" s="178">
        <f t="shared" si="334"/>
        <v>0</v>
      </c>
      <c r="BA48" s="178">
        <f t="shared" si="334"/>
        <v>0</v>
      </c>
      <c r="BB48" s="178">
        <f t="shared" si="334"/>
        <v>304.17</v>
      </c>
      <c r="BC48" s="178">
        <f t="shared" si="334"/>
        <v>0</v>
      </c>
      <c r="BD48" s="178">
        <f t="shared" si="334"/>
        <v>0</v>
      </c>
      <c r="BE48" s="178">
        <f t="shared" si="334"/>
        <v>0</v>
      </c>
      <c r="BF48" s="178">
        <f t="shared" si="334"/>
        <v>0</v>
      </c>
      <c r="BG48" s="178">
        <f t="shared" si="334"/>
        <v>0</v>
      </c>
      <c r="BH48" s="178">
        <f t="shared" si="334"/>
        <v>0</v>
      </c>
      <c r="BI48" s="178">
        <f t="shared" si="334"/>
        <v>0</v>
      </c>
      <c r="BJ48" s="178">
        <f t="shared" si="334"/>
        <v>764.75</v>
      </c>
      <c r="BK48" s="178">
        <f t="shared" si="334"/>
        <v>0</v>
      </c>
      <c r="BL48" s="178">
        <f t="shared" si="334"/>
        <v>0</v>
      </c>
      <c r="BM48" s="155">
        <f t="shared" si="334"/>
        <v>0</v>
      </c>
      <c r="BN48" s="179">
        <f t="shared" si="334"/>
        <v>0</v>
      </c>
      <c r="BO48" s="178">
        <f t="shared" si="334"/>
        <v>0</v>
      </c>
      <c r="BP48" s="178">
        <f t="shared" si="334"/>
        <v>0</v>
      </c>
      <c r="BQ48" s="178">
        <f t="shared" si="334"/>
        <v>0</v>
      </c>
      <c r="BR48" s="178">
        <f t="shared" si="334"/>
        <v>0</v>
      </c>
      <c r="BS48" s="178">
        <f t="shared" si="334"/>
        <v>0</v>
      </c>
      <c r="BT48" s="178">
        <f t="shared" si="334"/>
        <v>0</v>
      </c>
      <c r="BU48" s="178">
        <f t="shared" si="334"/>
        <v>0</v>
      </c>
      <c r="BV48" s="178">
        <f t="shared" si="334"/>
        <v>0</v>
      </c>
      <c r="BW48" s="178">
        <f t="shared" si="334"/>
        <v>0</v>
      </c>
      <c r="BX48" s="178">
        <f t="shared" si="334"/>
        <v>0</v>
      </c>
      <c r="BY48" s="178">
        <f t="shared" si="334"/>
        <v>0</v>
      </c>
      <c r="BZ48" s="178">
        <f t="shared" si="334"/>
        <v>0</v>
      </c>
      <c r="CA48" s="178">
        <f t="shared" si="334"/>
        <v>0</v>
      </c>
      <c r="CB48" s="178">
        <f t="shared" si="334"/>
        <v>0</v>
      </c>
      <c r="CC48" s="178">
        <f t="shared" si="334"/>
        <v>300</v>
      </c>
      <c r="CD48" s="178">
        <f t="shared" si="334"/>
        <v>0</v>
      </c>
      <c r="CE48" s="178">
        <f t="shared" si="334"/>
        <v>0</v>
      </c>
      <c r="CF48" s="178">
        <f t="shared" si="334"/>
        <v>0</v>
      </c>
      <c r="CG48" s="178">
        <f t="shared" si="334"/>
        <v>334.07</v>
      </c>
      <c r="CH48" s="178">
        <f t="shared" si="334"/>
        <v>0</v>
      </c>
      <c r="CI48" s="178">
        <f t="shared" si="334"/>
        <v>0</v>
      </c>
      <c r="CJ48" s="178">
        <f t="shared" si="334"/>
        <v>0</v>
      </c>
      <c r="CK48" s="178">
        <f t="shared" si="334"/>
        <v>0</v>
      </c>
      <c r="CL48" s="178">
        <f t="shared" si="334"/>
        <v>0</v>
      </c>
      <c r="CM48" s="178">
        <f t="shared" si="334"/>
        <v>0</v>
      </c>
      <c r="CN48" s="178">
        <f t="shared" si="334"/>
        <v>0</v>
      </c>
      <c r="CO48" s="178">
        <f t="shared" si="334"/>
        <v>0</v>
      </c>
      <c r="CP48" s="178">
        <f t="shared" si="334"/>
        <v>0</v>
      </c>
      <c r="CQ48" s="178">
        <f t="shared" si="334"/>
        <v>0</v>
      </c>
      <c r="CR48" s="178">
        <f t="shared" ref="CR48:FC48" si="335">SUM(CR49:CR56)</f>
        <v>0</v>
      </c>
      <c r="CS48" s="178">
        <f t="shared" si="335"/>
        <v>0</v>
      </c>
      <c r="CT48" s="178">
        <f t="shared" si="335"/>
        <v>0</v>
      </c>
      <c r="CU48" s="178">
        <f t="shared" si="335"/>
        <v>0</v>
      </c>
      <c r="CV48" s="178">
        <f t="shared" si="335"/>
        <v>0</v>
      </c>
      <c r="CW48" s="178">
        <f t="shared" si="335"/>
        <v>0</v>
      </c>
      <c r="CX48" s="178">
        <f t="shared" si="335"/>
        <v>0</v>
      </c>
      <c r="CY48" s="178">
        <f t="shared" si="335"/>
        <v>0</v>
      </c>
      <c r="CZ48" s="178">
        <f t="shared" si="335"/>
        <v>0</v>
      </c>
      <c r="DA48" s="178">
        <f t="shared" si="335"/>
        <v>0</v>
      </c>
      <c r="DB48" s="178">
        <f t="shared" si="335"/>
        <v>0</v>
      </c>
      <c r="DC48" s="178">
        <f t="shared" si="335"/>
        <v>0</v>
      </c>
      <c r="DD48" s="178">
        <f t="shared" si="335"/>
        <v>0</v>
      </c>
      <c r="DE48" s="178">
        <f t="shared" si="335"/>
        <v>0</v>
      </c>
      <c r="DF48" s="178">
        <f t="shared" si="335"/>
        <v>0</v>
      </c>
      <c r="DG48" s="178">
        <f t="shared" si="335"/>
        <v>0</v>
      </c>
      <c r="DH48" s="178">
        <f t="shared" si="335"/>
        <v>0</v>
      </c>
      <c r="DI48" s="178">
        <f t="shared" si="335"/>
        <v>0</v>
      </c>
      <c r="DJ48" s="178">
        <f t="shared" si="335"/>
        <v>0</v>
      </c>
      <c r="DK48" s="178">
        <f t="shared" si="335"/>
        <v>0</v>
      </c>
      <c r="DL48" s="178">
        <f t="shared" si="335"/>
        <v>0</v>
      </c>
      <c r="DM48" s="178">
        <f t="shared" si="335"/>
        <v>0</v>
      </c>
      <c r="DN48" s="178">
        <f t="shared" si="335"/>
        <v>0</v>
      </c>
      <c r="DO48" s="178">
        <f t="shared" si="335"/>
        <v>0</v>
      </c>
      <c r="DP48" s="178">
        <f t="shared" si="335"/>
        <v>0</v>
      </c>
      <c r="DQ48" s="178">
        <f t="shared" si="335"/>
        <v>0</v>
      </c>
      <c r="DR48" s="178">
        <f t="shared" si="335"/>
        <v>0</v>
      </c>
      <c r="DS48" s="178">
        <f t="shared" si="335"/>
        <v>0</v>
      </c>
      <c r="DT48" s="178">
        <f t="shared" si="335"/>
        <v>0</v>
      </c>
      <c r="DU48" s="178">
        <f t="shared" si="335"/>
        <v>0</v>
      </c>
      <c r="DV48" s="178">
        <f t="shared" si="335"/>
        <v>0</v>
      </c>
      <c r="DW48" s="178">
        <f t="shared" si="335"/>
        <v>0</v>
      </c>
      <c r="DX48" s="178">
        <f t="shared" si="335"/>
        <v>0</v>
      </c>
      <c r="DY48" s="178">
        <f t="shared" si="335"/>
        <v>0</v>
      </c>
      <c r="DZ48" s="178">
        <f t="shared" si="335"/>
        <v>0</v>
      </c>
      <c r="EA48" s="178">
        <f t="shared" si="335"/>
        <v>0</v>
      </c>
      <c r="EB48" s="178">
        <f t="shared" si="335"/>
        <v>0</v>
      </c>
      <c r="EC48" s="178">
        <f t="shared" si="335"/>
        <v>0</v>
      </c>
      <c r="ED48" s="178">
        <f t="shared" si="335"/>
        <v>0</v>
      </c>
      <c r="EE48" s="178">
        <f t="shared" si="335"/>
        <v>0</v>
      </c>
      <c r="EF48" s="178">
        <f t="shared" si="335"/>
        <v>0</v>
      </c>
      <c r="EG48" s="178">
        <f t="shared" si="335"/>
        <v>0</v>
      </c>
      <c r="EH48" s="178">
        <f t="shared" si="335"/>
        <v>0</v>
      </c>
      <c r="EI48" s="178">
        <f t="shared" si="335"/>
        <v>0</v>
      </c>
      <c r="EJ48" s="178">
        <f t="shared" si="335"/>
        <v>0</v>
      </c>
      <c r="EK48" s="178">
        <f t="shared" si="335"/>
        <v>0</v>
      </c>
      <c r="EL48" s="178">
        <f t="shared" si="335"/>
        <v>0</v>
      </c>
      <c r="EM48" s="178">
        <f t="shared" si="335"/>
        <v>0</v>
      </c>
      <c r="EN48" s="178">
        <f t="shared" si="335"/>
        <v>0</v>
      </c>
      <c r="EO48" s="178">
        <f t="shared" si="335"/>
        <v>0</v>
      </c>
      <c r="EP48" s="178">
        <f t="shared" si="335"/>
        <v>0</v>
      </c>
      <c r="EQ48" s="178">
        <f t="shared" si="335"/>
        <v>0</v>
      </c>
      <c r="ER48" s="178">
        <f t="shared" si="335"/>
        <v>0</v>
      </c>
      <c r="ES48" s="178">
        <f t="shared" si="335"/>
        <v>0</v>
      </c>
      <c r="ET48" s="178">
        <f t="shared" si="335"/>
        <v>0</v>
      </c>
      <c r="EU48" s="178">
        <f t="shared" si="335"/>
        <v>0</v>
      </c>
      <c r="EV48" s="178">
        <f t="shared" si="335"/>
        <v>0</v>
      </c>
      <c r="EW48" s="178">
        <f t="shared" si="335"/>
        <v>0</v>
      </c>
      <c r="EX48" s="178">
        <f t="shared" si="335"/>
        <v>0</v>
      </c>
      <c r="EY48" s="178">
        <f t="shared" si="335"/>
        <v>0</v>
      </c>
      <c r="EZ48" s="178">
        <f t="shared" si="335"/>
        <v>0</v>
      </c>
      <c r="FA48" s="178">
        <f t="shared" si="335"/>
        <v>0</v>
      </c>
      <c r="FB48" s="178">
        <f t="shared" si="335"/>
        <v>0</v>
      </c>
      <c r="FC48" s="178">
        <f t="shared" si="335"/>
        <v>0</v>
      </c>
      <c r="FD48" s="178">
        <f t="shared" ref="FD48:HO48" si="336">SUM(FD49:FD56)</f>
        <v>0</v>
      </c>
      <c r="FE48" s="178">
        <f t="shared" si="336"/>
        <v>0</v>
      </c>
      <c r="FF48" s="178">
        <f t="shared" si="336"/>
        <v>0</v>
      </c>
      <c r="FG48" s="178">
        <f t="shared" si="336"/>
        <v>0</v>
      </c>
      <c r="FH48" s="178">
        <f t="shared" si="336"/>
        <v>0</v>
      </c>
      <c r="FI48" s="178">
        <f t="shared" si="336"/>
        <v>0</v>
      </c>
      <c r="FJ48" s="178">
        <f t="shared" si="336"/>
        <v>0</v>
      </c>
      <c r="FK48" s="178">
        <f t="shared" si="336"/>
        <v>0</v>
      </c>
      <c r="FL48" s="178">
        <f t="shared" si="336"/>
        <v>0</v>
      </c>
      <c r="FM48" s="178">
        <f t="shared" si="336"/>
        <v>0</v>
      </c>
      <c r="FN48" s="178">
        <f t="shared" si="336"/>
        <v>0</v>
      </c>
      <c r="FO48" s="178">
        <f t="shared" si="336"/>
        <v>0</v>
      </c>
      <c r="FP48" s="178">
        <f t="shared" si="336"/>
        <v>0</v>
      </c>
      <c r="FQ48" s="178">
        <f t="shared" si="336"/>
        <v>0</v>
      </c>
      <c r="FR48" s="178">
        <f t="shared" si="336"/>
        <v>0</v>
      </c>
      <c r="FS48" s="178">
        <f t="shared" si="336"/>
        <v>0</v>
      </c>
      <c r="FT48" s="178">
        <f t="shared" si="336"/>
        <v>0</v>
      </c>
      <c r="FU48" s="178">
        <f t="shared" si="336"/>
        <v>0</v>
      </c>
      <c r="FV48" s="178">
        <f t="shared" si="336"/>
        <v>0</v>
      </c>
      <c r="FW48" s="178">
        <f t="shared" si="336"/>
        <v>0</v>
      </c>
      <c r="FX48" s="178">
        <f t="shared" si="336"/>
        <v>0</v>
      </c>
      <c r="FY48" s="178">
        <f t="shared" si="336"/>
        <v>0</v>
      </c>
      <c r="FZ48" s="178">
        <f t="shared" si="336"/>
        <v>0</v>
      </c>
      <c r="GA48" s="178">
        <f t="shared" si="336"/>
        <v>0</v>
      </c>
      <c r="GB48" s="178">
        <f t="shared" si="336"/>
        <v>0</v>
      </c>
      <c r="GC48" s="178">
        <f t="shared" si="336"/>
        <v>0</v>
      </c>
      <c r="GD48" s="178">
        <f t="shared" si="336"/>
        <v>0</v>
      </c>
      <c r="GE48" s="178">
        <f t="shared" si="336"/>
        <v>0</v>
      </c>
      <c r="GF48" s="178">
        <f t="shared" si="336"/>
        <v>0</v>
      </c>
      <c r="GG48" s="178">
        <f t="shared" si="336"/>
        <v>0</v>
      </c>
      <c r="GH48" s="178">
        <f t="shared" si="336"/>
        <v>0</v>
      </c>
      <c r="GI48" s="178">
        <f t="shared" si="336"/>
        <v>0</v>
      </c>
      <c r="GJ48" s="178">
        <f t="shared" si="336"/>
        <v>0</v>
      </c>
      <c r="GK48" s="178">
        <f t="shared" si="336"/>
        <v>0</v>
      </c>
      <c r="GL48" s="178">
        <f t="shared" si="336"/>
        <v>0</v>
      </c>
      <c r="GM48" s="178">
        <f t="shared" si="336"/>
        <v>0</v>
      </c>
      <c r="GN48" s="178">
        <f t="shared" si="336"/>
        <v>0</v>
      </c>
      <c r="GO48" s="178">
        <f t="shared" si="336"/>
        <v>0</v>
      </c>
      <c r="GP48" s="178">
        <f t="shared" si="336"/>
        <v>0</v>
      </c>
      <c r="GQ48" s="178">
        <f t="shared" si="336"/>
        <v>0</v>
      </c>
      <c r="GR48" s="178">
        <f t="shared" si="336"/>
        <v>0</v>
      </c>
      <c r="GS48" s="178">
        <f t="shared" si="336"/>
        <v>0</v>
      </c>
      <c r="GT48" s="178">
        <f t="shared" si="336"/>
        <v>0</v>
      </c>
      <c r="GU48" s="178">
        <f t="shared" si="336"/>
        <v>0</v>
      </c>
      <c r="GV48" s="178">
        <f t="shared" si="336"/>
        <v>0</v>
      </c>
      <c r="GW48" s="178">
        <f t="shared" si="336"/>
        <v>0</v>
      </c>
      <c r="GX48" s="178">
        <f t="shared" si="336"/>
        <v>0</v>
      </c>
      <c r="GY48" s="178">
        <f t="shared" si="336"/>
        <v>0</v>
      </c>
      <c r="GZ48" s="178">
        <f t="shared" si="336"/>
        <v>0</v>
      </c>
      <c r="HA48" s="178">
        <f t="shared" si="336"/>
        <v>0</v>
      </c>
      <c r="HB48" s="178">
        <f t="shared" si="336"/>
        <v>0</v>
      </c>
      <c r="HC48" s="178">
        <f t="shared" si="336"/>
        <v>0</v>
      </c>
      <c r="HD48" s="178">
        <f t="shared" si="336"/>
        <v>0</v>
      </c>
      <c r="HE48" s="178">
        <f t="shared" si="336"/>
        <v>0</v>
      </c>
      <c r="HF48" s="178">
        <f t="shared" si="336"/>
        <v>0</v>
      </c>
      <c r="HG48" s="178">
        <f t="shared" si="336"/>
        <v>0</v>
      </c>
      <c r="HH48" s="178">
        <f t="shared" si="336"/>
        <v>0</v>
      </c>
      <c r="HI48" s="178">
        <f t="shared" si="336"/>
        <v>0</v>
      </c>
      <c r="HJ48" s="178">
        <f t="shared" si="336"/>
        <v>0</v>
      </c>
      <c r="HK48" s="178">
        <f t="shared" si="336"/>
        <v>0</v>
      </c>
      <c r="HL48" s="178">
        <f t="shared" si="336"/>
        <v>0</v>
      </c>
      <c r="HM48" s="178">
        <f t="shared" si="336"/>
        <v>0</v>
      </c>
      <c r="HN48" s="178">
        <f t="shared" si="336"/>
        <v>0</v>
      </c>
      <c r="HO48" s="178">
        <f t="shared" si="336"/>
        <v>0</v>
      </c>
      <c r="HP48" s="178">
        <f t="shared" ref="HP48:IL48" si="337">SUM(HP49:HP56)</f>
        <v>0</v>
      </c>
      <c r="HQ48" s="178">
        <f t="shared" si="337"/>
        <v>0</v>
      </c>
      <c r="HR48" s="178">
        <f t="shared" si="337"/>
        <v>0</v>
      </c>
      <c r="HS48" s="178">
        <f t="shared" si="337"/>
        <v>0</v>
      </c>
      <c r="HT48" s="178">
        <f t="shared" si="337"/>
        <v>0</v>
      </c>
      <c r="HU48" s="178">
        <f t="shared" si="337"/>
        <v>0</v>
      </c>
      <c r="HV48" s="178">
        <f t="shared" si="337"/>
        <v>0</v>
      </c>
      <c r="HW48" s="178">
        <f t="shared" si="337"/>
        <v>0</v>
      </c>
      <c r="HX48" s="178">
        <f t="shared" si="337"/>
        <v>0</v>
      </c>
      <c r="HY48" s="178">
        <f t="shared" si="337"/>
        <v>0</v>
      </c>
      <c r="HZ48" s="178">
        <f t="shared" si="337"/>
        <v>0</v>
      </c>
      <c r="IA48" s="178">
        <f t="shared" si="337"/>
        <v>0</v>
      </c>
      <c r="IB48" s="178">
        <f t="shared" si="337"/>
        <v>0</v>
      </c>
      <c r="IC48" s="178">
        <f t="shared" si="337"/>
        <v>0</v>
      </c>
      <c r="ID48" s="178">
        <f t="shared" si="337"/>
        <v>0</v>
      </c>
      <c r="IE48" s="178">
        <f t="shared" si="337"/>
        <v>0</v>
      </c>
      <c r="IF48" s="178">
        <f t="shared" si="337"/>
        <v>0</v>
      </c>
      <c r="IG48" s="178">
        <f t="shared" si="337"/>
        <v>0</v>
      </c>
      <c r="IH48" s="178">
        <f t="shared" si="337"/>
        <v>0</v>
      </c>
      <c r="II48" s="178">
        <f t="shared" si="337"/>
        <v>0</v>
      </c>
      <c r="IJ48" s="178">
        <f t="shared" si="337"/>
        <v>0</v>
      </c>
      <c r="IK48" s="178">
        <f t="shared" si="337"/>
        <v>0</v>
      </c>
      <c r="IL48" s="178">
        <f t="shared" si="337"/>
        <v>0</v>
      </c>
    </row>
    <row r="49" spans="1:246" ht="15.75" customHeight="1" outlineLevel="1" x14ac:dyDescent="0.35">
      <c r="A49" s="3" t="s">
        <v>827</v>
      </c>
      <c r="B49" s="70"/>
      <c r="C49" s="70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94"/>
      <c r="AI49" s="167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/>
      <c r="AV49" s="168">
        <v>713.06</v>
      </c>
      <c r="AW49" s="168"/>
      <c r="AX49" s="168"/>
      <c r="AY49" s="168"/>
      <c r="AZ49" s="168"/>
      <c r="BA49" s="168"/>
      <c r="BB49" s="168"/>
      <c r="BC49" s="168"/>
      <c r="BD49" s="168"/>
      <c r="BE49" s="168"/>
      <c r="BF49" s="168"/>
      <c r="BG49" s="168"/>
      <c r="BH49" s="168"/>
      <c r="BI49" s="168"/>
      <c r="BJ49" s="168">
        <v>764.75</v>
      </c>
      <c r="BK49" s="168"/>
      <c r="BL49" s="168"/>
      <c r="BM49" s="169"/>
      <c r="BN49" s="170"/>
      <c r="BO49" s="168"/>
      <c r="BP49" s="168"/>
      <c r="BQ49" s="168"/>
      <c r="BR49" s="168"/>
      <c r="BS49" s="168"/>
      <c r="BT49" s="168"/>
      <c r="BU49" s="168"/>
      <c r="BV49" s="168"/>
      <c r="BW49" s="168"/>
      <c r="BX49" s="168"/>
      <c r="BY49" s="168"/>
      <c r="BZ49" s="168"/>
      <c r="CA49" s="168"/>
      <c r="CB49" s="168"/>
      <c r="CC49" s="168"/>
      <c r="CD49" s="168"/>
      <c r="CE49" s="168"/>
      <c r="CF49" s="168"/>
      <c r="CG49" s="168"/>
      <c r="CH49" s="168"/>
      <c r="CI49" s="168"/>
      <c r="CJ49" s="168"/>
      <c r="CK49" s="168"/>
      <c r="CL49" s="168"/>
      <c r="CM49" s="168"/>
      <c r="CN49" s="168"/>
      <c r="CO49" s="168"/>
      <c r="CP49" s="168"/>
      <c r="CQ49" s="168"/>
      <c r="CR49" s="168"/>
      <c r="CS49" s="168"/>
      <c r="CT49" s="168"/>
      <c r="CU49" s="168"/>
      <c r="CV49" s="168"/>
      <c r="CW49" s="168"/>
      <c r="CX49" s="168"/>
      <c r="CY49" s="168"/>
      <c r="CZ49" s="168"/>
      <c r="DA49" s="168"/>
      <c r="DB49" s="168"/>
      <c r="DC49" s="168"/>
      <c r="DD49" s="168"/>
      <c r="DE49" s="168"/>
      <c r="DF49" s="168"/>
      <c r="DG49" s="168"/>
      <c r="DH49" s="168"/>
      <c r="DI49" s="168"/>
      <c r="DJ49" s="168"/>
      <c r="DK49" s="168"/>
      <c r="DL49" s="168"/>
      <c r="DM49" s="168"/>
      <c r="DN49" s="168"/>
      <c r="DO49" s="168"/>
      <c r="DP49" s="168"/>
      <c r="DQ49" s="168"/>
      <c r="DR49" s="168"/>
      <c r="DS49" s="168"/>
      <c r="DT49" s="168"/>
      <c r="DU49" s="168"/>
      <c r="DV49" s="168"/>
      <c r="DW49" s="168"/>
      <c r="DX49" s="168"/>
      <c r="DY49" s="168"/>
      <c r="DZ49" s="168"/>
      <c r="EA49" s="168"/>
      <c r="EB49" s="168"/>
      <c r="EC49" s="168"/>
      <c r="ED49" s="168"/>
      <c r="EE49" s="168"/>
      <c r="EF49" s="168"/>
      <c r="EG49" s="168"/>
      <c r="EH49" s="168"/>
      <c r="EI49" s="168"/>
      <c r="EJ49" s="168"/>
      <c r="EK49" s="168"/>
      <c r="EL49" s="168"/>
      <c r="EM49" s="168"/>
      <c r="EN49" s="168"/>
      <c r="EO49" s="168"/>
      <c r="EP49" s="168"/>
      <c r="EQ49" s="168"/>
      <c r="ER49" s="168"/>
      <c r="ES49" s="168"/>
      <c r="ET49" s="168"/>
      <c r="EU49" s="168"/>
      <c r="EV49" s="168"/>
      <c r="EW49" s="168"/>
      <c r="EX49" s="168"/>
      <c r="EY49" s="168"/>
      <c r="EZ49" s="168"/>
      <c r="FA49" s="168"/>
      <c r="FB49" s="168"/>
      <c r="FC49" s="168"/>
      <c r="FD49" s="168"/>
      <c r="FE49" s="168"/>
      <c r="FF49" s="168"/>
      <c r="FG49" s="168"/>
      <c r="FH49" s="168"/>
      <c r="FI49" s="168"/>
      <c r="FJ49" s="168"/>
      <c r="FK49" s="168"/>
      <c r="FL49" s="168"/>
      <c r="FM49" s="168"/>
      <c r="FN49" s="168"/>
      <c r="FO49" s="168"/>
      <c r="FP49" s="168"/>
      <c r="FQ49" s="168"/>
      <c r="FR49" s="168"/>
      <c r="FS49" s="168"/>
      <c r="FT49" s="168"/>
      <c r="FU49" s="168"/>
      <c r="FV49" s="168"/>
      <c r="FW49" s="168"/>
      <c r="FX49" s="168"/>
      <c r="FY49" s="168"/>
      <c r="FZ49" s="168"/>
      <c r="GA49" s="168"/>
      <c r="GB49" s="168"/>
      <c r="GC49" s="168"/>
      <c r="GD49" s="168"/>
      <c r="GE49" s="168"/>
      <c r="GF49" s="168"/>
      <c r="GG49" s="168"/>
      <c r="GH49" s="168"/>
      <c r="GI49" s="168"/>
      <c r="GJ49" s="168"/>
      <c r="GK49" s="168"/>
      <c r="GL49" s="168"/>
      <c r="GM49" s="168"/>
      <c r="GN49" s="168"/>
      <c r="GO49" s="168"/>
      <c r="GP49" s="168"/>
      <c r="GQ49" s="168"/>
      <c r="GR49" s="168"/>
      <c r="GS49" s="168"/>
      <c r="GT49" s="168"/>
      <c r="GU49" s="168"/>
      <c r="GV49" s="168"/>
      <c r="GW49" s="168"/>
      <c r="GX49" s="168"/>
      <c r="GY49" s="168"/>
      <c r="GZ49" s="168"/>
      <c r="HA49" s="168"/>
      <c r="HB49" s="168"/>
      <c r="HC49" s="168"/>
      <c r="HD49" s="168"/>
      <c r="HE49" s="168"/>
      <c r="HF49" s="168"/>
      <c r="HG49" s="168"/>
      <c r="HH49" s="168"/>
      <c r="HI49" s="168"/>
      <c r="HJ49" s="168"/>
      <c r="HK49" s="168"/>
      <c r="HL49" s="168"/>
      <c r="HM49" s="168"/>
      <c r="HN49" s="168"/>
      <c r="HO49" s="168"/>
      <c r="HP49" s="168"/>
      <c r="HQ49" s="168"/>
      <c r="HR49" s="168"/>
      <c r="HS49" s="168"/>
      <c r="HT49" s="168"/>
      <c r="HU49" s="168"/>
      <c r="HV49" s="168"/>
      <c r="HW49" s="168"/>
      <c r="HX49" s="168"/>
      <c r="HY49" s="168"/>
      <c r="HZ49" s="168"/>
      <c r="IA49" s="168"/>
      <c r="IB49" s="168"/>
      <c r="IC49" s="168"/>
      <c r="ID49" s="168"/>
      <c r="IE49" s="168"/>
      <c r="IF49" s="168"/>
      <c r="IG49" s="168"/>
      <c r="IH49" s="168"/>
      <c r="II49" s="168"/>
      <c r="IJ49" s="168"/>
      <c r="IK49" s="168"/>
      <c r="IL49" s="168"/>
    </row>
    <row r="50" spans="1:246" ht="15.75" customHeight="1" outlineLevel="2" x14ac:dyDescent="0.35">
      <c r="A50" s="3" t="s">
        <v>828</v>
      </c>
      <c r="B50" s="70"/>
      <c r="C50" s="70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94"/>
      <c r="AI50" s="167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69"/>
      <c r="BN50" s="170"/>
      <c r="BO50" s="168"/>
      <c r="BP50" s="168"/>
      <c r="BQ50" s="168"/>
      <c r="BR50" s="168"/>
      <c r="BS50" s="168"/>
      <c r="BT50" s="168"/>
      <c r="BU50" s="168"/>
      <c r="BV50" s="168"/>
      <c r="BW50" s="168"/>
      <c r="BX50" s="168"/>
      <c r="BY50" s="168"/>
      <c r="BZ50" s="168"/>
      <c r="CA50" s="168"/>
      <c r="CB50" s="168"/>
      <c r="CC50" s="168"/>
      <c r="CD50" s="168"/>
      <c r="CE50" s="168"/>
      <c r="CF50" s="168"/>
      <c r="CG50" s="168"/>
      <c r="CH50" s="168"/>
      <c r="CI50" s="168"/>
      <c r="CJ50" s="168"/>
      <c r="CK50" s="168"/>
      <c r="CL50" s="168"/>
      <c r="CM50" s="168"/>
      <c r="CN50" s="168"/>
      <c r="CO50" s="168"/>
      <c r="CP50" s="168"/>
      <c r="CQ50" s="168"/>
      <c r="CR50" s="168"/>
      <c r="CS50" s="168"/>
      <c r="CT50" s="168"/>
      <c r="CU50" s="168"/>
      <c r="CV50" s="168"/>
      <c r="CW50" s="168"/>
      <c r="CX50" s="168"/>
      <c r="CY50" s="168"/>
      <c r="CZ50" s="168"/>
      <c r="DA50" s="168"/>
      <c r="DB50" s="168"/>
      <c r="DC50" s="168"/>
      <c r="DD50" s="168"/>
      <c r="DE50" s="168"/>
      <c r="DF50" s="168"/>
      <c r="DG50" s="168"/>
      <c r="DH50" s="168"/>
      <c r="DI50" s="168"/>
      <c r="DJ50" s="168"/>
      <c r="DK50" s="168"/>
      <c r="DL50" s="168"/>
      <c r="DM50" s="168"/>
      <c r="DN50" s="168"/>
      <c r="DO50" s="168"/>
      <c r="DP50" s="168"/>
      <c r="DQ50" s="168"/>
      <c r="DR50" s="168"/>
      <c r="DS50" s="168"/>
      <c r="DT50" s="168"/>
      <c r="DU50" s="168"/>
      <c r="DV50" s="168"/>
      <c r="DW50" s="168"/>
      <c r="DX50" s="168"/>
      <c r="DY50" s="168"/>
      <c r="DZ50" s="168"/>
      <c r="EA50" s="168"/>
      <c r="EB50" s="168"/>
      <c r="EC50" s="168"/>
      <c r="ED50" s="168"/>
      <c r="EE50" s="168"/>
      <c r="EF50" s="168"/>
      <c r="EG50" s="168"/>
      <c r="EH50" s="168"/>
      <c r="EI50" s="168"/>
      <c r="EJ50" s="168"/>
      <c r="EK50" s="168"/>
      <c r="EL50" s="168"/>
      <c r="EM50" s="168"/>
      <c r="EN50" s="168"/>
      <c r="EO50" s="168"/>
      <c r="EP50" s="168"/>
      <c r="EQ50" s="168"/>
      <c r="ER50" s="168"/>
      <c r="ES50" s="168"/>
      <c r="ET50" s="168"/>
      <c r="EU50" s="168"/>
      <c r="EV50" s="168"/>
      <c r="EW50" s="168"/>
      <c r="EX50" s="168"/>
      <c r="EY50" s="168"/>
      <c r="EZ50" s="168"/>
      <c r="FA50" s="168"/>
      <c r="FB50" s="168"/>
      <c r="FC50" s="168"/>
      <c r="FD50" s="168"/>
      <c r="FE50" s="168"/>
      <c r="FF50" s="168"/>
      <c r="FG50" s="168"/>
      <c r="FH50" s="168"/>
      <c r="FI50" s="168"/>
      <c r="FJ50" s="168"/>
      <c r="FK50" s="168"/>
      <c r="FL50" s="168"/>
      <c r="FM50" s="168"/>
      <c r="FN50" s="168"/>
      <c r="FO50" s="168"/>
      <c r="FP50" s="168"/>
      <c r="FQ50" s="168"/>
      <c r="FR50" s="168"/>
      <c r="FS50" s="168"/>
      <c r="FT50" s="168"/>
      <c r="FU50" s="168"/>
      <c r="FV50" s="168"/>
      <c r="FW50" s="168"/>
      <c r="FX50" s="168"/>
      <c r="FY50" s="168"/>
      <c r="FZ50" s="168"/>
      <c r="GA50" s="168"/>
      <c r="GB50" s="168"/>
      <c r="GC50" s="168"/>
      <c r="GD50" s="168"/>
      <c r="GE50" s="168"/>
      <c r="GF50" s="168"/>
      <c r="GG50" s="168"/>
      <c r="GH50" s="168"/>
      <c r="GI50" s="168"/>
      <c r="GJ50" s="168"/>
      <c r="GK50" s="168"/>
      <c r="GL50" s="168"/>
      <c r="GM50" s="168"/>
      <c r="GN50" s="168"/>
      <c r="GO50" s="168"/>
      <c r="GP50" s="168"/>
      <c r="GQ50" s="168"/>
      <c r="GR50" s="168"/>
      <c r="GS50" s="168"/>
      <c r="GT50" s="168"/>
      <c r="GU50" s="168"/>
      <c r="GV50" s="168"/>
      <c r="GW50" s="168"/>
      <c r="GX50" s="168"/>
      <c r="GY50" s="168"/>
      <c r="GZ50" s="168"/>
      <c r="HA50" s="168"/>
      <c r="HB50" s="168"/>
      <c r="HC50" s="168"/>
      <c r="HD50" s="168"/>
      <c r="HE50" s="168"/>
      <c r="HF50" s="168"/>
      <c r="HG50" s="168"/>
      <c r="HH50" s="168"/>
      <c r="HI50" s="168"/>
      <c r="HJ50" s="168"/>
      <c r="HK50" s="168"/>
      <c r="HL50" s="168"/>
      <c r="HM50" s="168"/>
      <c r="HN50" s="168"/>
      <c r="HO50" s="168"/>
      <c r="HP50" s="168"/>
      <c r="HQ50" s="168"/>
      <c r="HR50" s="168"/>
      <c r="HS50" s="168"/>
      <c r="HT50" s="168"/>
      <c r="HU50" s="168"/>
      <c r="HV50" s="168"/>
      <c r="HW50" s="168"/>
      <c r="HX50" s="168"/>
      <c r="HY50" s="168"/>
      <c r="HZ50" s="168"/>
      <c r="IA50" s="168"/>
      <c r="IB50" s="168"/>
      <c r="IC50" s="168"/>
      <c r="ID50" s="168"/>
      <c r="IE50" s="168"/>
      <c r="IF50" s="168"/>
      <c r="IG50" s="168"/>
      <c r="IH50" s="168"/>
      <c r="II50" s="168"/>
      <c r="IJ50" s="168"/>
      <c r="IK50" s="168"/>
      <c r="IL50" s="168"/>
    </row>
    <row r="51" spans="1:246" ht="15.75" customHeight="1" outlineLevel="2" x14ac:dyDescent="0.35">
      <c r="A51" s="3" t="s">
        <v>829</v>
      </c>
      <c r="B51" s="70"/>
      <c r="C51" s="70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>
        <v>0</v>
      </c>
      <c r="X51" s="168"/>
      <c r="Y51" s="168">
        <v>289.18</v>
      </c>
      <c r="Z51" s="168"/>
      <c r="AA51" s="168"/>
      <c r="AB51" s="168"/>
      <c r="AC51" s="168"/>
      <c r="AD51" s="168"/>
      <c r="AE51" s="168"/>
      <c r="AF51" s="168"/>
      <c r="AG51" s="168"/>
      <c r="AH51" s="194"/>
      <c r="AI51" s="167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/>
      <c r="AV51" s="168"/>
      <c r="AW51" s="168"/>
      <c r="AX51" s="168"/>
      <c r="AY51" s="168"/>
      <c r="AZ51" s="168"/>
      <c r="BA51" s="168"/>
      <c r="BB51" s="168">
        <v>304.17</v>
      </c>
      <c r="BC51" s="168"/>
      <c r="BD51" s="168"/>
      <c r="BE51" s="168"/>
      <c r="BF51" s="168"/>
      <c r="BG51" s="168"/>
      <c r="BH51" s="168"/>
      <c r="BI51" s="168"/>
      <c r="BJ51" s="168"/>
      <c r="BK51" s="168"/>
      <c r="BL51" s="168"/>
      <c r="BM51" s="169"/>
      <c r="BN51" s="170"/>
      <c r="BO51" s="168"/>
      <c r="BP51" s="168"/>
      <c r="BQ51" s="168"/>
      <c r="BR51" s="168"/>
      <c r="BS51" s="168"/>
      <c r="BT51" s="168"/>
      <c r="BU51" s="168"/>
      <c r="BV51" s="168"/>
      <c r="BW51" s="168"/>
      <c r="BX51" s="168"/>
      <c r="BY51" s="168"/>
      <c r="BZ51" s="168"/>
      <c r="CA51" s="168"/>
      <c r="CB51" s="168"/>
      <c r="CC51" s="168"/>
      <c r="CD51" s="168"/>
      <c r="CE51" s="168"/>
      <c r="CF51" s="168"/>
      <c r="CG51" s="168">
        <v>334.07</v>
      </c>
      <c r="CH51" s="168"/>
      <c r="CI51" s="168"/>
      <c r="CJ51" s="168"/>
      <c r="CK51" s="168"/>
      <c r="CL51" s="168"/>
      <c r="CM51" s="168"/>
      <c r="CN51" s="168"/>
      <c r="CO51" s="168"/>
      <c r="CP51" s="168"/>
      <c r="CQ51" s="168"/>
      <c r="CR51" s="168"/>
      <c r="CS51" s="168"/>
      <c r="CT51" s="168"/>
      <c r="CU51" s="168"/>
      <c r="CV51" s="168"/>
      <c r="CW51" s="168"/>
      <c r="CX51" s="168"/>
      <c r="CY51" s="168"/>
      <c r="CZ51" s="168"/>
      <c r="DA51" s="168"/>
      <c r="DB51" s="168"/>
      <c r="DC51" s="168"/>
      <c r="DD51" s="168"/>
      <c r="DE51" s="168"/>
      <c r="DF51" s="168"/>
      <c r="DG51" s="168"/>
      <c r="DH51" s="168"/>
      <c r="DI51" s="168"/>
      <c r="DJ51" s="168"/>
      <c r="DK51" s="168"/>
      <c r="DL51" s="168"/>
      <c r="DM51" s="168"/>
      <c r="DN51" s="168"/>
      <c r="DO51" s="168"/>
      <c r="DP51" s="168"/>
      <c r="DQ51" s="168"/>
      <c r="DR51" s="168"/>
      <c r="DS51" s="168"/>
      <c r="DT51" s="168"/>
      <c r="DU51" s="168"/>
      <c r="DV51" s="168"/>
      <c r="DW51" s="168"/>
      <c r="DX51" s="168"/>
      <c r="DY51" s="168"/>
      <c r="DZ51" s="168"/>
      <c r="EA51" s="168"/>
      <c r="EB51" s="168"/>
      <c r="EC51" s="168"/>
      <c r="ED51" s="168"/>
      <c r="EE51" s="168"/>
      <c r="EF51" s="168"/>
      <c r="EG51" s="168"/>
      <c r="EH51" s="168"/>
      <c r="EI51" s="168"/>
      <c r="EJ51" s="168"/>
      <c r="EK51" s="168"/>
      <c r="EL51" s="168"/>
      <c r="EM51" s="168"/>
      <c r="EN51" s="168"/>
      <c r="EO51" s="168"/>
      <c r="EP51" s="168"/>
      <c r="EQ51" s="168"/>
      <c r="ER51" s="168"/>
      <c r="ES51" s="168"/>
      <c r="ET51" s="168"/>
      <c r="EU51" s="168"/>
      <c r="EV51" s="168"/>
      <c r="EW51" s="168"/>
      <c r="EX51" s="168"/>
      <c r="EY51" s="168"/>
      <c r="EZ51" s="168"/>
      <c r="FA51" s="168"/>
      <c r="FB51" s="168"/>
      <c r="FC51" s="168"/>
      <c r="FD51" s="168"/>
      <c r="FE51" s="168"/>
      <c r="FF51" s="168"/>
      <c r="FG51" s="168"/>
      <c r="FH51" s="168"/>
      <c r="FI51" s="168"/>
      <c r="FJ51" s="168"/>
      <c r="FK51" s="168"/>
      <c r="FL51" s="168"/>
      <c r="FM51" s="168"/>
      <c r="FN51" s="168"/>
      <c r="FO51" s="168"/>
      <c r="FP51" s="168"/>
      <c r="FQ51" s="168"/>
      <c r="FR51" s="168"/>
      <c r="FS51" s="168"/>
      <c r="FT51" s="168"/>
      <c r="FU51" s="168"/>
      <c r="FV51" s="168"/>
      <c r="FW51" s="168"/>
      <c r="FX51" s="168"/>
      <c r="FY51" s="168"/>
      <c r="FZ51" s="168"/>
      <c r="GA51" s="168"/>
      <c r="GB51" s="168"/>
      <c r="GC51" s="168"/>
      <c r="GD51" s="168"/>
      <c r="GE51" s="168"/>
      <c r="GF51" s="168"/>
      <c r="GG51" s="168"/>
      <c r="GH51" s="168"/>
      <c r="GI51" s="168"/>
      <c r="GJ51" s="168"/>
      <c r="GK51" s="168"/>
      <c r="GL51" s="168"/>
      <c r="GM51" s="168"/>
      <c r="GN51" s="168"/>
      <c r="GO51" s="168"/>
      <c r="GP51" s="168"/>
      <c r="GQ51" s="168"/>
      <c r="GR51" s="168"/>
      <c r="GS51" s="168"/>
      <c r="GT51" s="168"/>
      <c r="GU51" s="168"/>
      <c r="GV51" s="168"/>
      <c r="GW51" s="168"/>
      <c r="GX51" s="168"/>
      <c r="GY51" s="168"/>
      <c r="GZ51" s="168"/>
      <c r="HA51" s="168"/>
      <c r="HB51" s="168"/>
      <c r="HC51" s="168"/>
      <c r="HD51" s="168"/>
      <c r="HE51" s="168"/>
      <c r="HF51" s="168"/>
      <c r="HG51" s="168"/>
      <c r="HH51" s="168"/>
      <c r="HI51" s="168"/>
      <c r="HJ51" s="168"/>
      <c r="HK51" s="168"/>
      <c r="HL51" s="168"/>
      <c r="HM51" s="168"/>
      <c r="HN51" s="168"/>
      <c r="HO51" s="168"/>
      <c r="HP51" s="168"/>
      <c r="HQ51" s="168"/>
      <c r="HR51" s="168"/>
      <c r="HS51" s="168"/>
      <c r="HT51" s="168"/>
      <c r="HU51" s="168"/>
      <c r="HV51" s="168"/>
      <c r="HW51" s="168"/>
      <c r="HX51" s="168"/>
      <c r="HY51" s="168"/>
      <c r="HZ51" s="168"/>
      <c r="IA51" s="168"/>
      <c r="IB51" s="168"/>
      <c r="IC51" s="168"/>
      <c r="ID51" s="168"/>
      <c r="IE51" s="168"/>
      <c r="IF51" s="168"/>
      <c r="IG51" s="168"/>
      <c r="IH51" s="168"/>
      <c r="II51" s="168"/>
      <c r="IJ51" s="168"/>
      <c r="IK51" s="168"/>
      <c r="IL51" s="168"/>
    </row>
    <row r="52" spans="1:246" ht="15.75" customHeight="1" outlineLevel="2" x14ac:dyDescent="0.35">
      <c r="A52" s="3" t="s">
        <v>830</v>
      </c>
      <c r="B52" s="70"/>
      <c r="C52" s="70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94"/>
      <c r="AI52" s="167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9"/>
      <c r="BN52" s="170"/>
      <c r="BO52" s="168"/>
      <c r="BP52" s="168"/>
      <c r="BQ52" s="168"/>
      <c r="BR52" s="168"/>
      <c r="BS52" s="168"/>
      <c r="BT52" s="168"/>
      <c r="BU52" s="168"/>
      <c r="BV52" s="168"/>
      <c r="BW52" s="168"/>
      <c r="BX52" s="168"/>
      <c r="BY52" s="168"/>
      <c r="BZ52" s="168"/>
      <c r="CA52" s="168"/>
      <c r="CB52" s="168"/>
      <c r="CC52" s="168"/>
      <c r="CD52" s="168"/>
      <c r="CE52" s="168"/>
      <c r="CF52" s="168"/>
      <c r="CG52" s="168"/>
      <c r="CH52" s="168"/>
      <c r="CI52" s="168"/>
      <c r="CJ52" s="168"/>
      <c r="CK52" s="168"/>
      <c r="CL52" s="168"/>
      <c r="CM52" s="168"/>
      <c r="CN52" s="168"/>
      <c r="CO52" s="168"/>
      <c r="CP52" s="168"/>
      <c r="CQ52" s="168"/>
      <c r="CR52" s="168"/>
      <c r="CS52" s="168"/>
      <c r="CT52" s="168"/>
      <c r="CU52" s="168"/>
      <c r="CV52" s="168"/>
      <c r="CW52" s="168"/>
      <c r="CX52" s="168"/>
      <c r="CY52" s="168"/>
      <c r="CZ52" s="168"/>
      <c r="DA52" s="168"/>
      <c r="DB52" s="168"/>
      <c r="DC52" s="168"/>
      <c r="DD52" s="168"/>
      <c r="DE52" s="168"/>
      <c r="DF52" s="168"/>
      <c r="DG52" s="168"/>
      <c r="DH52" s="168"/>
      <c r="DI52" s="168"/>
      <c r="DJ52" s="168"/>
      <c r="DK52" s="168"/>
      <c r="DL52" s="168"/>
      <c r="DM52" s="168"/>
      <c r="DN52" s="168"/>
      <c r="DO52" s="168"/>
      <c r="DP52" s="168"/>
      <c r="DQ52" s="168"/>
      <c r="DR52" s="168"/>
      <c r="DS52" s="168"/>
      <c r="DT52" s="168"/>
      <c r="DU52" s="168"/>
      <c r="DV52" s="168"/>
      <c r="DW52" s="168"/>
      <c r="DX52" s="168"/>
      <c r="DY52" s="168"/>
      <c r="DZ52" s="168"/>
      <c r="EA52" s="168"/>
      <c r="EB52" s="168"/>
      <c r="EC52" s="168"/>
      <c r="ED52" s="168"/>
      <c r="EE52" s="168"/>
      <c r="EF52" s="168"/>
      <c r="EG52" s="168"/>
      <c r="EH52" s="168"/>
      <c r="EI52" s="168"/>
      <c r="EJ52" s="168"/>
      <c r="EK52" s="168"/>
      <c r="EL52" s="168"/>
      <c r="EM52" s="168"/>
      <c r="EN52" s="168"/>
      <c r="EO52" s="168"/>
      <c r="EP52" s="168"/>
      <c r="EQ52" s="168"/>
      <c r="ER52" s="168"/>
      <c r="ES52" s="168"/>
      <c r="ET52" s="168"/>
      <c r="EU52" s="168"/>
      <c r="EV52" s="168"/>
      <c r="EW52" s="168"/>
      <c r="EX52" s="168"/>
      <c r="EY52" s="168"/>
      <c r="EZ52" s="168"/>
      <c r="FA52" s="168"/>
      <c r="FB52" s="168"/>
      <c r="FC52" s="168"/>
      <c r="FD52" s="168"/>
      <c r="FE52" s="168"/>
      <c r="FF52" s="168"/>
      <c r="FG52" s="168"/>
      <c r="FH52" s="168"/>
      <c r="FI52" s="168"/>
      <c r="FJ52" s="168"/>
      <c r="FK52" s="168"/>
      <c r="FL52" s="168"/>
      <c r="FM52" s="168"/>
      <c r="FN52" s="168"/>
      <c r="FO52" s="168"/>
      <c r="FP52" s="168"/>
      <c r="FQ52" s="168"/>
      <c r="FR52" s="168"/>
      <c r="FS52" s="168"/>
      <c r="FT52" s="168"/>
      <c r="FU52" s="168"/>
      <c r="FV52" s="168"/>
      <c r="FW52" s="168"/>
      <c r="FX52" s="168"/>
      <c r="FY52" s="168"/>
      <c r="FZ52" s="168"/>
      <c r="GA52" s="168"/>
      <c r="GB52" s="168"/>
      <c r="GC52" s="168"/>
      <c r="GD52" s="168"/>
      <c r="GE52" s="168"/>
      <c r="GF52" s="168"/>
      <c r="GG52" s="168"/>
      <c r="GH52" s="168"/>
      <c r="GI52" s="168"/>
      <c r="GJ52" s="168"/>
      <c r="GK52" s="168"/>
      <c r="GL52" s="168"/>
      <c r="GM52" s="168"/>
      <c r="GN52" s="168"/>
      <c r="GO52" s="168"/>
      <c r="GP52" s="168"/>
      <c r="GQ52" s="168"/>
      <c r="GR52" s="168"/>
      <c r="GS52" s="168"/>
      <c r="GT52" s="168"/>
      <c r="GU52" s="168"/>
      <c r="GV52" s="168"/>
      <c r="GW52" s="168"/>
      <c r="GX52" s="168"/>
      <c r="GY52" s="168"/>
      <c r="GZ52" s="168"/>
      <c r="HA52" s="168"/>
      <c r="HB52" s="168"/>
      <c r="HC52" s="168"/>
      <c r="HD52" s="168"/>
      <c r="HE52" s="168"/>
      <c r="HF52" s="168"/>
      <c r="HG52" s="168"/>
      <c r="HH52" s="168"/>
      <c r="HI52" s="168"/>
      <c r="HJ52" s="168"/>
      <c r="HK52" s="168"/>
      <c r="HL52" s="168"/>
      <c r="HM52" s="168"/>
      <c r="HN52" s="168"/>
      <c r="HO52" s="168"/>
      <c r="HP52" s="168"/>
      <c r="HQ52" s="168"/>
      <c r="HR52" s="168"/>
      <c r="HS52" s="168"/>
      <c r="HT52" s="168"/>
      <c r="HU52" s="168"/>
      <c r="HV52" s="168"/>
      <c r="HW52" s="168"/>
      <c r="HX52" s="168"/>
      <c r="HY52" s="168"/>
      <c r="HZ52" s="168"/>
      <c r="IA52" s="168"/>
      <c r="IB52" s="168"/>
      <c r="IC52" s="168"/>
      <c r="ID52" s="168"/>
      <c r="IE52" s="168"/>
      <c r="IF52" s="168"/>
      <c r="IG52" s="168"/>
      <c r="IH52" s="168"/>
      <c r="II52" s="168"/>
      <c r="IJ52" s="168"/>
      <c r="IK52" s="168"/>
      <c r="IL52" s="168"/>
    </row>
    <row r="53" spans="1:246" ht="15.75" customHeight="1" outlineLevel="2" x14ac:dyDescent="0.35">
      <c r="A53" s="3" t="s">
        <v>831</v>
      </c>
      <c r="B53" s="70"/>
      <c r="C53" s="70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94"/>
      <c r="AI53" s="167">
        <v>0</v>
      </c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  <c r="BB53" s="168"/>
      <c r="BC53" s="168"/>
      <c r="BD53" s="168"/>
      <c r="BE53" s="168"/>
      <c r="BF53" s="168"/>
      <c r="BG53" s="168"/>
      <c r="BH53" s="168"/>
      <c r="BI53" s="168"/>
      <c r="BJ53" s="168"/>
      <c r="BK53" s="168"/>
      <c r="BL53" s="168"/>
      <c r="BM53" s="169"/>
      <c r="BN53" s="170"/>
      <c r="BO53" s="168"/>
      <c r="BP53" s="168"/>
      <c r="BQ53" s="168"/>
      <c r="BR53" s="168"/>
      <c r="BS53" s="168"/>
      <c r="BT53" s="168"/>
      <c r="BU53" s="168"/>
      <c r="BV53" s="168"/>
      <c r="BW53" s="168"/>
      <c r="BX53" s="168"/>
      <c r="BY53" s="168"/>
      <c r="BZ53" s="168"/>
      <c r="CA53" s="168"/>
      <c r="CB53" s="168"/>
      <c r="CC53" s="168"/>
      <c r="CD53" s="168"/>
      <c r="CE53" s="168"/>
      <c r="CF53" s="168"/>
      <c r="CG53" s="168"/>
      <c r="CH53" s="168"/>
      <c r="CI53" s="168"/>
      <c r="CJ53" s="168"/>
      <c r="CK53" s="168"/>
      <c r="CL53" s="168"/>
      <c r="CM53" s="168"/>
      <c r="CN53" s="168"/>
      <c r="CO53" s="168"/>
      <c r="CP53" s="168"/>
      <c r="CQ53" s="168"/>
      <c r="CR53" s="168"/>
      <c r="CS53" s="168"/>
      <c r="CT53" s="168"/>
      <c r="CU53" s="168"/>
      <c r="CV53" s="168"/>
      <c r="CW53" s="168"/>
      <c r="CX53" s="168"/>
      <c r="CY53" s="168"/>
      <c r="CZ53" s="168"/>
      <c r="DA53" s="168"/>
      <c r="DB53" s="168"/>
      <c r="DC53" s="168"/>
      <c r="DD53" s="168"/>
      <c r="DE53" s="168"/>
      <c r="DF53" s="168"/>
      <c r="DG53" s="168"/>
      <c r="DH53" s="168"/>
      <c r="DI53" s="168"/>
      <c r="DJ53" s="168"/>
      <c r="DK53" s="168"/>
      <c r="DL53" s="168"/>
      <c r="DM53" s="168"/>
      <c r="DN53" s="168"/>
      <c r="DO53" s="168"/>
      <c r="DP53" s="168"/>
      <c r="DQ53" s="168"/>
      <c r="DR53" s="168"/>
      <c r="DS53" s="168"/>
      <c r="DT53" s="168"/>
      <c r="DU53" s="168"/>
      <c r="DV53" s="168"/>
      <c r="DW53" s="168"/>
      <c r="DX53" s="168"/>
      <c r="DY53" s="168"/>
      <c r="DZ53" s="168"/>
      <c r="EA53" s="168"/>
      <c r="EB53" s="168"/>
      <c r="EC53" s="168"/>
      <c r="ED53" s="168"/>
      <c r="EE53" s="168"/>
      <c r="EF53" s="168"/>
      <c r="EG53" s="168"/>
      <c r="EH53" s="168"/>
      <c r="EI53" s="168"/>
      <c r="EJ53" s="168"/>
      <c r="EK53" s="168"/>
      <c r="EL53" s="168"/>
      <c r="EM53" s="168"/>
      <c r="EN53" s="168"/>
      <c r="EO53" s="168"/>
      <c r="EP53" s="168"/>
      <c r="EQ53" s="168"/>
      <c r="ER53" s="168"/>
      <c r="ES53" s="168"/>
      <c r="ET53" s="168"/>
      <c r="EU53" s="168"/>
      <c r="EV53" s="168"/>
      <c r="EW53" s="168"/>
      <c r="EX53" s="168"/>
      <c r="EY53" s="168"/>
      <c r="EZ53" s="168"/>
      <c r="FA53" s="168"/>
      <c r="FB53" s="168"/>
      <c r="FC53" s="168"/>
      <c r="FD53" s="168"/>
      <c r="FE53" s="168"/>
      <c r="FF53" s="168"/>
      <c r="FG53" s="168"/>
      <c r="FH53" s="168"/>
      <c r="FI53" s="168"/>
      <c r="FJ53" s="168"/>
      <c r="FK53" s="168"/>
      <c r="FL53" s="168"/>
      <c r="FM53" s="168"/>
      <c r="FN53" s="168"/>
      <c r="FO53" s="168"/>
      <c r="FP53" s="168"/>
      <c r="FQ53" s="168"/>
      <c r="FR53" s="168"/>
      <c r="FS53" s="168"/>
      <c r="FT53" s="168"/>
      <c r="FU53" s="168"/>
      <c r="FV53" s="168"/>
      <c r="FW53" s="168"/>
      <c r="FX53" s="168"/>
      <c r="FY53" s="168"/>
      <c r="FZ53" s="168"/>
      <c r="GA53" s="168"/>
      <c r="GB53" s="168"/>
      <c r="GC53" s="168"/>
      <c r="GD53" s="168"/>
      <c r="GE53" s="168"/>
      <c r="GF53" s="168"/>
      <c r="GG53" s="168"/>
      <c r="GH53" s="168"/>
      <c r="GI53" s="168"/>
      <c r="GJ53" s="168"/>
      <c r="GK53" s="168"/>
      <c r="GL53" s="168"/>
      <c r="GM53" s="168"/>
      <c r="GN53" s="168"/>
      <c r="GO53" s="168"/>
      <c r="GP53" s="168"/>
      <c r="GQ53" s="168"/>
      <c r="GR53" s="168"/>
      <c r="GS53" s="168"/>
      <c r="GT53" s="168"/>
      <c r="GU53" s="168"/>
      <c r="GV53" s="168"/>
      <c r="GW53" s="168"/>
      <c r="GX53" s="168"/>
      <c r="GY53" s="168"/>
      <c r="GZ53" s="168"/>
      <c r="HA53" s="168"/>
      <c r="HB53" s="168"/>
      <c r="HC53" s="168"/>
      <c r="HD53" s="168"/>
      <c r="HE53" s="168"/>
      <c r="HF53" s="168"/>
      <c r="HG53" s="168"/>
      <c r="HH53" s="168"/>
      <c r="HI53" s="168"/>
      <c r="HJ53" s="168"/>
      <c r="HK53" s="168"/>
      <c r="HL53" s="168"/>
      <c r="HM53" s="168"/>
      <c r="HN53" s="168"/>
      <c r="HO53" s="168"/>
      <c r="HP53" s="168"/>
      <c r="HQ53" s="168"/>
      <c r="HR53" s="168"/>
      <c r="HS53" s="168"/>
      <c r="HT53" s="168"/>
      <c r="HU53" s="168"/>
      <c r="HV53" s="168"/>
      <c r="HW53" s="168"/>
      <c r="HX53" s="168"/>
      <c r="HY53" s="168"/>
      <c r="HZ53" s="168"/>
      <c r="IA53" s="168"/>
      <c r="IB53" s="168"/>
      <c r="IC53" s="168"/>
      <c r="ID53" s="168"/>
      <c r="IE53" s="168"/>
      <c r="IF53" s="168"/>
      <c r="IG53" s="168"/>
      <c r="IH53" s="168"/>
      <c r="II53" s="168"/>
      <c r="IJ53" s="168"/>
      <c r="IK53" s="168"/>
      <c r="IL53" s="168"/>
    </row>
    <row r="54" spans="1:246" ht="15.75" customHeight="1" outlineLevel="2" x14ac:dyDescent="0.35">
      <c r="A54" s="3" t="s">
        <v>832</v>
      </c>
      <c r="B54" s="70"/>
      <c r="C54" s="70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>
        <v>30</v>
      </c>
      <c r="AB54" s="168"/>
      <c r="AC54" s="168"/>
      <c r="AD54" s="168"/>
      <c r="AE54" s="168"/>
      <c r="AF54" s="168"/>
      <c r="AG54" s="168"/>
      <c r="AH54" s="194"/>
      <c r="AI54" s="167">
        <v>36</v>
      </c>
      <c r="AJ54" s="168">
        <v>14</v>
      </c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9"/>
      <c r="BN54" s="170"/>
      <c r="BO54" s="168"/>
      <c r="BP54" s="168"/>
      <c r="BQ54" s="168"/>
      <c r="BR54" s="168"/>
      <c r="BS54" s="168"/>
      <c r="BT54" s="168"/>
      <c r="BU54" s="168"/>
      <c r="BV54" s="168"/>
      <c r="BW54" s="168"/>
      <c r="BX54" s="168"/>
      <c r="BY54" s="168"/>
      <c r="BZ54" s="168"/>
      <c r="CA54" s="168"/>
      <c r="CB54" s="168"/>
      <c r="CC54" s="168"/>
      <c r="CD54" s="168"/>
      <c r="CE54" s="168"/>
      <c r="CF54" s="168"/>
      <c r="CG54" s="168"/>
      <c r="CH54" s="168"/>
      <c r="CI54" s="168"/>
      <c r="CJ54" s="168"/>
      <c r="CK54" s="168"/>
      <c r="CL54" s="168"/>
      <c r="CM54" s="168"/>
      <c r="CN54" s="168"/>
      <c r="CO54" s="168"/>
      <c r="CP54" s="168"/>
      <c r="CQ54" s="168"/>
      <c r="CR54" s="168"/>
      <c r="CS54" s="168"/>
      <c r="CT54" s="168"/>
      <c r="CU54" s="168"/>
      <c r="CV54" s="168"/>
      <c r="CW54" s="168"/>
      <c r="CX54" s="168"/>
      <c r="CY54" s="168"/>
      <c r="CZ54" s="168"/>
      <c r="DA54" s="168"/>
      <c r="DB54" s="168"/>
      <c r="DC54" s="168"/>
      <c r="DD54" s="168"/>
      <c r="DE54" s="168"/>
      <c r="DF54" s="168"/>
      <c r="DG54" s="168"/>
      <c r="DH54" s="168"/>
      <c r="DI54" s="168"/>
      <c r="DJ54" s="168"/>
      <c r="DK54" s="168"/>
      <c r="DL54" s="168"/>
      <c r="DM54" s="168"/>
      <c r="DN54" s="168"/>
      <c r="DO54" s="168"/>
      <c r="DP54" s="168"/>
      <c r="DQ54" s="168"/>
      <c r="DR54" s="168"/>
      <c r="DS54" s="168"/>
      <c r="DT54" s="168"/>
      <c r="DU54" s="168"/>
      <c r="DV54" s="168"/>
      <c r="DW54" s="168"/>
      <c r="DX54" s="168"/>
      <c r="DY54" s="168"/>
      <c r="DZ54" s="168"/>
      <c r="EA54" s="168"/>
      <c r="EB54" s="168"/>
      <c r="EC54" s="168"/>
      <c r="ED54" s="168"/>
      <c r="EE54" s="168"/>
      <c r="EF54" s="168"/>
      <c r="EG54" s="168"/>
      <c r="EH54" s="168"/>
      <c r="EI54" s="168"/>
      <c r="EJ54" s="168"/>
      <c r="EK54" s="168"/>
      <c r="EL54" s="168"/>
      <c r="EM54" s="168"/>
      <c r="EN54" s="168"/>
      <c r="EO54" s="168"/>
      <c r="EP54" s="168"/>
      <c r="EQ54" s="168"/>
      <c r="ER54" s="168"/>
      <c r="ES54" s="168"/>
      <c r="ET54" s="168"/>
      <c r="EU54" s="168"/>
      <c r="EV54" s="168"/>
      <c r="EW54" s="168"/>
      <c r="EX54" s="168"/>
      <c r="EY54" s="168"/>
      <c r="EZ54" s="168"/>
      <c r="FA54" s="168"/>
      <c r="FB54" s="168"/>
      <c r="FC54" s="168"/>
      <c r="FD54" s="168"/>
      <c r="FE54" s="168"/>
      <c r="FF54" s="168"/>
      <c r="FG54" s="168"/>
      <c r="FH54" s="168"/>
      <c r="FI54" s="168"/>
      <c r="FJ54" s="168"/>
      <c r="FK54" s="168"/>
      <c r="FL54" s="168"/>
      <c r="FM54" s="168"/>
      <c r="FN54" s="168"/>
      <c r="FO54" s="168"/>
      <c r="FP54" s="168"/>
      <c r="FQ54" s="168"/>
      <c r="FR54" s="168"/>
      <c r="FS54" s="168"/>
      <c r="FT54" s="168"/>
      <c r="FU54" s="168"/>
      <c r="FV54" s="168"/>
      <c r="FW54" s="168"/>
      <c r="FX54" s="168"/>
      <c r="FY54" s="168"/>
      <c r="FZ54" s="168"/>
      <c r="GA54" s="168"/>
      <c r="GB54" s="168"/>
      <c r="GC54" s="168"/>
      <c r="GD54" s="168"/>
      <c r="GE54" s="168"/>
      <c r="GF54" s="168"/>
      <c r="GG54" s="168"/>
      <c r="GH54" s="168"/>
      <c r="GI54" s="168"/>
      <c r="GJ54" s="168"/>
      <c r="GK54" s="168"/>
      <c r="GL54" s="168"/>
      <c r="GM54" s="168"/>
      <c r="GN54" s="168"/>
      <c r="GO54" s="168"/>
      <c r="GP54" s="168"/>
      <c r="GQ54" s="168"/>
      <c r="GR54" s="168"/>
      <c r="GS54" s="168"/>
      <c r="GT54" s="168"/>
      <c r="GU54" s="168"/>
      <c r="GV54" s="168"/>
      <c r="GW54" s="168"/>
      <c r="GX54" s="168"/>
      <c r="GY54" s="168"/>
      <c r="GZ54" s="168"/>
      <c r="HA54" s="168"/>
      <c r="HB54" s="168"/>
      <c r="HC54" s="168"/>
      <c r="HD54" s="168"/>
      <c r="HE54" s="168"/>
      <c r="HF54" s="168"/>
      <c r="HG54" s="168"/>
      <c r="HH54" s="168"/>
      <c r="HI54" s="168"/>
      <c r="HJ54" s="168"/>
      <c r="HK54" s="168"/>
      <c r="HL54" s="168"/>
      <c r="HM54" s="168"/>
      <c r="HN54" s="168"/>
      <c r="HO54" s="168"/>
      <c r="HP54" s="168"/>
      <c r="HQ54" s="168"/>
      <c r="HR54" s="168"/>
      <c r="HS54" s="168"/>
      <c r="HT54" s="168"/>
      <c r="HU54" s="168"/>
      <c r="HV54" s="168"/>
      <c r="HW54" s="168"/>
      <c r="HX54" s="168"/>
      <c r="HY54" s="168"/>
      <c r="HZ54" s="168"/>
      <c r="IA54" s="168"/>
      <c r="IB54" s="168"/>
      <c r="IC54" s="168"/>
      <c r="ID54" s="168"/>
      <c r="IE54" s="168"/>
      <c r="IF54" s="168"/>
      <c r="IG54" s="168"/>
      <c r="IH54" s="168"/>
      <c r="II54" s="168"/>
      <c r="IJ54" s="168"/>
      <c r="IK54" s="168"/>
      <c r="IL54" s="168"/>
    </row>
    <row r="55" spans="1:246" ht="15.75" customHeight="1" outlineLevel="2" x14ac:dyDescent="0.35">
      <c r="A55" s="3" t="s">
        <v>833</v>
      </c>
      <c r="B55" s="70"/>
      <c r="C55" s="70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94"/>
      <c r="AI55" s="167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9"/>
      <c r="BN55" s="170"/>
      <c r="BO55" s="168"/>
      <c r="BP55" s="168"/>
      <c r="BQ55" s="168"/>
      <c r="BR55" s="168"/>
      <c r="BS55" s="168"/>
      <c r="BT55" s="168"/>
      <c r="BU55" s="168"/>
      <c r="BV55" s="168"/>
      <c r="BW55" s="168"/>
      <c r="BX55" s="168"/>
      <c r="BY55" s="168"/>
      <c r="BZ55" s="168"/>
      <c r="CA55" s="168"/>
      <c r="CB55" s="168"/>
      <c r="CC55" s="168">
        <v>300</v>
      </c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8"/>
      <c r="ER55" s="168"/>
      <c r="ES55" s="168"/>
      <c r="ET55" s="168"/>
      <c r="EU55" s="168"/>
      <c r="EV55" s="168"/>
      <c r="EW55" s="168"/>
      <c r="EX55" s="168"/>
      <c r="EY55" s="168"/>
      <c r="EZ55" s="168"/>
      <c r="FA55" s="168"/>
      <c r="FB55" s="168"/>
      <c r="FC55" s="168"/>
      <c r="FD55" s="168"/>
      <c r="FE55" s="168"/>
      <c r="FF55" s="168"/>
      <c r="FG55" s="168"/>
      <c r="FH55" s="168"/>
      <c r="FI55" s="168"/>
      <c r="FJ55" s="168"/>
      <c r="FK55" s="168"/>
      <c r="FL55" s="168"/>
      <c r="FM55" s="168"/>
      <c r="FN55" s="168"/>
      <c r="FO55" s="168"/>
      <c r="FP55" s="168"/>
      <c r="FQ55" s="168"/>
      <c r="FR55" s="168"/>
      <c r="FS55" s="168"/>
      <c r="FT55" s="168"/>
      <c r="FU55" s="168"/>
      <c r="FV55" s="168"/>
      <c r="FW55" s="168"/>
      <c r="FX55" s="168"/>
      <c r="FY55" s="168"/>
      <c r="FZ55" s="168"/>
      <c r="GA55" s="168"/>
      <c r="GB55" s="168"/>
      <c r="GC55" s="168"/>
      <c r="GD55" s="168"/>
      <c r="GE55" s="168"/>
      <c r="GF55" s="168"/>
      <c r="GG55" s="168"/>
      <c r="GH55" s="168"/>
      <c r="GI55" s="168"/>
      <c r="GJ55" s="168"/>
      <c r="GK55" s="168"/>
      <c r="GL55" s="168"/>
      <c r="GM55" s="168"/>
      <c r="GN55" s="168"/>
      <c r="GO55" s="168"/>
      <c r="GP55" s="168"/>
      <c r="GQ55" s="168"/>
      <c r="GR55" s="168"/>
      <c r="GS55" s="168"/>
      <c r="GT55" s="168"/>
      <c r="GU55" s="168"/>
      <c r="GV55" s="168"/>
      <c r="GW55" s="168"/>
      <c r="GX55" s="168"/>
      <c r="GY55" s="168"/>
      <c r="GZ55" s="168"/>
      <c r="HA55" s="168"/>
      <c r="HB55" s="168"/>
      <c r="HC55" s="168"/>
      <c r="HD55" s="168"/>
      <c r="HE55" s="168"/>
      <c r="HF55" s="168"/>
      <c r="HG55" s="168"/>
      <c r="HH55" s="168"/>
      <c r="HI55" s="168"/>
      <c r="HJ55" s="168"/>
      <c r="HK55" s="168"/>
      <c r="HL55" s="168"/>
      <c r="HM55" s="168"/>
      <c r="HN55" s="168"/>
      <c r="HO55" s="168"/>
      <c r="HP55" s="168"/>
      <c r="HQ55" s="168"/>
      <c r="HR55" s="168"/>
      <c r="HS55" s="168"/>
      <c r="HT55" s="168"/>
      <c r="HU55" s="168"/>
      <c r="HV55" s="168"/>
      <c r="HW55" s="168"/>
      <c r="HX55" s="168"/>
      <c r="HY55" s="168"/>
      <c r="HZ55" s="168"/>
      <c r="IA55" s="168"/>
      <c r="IB55" s="168"/>
      <c r="IC55" s="168"/>
      <c r="ID55" s="168"/>
      <c r="IE55" s="168"/>
      <c r="IF55" s="168"/>
      <c r="IG55" s="168"/>
      <c r="IH55" s="168"/>
      <c r="II55" s="168"/>
      <c r="IJ55" s="168"/>
      <c r="IK55" s="168"/>
      <c r="IL55" s="168"/>
    </row>
    <row r="56" spans="1:246" ht="15.75" customHeight="1" outlineLevel="2" x14ac:dyDescent="0.35">
      <c r="A56" s="3" t="s">
        <v>834</v>
      </c>
      <c r="B56" s="70"/>
      <c r="C56" s="70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94"/>
      <c r="AI56" s="167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  <c r="BB56" s="168"/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69"/>
      <c r="BN56" s="170"/>
      <c r="BO56" s="168"/>
      <c r="BP56" s="168"/>
      <c r="BQ56" s="168"/>
      <c r="BR56" s="168"/>
      <c r="BS56" s="168"/>
      <c r="BT56" s="168"/>
      <c r="BU56" s="168"/>
      <c r="BV56" s="168"/>
      <c r="BW56" s="168"/>
      <c r="BX56" s="168"/>
      <c r="BY56" s="168"/>
      <c r="BZ56" s="168"/>
      <c r="CA56" s="168"/>
      <c r="CB56" s="168"/>
      <c r="CC56" s="168"/>
      <c r="CD56" s="168"/>
      <c r="CE56" s="168"/>
      <c r="CF56" s="168"/>
      <c r="CG56" s="168"/>
      <c r="CH56" s="168"/>
      <c r="CI56" s="168"/>
      <c r="CJ56" s="168"/>
      <c r="CK56" s="168"/>
      <c r="CL56" s="168"/>
      <c r="CM56" s="168"/>
      <c r="CN56" s="168"/>
      <c r="CO56" s="168"/>
      <c r="CP56" s="168"/>
      <c r="CQ56" s="168"/>
      <c r="CR56" s="168"/>
      <c r="CS56" s="168"/>
      <c r="CT56" s="168"/>
      <c r="CU56" s="168"/>
      <c r="CV56" s="168"/>
      <c r="CW56" s="168"/>
      <c r="CX56" s="168"/>
      <c r="CY56" s="168"/>
      <c r="CZ56" s="168"/>
      <c r="DA56" s="168"/>
      <c r="DB56" s="168"/>
      <c r="DC56" s="168"/>
      <c r="DD56" s="168"/>
      <c r="DE56" s="168"/>
      <c r="DF56" s="168"/>
      <c r="DG56" s="168"/>
      <c r="DH56" s="168"/>
      <c r="DI56" s="168"/>
      <c r="DJ56" s="168"/>
      <c r="DK56" s="168"/>
      <c r="DL56" s="168"/>
      <c r="DM56" s="168"/>
      <c r="DN56" s="168"/>
      <c r="DO56" s="168"/>
      <c r="DP56" s="168"/>
      <c r="DQ56" s="168"/>
      <c r="DR56" s="168"/>
      <c r="DS56" s="168"/>
      <c r="DT56" s="168"/>
      <c r="DU56" s="168"/>
      <c r="DV56" s="168"/>
      <c r="DW56" s="168"/>
      <c r="DX56" s="168"/>
      <c r="DY56" s="168"/>
      <c r="DZ56" s="168"/>
      <c r="EA56" s="168"/>
      <c r="EB56" s="168"/>
      <c r="EC56" s="168"/>
      <c r="ED56" s="168"/>
      <c r="EE56" s="168"/>
      <c r="EF56" s="168"/>
      <c r="EG56" s="168"/>
      <c r="EH56" s="168"/>
      <c r="EI56" s="168"/>
      <c r="EJ56" s="168"/>
      <c r="EK56" s="168"/>
      <c r="EL56" s="168"/>
      <c r="EM56" s="168"/>
      <c r="EN56" s="168"/>
      <c r="EO56" s="168"/>
      <c r="EP56" s="168"/>
      <c r="EQ56" s="168"/>
      <c r="ER56" s="168"/>
      <c r="ES56" s="168"/>
      <c r="ET56" s="168"/>
      <c r="EU56" s="168"/>
      <c r="EV56" s="168"/>
      <c r="EW56" s="168"/>
      <c r="EX56" s="168"/>
      <c r="EY56" s="168"/>
      <c r="EZ56" s="168"/>
      <c r="FA56" s="168"/>
      <c r="FB56" s="168"/>
      <c r="FC56" s="168"/>
      <c r="FD56" s="168"/>
      <c r="FE56" s="168"/>
      <c r="FF56" s="168"/>
      <c r="FG56" s="168"/>
      <c r="FH56" s="168"/>
      <c r="FI56" s="168"/>
      <c r="FJ56" s="168"/>
      <c r="FK56" s="168"/>
      <c r="FL56" s="168"/>
      <c r="FM56" s="168"/>
      <c r="FN56" s="168"/>
      <c r="FO56" s="168"/>
      <c r="FP56" s="168"/>
      <c r="FQ56" s="168"/>
      <c r="FR56" s="168"/>
      <c r="FS56" s="168"/>
      <c r="FT56" s="168"/>
      <c r="FU56" s="168"/>
      <c r="FV56" s="168"/>
      <c r="FW56" s="168"/>
      <c r="FX56" s="168"/>
      <c r="FY56" s="168"/>
      <c r="FZ56" s="168"/>
      <c r="GA56" s="168"/>
      <c r="GB56" s="168"/>
      <c r="GC56" s="168"/>
      <c r="GD56" s="168"/>
      <c r="GE56" s="168"/>
      <c r="GF56" s="168"/>
      <c r="GG56" s="168"/>
      <c r="GH56" s="168"/>
      <c r="GI56" s="168"/>
      <c r="GJ56" s="168"/>
      <c r="GK56" s="168"/>
      <c r="GL56" s="168"/>
      <c r="GM56" s="168"/>
      <c r="GN56" s="168"/>
      <c r="GO56" s="168"/>
      <c r="GP56" s="168"/>
      <c r="GQ56" s="168"/>
      <c r="GR56" s="168"/>
      <c r="GS56" s="168"/>
      <c r="GT56" s="168"/>
      <c r="GU56" s="168"/>
      <c r="GV56" s="168"/>
      <c r="GW56" s="168"/>
      <c r="GX56" s="168"/>
      <c r="GY56" s="168"/>
      <c r="GZ56" s="168"/>
      <c r="HA56" s="168"/>
      <c r="HB56" s="168"/>
      <c r="HC56" s="168"/>
      <c r="HD56" s="168"/>
      <c r="HE56" s="168"/>
      <c r="HF56" s="168"/>
      <c r="HG56" s="168"/>
      <c r="HH56" s="168"/>
      <c r="HI56" s="168"/>
      <c r="HJ56" s="168"/>
      <c r="HK56" s="168"/>
      <c r="HL56" s="168"/>
      <c r="HM56" s="168"/>
      <c r="HN56" s="168"/>
      <c r="HO56" s="168"/>
      <c r="HP56" s="168"/>
      <c r="HQ56" s="168"/>
      <c r="HR56" s="168"/>
      <c r="HS56" s="168"/>
      <c r="HT56" s="168"/>
      <c r="HU56" s="168"/>
      <c r="HV56" s="168"/>
      <c r="HW56" s="168"/>
      <c r="HX56" s="168"/>
      <c r="HY56" s="168"/>
      <c r="HZ56" s="168"/>
      <c r="IA56" s="168"/>
      <c r="IB56" s="168"/>
      <c r="IC56" s="168"/>
      <c r="ID56" s="168"/>
      <c r="IE56" s="168"/>
      <c r="IF56" s="168"/>
      <c r="IG56" s="168"/>
      <c r="IH56" s="168"/>
      <c r="II56" s="168"/>
      <c r="IJ56" s="168"/>
      <c r="IK56" s="168"/>
      <c r="IL56" s="168"/>
    </row>
    <row r="57" spans="1:246" ht="15.75" customHeight="1" outlineLevel="1" x14ac:dyDescent="0.35">
      <c r="A57" s="90" t="s">
        <v>835</v>
      </c>
      <c r="B57" s="70"/>
      <c r="C57" s="70"/>
      <c r="D57" s="154">
        <f t="shared" ref="D57:CQ57" si="338">SUM(D58:D66)</f>
        <v>0</v>
      </c>
      <c r="E57" s="154">
        <f t="shared" si="338"/>
        <v>0</v>
      </c>
      <c r="F57" s="154">
        <f t="shared" si="338"/>
        <v>0</v>
      </c>
      <c r="G57" s="154">
        <f t="shared" si="338"/>
        <v>0</v>
      </c>
      <c r="H57" s="154">
        <f t="shared" si="338"/>
        <v>0</v>
      </c>
      <c r="I57" s="154">
        <f t="shared" si="338"/>
        <v>0</v>
      </c>
      <c r="J57" s="154">
        <f t="shared" si="338"/>
        <v>0</v>
      </c>
      <c r="K57" s="154">
        <f t="shared" si="338"/>
        <v>0</v>
      </c>
      <c r="L57" s="154">
        <f t="shared" si="338"/>
        <v>0</v>
      </c>
      <c r="M57" s="154">
        <f t="shared" si="338"/>
        <v>0</v>
      </c>
      <c r="N57" s="154">
        <f t="shared" si="338"/>
        <v>0</v>
      </c>
      <c r="O57" s="154">
        <f t="shared" si="338"/>
        <v>0</v>
      </c>
      <c r="P57" s="154">
        <f t="shared" si="338"/>
        <v>0</v>
      </c>
      <c r="Q57" s="154">
        <f t="shared" si="338"/>
        <v>0</v>
      </c>
      <c r="R57" s="154">
        <f t="shared" si="338"/>
        <v>0</v>
      </c>
      <c r="S57" s="154">
        <f t="shared" si="338"/>
        <v>0</v>
      </c>
      <c r="T57" s="154">
        <f t="shared" si="338"/>
        <v>0</v>
      </c>
      <c r="U57" s="154">
        <f t="shared" si="338"/>
        <v>0</v>
      </c>
      <c r="V57" s="154">
        <f t="shared" si="338"/>
        <v>0</v>
      </c>
      <c r="W57" s="154">
        <f t="shared" si="338"/>
        <v>0</v>
      </c>
      <c r="X57" s="154">
        <f t="shared" si="338"/>
        <v>0</v>
      </c>
      <c r="Y57" s="154">
        <f t="shared" si="338"/>
        <v>0</v>
      </c>
      <c r="Z57" s="154">
        <f t="shared" si="338"/>
        <v>0</v>
      </c>
      <c r="AA57" s="154">
        <f t="shared" si="338"/>
        <v>0</v>
      </c>
      <c r="AB57" s="154">
        <f t="shared" si="338"/>
        <v>0</v>
      </c>
      <c r="AC57" s="154">
        <f t="shared" si="338"/>
        <v>0</v>
      </c>
      <c r="AD57" s="154">
        <f t="shared" si="338"/>
        <v>0</v>
      </c>
      <c r="AE57" s="154">
        <f t="shared" si="338"/>
        <v>40</v>
      </c>
      <c r="AF57" s="154">
        <f t="shared" si="338"/>
        <v>0</v>
      </c>
      <c r="AG57" s="154">
        <f t="shared" si="338"/>
        <v>0</v>
      </c>
      <c r="AH57" s="178">
        <f t="shared" si="338"/>
        <v>0</v>
      </c>
      <c r="AI57" s="153">
        <f t="shared" si="338"/>
        <v>0</v>
      </c>
      <c r="AJ57" s="154">
        <f t="shared" si="338"/>
        <v>150</v>
      </c>
      <c r="AK57" s="154">
        <f t="shared" si="338"/>
        <v>0</v>
      </c>
      <c r="AL57" s="154">
        <f t="shared" si="338"/>
        <v>0</v>
      </c>
      <c r="AM57" s="154">
        <f t="shared" si="338"/>
        <v>205</v>
      </c>
      <c r="AN57" s="154">
        <f t="shared" si="338"/>
        <v>0</v>
      </c>
      <c r="AO57" s="154">
        <f t="shared" si="338"/>
        <v>0</v>
      </c>
      <c r="AP57" s="154">
        <f t="shared" si="338"/>
        <v>0</v>
      </c>
      <c r="AQ57" s="154">
        <f t="shared" si="338"/>
        <v>0</v>
      </c>
      <c r="AR57" s="154">
        <f t="shared" si="338"/>
        <v>0</v>
      </c>
      <c r="AS57" s="154">
        <f t="shared" si="338"/>
        <v>0</v>
      </c>
      <c r="AT57" s="154">
        <f t="shared" si="338"/>
        <v>0</v>
      </c>
      <c r="AU57" s="154">
        <f t="shared" si="338"/>
        <v>0</v>
      </c>
      <c r="AV57" s="154">
        <f t="shared" si="338"/>
        <v>0</v>
      </c>
      <c r="AW57" s="154">
        <f t="shared" si="338"/>
        <v>933.51</v>
      </c>
      <c r="AX57" s="154">
        <f t="shared" si="338"/>
        <v>61.07</v>
      </c>
      <c r="AY57" s="154">
        <f t="shared" si="338"/>
        <v>0</v>
      </c>
      <c r="AZ57" s="154">
        <f t="shared" si="338"/>
        <v>0</v>
      </c>
      <c r="BA57" s="154">
        <f t="shared" si="338"/>
        <v>0</v>
      </c>
      <c r="BB57" s="154">
        <f t="shared" si="338"/>
        <v>0</v>
      </c>
      <c r="BC57" s="154">
        <f t="shared" si="338"/>
        <v>0</v>
      </c>
      <c r="BD57" s="154">
        <f t="shared" si="338"/>
        <v>0</v>
      </c>
      <c r="BE57" s="154">
        <f t="shared" si="338"/>
        <v>0</v>
      </c>
      <c r="BF57" s="154">
        <f t="shared" si="338"/>
        <v>0</v>
      </c>
      <c r="BG57" s="154">
        <f t="shared" si="338"/>
        <v>0</v>
      </c>
      <c r="BH57" s="154">
        <f t="shared" si="338"/>
        <v>0</v>
      </c>
      <c r="BI57" s="154">
        <f t="shared" si="338"/>
        <v>0</v>
      </c>
      <c r="BJ57" s="154">
        <f t="shared" si="338"/>
        <v>0</v>
      </c>
      <c r="BK57" s="154">
        <f t="shared" si="338"/>
        <v>0</v>
      </c>
      <c r="BL57" s="154">
        <f t="shared" si="338"/>
        <v>0</v>
      </c>
      <c r="BM57" s="155">
        <f t="shared" si="338"/>
        <v>2844</v>
      </c>
      <c r="BN57" s="156">
        <f t="shared" si="338"/>
        <v>0</v>
      </c>
      <c r="BO57" s="154">
        <f t="shared" si="338"/>
        <v>0</v>
      </c>
      <c r="BP57" s="154">
        <f t="shared" si="338"/>
        <v>969.75</v>
      </c>
      <c r="BQ57" s="154">
        <f t="shared" si="338"/>
        <v>0</v>
      </c>
      <c r="BR57" s="154">
        <f t="shared" si="338"/>
        <v>205</v>
      </c>
      <c r="BS57" s="154">
        <f t="shared" si="338"/>
        <v>100</v>
      </c>
      <c r="BT57" s="154">
        <f t="shared" si="338"/>
        <v>0</v>
      </c>
      <c r="BU57" s="154">
        <f t="shared" si="338"/>
        <v>0</v>
      </c>
      <c r="BV57" s="154">
        <f t="shared" si="338"/>
        <v>0</v>
      </c>
      <c r="BW57" s="154">
        <f t="shared" si="338"/>
        <v>0</v>
      </c>
      <c r="BX57" s="154">
        <f t="shared" si="338"/>
        <v>0</v>
      </c>
      <c r="BY57" s="154">
        <f t="shared" si="338"/>
        <v>0</v>
      </c>
      <c r="BZ57" s="154">
        <f t="shared" si="338"/>
        <v>0</v>
      </c>
      <c r="CA57" s="154">
        <f t="shared" si="338"/>
        <v>0</v>
      </c>
      <c r="CB57" s="154">
        <f t="shared" si="338"/>
        <v>0</v>
      </c>
      <c r="CC57" s="154">
        <f t="shared" si="338"/>
        <v>1428.93</v>
      </c>
      <c r="CD57" s="154">
        <f t="shared" si="338"/>
        <v>0</v>
      </c>
      <c r="CE57" s="154">
        <f t="shared" si="338"/>
        <v>0</v>
      </c>
      <c r="CF57" s="154">
        <f t="shared" si="338"/>
        <v>0</v>
      </c>
      <c r="CG57" s="154">
        <f t="shared" si="338"/>
        <v>0</v>
      </c>
      <c r="CH57" s="154">
        <f t="shared" si="338"/>
        <v>0</v>
      </c>
      <c r="CI57" s="154">
        <f t="shared" si="338"/>
        <v>0</v>
      </c>
      <c r="CJ57" s="154">
        <f t="shared" si="338"/>
        <v>0</v>
      </c>
      <c r="CK57" s="154">
        <f t="shared" si="338"/>
        <v>0</v>
      </c>
      <c r="CL57" s="154">
        <f t="shared" si="338"/>
        <v>0</v>
      </c>
      <c r="CM57" s="154">
        <f t="shared" si="338"/>
        <v>0</v>
      </c>
      <c r="CN57" s="154">
        <f t="shared" si="338"/>
        <v>0</v>
      </c>
      <c r="CO57" s="154">
        <f t="shared" si="338"/>
        <v>0</v>
      </c>
      <c r="CP57" s="154">
        <f t="shared" si="338"/>
        <v>0</v>
      </c>
      <c r="CQ57" s="154">
        <f t="shared" si="338"/>
        <v>0</v>
      </c>
      <c r="CR57" s="154">
        <f t="shared" ref="CR57:FC57" si="339">SUM(CR58:CR66)</f>
        <v>0</v>
      </c>
      <c r="CS57" s="154">
        <f t="shared" si="339"/>
        <v>0</v>
      </c>
      <c r="CT57" s="154">
        <f t="shared" si="339"/>
        <v>0</v>
      </c>
      <c r="CU57" s="154">
        <f t="shared" si="339"/>
        <v>0</v>
      </c>
      <c r="CV57" s="154">
        <f t="shared" si="339"/>
        <v>0</v>
      </c>
      <c r="CW57" s="154">
        <f t="shared" si="339"/>
        <v>0</v>
      </c>
      <c r="CX57" s="154">
        <f t="shared" si="339"/>
        <v>0</v>
      </c>
      <c r="CY57" s="154">
        <f t="shared" si="339"/>
        <v>0</v>
      </c>
      <c r="CZ57" s="154">
        <f t="shared" si="339"/>
        <v>0</v>
      </c>
      <c r="DA57" s="154">
        <f t="shared" si="339"/>
        <v>0</v>
      </c>
      <c r="DB57" s="154">
        <f t="shared" si="339"/>
        <v>0</v>
      </c>
      <c r="DC57" s="154">
        <f t="shared" si="339"/>
        <v>0</v>
      </c>
      <c r="DD57" s="154">
        <f t="shared" si="339"/>
        <v>0</v>
      </c>
      <c r="DE57" s="154">
        <f t="shared" si="339"/>
        <v>0</v>
      </c>
      <c r="DF57" s="154">
        <f t="shared" si="339"/>
        <v>0</v>
      </c>
      <c r="DG57" s="154">
        <f t="shared" si="339"/>
        <v>0</v>
      </c>
      <c r="DH57" s="154">
        <f t="shared" si="339"/>
        <v>0</v>
      </c>
      <c r="DI57" s="154">
        <f t="shared" si="339"/>
        <v>0</v>
      </c>
      <c r="DJ57" s="154">
        <f t="shared" si="339"/>
        <v>0</v>
      </c>
      <c r="DK57" s="154">
        <f t="shared" si="339"/>
        <v>0</v>
      </c>
      <c r="DL57" s="154">
        <f t="shared" si="339"/>
        <v>0</v>
      </c>
      <c r="DM57" s="154">
        <f t="shared" si="339"/>
        <v>0</v>
      </c>
      <c r="DN57" s="154">
        <f t="shared" si="339"/>
        <v>0</v>
      </c>
      <c r="DO57" s="154">
        <f t="shared" si="339"/>
        <v>0</v>
      </c>
      <c r="DP57" s="154">
        <f t="shared" si="339"/>
        <v>0</v>
      </c>
      <c r="DQ57" s="154">
        <f t="shared" si="339"/>
        <v>0</v>
      </c>
      <c r="DR57" s="154">
        <f t="shared" si="339"/>
        <v>0</v>
      </c>
      <c r="DS57" s="154">
        <f t="shared" si="339"/>
        <v>0</v>
      </c>
      <c r="DT57" s="154">
        <f t="shared" si="339"/>
        <v>0</v>
      </c>
      <c r="DU57" s="154">
        <f t="shared" si="339"/>
        <v>0</v>
      </c>
      <c r="DV57" s="154">
        <f t="shared" si="339"/>
        <v>0</v>
      </c>
      <c r="DW57" s="154">
        <f t="shared" si="339"/>
        <v>0</v>
      </c>
      <c r="DX57" s="154">
        <f t="shared" si="339"/>
        <v>0</v>
      </c>
      <c r="DY57" s="154">
        <f t="shared" si="339"/>
        <v>0</v>
      </c>
      <c r="DZ57" s="154">
        <f t="shared" si="339"/>
        <v>0</v>
      </c>
      <c r="EA57" s="154">
        <f t="shared" si="339"/>
        <v>0</v>
      </c>
      <c r="EB57" s="154">
        <f t="shared" si="339"/>
        <v>0</v>
      </c>
      <c r="EC57" s="154">
        <f t="shared" si="339"/>
        <v>0</v>
      </c>
      <c r="ED57" s="154">
        <f t="shared" si="339"/>
        <v>0</v>
      </c>
      <c r="EE57" s="154">
        <f t="shared" si="339"/>
        <v>0</v>
      </c>
      <c r="EF57" s="154">
        <f t="shared" si="339"/>
        <v>0</v>
      </c>
      <c r="EG57" s="154">
        <f t="shared" si="339"/>
        <v>0</v>
      </c>
      <c r="EH57" s="154">
        <f t="shared" si="339"/>
        <v>0</v>
      </c>
      <c r="EI57" s="154">
        <f t="shared" si="339"/>
        <v>0</v>
      </c>
      <c r="EJ57" s="154">
        <f t="shared" si="339"/>
        <v>0</v>
      </c>
      <c r="EK57" s="154">
        <f t="shared" si="339"/>
        <v>0</v>
      </c>
      <c r="EL57" s="154">
        <f t="shared" si="339"/>
        <v>0</v>
      </c>
      <c r="EM57" s="154">
        <f t="shared" si="339"/>
        <v>0</v>
      </c>
      <c r="EN57" s="154">
        <f t="shared" si="339"/>
        <v>0</v>
      </c>
      <c r="EO57" s="154">
        <f t="shared" si="339"/>
        <v>0</v>
      </c>
      <c r="EP57" s="154">
        <f t="shared" si="339"/>
        <v>0</v>
      </c>
      <c r="EQ57" s="154">
        <f t="shared" si="339"/>
        <v>0</v>
      </c>
      <c r="ER57" s="154">
        <f t="shared" si="339"/>
        <v>0</v>
      </c>
      <c r="ES57" s="154">
        <f t="shared" si="339"/>
        <v>0</v>
      </c>
      <c r="ET57" s="154">
        <f t="shared" si="339"/>
        <v>0</v>
      </c>
      <c r="EU57" s="154">
        <f t="shared" si="339"/>
        <v>0</v>
      </c>
      <c r="EV57" s="154">
        <f t="shared" si="339"/>
        <v>0</v>
      </c>
      <c r="EW57" s="154">
        <f t="shared" si="339"/>
        <v>0</v>
      </c>
      <c r="EX57" s="154">
        <f t="shared" si="339"/>
        <v>0</v>
      </c>
      <c r="EY57" s="154">
        <f t="shared" si="339"/>
        <v>0</v>
      </c>
      <c r="EZ57" s="154">
        <f t="shared" si="339"/>
        <v>0</v>
      </c>
      <c r="FA57" s="154">
        <f t="shared" si="339"/>
        <v>0</v>
      </c>
      <c r="FB57" s="154">
        <f t="shared" si="339"/>
        <v>0</v>
      </c>
      <c r="FC57" s="154">
        <f t="shared" si="339"/>
        <v>0</v>
      </c>
      <c r="FD57" s="154">
        <f t="shared" ref="FD57:HO57" si="340">SUM(FD58:FD66)</f>
        <v>0</v>
      </c>
      <c r="FE57" s="154">
        <f t="shared" si="340"/>
        <v>0</v>
      </c>
      <c r="FF57" s="154">
        <f t="shared" si="340"/>
        <v>0</v>
      </c>
      <c r="FG57" s="154">
        <f t="shared" si="340"/>
        <v>0</v>
      </c>
      <c r="FH57" s="154">
        <f t="shared" si="340"/>
        <v>0</v>
      </c>
      <c r="FI57" s="154">
        <f t="shared" si="340"/>
        <v>0</v>
      </c>
      <c r="FJ57" s="154">
        <f t="shared" si="340"/>
        <v>0</v>
      </c>
      <c r="FK57" s="154">
        <f t="shared" si="340"/>
        <v>0</v>
      </c>
      <c r="FL57" s="154">
        <f t="shared" si="340"/>
        <v>0</v>
      </c>
      <c r="FM57" s="154">
        <f t="shared" si="340"/>
        <v>0</v>
      </c>
      <c r="FN57" s="154">
        <f t="shared" si="340"/>
        <v>0</v>
      </c>
      <c r="FO57" s="154">
        <f t="shared" si="340"/>
        <v>0</v>
      </c>
      <c r="FP57" s="154">
        <f t="shared" si="340"/>
        <v>0</v>
      </c>
      <c r="FQ57" s="154">
        <f t="shared" si="340"/>
        <v>0</v>
      </c>
      <c r="FR57" s="154">
        <f t="shared" si="340"/>
        <v>0</v>
      </c>
      <c r="FS57" s="154">
        <f t="shared" si="340"/>
        <v>0</v>
      </c>
      <c r="FT57" s="154">
        <f t="shared" si="340"/>
        <v>0</v>
      </c>
      <c r="FU57" s="154">
        <f t="shared" si="340"/>
        <v>0</v>
      </c>
      <c r="FV57" s="154">
        <f t="shared" si="340"/>
        <v>0</v>
      </c>
      <c r="FW57" s="154">
        <f t="shared" si="340"/>
        <v>0</v>
      </c>
      <c r="FX57" s="154">
        <f t="shared" si="340"/>
        <v>0</v>
      </c>
      <c r="FY57" s="154">
        <f t="shared" si="340"/>
        <v>0</v>
      </c>
      <c r="FZ57" s="154">
        <f t="shared" si="340"/>
        <v>0</v>
      </c>
      <c r="GA57" s="154">
        <f t="shared" si="340"/>
        <v>0</v>
      </c>
      <c r="GB57" s="154">
        <f t="shared" si="340"/>
        <v>0</v>
      </c>
      <c r="GC57" s="154">
        <f t="shared" si="340"/>
        <v>0</v>
      </c>
      <c r="GD57" s="154">
        <f t="shared" si="340"/>
        <v>0</v>
      </c>
      <c r="GE57" s="154">
        <f t="shared" si="340"/>
        <v>0</v>
      </c>
      <c r="GF57" s="154">
        <f t="shared" si="340"/>
        <v>0</v>
      </c>
      <c r="GG57" s="154">
        <f t="shared" si="340"/>
        <v>0</v>
      </c>
      <c r="GH57" s="154">
        <f t="shared" si="340"/>
        <v>0</v>
      </c>
      <c r="GI57" s="154">
        <f t="shared" si="340"/>
        <v>0</v>
      </c>
      <c r="GJ57" s="154">
        <f t="shared" si="340"/>
        <v>0</v>
      </c>
      <c r="GK57" s="154">
        <f t="shared" si="340"/>
        <v>0</v>
      </c>
      <c r="GL57" s="154">
        <f t="shared" si="340"/>
        <v>0</v>
      </c>
      <c r="GM57" s="154">
        <f t="shared" si="340"/>
        <v>0</v>
      </c>
      <c r="GN57" s="154">
        <f t="shared" si="340"/>
        <v>0</v>
      </c>
      <c r="GO57" s="154">
        <f t="shared" si="340"/>
        <v>0</v>
      </c>
      <c r="GP57" s="154">
        <f t="shared" si="340"/>
        <v>0</v>
      </c>
      <c r="GQ57" s="154">
        <f t="shared" si="340"/>
        <v>0</v>
      </c>
      <c r="GR57" s="154">
        <f t="shared" si="340"/>
        <v>0</v>
      </c>
      <c r="GS57" s="154">
        <f t="shared" si="340"/>
        <v>0</v>
      </c>
      <c r="GT57" s="154">
        <f t="shared" si="340"/>
        <v>0</v>
      </c>
      <c r="GU57" s="154">
        <f t="shared" si="340"/>
        <v>0</v>
      </c>
      <c r="GV57" s="154">
        <f t="shared" si="340"/>
        <v>0</v>
      </c>
      <c r="GW57" s="154">
        <f t="shared" si="340"/>
        <v>0</v>
      </c>
      <c r="GX57" s="154">
        <f t="shared" si="340"/>
        <v>0</v>
      </c>
      <c r="GY57" s="154">
        <f t="shared" si="340"/>
        <v>0</v>
      </c>
      <c r="GZ57" s="154">
        <f t="shared" si="340"/>
        <v>0</v>
      </c>
      <c r="HA57" s="154">
        <f t="shared" si="340"/>
        <v>0</v>
      </c>
      <c r="HB57" s="154">
        <f t="shared" si="340"/>
        <v>0</v>
      </c>
      <c r="HC57" s="154">
        <f t="shared" si="340"/>
        <v>0</v>
      </c>
      <c r="HD57" s="154">
        <f t="shared" si="340"/>
        <v>0</v>
      </c>
      <c r="HE57" s="154">
        <f t="shared" si="340"/>
        <v>0</v>
      </c>
      <c r="HF57" s="154">
        <f t="shared" si="340"/>
        <v>0</v>
      </c>
      <c r="HG57" s="154">
        <f t="shared" si="340"/>
        <v>0</v>
      </c>
      <c r="HH57" s="154">
        <f t="shared" si="340"/>
        <v>0</v>
      </c>
      <c r="HI57" s="154">
        <f t="shared" si="340"/>
        <v>0</v>
      </c>
      <c r="HJ57" s="154">
        <f t="shared" si="340"/>
        <v>0</v>
      </c>
      <c r="HK57" s="154">
        <f t="shared" si="340"/>
        <v>0</v>
      </c>
      <c r="HL57" s="154">
        <f t="shared" si="340"/>
        <v>0</v>
      </c>
      <c r="HM57" s="154">
        <f t="shared" si="340"/>
        <v>0</v>
      </c>
      <c r="HN57" s="154">
        <f t="shared" si="340"/>
        <v>0</v>
      </c>
      <c r="HO57" s="154">
        <f t="shared" si="340"/>
        <v>0</v>
      </c>
      <c r="HP57" s="154">
        <f t="shared" ref="HP57:IL57" si="341">SUM(HP58:HP66)</f>
        <v>0</v>
      </c>
      <c r="HQ57" s="154">
        <f t="shared" si="341"/>
        <v>0</v>
      </c>
      <c r="HR57" s="154">
        <f t="shared" si="341"/>
        <v>0</v>
      </c>
      <c r="HS57" s="154">
        <f t="shared" si="341"/>
        <v>0</v>
      </c>
      <c r="HT57" s="154">
        <f t="shared" si="341"/>
        <v>0</v>
      </c>
      <c r="HU57" s="154">
        <f t="shared" si="341"/>
        <v>0</v>
      </c>
      <c r="HV57" s="154">
        <f t="shared" si="341"/>
        <v>0</v>
      </c>
      <c r="HW57" s="154">
        <f t="shared" si="341"/>
        <v>0</v>
      </c>
      <c r="HX57" s="154">
        <f t="shared" si="341"/>
        <v>0</v>
      </c>
      <c r="HY57" s="154">
        <f t="shared" si="341"/>
        <v>0</v>
      </c>
      <c r="HZ57" s="154">
        <f t="shared" si="341"/>
        <v>0</v>
      </c>
      <c r="IA57" s="154">
        <f t="shared" si="341"/>
        <v>0</v>
      </c>
      <c r="IB57" s="154">
        <f t="shared" si="341"/>
        <v>0</v>
      </c>
      <c r="IC57" s="154">
        <f t="shared" si="341"/>
        <v>0</v>
      </c>
      <c r="ID57" s="154">
        <f t="shared" si="341"/>
        <v>0</v>
      </c>
      <c r="IE57" s="154">
        <f t="shared" si="341"/>
        <v>0</v>
      </c>
      <c r="IF57" s="154">
        <f t="shared" si="341"/>
        <v>0</v>
      </c>
      <c r="IG57" s="154">
        <f t="shared" si="341"/>
        <v>0</v>
      </c>
      <c r="IH57" s="154">
        <f t="shared" si="341"/>
        <v>0</v>
      </c>
      <c r="II57" s="154">
        <f t="shared" si="341"/>
        <v>0</v>
      </c>
      <c r="IJ57" s="154">
        <f t="shared" si="341"/>
        <v>0</v>
      </c>
      <c r="IK57" s="154">
        <f t="shared" si="341"/>
        <v>0</v>
      </c>
      <c r="IL57" s="154">
        <f t="shared" si="341"/>
        <v>0</v>
      </c>
    </row>
    <row r="58" spans="1:246" ht="15.75" customHeight="1" outlineLevel="2" x14ac:dyDescent="0.35">
      <c r="A58" s="3" t="s">
        <v>836</v>
      </c>
      <c r="B58" s="70"/>
      <c r="C58" s="70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  <c r="AB58" s="168"/>
      <c r="AC58" s="168"/>
      <c r="AD58" s="168"/>
      <c r="AE58" s="168"/>
      <c r="AF58" s="168"/>
      <c r="AG58" s="168"/>
      <c r="AH58" s="194"/>
      <c r="AI58" s="167"/>
      <c r="AJ58" s="168"/>
      <c r="AK58" s="168"/>
      <c r="AL58" s="168"/>
      <c r="AM58" s="168">
        <v>205</v>
      </c>
      <c r="AN58" s="168"/>
      <c r="AO58" s="168"/>
      <c r="AP58" s="168"/>
      <c r="AQ58" s="168"/>
      <c r="AR58" s="168"/>
      <c r="AS58" s="168"/>
      <c r="AT58" s="168"/>
      <c r="AU58" s="168"/>
      <c r="AV58" s="168"/>
      <c r="AW58" s="168"/>
      <c r="AX58" s="168"/>
      <c r="AY58" s="168"/>
      <c r="AZ58" s="168"/>
      <c r="BA58" s="168"/>
      <c r="BB58" s="168"/>
      <c r="BC58" s="168"/>
      <c r="BD58" s="168"/>
      <c r="BE58" s="168"/>
      <c r="BF58" s="168"/>
      <c r="BG58" s="168"/>
      <c r="BH58" s="168"/>
      <c r="BI58" s="168"/>
      <c r="BJ58" s="168"/>
      <c r="BK58" s="168"/>
      <c r="BL58" s="168"/>
      <c r="BM58" s="169"/>
      <c r="BN58" s="170"/>
      <c r="BO58" s="168"/>
      <c r="BP58" s="168"/>
      <c r="BQ58" s="168"/>
      <c r="BR58" s="168">
        <v>205</v>
      </c>
      <c r="BS58" s="168"/>
      <c r="BT58" s="168"/>
      <c r="BU58" s="168"/>
      <c r="BV58" s="168"/>
      <c r="BW58" s="168"/>
      <c r="BX58" s="168"/>
      <c r="BY58" s="168"/>
      <c r="BZ58" s="168"/>
      <c r="CA58" s="168"/>
      <c r="CB58" s="168"/>
      <c r="CC58" s="168"/>
      <c r="CD58" s="168"/>
      <c r="CE58" s="168"/>
      <c r="CF58" s="168"/>
      <c r="CG58" s="168"/>
      <c r="CH58" s="168"/>
      <c r="CI58" s="168"/>
      <c r="CJ58" s="168"/>
      <c r="CK58" s="168"/>
      <c r="CL58" s="168"/>
      <c r="CM58" s="168"/>
      <c r="CN58" s="168"/>
      <c r="CO58" s="168"/>
      <c r="CP58" s="168"/>
      <c r="CQ58" s="168"/>
      <c r="CR58" s="168"/>
      <c r="CS58" s="168"/>
      <c r="CT58" s="168"/>
      <c r="CU58" s="168"/>
      <c r="CV58" s="168"/>
      <c r="CW58" s="168"/>
      <c r="CX58" s="168"/>
      <c r="CY58" s="168"/>
      <c r="CZ58" s="168"/>
      <c r="DA58" s="168"/>
      <c r="DB58" s="168"/>
      <c r="DC58" s="168"/>
      <c r="DD58" s="168"/>
      <c r="DE58" s="168"/>
      <c r="DF58" s="168"/>
      <c r="DG58" s="168"/>
      <c r="DH58" s="168"/>
      <c r="DI58" s="168"/>
      <c r="DJ58" s="168"/>
      <c r="DK58" s="168"/>
      <c r="DL58" s="168"/>
      <c r="DM58" s="168"/>
      <c r="DN58" s="168"/>
      <c r="DO58" s="168"/>
      <c r="DP58" s="168"/>
      <c r="DQ58" s="168"/>
      <c r="DR58" s="168"/>
      <c r="DS58" s="168"/>
      <c r="DT58" s="168"/>
      <c r="DU58" s="168"/>
      <c r="DV58" s="168"/>
      <c r="DW58" s="168"/>
      <c r="DX58" s="168"/>
      <c r="DY58" s="168"/>
      <c r="DZ58" s="168"/>
      <c r="EA58" s="168"/>
      <c r="EB58" s="168"/>
      <c r="EC58" s="168"/>
      <c r="ED58" s="168"/>
      <c r="EE58" s="168"/>
      <c r="EF58" s="168"/>
      <c r="EG58" s="168"/>
      <c r="EH58" s="168"/>
      <c r="EI58" s="168"/>
      <c r="EJ58" s="168"/>
      <c r="EK58" s="168"/>
      <c r="EL58" s="168"/>
      <c r="EM58" s="168"/>
      <c r="EN58" s="168"/>
      <c r="EO58" s="168"/>
      <c r="EP58" s="168"/>
      <c r="EQ58" s="168"/>
      <c r="ER58" s="168"/>
      <c r="ES58" s="168"/>
      <c r="ET58" s="168"/>
      <c r="EU58" s="168"/>
      <c r="EV58" s="168"/>
      <c r="EW58" s="168"/>
      <c r="EX58" s="168"/>
      <c r="EY58" s="168"/>
      <c r="EZ58" s="168"/>
      <c r="FA58" s="168"/>
      <c r="FB58" s="168"/>
      <c r="FC58" s="168"/>
      <c r="FD58" s="168"/>
      <c r="FE58" s="168"/>
      <c r="FF58" s="168"/>
      <c r="FG58" s="168"/>
      <c r="FH58" s="168"/>
      <c r="FI58" s="168"/>
      <c r="FJ58" s="168"/>
      <c r="FK58" s="168"/>
      <c r="FL58" s="168"/>
      <c r="FM58" s="168"/>
      <c r="FN58" s="168"/>
      <c r="FO58" s="168"/>
      <c r="FP58" s="168"/>
      <c r="FQ58" s="168"/>
      <c r="FR58" s="168"/>
      <c r="FS58" s="168"/>
      <c r="FT58" s="168"/>
      <c r="FU58" s="168"/>
      <c r="FV58" s="168"/>
      <c r="FW58" s="168"/>
      <c r="FX58" s="168"/>
      <c r="FY58" s="168"/>
      <c r="FZ58" s="168"/>
      <c r="GA58" s="168"/>
      <c r="GB58" s="168"/>
      <c r="GC58" s="168"/>
      <c r="GD58" s="168"/>
      <c r="GE58" s="168"/>
      <c r="GF58" s="168"/>
      <c r="GG58" s="168"/>
      <c r="GH58" s="168"/>
      <c r="GI58" s="168"/>
      <c r="GJ58" s="168"/>
      <c r="GK58" s="168"/>
      <c r="GL58" s="168"/>
      <c r="GM58" s="168"/>
      <c r="GN58" s="168"/>
      <c r="GO58" s="168"/>
      <c r="GP58" s="168"/>
      <c r="GQ58" s="168"/>
      <c r="GR58" s="168"/>
      <c r="GS58" s="168"/>
      <c r="GT58" s="168"/>
      <c r="GU58" s="168"/>
      <c r="GV58" s="168"/>
      <c r="GW58" s="168"/>
      <c r="GX58" s="168"/>
      <c r="GY58" s="168"/>
      <c r="GZ58" s="168"/>
      <c r="HA58" s="168"/>
      <c r="HB58" s="168"/>
      <c r="HC58" s="168"/>
      <c r="HD58" s="168"/>
      <c r="HE58" s="168"/>
      <c r="HF58" s="168"/>
      <c r="HG58" s="168"/>
      <c r="HH58" s="168"/>
      <c r="HI58" s="168"/>
      <c r="HJ58" s="168"/>
      <c r="HK58" s="168"/>
      <c r="HL58" s="168"/>
      <c r="HM58" s="168"/>
      <c r="HN58" s="168"/>
      <c r="HO58" s="168"/>
      <c r="HP58" s="168"/>
      <c r="HQ58" s="168"/>
      <c r="HR58" s="168"/>
      <c r="HS58" s="168"/>
      <c r="HT58" s="168"/>
      <c r="HU58" s="168"/>
      <c r="HV58" s="168"/>
      <c r="HW58" s="168"/>
      <c r="HX58" s="168"/>
      <c r="HY58" s="168"/>
      <c r="HZ58" s="168"/>
      <c r="IA58" s="168"/>
      <c r="IB58" s="168"/>
      <c r="IC58" s="168"/>
      <c r="ID58" s="168"/>
      <c r="IE58" s="168"/>
      <c r="IF58" s="168"/>
      <c r="IG58" s="168"/>
      <c r="IH58" s="168"/>
      <c r="II58" s="168"/>
      <c r="IJ58" s="168"/>
      <c r="IK58" s="168"/>
      <c r="IL58" s="168"/>
    </row>
    <row r="59" spans="1:246" ht="15.75" customHeight="1" outlineLevel="2" x14ac:dyDescent="0.35">
      <c r="A59" s="3" t="s">
        <v>837</v>
      </c>
      <c r="B59" s="70"/>
      <c r="C59" s="70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94"/>
      <c r="AI59" s="167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9"/>
      <c r="BN59" s="170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8"/>
      <c r="ER59" s="168"/>
      <c r="ES59" s="168"/>
      <c r="ET59" s="168"/>
      <c r="EU59" s="168"/>
      <c r="EV59" s="168"/>
      <c r="EW59" s="168"/>
      <c r="EX59" s="168"/>
      <c r="EY59" s="168"/>
      <c r="EZ59" s="168"/>
      <c r="FA59" s="168"/>
      <c r="FB59" s="168"/>
      <c r="FC59" s="168"/>
      <c r="FD59" s="168"/>
      <c r="FE59" s="168"/>
      <c r="FF59" s="168"/>
      <c r="FG59" s="168"/>
      <c r="FH59" s="168"/>
      <c r="FI59" s="168"/>
      <c r="FJ59" s="168"/>
      <c r="FK59" s="168"/>
      <c r="FL59" s="168"/>
      <c r="FM59" s="168"/>
      <c r="FN59" s="168"/>
      <c r="FO59" s="168"/>
      <c r="FP59" s="168"/>
      <c r="FQ59" s="168"/>
      <c r="FR59" s="168"/>
      <c r="FS59" s="168"/>
      <c r="FT59" s="168"/>
      <c r="FU59" s="168"/>
      <c r="FV59" s="168"/>
      <c r="FW59" s="168"/>
      <c r="FX59" s="168"/>
      <c r="FY59" s="168"/>
      <c r="FZ59" s="168"/>
      <c r="GA59" s="168"/>
      <c r="GB59" s="168"/>
      <c r="GC59" s="168"/>
      <c r="GD59" s="168"/>
      <c r="GE59" s="168"/>
      <c r="GF59" s="168"/>
      <c r="GG59" s="168"/>
      <c r="GH59" s="168"/>
      <c r="GI59" s="168"/>
      <c r="GJ59" s="168"/>
      <c r="GK59" s="168"/>
      <c r="GL59" s="168"/>
      <c r="GM59" s="168"/>
      <c r="GN59" s="168"/>
      <c r="GO59" s="168"/>
      <c r="GP59" s="168"/>
      <c r="GQ59" s="168"/>
      <c r="GR59" s="168"/>
      <c r="GS59" s="168"/>
      <c r="GT59" s="168"/>
      <c r="GU59" s="168"/>
      <c r="GV59" s="168"/>
      <c r="GW59" s="168"/>
      <c r="GX59" s="168"/>
      <c r="GY59" s="168"/>
      <c r="GZ59" s="168"/>
      <c r="HA59" s="168"/>
      <c r="HB59" s="168"/>
      <c r="HC59" s="168"/>
      <c r="HD59" s="168"/>
      <c r="HE59" s="168"/>
      <c r="HF59" s="168"/>
      <c r="HG59" s="168"/>
      <c r="HH59" s="168"/>
      <c r="HI59" s="168"/>
      <c r="HJ59" s="168"/>
      <c r="HK59" s="168"/>
      <c r="HL59" s="168"/>
      <c r="HM59" s="168"/>
      <c r="HN59" s="168"/>
      <c r="HO59" s="168"/>
      <c r="HP59" s="168"/>
      <c r="HQ59" s="168"/>
      <c r="HR59" s="168"/>
      <c r="HS59" s="168"/>
      <c r="HT59" s="168"/>
      <c r="HU59" s="168"/>
      <c r="HV59" s="168"/>
      <c r="HW59" s="168"/>
      <c r="HX59" s="168"/>
      <c r="HY59" s="168"/>
      <c r="HZ59" s="168"/>
      <c r="IA59" s="168"/>
      <c r="IB59" s="168"/>
      <c r="IC59" s="168"/>
      <c r="ID59" s="168"/>
      <c r="IE59" s="168"/>
      <c r="IF59" s="168"/>
      <c r="IG59" s="168"/>
      <c r="IH59" s="168"/>
      <c r="II59" s="168"/>
      <c r="IJ59" s="168"/>
      <c r="IK59" s="168"/>
      <c r="IL59" s="168"/>
    </row>
    <row r="60" spans="1:246" ht="15.75" customHeight="1" outlineLevel="2" x14ac:dyDescent="0.35">
      <c r="A60" s="3" t="s">
        <v>838</v>
      </c>
      <c r="B60" s="70"/>
      <c r="C60" s="70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94"/>
      <c r="AI60" s="167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168"/>
      <c r="AX60" s="168"/>
      <c r="AY60" s="168"/>
      <c r="AZ60" s="168"/>
      <c r="BA60" s="168"/>
      <c r="BB60" s="168"/>
      <c r="BC60" s="168"/>
      <c r="BD60" s="168"/>
      <c r="BE60" s="168"/>
      <c r="BF60" s="168"/>
      <c r="BG60" s="168"/>
      <c r="BH60" s="168"/>
      <c r="BI60" s="168"/>
      <c r="BJ60" s="168"/>
      <c r="BK60" s="168"/>
      <c r="BL60" s="168"/>
      <c r="BM60" s="169"/>
      <c r="BN60" s="170"/>
      <c r="BO60" s="168"/>
      <c r="BP60" s="168"/>
      <c r="BQ60" s="168"/>
      <c r="BR60" s="168"/>
      <c r="BS60" s="168"/>
      <c r="BT60" s="168"/>
      <c r="BU60" s="168"/>
      <c r="BV60" s="168"/>
      <c r="BW60" s="168"/>
      <c r="BX60" s="168"/>
      <c r="BY60" s="168"/>
      <c r="BZ60" s="168"/>
      <c r="CA60" s="168"/>
      <c r="CB60" s="168"/>
      <c r="CC60" s="168"/>
      <c r="CD60" s="168"/>
      <c r="CE60" s="168"/>
      <c r="CF60" s="168"/>
      <c r="CG60" s="168"/>
      <c r="CH60" s="168"/>
      <c r="CI60" s="168"/>
      <c r="CJ60" s="168"/>
      <c r="CK60" s="168"/>
      <c r="CL60" s="168"/>
      <c r="CM60" s="168"/>
      <c r="CN60" s="168"/>
      <c r="CO60" s="168"/>
      <c r="CP60" s="168"/>
      <c r="CQ60" s="168"/>
      <c r="CR60" s="168"/>
      <c r="CS60" s="168"/>
      <c r="CT60" s="168"/>
      <c r="CU60" s="168"/>
      <c r="CV60" s="168"/>
      <c r="CW60" s="168"/>
      <c r="CX60" s="168"/>
      <c r="CY60" s="168"/>
      <c r="CZ60" s="168"/>
      <c r="DA60" s="168"/>
      <c r="DB60" s="168"/>
      <c r="DC60" s="168"/>
      <c r="DD60" s="168"/>
      <c r="DE60" s="168"/>
      <c r="DF60" s="168"/>
      <c r="DG60" s="168"/>
      <c r="DH60" s="168"/>
      <c r="DI60" s="168"/>
      <c r="DJ60" s="168"/>
      <c r="DK60" s="168"/>
      <c r="DL60" s="168"/>
      <c r="DM60" s="168"/>
      <c r="DN60" s="168"/>
      <c r="DO60" s="168"/>
      <c r="DP60" s="168"/>
      <c r="DQ60" s="168"/>
      <c r="DR60" s="168"/>
      <c r="DS60" s="168"/>
      <c r="DT60" s="168"/>
      <c r="DU60" s="168"/>
      <c r="DV60" s="168"/>
      <c r="DW60" s="168"/>
      <c r="DX60" s="168"/>
      <c r="DY60" s="168"/>
      <c r="DZ60" s="168"/>
      <c r="EA60" s="168"/>
      <c r="EB60" s="168"/>
      <c r="EC60" s="168"/>
      <c r="ED60" s="168"/>
      <c r="EE60" s="168"/>
      <c r="EF60" s="168"/>
      <c r="EG60" s="168"/>
      <c r="EH60" s="168"/>
      <c r="EI60" s="168"/>
      <c r="EJ60" s="168"/>
      <c r="EK60" s="168"/>
      <c r="EL60" s="168"/>
      <c r="EM60" s="168"/>
      <c r="EN60" s="168"/>
      <c r="EO60" s="168"/>
      <c r="EP60" s="168"/>
      <c r="EQ60" s="168"/>
      <c r="ER60" s="168"/>
      <c r="ES60" s="168"/>
      <c r="ET60" s="168"/>
      <c r="EU60" s="168"/>
      <c r="EV60" s="168"/>
      <c r="EW60" s="168"/>
      <c r="EX60" s="168"/>
      <c r="EY60" s="168"/>
      <c r="EZ60" s="168"/>
      <c r="FA60" s="168"/>
      <c r="FB60" s="168"/>
      <c r="FC60" s="168"/>
      <c r="FD60" s="168"/>
      <c r="FE60" s="168"/>
      <c r="FF60" s="168"/>
      <c r="FG60" s="168"/>
      <c r="FH60" s="168"/>
      <c r="FI60" s="168"/>
      <c r="FJ60" s="168"/>
      <c r="FK60" s="168"/>
      <c r="FL60" s="168"/>
      <c r="FM60" s="168"/>
      <c r="FN60" s="168"/>
      <c r="FO60" s="168"/>
      <c r="FP60" s="168"/>
      <c r="FQ60" s="168"/>
      <c r="FR60" s="168"/>
      <c r="FS60" s="168"/>
      <c r="FT60" s="168"/>
      <c r="FU60" s="168"/>
      <c r="FV60" s="168"/>
      <c r="FW60" s="168"/>
      <c r="FX60" s="168"/>
      <c r="FY60" s="168"/>
      <c r="FZ60" s="168"/>
      <c r="GA60" s="168"/>
      <c r="GB60" s="168"/>
      <c r="GC60" s="168"/>
      <c r="GD60" s="168"/>
      <c r="GE60" s="168"/>
      <c r="GF60" s="168"/>
      <c r="GG60" s="168"/>
      <c r="GH60" s="168"/>
      <c r="GI60" s="168"/>
      <c r="GJ60" s="168"/>
      <c r="GK60" s="168"/>
      <c r="GL60" s="168"/>
      <c r="GM60" s="168"/>
      <c r="GN60" s="168"/>
      <c r="GO60" s="168"/>
      <c r="GP60" s="168"/>
      <c r="GQ60" s="168"/>
      <c r="GR60" s="168"/>
      <c r="GS60" s="168"/>
      <c r="GT60" s="168"/>
      <c r="GU60" s="168"/>
      <c r="GV60" s="168"/>
      <c r="GW60" s="168"/>
      <c r="GX60" s="168"/>
      <c r="GY60" s="168"/>
      <c r="GZ60" s="168"/>
      <c r="HA60" s="168"/>
      <c r="HB60" s="168"/>
      <c r="HC60" s="168"/>
      <c r="HD60" s="168"/>
      <c r="HE60" s="168"/>
      <c r="HF60" s="168"/>
      <c r="HG60" s="168"/>
      <c r="HH60" s="168"/>
      <c r="HI60" s="168"/>
      <c r="HJ60" s="168"/>
      <c r="HK60" s="168"/>
      <c r="HL60" s="168"/>
      <c r="HM60" s="168"/>
      <c r="HN60" s="168"/>
      <c r="HO60" s="168"/>
      <c r="HP60" s="168"/>
      <c r="HQ60" s="168"/>
      <c r="HR60" s="168"/>
      <c r="HS60" s="168"/>
      <c r="HT60" s="168"/>
      <c r="HU60" s="168"/>
      <c r="HV60" s="168"/>
      <c r="HW60" s="168"/>
      <c r="HX60" s="168"/>
      <c r="HY60" s="168"/>
      <c r="HZ60" s="168"/>
      <c r="IA60" s="168"/>
      <c r="IB60" s="168"/>
      <c r="IC60" s="168"/>
      <c r="ID60" s="168"/>
      <c r="IE60" s="168"/>
      <c r="IF60" s="168"/>
      <c r="IG60" s="168"/>
      <c r="IH60" s="168"/>
      <c r="II60" s="168"/>
      <c r="IJ60" s="168"/>
      <c r="IK60" s="168"/>
      <c r="IL60" s="168"/>
    </row>
    <row r="61" spans="1:246" ht="15.75" customHeight="1" outlineLevel="2" x14ac:dyDescent="0.35">
      <c r="A61" s="3" t="s">
        <v>839</v>
      </c>
      <c r="B61" s="70"/>
      <c r="C61" s="70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  <c r="AD61" s="168"/>
      <c r="AE61" s="168"/>
      <c r="AF61" s="168"/>
      <c r="AG61" s="168"/>
      <c r="AH61" s="194"/>
      <c r="AI61" s="167"/>
      <c r="AJ61" s="168"/>
      <c r="AK61" s="168"/>
      <c r="AL61" s="168"/>
      <c r="AM61" s="168"/>
      <c r="AN61" s="168"/>
      <c r="AO61" s="168"/>
      <c r="AP61" s="168"/>
      <c r="AQ61" s="168"/>
      <c r="AR61" s="168"/>
      <c r="AS61" s="168"/>
      <c r="AT61" s="168"/>
      <c r="AU61" s="168"/>
      <c r="AV61" s="168"/>
      <c r="AW61" s="168"/>
      <c r="AX61" s="168"/>
      <c r="AY61" s="168"/>
      <c r="AZ61" s="168"/>
      <c r="BA61" s="168"/>
      <c r="BB61" s="168"/>
      <c r="BC61" s="168"/>
      <c r="BD61" s="168"/>
      <c r="BE61" s="168"/>
      <c r="BF61" s="168"/>
      <c r="BG61" s="168"/>
      <c r="BH61" s="168"/>
      <c r="BI61" s="168"/>
      <c r="BJ61" s="168"/>
      <c r="BK61" s="168"/>
      <c r="BL61" s="168"/>
      <c r="BM61" s="169"/>
      <c r="BN61" s="170"/>
      <c r="BO61" s="168"/>
      <c r="BP61" s="168"/>
      <c r="BQ61" s="168"/>
      <c r="BR61" s="168"/>
      <c r="BS61" s="168"/>
      <c r="BT61" s="168"/>
      <c r="BU61" s="168"/>
      <c r="BV61" s="168"/>
      <c r="BW61" s="168"/>
      <c r="BX61" s="168"/>
      <c r="BY61" s="168"/>
      <c r="BZ61" s="168"/>
      <c r="CA61" s="168"/>
      <c r="CB61" s="168"/>
      <c r="CC61" s="168"/>
      <c r="CD61" s="168"/>
      <c r="CE61" s="168"/>
      <c r="CF61" s="168"/>
      <c r="CG61" s="168"/>
      <c r="CH61" s="168"/>
      <c r="CI61" s="168"/>
      <c r="CJ61" s="168"/>
      <c r="CK61" s="168"/>
      <c r="CL61" s="168"/>
      <c r="CM61" s="168"/>
      <c r="CN61" s="168"/>
      <c r="CO61" s="168"/>
      <c r="CP61" s="168"/>
      <c r="CQ61" s="168"/>
      <c r="CR61" s="168"/>
      <c r="CS61" s="168"/>
      <c r="CT61" s="168"/>
      <c r="CU61" s="168"/>
      <c r="CV61" s="168"/>
      <c r="CW61" s="168"/>
      <c r="CX61" s="168"/>
      <c r="CY61" s="168"/>
      <c r="CZ61" s="168"/>
      <c r="DA61" s="168"/>
      <c r="DB61" s="168"/>
      <c r="DC61" s="168"/>
      <c r="DD61" s="168"/>
      <c r="DE61" s="168"/>
      <c r="DF61" s="168"/>
      <c r="DG61" s="168"/>
      <c r="DH61" s="168"/>
      <c r="DI61" s="168"/>
      <c r="DJ61" s="168"/>
      <c r="DK61" s="168"/>
      <c r="DL61" s="168"/>
      <c r="DM61" s="168"/>
      <c r="DN61" s="168"/>
      <c r="DO61" s="168"/>
      <c r="DP61" s="168"/>
      <c r="DQ61" s="168"/>
      <c r="DR61" s="168"/>
      <c r="DS61" s="168"/>
      <c r="DT61" s="168"/>
      <c r="DU61" s="168"/>
      <c r="DV61" s="168"/>
      <c r="DW61" s="168"/>
      <c r="DX61" s="168"/>
      <c r="DY61" s="168"/>
      <c r="DZ61" s="168"/>
      <c r="EA61" s="168"/>
      <c r="EB61" s="168"/>
      <c r="EC61" s="168"/>
      <c r="ED61" s="168"/>
      <c r="EE61" s="168"/>
      <c r="EF61" s="168"/>
      <c r="EG61" s="168"/>
      <c r="EH61" s="168"/>
      <c r="EI61" s="168"/>
      <c r="EJ61" s="168"/>
      <c r="EK61" s="168"/>
      <c r="EL61" s="168"/>
      <c r="EM61" s="168"/>
      <c r="EN61" s="168"/>
      <c r="EO61" s="168"/>
      <c r="EP61" s="168"/>
      <c r="EQ61" s="168"/>
      <c r="ER61" s="168"/>
      <c r="ES61" s="168"/>
      <c r="ET61" s="168"/>
      <c r="EU61" s="168"/>
      <c r="EV61" s="168"/>
      <c r="EW61" s="168"/>
      <c r="EX61" s="168"/>
      <c r="EY61" s="168"/>
      <c r="EZ61" s="168"/>
      <c r="FA61" s="168"/>
      <c r="FB61" s="168"/>
      <c r="FC61" s="168"/>
      <c r="FD61" s="168"/>
      <c r="FE61" s="168"/>
      <c r="FF61" s="168"/>
      <c r="FG61" s="168"/>
      <c r="FH61" s="168"/>
      <c r="FI61" s="168"/>
      <c r="FJ61" s="168"/>
      <c r="FK61" s="168"/>
      <c r="FL61" s="168"/>
      <c r="FM61" s="168"/>
      <c r="FN61" s="168"/>
      <c r="FO61" s="168"/>
      <c r="FP61" s="168"/>
      <c r="FQ61" s="168"/>
      <c r="FR61" s="168"/>
      <c r="FS61" s="168"/>
      <c r="FT61" s="168"/>
      <c r="FU61" s="168"/>
      <c r="FV61" s="168"/>
      <c r="FW61" s="168"/>
      <c r="FX61" s="168"/>
      <c r="FY61" s="168"/>
      <c r="FZ61" s="168"/>
      <c r="GA61" s="168"/>
      <c r="GB61" s="168"/>
      <c r="GC61" s="168"/>
      <c r="GD61" s="168"/>
      <c r="GE61" s="168"/>
      <c r="GF61" s="168"/>
      <c r="GG61" s="168"/>
      <c r="GH61" s="168"/>
      <c r="GI61" s="168"/>
      <c r="GJ61" s="168"/>
      <c r="GK61" s="168"/>
      <c r="GL61" s="168"/>
      <c r="GM61" s="168"/>
      <c r="GN61" s="168"/>
      <c r="GO61" s="168"/>
      <c r="GP61" s="168"/>
      <c r="GQ61" s="168"/>
      <c r="GR61" s="168"/>
      <c r="GS61" s="168"/>
      <c r="GT61" s="168"/>
      <c r="GU61" s="168"/>
      <c r="GV61" s="168"/>
      <c r="GW61" s="168"/>
      <c r="GX61" s="168"/>
      <c r="GY61" s="168"/>
      <c r="GZ61" s="168"/>
      <c r="HA61" s="168"/>
      <c r="HB61" s="168"/>
      <c r="HC61" s="168"/>
      <c r="HD61" s="168"/>
      <c r="HE61" s="168"/>
      <c r="HF61" s="168"/>
      <c r="HG61" s="168"/>
      <c r="HH61" s="168"/>
      <c r="HI61" s="168"/>
      <c r="HJ61" s="168"/>
      <c r="HK61" s="168"/>
      <c r="HL61" s="168"/>
      <c r="HM61" s="168"/>
      <c r="HN61" s="168"/>
      <c r="HO61" s="168"/>
      <c r="HP61" s="168"/>
      <c r="HQ61" s="168"/>
      <c r="HR61" s="168"/>
      <c r="HS61" s="168"/>
      <c r="HT61" s="168"/>
      <c r="HU61" s="168"/>
      <c r="HV61" s="168"/>
      <c r="HW61" s="168"/>
      <c r="HX61" s="168"/>
      <c r="HY61" s="168"/>
      <c r="HZ61" s="168"/>
      <c r="IA61" s="168"/>
      <c r="IB61" s="168"/>
      <c r="IC61" s="168"/>
      <c r="ID61" s="168"/>
      <c r="IE61" s="168"/>
      <c r="IF61" s="168"/>
      <c r="IG61" s="168"/>
      <c r="IH61" s="168"/>
      <c r="II61" s="168"/>
      <c r="IJ61" s="168"/>
      <c r="IK61" s="168"/>
      <c r="IL61" s="168"/>
    </row>
    <row r="62" spans="1:246" ht="15.75" customHeight="1" outlineLevel="2" x14ac:dyDescent="0.35">
      <c r="A62" s="3" t="s">
        <v>840</v>
      </c>
      <c r="B62" s="70"/>
      <c r="C62" s="70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94"/>
      <c r="AI62" s="167"/>
      <c r="AJ62" s="168"/>
      <c r="AK62" s="168"/>
      <c r="AL62" s="168"/>
      <c r="AM62" s="168"/>
      <c r="AN62" s="168"/>
      <c r="AO62" s="168"/>
      <c r="AP62" s="168"/>
      <c r="AQ62" s="168"/>
      <c r="AR62" s="168"/>
      <c r="AS62" s="168"/>
      <c r="AT62" s="168"/>
      <c r="AU62" s="168"/>
      <c r="AV62" s="168"/>
      <c r="AW62" s="168"/>
      <c r="AX62" s="168"/>
      <c r="AY62" s="168"/>
      <c r="AZ62" s="168"/>
      <c r="BA62" s="168"/>
      <c r="BB62" s="168"/>
      <c r="BC62" s="168"/>
      <c r="BD62" s="168"/>
      <c r="BE62" s="168"/>
      <c r="BF62" s="168"/>
      <c r="BG62" s="168"/>
      <c r="BH62" s="168"/>
      <c r="BI62" s="168"/>
      <c r="BJ62" s="168"/>
      <c r="BK62" s="168"/>
      <c r="BL62" s="168"/>
      <c r="BM62" s="169"/>
      <c r="BN62" s="170"/>
      <c r="BO62" s="168"/>
      <c r="BP62" s="168"/>
      <c r="BQ62" s="168"/>
      <c r="BR62" s="168"/>
      <c r="BS62" s="168"/>
      <c r="BT62" s="168"/>
      <c r="BU62" s="168"/>
      <c r="BV62" s="168"/>
      <c r="BW62" s="168"/>
      <c r="BX62" s="168"/>
      <c r="BY62" s="168"/>
      <c r="BZ62" s="168"/>
      <c r="CA62" s="168"/>
      <c r="CB62" s="168"/>
      <c r="CC62" s="168"/>
      <c r="CD62" s="168"/>
      <c r="CE62" s="168"/>
      <c r="CF62" s="168"/>
      <c r="CG62" s="168"/>
      <c r="CH62" s="168"/>
      <c r="CI62" s="168"/>
      <c r="CJ62" s="168"/>
      <c r="CK62" s="168"/>
      <c r="CL62" s="168"/>
      <c r="CM62" s="168"/>
      <c r="CN62" s="168"/>
      <c r="CO62" s="168"/>
      <c r="CP62" s="168"/>
      <c r="CQ62" s="168"/>
      <c r="CR62" s="168"/>
      <c r="CS62" s="168"/>
      <c r="CT62" s="168"/>
      <c r="CU62" s="168"/>
      <c r="CV62" s="168"/>
      <c r="CW62" s="168"/>
      <c r="CX62" s="168"/>
      <c r="CY62" s="168"/>
      <c r="CZ62" s="168"/>
      <c r="DA62" s="168"/>
      <c r="DB62" s="168"/>
      <c r="DC62" s="168"/>
      <c r="DD62" s="168"/>
      <c r="DE62" s="168"/>
      <c r="DF62" s="168"/>
      <c r="DG62" s="168"/>
      <c r="DH62" s="168"/>
      <c r="DI62" s="168"/>
      <c r="DJ62" s="168"/>
      <c r="DK62" s="168"/>
      <c r="DL62" s="168"/>
      <c r="DM62" s="168"/>
      <c r="DN62" s="168"/>
      <c r="DO62" s="168"/>
      <c r="DP62" s="168"/>
      <c r="DQ62" s="168"/>
      <c r="DR62" s="168"/>
      <c r="DS62" s="168"/>
      <c r="DT62" s="168"/>
      <c r="DU62" s="168"/>
      <c r="DV62" s="168"/>
      <c r="DW62" s="168"/>
      <c r="DX62" s="168"/>
      <c r="DY62" s="168"/>
      <c r="DZ62" s="168"/>
      <c r="EA62" s="168"/>
      <c r="EB62" s="168"/>
      <c r="EC62" s="168"/>
      <c r="ED62" s="168"/>
      <c r="EE62" s="168"/>
      <c r="EF62" s="168"/>
      <c r="EG62" s="168"/>
      <c r="EH62" s="168"/>
      <c r="EI62" s="168"/>
      <c r="EJ62" s="168"/>
      <c r="EK62" s="168"/>
      <c r="EL62" s="168"/>
      <c r="EM62" s="168"/>
      <c r="EN62" s="168"/>
      <c r="EO62" s="168"/>
      <c r="EP62" s="168"/>
      <c r="EQ62" s="168"/>
      <c r="ER62" s="168"/>
      <c r="ES62" s="168"/>
      <c r="ET62" s="168"/>
      <c r="EU62" s="168"/>
      <c r="EV62" s="168"/>
      <c r="EW62" s="168"/>
      <c r="EX62" s="168"/>
      <c r="EY62" s="168"/>
      <c r="EZ62" s="168"/>
      <c r="FA62" s="168"/>
      <c r="FB62" s="168"/>
      <c r="FC62" s="168"/>
      <c r="FD62" s="168"/>
      <c r="FE62" s="168"/>
      <c r="FF62" s="168"/>
      <c r="FG62" s="168"/>
      <c r="FH62" s="168"/>
      <c r="FI62" s="168"/>
      <c r="FJ62" s="168"/>
      <c r="FK62" s="168"/>
      <c r="FL62" s="168"/>
      <c r="FM62" s="168"/>
      <c r="FN62" s="168"/>
      <c r="FO62" s="168"/>
      <c r="FP62" s="168"/>
      <c r="FQ62" s="168"/>
      <c r="FR62" s="168"/>
      <c r="FS62" s="168"/>
      <c r="FT62" s="168"/>
      <c r="FU62" s="168"/>
      <c r="FV62" s="168"/>
      <c r="FW62" s="168"/>
      <c r="FX62" s="168"/>
      <c r="FY62" s="168"/>
      <c r="FZ62" s="168"/>
      <c r="GA62" s="168"/>
      <c r="GB62" s="168"/>
      <c r="GC62" s="168"/>
      <c r="GD62" s="168"/>
      <c r="GE62" s="168"/>
      <c r="GF62" s="168"/>
      <c r="GG62" s="168"/>
      <c r="GH62" s="168"/>
      <c r="GI62" s="168"/>
      <c r="GJ62" s="168"/>
      <c r="GK62" s="168"/>
      <c r="GL62" s="168"/>
      <c r="GM62" s="168"/>
      <c r="GN62" s="168"/>
      <c r="GO62" s="168"/>
      <c r="GP62" s="168"/>
      <c r="GQ62" s="168"/>
      <c r="GR62" s="168"/>
      <c r="GS62" s="168"/>
      <c r="GT62" s="168"/>
      <c r="GU62" s="168"/>
      <c r="GV62" s="168"/>
      <c r="GW62" s="168"/>
      <c r="GX62" s="168"/>
      <c r="GY62" s="168"/>
      <c r="GZ62" s="168"/>
      <c r="HA62" s="168"/>
      <c r="HB62" s="168"/>
      <c r="HC62" s="168"/>
      <c r="HD62" s="168"/>
      <c r="HE62" s="168"/>
      <c r="HF62" s="168"/>
      <c r="HG62" s="168"/>
      <c r="HH62" s="168"/>
      <c r="HI62" s="168"/>
      <c r="HJ62" s="168"/>
      <c r="HK62" s="168"/>
      <c r="HL62" s="168"/>
      <c r="HM62" s="168"/>
      <c r="HN62" s="168"/>
      <c r="HO62" s="168"/>
      <c r="HP62" s="168"/>
      <c r="HQ62" s="168"/>
      <c r="HR62" s="168"/>
      <c r="HS62" s="168"/>
      <c r="HT62" s="168"/>
      <c r="HU62" s="168"/>
      <c r="HV62" s="168"/>
      <c r="HW62" s="168"/>
      <c r="HX62" s="168"/>
      <c r="HY62" s="168"/>
      <c r="HZ62" s="168"/>
      <c r="IA62" s="168"/>
      <c r="IB62" s="168"/>
      <c r="IC62" s="168"/>
      <c r="ID62" s="168"/>
      <c r="IE62" s="168"/>
      <c r="IF62" s="168"/>
      <c r="IG62" s="168"/>
      <c r="IH62" s="168"/>
      <c r="II62" s="168"/>
      <c r="IJ62" s="168"/>
      <c r="IK62" s="168"/>
      <c r="IL62" s="168"/>
    </row>
    <row r="63" spans="1:246" ht="14.25" customHeight="1" outlineLevel="2" x14ac:dyDescent="0.35">
      <c r="A63" s="3" t="s">
        <v>841</v>
      </c>
      <c r="B63" s="70"/>
      <c r="C63" s="70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94"/>
      <c r="AI63" s="167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9"/>
      <c r="BN63" s="170"/>
      <c r="BO63" s="168"/>
      <c r="BP63" s="168"/>
      <c r="BQ63" s="168"/>
      <c r="BR63" s="168"/>
      <c r="BS63" s="168"/>
      <c r="BT63" s="168"/>
      <c r="BU63" s="168"/>
      <c r="BV63" s="168"/>
      <c r="BW63" s="168"/>
      <c r="BX63" s="168"/>
      <c r="BY63" s="168"/>
      <c r="BZ63" s="168"/>
      <c r="CA63" s="168"/>
      <c r="CB63" s="168"/>
      <c r="CC63" s="168"/>
      <c r="CD63" s="168"/>
      <c r="CE63" s="168"/>
      <c r="CF63" s="168"/>
      <c r="CG63" s="168"/>
      <c r="CH63" s="168"/>
      <c r="CI63" s="168"/>
      <c r="CJ63" s="168"/>
      <c r="CK63" s="168"/>
      <c r="CL63" s="168"/>
      <c r="CM63" s="168"/>
      <c r="CN63" s="168"/>
      <c r="CO63" s="168"/>
      <c r="CP63" s="168"/>
      <c r="CQ63" s="168"/>
      <c r="CR63" s="168"/>
      <c r="CS63" s="168"/>
      <c r="CT63" s="168"/>
      <c r="CU63" s="168"/>
      <c r="CV63" s="168"/>
      <c r="CW63" s="168"/>
      <c r="CX63" s="168"/>
      <c r="CY63" s="168"/>
      <c r="CZ63" s="168"/>
      <c r="DA63" s="168"/>
      <c r="DB63" s="168"/>
      <c r="DC63" s="168"/>
      <c r="DD63" s="168"/>
      <c r="DE63" s="168"/>
      <c r="DF63" s="168"/>
      <c r="DG63" s="168"/>
      <c r="DH63" s="168"/>
      <c r="DI63" s="168"/>
      <c r="DJ63" s="168"/>
      <c r="DK63" s="168"/>
      <c r="DL63" s="168"/>
      <c r="DM63" s="168"/>
      <c r="DN63" s="168"/>
      <c r="DO63" s="168"/>
      <c r="DP63" s="168"/>
      <c r="DQ63" s="168"/>
      <c r="DR63" s="168"/>
      <c r="DS63" s="168"/>
      <c r="DT63" s="168"/>
      <c r="DU63" s="168"/>
      <c r="DV63" s="168"/>
      <c r="DW63" s="168"/>
      <c r="DX63" s="168"/>
      <c r="DY63" s="168"/>
      <c r="DZ63" s="168"/>
      <c r="EA63" s="168"/>
      <c r="EB63" s="168"/>
      <c r="EC63" s="168"/>
      <c r="ED63" s="168"/>
      <c r="EE63" s="168"/>
      <c r="EF63" s="168"/>
      <c r="EG63" s="168"/>
      <c r="EH63" s="168"/>
      <c r="EI63" s="168"/>
      <c r="EJ63" s="168"/>
      <c r="EK63" s="168"/>
      <c r="EL63" s="168"/>
      <c r="EM63" s="168"/>
      <c r="EN63" s="168"/>
      <c r="EO63" s="168"/>
      <c r="EP63" s="168"/>
      <c r="EQ63" s="168"/>
      <c r="ER63" s="168"/>
      <c r="ES63" s="168"/>
      <c r="ET63" s="168"/>
      <c r="EU63" s="168"/>
      <c r="EV63" s="168"/>
      <c r="EW63" s="168"/>
      <c r="EX63" s="168"/>
      <c r="EY63" s="168"/>
      <c r="EZ63" s="168"/>
      <c r="FA63" s="168"/>
      <c r="FB63" s="168"/>
      <c r="FC63" s="168"/>
      <c r="FD63" s="168"/>
      <c r="FE63" s="168"/>
      <c r="FF63" s="168"/>
      <c r="FG63" s="168"/>
      <c r="FH63" s="168"/>
      <c r="FI63" s="168"/>
      <c r="FJ63" s="168"/>
      <c r="FK63" s="168"/>
      <c r="FL63" s="168"/>
      <c r="FM63" s="168"/>
      <c r="FN63" s="168"/>
      <c r="FO63" s="168"/>
      <c r="FP63" s="168"/>
      <c r="FQ63" s="168"/>
      <c r="FR63" s="168"/>
      <c r="FS63" s="168"/>
      <c r="FT63" s="168"/>
      <c r="FU63" s="168"/>
      <c r="FV63" s="168"/>
      <c r="FW63" s="168"/>
      <c r="FX63" s="168"/>
      <c r="FY63" s="168"/>
      <c r="FZ63" s="168"/>
      <c r="GA63" s="168"/>
      <c r="GB63" s="168"/>
      <c r="GC63" s="168"/>
      <c r="GD63" s="168"/>
      <c r="GE63" s="168"/>
      <c r="GF63" s="168"/>
      <c r="GG63" s="168"/>
      <c r="GH63" s="168"/>
      <c r="GI63" s="168"/>
      <c r="GJ63" s="168"/>
      <c r="GK63" s="168"/>
      <c r="GL63" s="168"/>
      <c r="GM63" s="168"/>
      <c r="GN63" s="168"/>
      <c r="GO63" s="168"/>
      <c r="GP63" s="168"/>
      <c r="GQ63" s="168"/>
      <c r="GR63" s="168"/>
      <c r="GS63" s="168"/>
      <c r="GT63" s="168"/>
      <c r="GU63" s="168"/>
      <c r="GV63" s="168"/>
      <c r="GW63" s="168"/>
      <c r="GX63" s="168"/>
      <c r="GY63" s="168"/>
      <c r="GZ63" s="168"/>
      <c r="HA63" s="168"/>
      <c r="HB63" s="168"/>
      <c r="HC63" s="168"/>
      <c r="HD63" s="168"/>
      <c r="HE63" s="168"/>
      <c r="HF63" s="168"/>
      <c r="HG63" s="168"/>
      <c r="HH63" s="168"/>
      <c r="HI63" s="168"/>
      <c r="HJ63" s="168"/>
      <c r="HK63" s="168"/>
      <c r="HL63" s="168"/>
      <c r="HM63" s="168"/>
      <c r="HN63" s="168"/>
      <c r="HO63" s="168"/>
      <c r="HP63" s="168"/>
      <c r="HQ63" s="168"/>
      <c r="HR63" s="168"/>
      <c r="HS63" s="168"/>
      <c r="HT63" s="168"/>
      <c r="HU63" s="168"/>
      <c r="HV63" s="168"/>
      <c r="HW63" s="168"/>
      <c r="HX63" s="168"/>
      <c r="HY63" s="168"/>
      <c r="HZ63" s="168"/>
      <c r="IA63" s="168"/>
      <c r="IB63" s="168"/>
      <c r="IC63" s="168"/>
      <c r="ID63" s="168"/>
      <c r="IE63" s="168"/>
      <c r="IF63" s="168"/>
      <c r="IG63" s="168"/>
      <c r="IH63" s="168"/>
      <c r="II63" s="168"/>
      <c r="IJ63" s="168"/>
      <c r="IK63" s="168"/>
      <c r="IL63" s="168"/>
    </row>
    <row r="64" spans="1:246" ht="14.25" customHeight="1" outlineLevel="2" x14ac:dyDescent="0.35">
      <c r="A64" s="3" t="s">
        <v>842</v>
      </c>
      <c r="B64" s="70"/>
      <c r="C64" s="70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94"/>
      <c r="AI64" s="167"/>
      <c r="AJ64" s="168"/>
      <c r="AK64" s="168"/>
      <c r="AL64" s="168"/>
      <c r="AM64" s="168"/>
      <c r="AN64" s="168"/>
      <c r="AO64" s="168"/>
      <c r="AP64" s="168"/>
      <c r="AQ64" s="168"/>
      <c r="AR64" s="168"/>
      <c r="AS64" s="168"/>
      <c r="AT64" s="168"/>
      <c r="AU64" s="168"/>
      <c r="AV64" s="168"/>
      <c r="AW64" s="168"/>
      <c r="AX64" s="168"/>
      <c r="AY64" s="168"/>
      <c r="AZ64" s="168"/>
      <c r="BA64" s="168"/>
      <c r="BB64" s="168"/>
      <c r="BC64" s="168"/>
      <c r="BD64" s="168"/>
      <c r="BE64" s="168"/>
      <c r="BF64" s="168"/>
      <c r="BG64" s="168"/>
      <c r="BH64" s="168"/>
      <c r="BI64" s="168"/>
      <c r="BJ64" s="168"/>
      <c r="BK64" s="168"/>
      <c r="BL64" s="168"/>
      <c r="BM64" s="169"/>
      <c r="BN64" s="170"/>
      <c r="BO64" s="168"/>
      <c r="BP64" s="168"/>
      <c r="BQ64" s="168"/>
      <c r="BR64" s="168"/>
      <c r="BS64" s="168"/>
      <c r="BT64" s="168"/>
      <c r="BU64" s="168"/>
      <c r="BV64" s="168"/>
      <c r="BW64" s="168"/>
      <c r="BX64" s="168"/>
      <c r="BY64" s="168"/>
      <c r="BZ64" s="168"/>
      <c r="CA64" s="168"/>
      <c r="CB64" s="168"/>
      <c r="CC64" s="168"/>
      <c r="CD64" s="168"/>
      <c r="CE64" s="168"/>
      <c r="CF64" s="168"/>
      <c r="CG64" s="168"/>
      <c r="CH64" s="168"/>
      <c r="CI64" s="168"/>
      <c r="CJ64" s="168"/>
      <c r="CK64" s="168"/>
      <c r="CL64" s="168"/>
      <c r="CM64" s="168"/>
      <c r="CN64" s="168"/>
      <c r="CO64" s="168"/>
      <c r="CP64" s="168"/>
      <c r="CQ64" s="168"/>
      <c r="CR64" s="168"/>
      <c r="CS64" s="168"/>
      <c r="CT64" s="168"/>
      <c r="CU64" s="168"/>
      <c r="CV64" s="168"/>
      <c r="CW64" s="168"/>
      <c r="CX64" s="168"/>
      <c r="CY64" s="168"/>
      <c r="CZ64" s="168"/>
      <c r="DA64" s="168"/>
      <c r="DB64" s="168"/>
      <c r="DC64" s="168"/>
      <c r="DD64" s="168"/>
      <c r="DE64" s="168"/>
      <c r="DF64" s="168"/>
      <c r="DG64" s="168"/>
      <c r="DH64" s="168"/>
      <c r="DI64" s="168"/>
      <c r="DJ64" s="168"/>
      <c r="DK64" s="168"/>
      <c r="DL64" s="168"/>
      <c r="DM64" s="168"/>
      <c r="DN64" s="168"/>
      <c r="DO64" s="168"/>
      <c r="DP64" s="168"/>
      <c r="DQ64" s="168"/>
      <c r="DR64" s="168"/>
      <c r="DS64" s="168"/>
      <c r="DT64" s="168"/>
      <c r="DU64" s="168"/>
      <c r="DV64" s="168"/>
      <c r="DW64" s="168"/>
      <c r="DX64" s="168"/>
      <c r="DY64" s="168"/>
      <c r="DZ64" s="168"/>
      <c r="EA64" s="168"/>
      <c r="EB64" s="168"/>
      <c r="EC64" s="168"/>
      <c r="ED64" s="168"/>
      <c r="EE64" s="168"/>
      <c r="EF64" s="168"/>
      <c r="EG64" s="168"/>
      <c r="EH64" s="168"/>
      <c r="EI64" s="168"/>
      <c r="EJ64" s="168"/>
      <c r="EK64" s="168"/>
      <c r="EL64" s="168"/>
      <c r="EM64" s="168"/>
      <c r="EN64" s="168"/>
      <c r="EO64" s="168"/>
      <c r="EP64" s="168"/>
      <c r="EQ64" s="168"/>
      <c r="ER64" s="168"/>
      <c r="ES64" s="168"/>
      <c r="ET64" s="168"/>
      <c r="EU64" s="168"/>
      <c r="EV64" s="168"/>
      <c r="EW64" s="168"/>
      <c r="EX64" s="168"/>
      <c r="EY64" s="168"/>
      <c r="EZ64" s="168"/>
      <c r="FA64" s="168"/>
      <c r="FB64" s="168"/>
      <c r="FC64" s="168"/>
      <c r="FD64" s="168"/>
      <c r="FE64" s="168"/>
      <c r="FF64" s="168"/>
      <c r="FG64" s="168"/>
      <c r="FH64" s="168"/>
      <c r="FI64" s="168"/>
      <c r="FJ64" s="168"/>
      <c r="FK64" s="168"/>
      <c r="FL64" s="168"/>
      <c r="FM64" s="168"/>
      <c r="FN64" s="168"/>
      <c r="FO64" s="168"/>
      <c r="FP64" s="168"/>
      <c r="FQ64" s="168"/>
      <c r="FR64" s="168"/>
      <c r="FS64" s="168"/>
      <c r="FT64" s="168"/>
      <c r="FU64" s="168"/>
      <c r="FV64" s="168"/>
      <c r="FW64" s="168"/>
      <c r="FX64" s="168"/>
      <c r="FY64" s="168"/>
      <c r="FZ64" s="168"/>
      <c r="GA64" s="168"/>
      <c r="GB64" s="168"/>
      <c r="GC64" s="168"/>
      <c r="GD64" s="168"/>
      <c r="GE64" s="168"/>
      <c r="GF64" s="168"/>
      <c r="GG64" s="168"/>
      <c r="GH64" s="168"/>
      <c r="GI64" s="168"/>
      <c r="GJ64" s="168"/>
      <c r="GK64" s="168"/>
      <c r="GL64" s="168"/>
      <c r="GM64" s="168"/>
      <c r="GN64" s="168"/>
      <c r="GO64" s="168"/>
      <c r="GP64" s="168"/>
      <c r="GQ64" s="168"/>
      <c r="GR64" s="168"/>
      <c r="GS64" s="168"/>
      <c r="GT64" s="168"/>
      <c r="GU64" s="168"/>
      <c r="GV64" s="168"/>
      <c r="GW64" s="168"/>
      <c r="GX64" s="168"/>
      <c r="GY64" s="168"/>
      <c r="GZ64" s="168"/>
      <c r="HA64" s="168"/>
      <c r="HB64" s="168"/>
      <c r="HC64" s="168"/>
      <c r="HD64" s="168"/>
      <c r="HE64" s="168"/>
      <c r="HF64" s="168"/>
      <c r="HG64" s="168"/>
      <c r="HH64" s="168"/>
      <c r="HI64" s="168"/>
      <c r="HJ64" s="168"/>
      <c r="HK64" s="168"/>
      <c r="HL64" s="168"/>
      <c r="HM64" s="168"/>
      <c r="HN64" s="168"/>
      <c r="HO64" s="168"/>
      <c r="HP64" s="168"/>
      <c r="HQ64" s="168"/>
      <c r="HR64" s="168"/>
      <c r="HS64" s="168"/>
      <c r="HT64" s="168"/>
      <c r="HU64" s="168"/>
      <c r="HV64" s="168"/>
      <c r="HW64" s="168"/>
      <c r="HX64" s="168"/>
      <c r="HY64" s="168"/>
      <c r="HZ64" s="168"/>
      <c r="IA64" s="168"/>
      <c r="IB64" s="168"/>
      <c r="IC64" s="168"/>
      <c r="ID64" s="168"/>
      <c r="IE64" s="168"/>
      <c r="IF64" s="168"/>
      <c r="IG64" s="168"/>
      <c r="IH64" s="168"/>
      <c r="II64" s="168"/>
      <c r="IJ64" s="168"/>
      <c r="IK64" s="168"/>
      <c r="IL64" s="168"/>
    </row>
    <row r="65" spans="1:246" ht="15.75" customHeight="1" outlineLevel="2" x14ac:dyDescent="0.35">
      <c r="A65" s="3" t="s">
        <v>843</v>
      </c>
      <c r="B65" s="70"/>
      <c r="C65" s="70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94"/>
      <c r="AI65" s="167"/>
      <c r="AJ65" s="168"/>
      <c r="AK65" s="168"/>
      <c r="AL65" s="168"/>
      <c r="AM65" s="168"/>
      <c r="AN65" s="168"/>
      <c r="AO65" s="168"/>
      <c r="AP65" s="168"/>
      <c r="AQ65" s="168"/>
      <c r="AR65" s="168"/>
      <c r="AS65" s="168"/>
      <c r="AT65" s="168"/>
      <c r="AU65" s="168"/>
      <c r="AV65" s="168"/>
      <c r="AW65" s="168"/>
      <c r="AX65" s="168"/>
      <c r="AY65" s="168"/>
      <c r="AZ65" s="168"/>
      <c r="BA65" s="168"/>
      <c r="BB65" s="168"/>
      <c r="BC65" s="168"/>
      <c r="BD65" s="168"/>
      <c r="BE65" s="168"/>
      <c r="BF65" s="168"/>
      <c r="BG65" s="168"/>
      <c r="BH65" s="168"/>
      <c r="BI65" s="168"/>
      <c r="BJ65" s="168"/>
      <c r="BK65" s="168"/>
      <c r="BL65" s="168"/>
      <c r="BM65" s="169"/>
      <c r="BN65" s="170"/>
      <c r="BO65" s="168"/>
      <c r="BP65" s="168"/>
      <c r="BQ65" s="168"/>
      <c r="BR65" s="168"/>
      <c r="BS65" s="168"/>
      <c r="BT65" s="168"/>
      <c r="BU65" s="168"/>
      <c r="BV65" s="168"/>
      <c r="BW65" s="168"/>
      <c r="BX65" s="168"/>
      <c r="BY65" s="168"/>
      <c r="BZ65" s="168"/>
      <c r="CA65" s="168"/>
      <c r="CB65" s="168"/>
      <c r="CC65" s="168"/>
      <c r="CD65" s="168"/>
      <c r="CE65" s="168"/>
      <c r="CF65" s="168"/>
      <c r="CG65" s="168"/>
      <c r="CH65" s="168"/>
      <c r="CI65" s="168"/>
      <c r="CJ65" s="168"/>
      <c r="CK65" s="168"/>
      <c r="CL65" s="168"/>
      <c r="CM65" s="168"/>
      <c r="CN65" s="168"/>
      <c r="CO65" s="168"/>
      <c r="CP65" s="168"/>
      <c r="CQ65" s="168"/>
      <c r="CR65" s="168"/>
      <c r="CS65" s="168"/>
      <c r="CT65" s="168"/>
      <c r="CU65" s="168"/>
      <c r="CV65" s="168"/>
      <c r="CW65" s="168"/>
      <c r="CX65" s="168"/>
      <c r="CY65" s="168"/>
      <c r="CZ65" s="168"/>
      <c r="DA65" s="168"/>
      <c r="DB65" s="168"/>
      <c r="DC65" s="168"/>
      <c r="DD65" s="168"/>
      <c r="DE65" s="168"/>
      <c r="DF65" s="168"/>
      <c r="DG65" s="168"/>
      <c r="DH65" s="168"/>
      <c r="DI65" s="168"/>
      <c r="DJ65" s="168"/>
      <c r="DK65" s="168"/>
      <c r="DL65" s="168"/>
      <c r="DM65" s="168"/>
      <c r="DN65" s="168"/>
      <c r="DO65" s="168"/>
      <c r="DP65" s="168"/>
      <c r="DQ65" s="168"/>
      <c r="DR65" s="168"/>
      <c r="DS65" s="168"/>
      <c r="DT65" s="168"/>
      <c r="DU65" s="168"/>
      <c r="DV65" s="168"/>
      <c r="DW65" s="168"/>
      <c r="DX65" s="168"/>
      <c r="DY65" s="168"/>
      <c r="DZ65" s="168"/>
      <c r="EA65" s="168"/>
      <c r="EB65" s="168"/>
      <c r="EC65" s="168"/>
      <c r="ED65" s="168"/>
      <c r="EE65" s="168"/>
      <c r="EF65" s="168"/>
      <c r="EG65" s="168"/>
      <c r="EH65" s="168"/>
      <c r="EI65" s="168"/>
      <c r="EJ65" s="168"/>
      <c r="EK65" s="168"/>
      <c r="EL65" s="168"/>
      <c r="EM65" s="168"/>
      <c r="EN65" s="168"/>
      <c r="EO65" s="168"/>
      <c r="EP65" s="168"/>
      <c r="EQ65" s="168"/>
      <c r="ER65" s="168"/>
      <c r="ES65" s="168"/>
      <c r="ET65" s="168"/>
      <c r="EU65" s="168"/>
      <c r="EV65" s="168"/>
      <c r="EW65" s="168"/>
      <c r="EX65" s="168"/>
      <c r="EY65" s="168"/>
      <c r="EZ65" s="168"/>
      <c r="FA65" s="168"/>
      <c r="FB65" s="168"/>
      <c r="FC65" s="168"/>
      <c r="FD65" s="168"/>
      <c r="FE65" s="168"/>
      <c r="FF65" s="168"/>
      <c r="FG65" s="168"/>
      <c r="FH65" s="168"/>
      <c r="FI65" s="168"/>
      <c r="FJ65" s="168"/>
      <c r="FK65" s="168"/>
      <c r="FL65" s="168"/>
      <c r="FM65" s="168"/>
      <c r="FN65" s="168"/>
      <c r="FO65" s="168"/>
      <c r="FP65" s="168"/>
      <c r="FQ65" s="168"/>
      <c r="FR65" s="168"/>
      <c r="FS65" s="168"/>
      <c r="FT65" s="168"/>
      <c r="FU65" s="168"/>
      <c r="FV65" s="168"/>
      <c r="FW65" s="168"/>
      <c r="FX65" s="168"/>
      <c r="FY65" s="168"/>
      <c r="FZ65" s="168"/>
      <c r="GA65" s="168"/>
      <c r="GB65" s="168"/>
      <c r="GC65" s="168"/>
      <c r="GD65" s="168"/>
      <c r="GE65" s="168"/>
      <c r="GF65" s="168"/>
      <c r="GG65" s="168"/>
      <c r="GH65" s="168"/>
      <c r="GI65" s="168"/>
      <c r="GJ65" s="168"/>
      <c r="GK65" s="168"/>
      <c r="GL65" s="168"/>
      <c r="GM65" s="168"/>
      <c r="GN65" s="168"/>
      <c r="GO65" s="168"/>
      <c r="GP65" s="168"/>
      <c r="GQ65" s="168"/>
      <c r="GR65" s="168"/>
      <c r="GS65" s="168"/>
      <c r="GT65" s="168"/>
      <c r="GU65" s="168"/>
      <c r="GV65" s="168"/>
      <c r="GW65" s="168"/>
      <c r="GX65" s="168"/>
      <c r="GY65" s="168"/>
      <c r="GZ65" s="168"/>
      <c r="HA65" s="168"/>
      <c r="HB65" s="168"/>
      <c r="HC65" s="168"/>
      <c r="HD65" s="168"/>
      <c r="HE65" s="168"/>
      <c r="HF65" s="168"/>
      <c r="HG65" s="168"/>
      <c r="HH65" s="168"/>
      <c r="HI65" s="168"/>
      <c r="HJ65" s="168"/>
      <c r="HK65" s="168"/>
      <c r="HL65" s="168"/>
      <c r="HM65" s="168"/>
      <c r="HN65" s="168"/>
      <c r="HO65" s="168"/>
      <c r="HP65" s="168"/>
      <c r="HQ65" s="168"/>
      <c r="HR65" s="168"/>
      <c r="HS65" s="168"/>
      <c r="HT65" s="168"/>
      <c r="HU65" s="168"/>
      <c r="HV65" s="168"/>
      <c r="HW65" s="168"/>
      <c r="HX65" s="168"/>
      <c r="HY65" s="168"/>
      <c r="HZ65" s="168"/>
      <c r="IA65" s="168"/>
      <c r="IB65" s="168"/>
      <c r="IC65" s="168"/>
      <c r="ID65" s="168"/>
      <c r="IE65" s="168"/>
      <c r="IF65" s="168"/>
      <c r="IG65" s="168"/>
      <c r="IH65" s="168"/>
      <c r="II65" s="168"/>
      <c r="IJ65" s="168"/>
      <c r="IK65" s="168"/>
      <c r="IL65" s="168"/>
    </row>
    <row r="66" spans="1:246" ht="15.75" customHeight="1" outlineLevel="2" x14ac:dyDescent="0.35">
      <c r="A66" s="3" t="s">
        <v>808</v>
      </c>
      <c r="B66" s="70"/>
      <c r="C66" s="70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8">
        <v>40</v>
      </c>
      <c r="AF66" s="168"/>
      <c r="AG66" s="168"/>
      <c r="AH66" s="194"/>
      <c r="AI66" s="167"/>
      <c r="AJ66" s="168">
        <v>150</v>
      </c>
      <c r="AK66" s="168"/>
      <c r="AL66" s="168"/>
      <c r="AM66" s="168"/>
      <c r="AN66" s="168"/>
      <c r="AO66" s="168"/>
      <c r="AP66" s="168"/>
      <c r="AQ66" s="168"/>
      <c r="AR66" s="168"/>
      <c r="AS66" s="168"/>
      <c r="AT66" s="168"/>
      <c r="AU66" s="168"/>
      <c r="AV66" s="168"/>
      <c r="AW66" s="168">
        <v>933.51</v>
      </c>
      <c r="AX66" s="168">
        <v>61.07</v>
      </c>
      <c r="AY66" s="168"/>
      <c r="AZ66" s="168"/>
      <c r="BA66" s="168"/>
      <c r="BB66" s="168"/>
      <c r="BC66" s="168"/>
      <c r="BD66" s="168"/>
      <c r="BE66" s="168"/>
      <c r="BF66" s="168"/>
      <c r="BG66" s="168"/>
      <c r="BH66" s="168"/>
      <c r="BI66" s="168"/>
      <c r="BJ66" s="168"/>
      <c r="BK66" s="168"/>
      <c r="BL66" s="168"/>
      <c r="BM66" s="169">
        <f>3144-300</f>
        <v>2844</v>
      </c>
      <c r="BN66" s="170"/>
      <c r="BO66" s="168"/>
      <c r="BP66" s="168">
        <v>969.75</v>
      </c>
      <c r="BQ66" s="168"/>
      <c r="BR66" s="168"/>
      <c r="BS66" s="168">
        <v>100</v>
      </c>
      <c r="BT66" s="168"/>
      <c r="BU66" s="168"/>
      <c r="BV66" s="168"/>
      <c r="BW66" s="168"/>
      <c r="BX66" s="168"/>
      <c r="BY66" s="168"/>
      <c r="BZ66" s="168"/>
      <c r="CA66" s="168"/>
      <c r="CB66" s="168"/>
      <c r="CC66" s="168">
        <v>1428.93</v>
      </c>
      <c r="CD66" s="168"/>
      <c r="CE66" s="168"/>
      <c r="CF66" s="168"/>
      <c r="CG66" s="168"/>
      <c r="CH66" s="168"/>
      <c r="CI66" s="168"/>
      <c r="CJ66" s="168"/>
      <c r="CK66" s="168"/>
      <c r="CL66" s="168"/>
      <c r="CM66" s="168"/>
      <c r="CN66" s="168"/>
      <c r="CO66" s="168"/>
      <c r="CP66" s="168"/>
      <c r="CQ66" s="168"/>
      <c r="CR66" s="168"/>
      <c r="CS66" s="168"/>
      <c r="CT66" s="168"/>
      <c r="CU66" s="168"/>
      <c r="CV66" s="168"/>
      <c r="CW66" s="168"/>
      <c r="CX66" s="168"/>
      <c r="CY66" s="168"/>
      <c r="CZ66" s="168"/>
      <c r="DA66" s="168"/>
      <c r="DB66" s="168"/>
      <c r="DC66" s="168"/>
      <c r="DD66" s="168"/>
      <c r="DE66" s="168"/>
      <c r="DF66" s="168"/>
      <c r="DG66" s="168"/>
      <c r="DH66" s="168"/>
      <c r="DI66" s="168"/>
      <c r="DJ66" s="168"/>
      <c r="DK66" s="168"/>
      <c r="DL66" s="168"/>
      <c r="DM66" s="168"/>
      <c r="DN66" s="168"/>
      <c r="DO66" s="168"/>
      <c r="DP66" s="168"/>
      <c r="DQ66" s="168"/>
      <c r="DR66" s="168"/>
      <c r="DS66" s="168"/>
      <c r="DT66" s="168"/>
      <c r="DU66" s="168"/>
      <c r="DV66" s="168"/>
      <c r="DW66" s="168"/>
      <c r="DX66" s="168"/>
      <c r="DY66" s="168"/>
      <c r="DZ66" s="168"/>
      <c r="EA66" s="168"/>
      <c r="EB66" s="168"/>
      <c r="EC66" s="168"/>
      <c r="ED66" s="168"/>
      <c r="EE66" s="168"/>
      <c r="EF66" s="168"/>
      <c r="EG66" s="168"/>
      <c r="EH66" s="168"/>
      <c r="EI66" s="168"/>
      <c r="EJ66" s="168"/>
      <c r="EK66" s="168"/>
      <c r="EL66" s="168"/>
      <c r="EM66" s="168"/>
      <c r="EN66" s="168"/>
      <c r="EO66" s="168"/>
      <c r="EP66" s="168"/>
      <c r="EQ66" s="168"/>
      <c r="ER66" s="168"/>
      <c r="ES66" s="168"/>
      <c r="ET66" s="168"/>
      <c r="EU66" s="168"/>
      <c r="EV66" s="168"/>
      <c r="EW66" s="168"/>
      <c r="EX66" s="168"/>
      <c r="EY66" s="168"/>
      <c r="EZ66" s="168"/>
      <c r="FA66" s="168"/>
      <c r="FB66" s="168"/>
      <c r="FC66" s="168"/>
      <c r="FD66" s="168"/>
      <c r="FE66" s="168"/>
      <c r="FF66" s="168"/>
      <c r="FG66" s="168"/>
      <c r="FH66" s="168"/>
      <c r="FI66" s="168"/>
      <c r="FJ66" s="168"/>
      <c r="FK66" s="168"/>
      <c r="FL66" s="168"/>
      <c r="FM66" s="168"/>
      <c r="FN66" s="168"/>
      <c r="FO66" s="168"/>
      <c r="FP66" s="168"/>
      <c r="FQ66" s="168"/>
      <c r="FR66" s="168"/>
      <c r="FS66" s="168"/>
      <c r="FT66" s="168"/>
      <c r="FU66" s="168"/>
      <c r="FV66" s="168"/>
      <c r="FW66" s="168"/>
      <c r="FX66" s="168"/>
      <c r="FY66" s="168"/>
      <c r="FZ66" s="168"/>
      <c r="GA66" s="168"/>
      <c r="GB66" s="168"/>
      <c r="GC66" s="168"/>
      <c r="GD66" s="168"/>
      <c r="GE66" s="168"/>
      <c r="GF66" s="168"/>
      <c r="GG66" s="168"/>
      <c r="GH66" s="168"/>
      <c r="GI66" s="168"/>
      <c r="GJ66" s="168"/>
      <c r="GK66" s="168"/>
      <c r="GL66" s="168"/>
      <c r="GM66" s="168"/>
      <c r="GN66" s="168"/>
      <c r="GO66" s="168"/>
      <c r="GP66" s="168"/>
      <c r="GQ66" s="168"/>
      <c r="GR66" s="168"/>
      <c r="GS66" s="168"/>
      <c r="GT66" s="168"/>
      <c r="GU66" s="168"/>
      <c r="GV66" s="168"/>
      <c r="GW66" s="168"/>
      <c r="GX66" s="168"/>
      <c r="GY66" s="168"/>
      <c r="GZ66" s="168"/>
      <c r="HA66" s="168"/>
      <c r="HB66" s="168"/>
      <c r="HC66" s="168"/>
      <c r="HD66" s="168"/>
      <c r="HE66" s="168"/>
      <c r="HF66" s="168"/>
      <c r="HG66" s="168"/>
      <c r="HH66" s="168"/>
      <c r="HI66" s="168"/>
      <c r="HJ66" s="168"/>
      <c r="HK66" s="168"/>
      <c r="HL66" s="168"/>
      <c r="HM66" s="168"/>
      <c r="HN66" s="168"/>
      <c r="HO66" s="168"/>
      <c r="HP66" s="168"/>
      <c r="HQ66" s="168"/>
      <c r="HR66" s="168"/>
      <c r="HS66" s="168"/>
      <c r="HT66" s="168"/>
      <c r="HU66" s="168"/>
      <c r="HV66" s="168"/>
      <c r="HW66" s="168"/>
      <c r="HX66" s="168"/>
      <c r="HY66" s="168"/>
      <c r="HZ66" s="168"/>
      <c r="IA66" s="168"/>
      <c r="IB66" s="168"/>
      <c r="IC66" s="168"/>
      <c r="ID66" s="168"/>
      <c r="IE66" s="168"/>
      <c r="IF66" s="168"/>
      <c r="IG66" s="168"/>
      <c r="IH66" s="168"/>
      <c r="II66" s="168"/>
      <c r="IJ66" s="168"/>
      <c r="IK66" s="168"/>
      <c r="IL66" s="168"/>
    </row>
    <row r="67" spans="1:246" ht="15.75" customHeight="1" x14ac:dyDescent="0.35">
      <c r="B67" s="70"/>
      <c r="C67" s="70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7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8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</row>
    <row r="68" spans="1:246" ht="15.75" customHeight="1" x14ac:dyDescent="0.35">
      <c r="A68" s="73" t="s">
        <v>844</v>
      </c>
      <c r="B68" s="70"/>
      <c r="C68" s="70"/>
      <c r="D68" s="164">
        <f t="shared" ref="D68:CQ68" si="342">SUM(D69:D71)</f>
        <v>0</v>
      </c>
      <c r="E68" s="164">
        <f t="shared" si="342"/>
        <v>0</v>
      </c>
      <c r="F68" s="164">
        <f t="shared" si="342"/>
        <v>0</v>
      </c>
      <c r="G68" s="164">
        <f t="shared" si="342"/>
        <v>0</v>
      </c>
      <c r="H68" s="164">
        <f t="shared" si="342"/>
        <v>0</v>
      </c>
      <c r="I68" s="164">
        <f t="shared" si="342"/>
        <v>0</v>
      </c>
      <c r="J68" s="164">
        <f t="shared" si="342"/>
        <v>0</v>
      </c>
      <c r="K68" s="164">
        <f t="shared" si="342"/>
        <v>0</v>
      </c>
      <c r="L68" s="164">
        <f t="shared" si="342"/>
        <v>0</v>
      </c>
      <c r="M68" s="164">
        <f t="shared" si="342"/>
        <v>0</v>
      </c>
      <c r="N68" s="164">
        <f t="shared" si="342"/>
        <v>0</v>
      </c>
      <c r="O68" s="164">
        <f t="shared" si="342"/>
        <v>0</v>
      </c>
      <c r="P68" s="164">
        <f t="shared" si="342"/>
        <v>0</v>
      </c>
      <c r="Q68" s="164">
        <f t="shared" si="342"/>
        <v>0</v>
      </c>
      <c r="R68" s="164">
        <f t="shared" si="342"/>
        <v>0</v>
      </c>
      <c r="S68" s="164">
        <f t="shared" si="342"/>
        <v>0</v>
      </c>
      <c r="T68" s="164">
        <f t="shared" si="342"/>
        <v>0</v>
      </c>
      <c r="U68" s="164">
        <f t="shared" si="342"/>
        <v>0</v>
      </c>
      <c r="V68" s="164">
        <f t="shared" si="342"/>
        <v>0</v>
      </c>
      <c r="W68" s="164">
        <f t="shared" si="342"/>
        <v>0</v>
      </c>
      <c r="X68" s="164">
        <f t="shared" si="342"/>
        <v>0</v>
      </c>
      <c r="Y68" s="164">
        <f t="shared" si="342"/>
        <v>0</v>
      </c>
      <c r="Z68" s="164">
        <f t="shared" si="342"/>
        <v>0</v>
      </c>
      <c r="AA68" s="164">
        <f t="shared" si="342"/>
        <v>0</v>
      </c>
      <c r="AB68" s="164">
        <f t="shared" si="342"/>
        <v>0</v>
      </c>
      <c r="AC68" s="164">
        <f t="shared" si="342"/>
        <v>0</v>
      </c>
      <c r="AD68" s="164">
        <f t="shared" si="342"/>
        <v>0</v>
      </c>
      <c r="AE68" s="164">
        <f t="shared" si="342"/>
        <v>0</v>
      </c>
      <c r="AF68" s="164">
        <f t="shared" si="342"/>
        <v>0</v>
      </c>
      <c r="AG68" s="164">
        <f t="shared" si="342"/>
        <v>0</v>
      </c>
      <c r="AH68" s="193">
        <f t="shared" si="342"/>
        <v>2402.75</v>
      </c>
      <c r="AI68" s="163">
        <f t="shared" si="342"/>
        <v>0</v>
      </c>
      <c r="AJ68" s="164">
        <f t="shared" si="342"/>
        <v>0</v>
      </c>
      <c r="AK68" s="164">
        <f t="shared" si="342"/>
        <v>0</v>
      </c>
      <c r="AL68" s="164">
        <f t="shared" si="342"/>
        <v>0</v>
      </c>
      <c r="AM68" s="164">
        <f t="shared" si="342"/>
        <v>0</v>
      </c>
      <c r="AN68" s="164">
        <f t="shared" si="342"/>
        <v>0</v>
      </c>
      <c r="AO68" s="164">
        <f t="shared" si="342"/>
        <v>0</v>
      </c>
      <c r="AP68" s="164">
        <f t="shared" si="342"/>
        <v>0</v>
      </c>
      <c r="AQ68" s="164">
        <f t="shared" si="342"/>
        <v>0</v>
      </c>
      <c r="AR68" s="164">
        <f t="shared" si="342"/>
        <v>0</v>
      </c>
      <c r="AS68" s="164">
        <f t="shared" si="342"/>
        <v>0</v>
      </c>
      <c r="AT68" s="164">
        <f t="shared" si="342"/>
        <v>0</v>
      </c>
      <c r="AU68" s="164">
        <f t="shared" si="342"/>
        <v>0</v>
      </c>
      <c r="AV68" s="164">
        <f t="shared" si="342"/>
        <v>0</v>
      </c>
      <c r="AW68" s="164">
        <f t="shared" si="342"/>
        <v>0</v>
      </c>
      <c r="AX68" s="164">
        <f t="shared" si="342"/>
        <v>55.6</v>
      </c>
      <c r="AY68" s="164">
        <f t="shared" si="342"/>
        <v>0</v>
      </c>
      <c r="AZ68" s="164">
        <f t="shared" si="342"/>
        <v>0</v>
      </c>
      <c r="BA68" s="164">
        <f t="shared" si="342"/>
        <v>0</v>
      </c>
      <c r="BB68" s="164">
        <f t="shared" si="342"/>
        <v>0</v>
      </c>
      <c r="BC68" s="164">
        <f t="shared" si="342"/>
        <v>0</v>
      </c>
      <c r="BD68" s="164">
        <f t="shared" si="342"/>
        <v>0</v>
      </c>
      <c r="BE68" s="164">
        <f t="shared" si="342"/>
        <v>0</v>
      </c>
      <c r="BF68" s="164">
        <f t="shared" si="342"/>
        <v>0</v>
      </c>
      <c r="BG68" s="164">
        <f t="shared" si="342"/>
        <v>0</v>
      </c>
      <c r="BH68" s="164">
        <f t="shared" si="342"/>
        <v>0</v>
      </c>
      <c r="BI68" s="164">
        <f t="shared" si="342"/>
        <v>0</v>
      </c>
      <c r="BJ68" s="164">
        <f t="shared" si="342"/>
        <v>0</v>
      </c>
      <c r="BK68" s="164">
        <f t="shared" si="342"/>
        <v>0</v>
      </c>
      <c r="BL68" s="164">
        <f t="shared" si="342"/>
        <v>1161.08</v>
      </c>
      <c r="BM68" s="165">
        <f t="shared" si="342"/>
        <v>0</v>
      </c>
      <c r="BN68" s="166">
        <f t="shared" si="342"/>
        <v>0</v>
      </c>
      <c r="BO68" s="164">
        <f t="shared" si="342"/>
        <v>0</v>
      </c>
      <c r="BP68" s="164">
        <f t="shared" si="342"/>
        <v>0</v>
      </c>
      <c r="BQ68" s="164">
        <f t="shared" si="342"/>
        <v>0</v>
      </c>
      <c r="BR68" s="164">
        <f t="shared" si="342"/>
        <v>0</v>
      </c>
      <c r="BS68" s="164">
        <f t="shared" si="342"/>
        <v>0</v>
      </c>
      <c r="BT68" s="164">
        <f t="shared" si="342"/>
        <v>0</v>
      </c>
      <c r="BU68" s="164">
        <f t="shared" si="342"/>
        <v>0</v>
      </c>
      <c r="BV68" s="164">
        <f t="shared" si="342"/>
        <v>0</v>
      </c>
      <c r="BW68" s="164">
        <f t="shared" si="342"/>
        <v>0</v>
      </c>
      <c r="BX68" s="164">
        <f t="shared" si="342"/>
        <v>0</v>
      </c>
      <c r="BY68" s="164">
        <f t="shared" si="342"/>
        <v>0</v>
      </c>
      <c r="BZ68" s="164">
        <f t="shared" si="342"/>
        <v>55.6</v>
      </c>
      <c r="CA68" s="164">
        <f t="shared" si="342"/>
        <v>0</v>
      </c>
      <c r="CB68" s="164">
        <f t="shared" si="342"/>
        <v>0</v>
      </c>
      <c r="CC68" s="164">
        <f t="shared" si="342"/>
        <v>0</v>
      </c>
      <c r="CD68" s="164">
        <f t="shared" si="342"/>
        <v>0</v>
      </c>
      <c r="CE68" s="164">
        <f t="shared" si="342"/>
        <v>0</v>
      </c>
      <c r="CF68" s="164">
        <f t="shared" si="342"/>
        <v>0</v>
      </c>
      <c r="CG68" s="164">
        <f t="shared" si="342"/>
        <v>0</v>
      </c>
      <c r="CH68" s="164">
        <f t="shared" si="342"/>
        <v>0</v>
      </c>
      <c r="CI68" s="164">
        <f t="shared" si="342"/>
        <v>0</v>
      </c>
      <c r="CJ68" s="164">
        <f t="shared" si="342"/>
        <v>0</v>
      </c>
      <c r="CK68" s="164">
        <f t="shared" si="342"/>
        <v>0</v>
      </c>
      <c r="CL68" s="164">
        <f t="shared" si="342"/>
        <v>0</v>
      </c>
      <c r="CM68" s="164">
        <f t="shared" si="342"/>
        <v>0</v>
      </c>
      <c r="CN68" s="164">
        <f t="shared" si="342"/>
        <v>0</v>
      </c>
      <c r="CO68" s="164">
        <f t="shared" si="342"/>
        <v>0</v>
      </c>
      <c r="CP68" s="164">
        <f t="shared" si="342"/>
        <v>0</v>
      </c>
      <c r="CQ68" s="164">
        <f t="shared" si="342"/>
        <v>0</v>
      </c>
      <c r="CR68" s="164">
        <f t="shared" ref="CR68:FC68" si="343">SUM(CR69:CR71)</f>
        <v>0</v>
      </c>
      <c r="CS68" s="164">
        <f t="shared" si="343"/>
        <v>0</v>
      </c>
      <c r="CT68" s="164">
        <f t="shared" si="343"/>
        <v>0</v>
      </c>
      <c r="CU68" s="164">
        <f t="shared" si="343"/>
        <v>0</v>
      </c>
      <c r="CV68" s="164">
        <f t="shared" si="343"/>
        <v>0</v>
      </c>
      <c r="CW68" s="164">
        <f t="shared" si="343"/>
        <v>0</v>
      </c>
      <c r="CX68" s="164">
        <f t="shared" si="343"/>
        <v>0</v>
      </c>
      <c r="CY68" s="164">
        <f t="shared" si="343"/>
        <v>0</v>
      </c>
      <c r="CZ68" s="164">
        <f t="shared" si="343"/>
        <v>0</v>
      </c>
      <c r="DA68" s="164">
        <f t="shared" si="343"/>
        <v>0</v>
      </c>
      <c r="DB68" s="164">
        <f t="shared" si="343"/>
        <v>0</v>
      </c>
      <c r="DC68" s="164">
        <f t="shared" si="343"/>
        <v>0</v>
      </c>
      <c r="DD68" s="164">
        <f t="shared" si="343"/>
        <v>0</v>
      </c>
      <c r="DE68" s="164">
        <f t="shared" si="343"/>
        <v>0</v>
      </c>
      <c r="DF68" s="164">
        <f t="shared" si="343"/>
        <v>0</v>
      </c>
      <c r="DG68" s="164">
        <f t="shared" si="343"/>
        <v>0</v>
      </c>
      <c r="DH68" s="164">
        <f t="shared" si="343"/>
        <v>0</v>
      </c>
      <c r="DI68" s="164">
        <f t="shared" si="343"/>
        <v>0</v>
      </c>
      <c r="DJ68" s="164">
        <f t="shared" si="343"/>
        <v>0</v>
      </c>
      <c r="DK68" s="164">
        <f t="shared" si="343"/>
        <v>0</v>
      </c>
      <c r="DL68" s="164">
        <f t="shared" si="343"/>
        <v>0</v>
      </c>
      <c r="DM68" s="164">
        <f t="shared" si="343"/>
        <v>0</v>
      </c>
      <c r="DN68" s="164">
        <f t="shared" si="343"/>
        <v>0</v>
      </c>
      <c r="DO68" s="164">
        <f t="shared" si="343"/>
        <v>0</v>
      </c>
      <c r="DP68" s="164">
        <f t="shared" si="343"/>
        <v>0</v>
      </c>
      <c r="DQ68" s="164">
        <f t="shared" si="343"/>
        <v>0</v>
      </c>
      <c r="DR68" s="164">
        <f t="shared" si="343"/>
        <v>0</v>
      </c>
      <c r="DS68" s="164">
        <f t="shared" si="343"/>
        <v>0</v>
      </c>
      <c r="DT68" s="164">
        <f t="shared" si="343"/>
        <v>0</v>
      </c>
      <c r="DU68" s="164">
        <f t="shared" si="343"/>
        <v>0</v>
      </c>
      <c r="DV68" s="164">
        <f t="shared" si="343"/>
        <v>0</v>
      </c>
      <c r="DW68" s="164">
        <f t="shared" si="343"/>
        <v>0</v>
      </c>
      <c r="DX68" s="164">
        <f t="shared" si="343"/>
        <v>0</v>
      </c>
      <c r="DY68" s="164">
        <f t="shared" si="343"/>
        <v>0</v>
      </c>
      <c r="DZ68" s="164">
        <f t="shared" si="343"/>
        <v>0</v>
      </c>
      <c r="EA68" s="164">
        <f t="shared" si="343"/>
        <v>0</v>
      </c>
      <c r="EB68" s="164">
        <f t="shared" si="343"/>
        <v>0</v>
      </c>
      <c r="EC68" s="164">
        <f t="shared" si="343"/>
        <v>0</v>
      </c>
      <c r="ED68" s="164">
        <f t="shared" si="343"/>
        <v>0</v>
      </c>
      <c r="EE68" s="164">
        <f t="shared" si="343"/>
        <v>0</v>
      </c>
      <c r="EF68" s="164">
        <f t="shared" si="343"/>
        <v>0</v>
      </c>
      <c r="EG68" s="164">
        <f t="shared" si="343"/>
        <v>0</v>
      </c>
      <c r="EH68" s="164">
        <f t="shared" si="343"/>
        <v>0</v>
      </c>
      <c r="EI68" s="164">
        <f t="shared" si="343"/>
        <v>0</v>
      </c>
      <c r="EJ68" s="164">
        <f t="shared" si="343"/>
        <v>0</v>
      </c>
      <c r="EK68" s="164">
        <f t="shared" si="343"/>
        <v>0</v>
      </c>
      <c r="EL68" s="164">
        <f t="shared" si="343"/>
        <v>0</v>
      </c>
      <c r="EM68" s="164">
        <f t="shared" si="343"/>
        <v>0</v>
      </c>
      <c r="EN68" s="164">
        <f t="shared" si="343"/>
        <v>0</v>
      </c>
      <c r="EO68" s="164">
        <f t="shared" si="343"/>
        <v>0</v>
      </c>
      <c r="EP68" s="164">
        <f t="shared" si="343"/>
        <v>0</v>
      </c>
      <c r="EQ68" s="164">
        <f t="shared" si="343"/>
        <v>0</v>
      </c>
      <c r="ER68" s="164">
        <f t="shared" si="343"/>
        <v>0</v>
      </c>
      <c r="ES68" s="164">
        <f t="shared" si="343"/>
        <v>0</v>
      </c>
      <c r="ET68" s="164">
        <f t="shared" si="343"/>
        <v>0</v>
      </c>
      <c r="EU68" s="164">
        <f t="shared" si="343"/>
        <v>0</v>
      </c>
      <c r="EV68" s="164">
        <f t="shared" si="343"/>
        <v>0</v>
      </c>
      <c r="EW68" s="164">
        <f t="shared" si="343"/>
        <v>0</v>
      </c>
      <c r="EX68" s="164">
        <f t="shared" si="343"/>
        <v>0</v>
      </c>
      <c r="EY68" s="164">
        <f t="shared" si="343"/>
        <v>0</v>
      </c>
      <c r="EZ68" s="164">
        <f t="shared" si="343"/>
        <v>0</v>
      </c>
      <c r="FA68" s="164">
        <f t="shared" si="343"/>
        <v>0</v>
      </c>
      <c r="FB68" s="164">
        <f t="shared" si="343"/>
        <v>0</v>
      </c>
      <c r="FC68" s="164">
        <f t="shared" si="343"/>
        <v>0</v>
      </c>
      <c r="FD68" s="164">
        <f t="shared" ref="FD68:HO68" si="344">SUM(FD69:FD71)</f>
        <v>0</v>
      </c>
      <c r="FE68" s="164">
        <f t="shared" si="344"/>
        <v>0</v>
      </c>
      <c r="FF68" s="164">
        <f t="shared" si="344"/>
        <v>0</v>
      </c>
      <c r="FG68" s="164">
        <f t="shared" si="344"/>
        <v>0</v>
      </c>
      <c r="FH68" s="164">
        <f t="shared" si="344"/>
        <v>0</v>
      </c>
      <c r="FI68" s="164">
        <f t="shared" si="344"/>
        <v>0</v>
      </c>
      <c r="FJ68" s="164">
        <f t="shared" si="344"/>
        <v>0</v>
      </c>
      <c r="FK68" s="164">
        <f t="shared" si="344"/>
        <v>0</v>
      </c>
      <c r="FL68" s="164">
        <f t="shared" si="344"/>
        <v>0</v>
      </c>
      <c r="FM68" s="164">
        <f t="shared" si="344"/>
        <v>0</v>
      </c>
      <c r="FN68" s="164">
        <f t="shared" si="344"/>
        <v>0</v>
      </c>
      <c r="FO68" s="164">
        <f t="shared" si="344"/>
        <v>0</v>
      </c>
      <c r="FP68" s="164">
        <f t="shared" si="344"/>
        <v>0</v>
      </c>
      <c r="FQ68" s="164">
        <f t="shared" si="344"/>
        <v>0</v>
      </c>
      <c r="FR68" s="164">
        <f t="shared" si="344"/>
        <v>0</v>
      </c>
      <c r="FS68" s="164">
        <f t="shared" si="344"/>
        <v>0</v>
      </c>
      <c r="FT68" s="164">
        <f t="shared" si="344"/>
        <v>0</v>
      </c>
      <c r="FU68" s="164">
        <f t="shared" si="344"/>
        <v>0</v>
      </c>
      <c r="FV68" s="164">
        <f t="shared" si="344"/>
        <v>0</v>
      </c>
      <c r="FW68" s="164">
        <f t="shared" si="344"/>
        <v>0</v>
      </c>
      <c r="FX68" s="164">
        <f t="shared" si="344"/>
        <v>0</v>
      </c>
      <c r="FY68" s="164">
        <f t="shared" si="344"/>
        <v>0</v>
      </c>
      <c r="FZ68" s="164">
        <f t="shared" si="344"/>
        <v>0</v>
      </c>
      <c r="GA68" s="164">
        <f t="shared" si="344"/>
        <v>0</v>
      </c>
      <c r="GB68" s="164">
        <f t="shared" si="344"/>
        <v>0</v>
      </c>
      <c r="GC68" s="164">
        <f t="shared" si="344"/>
        <v>0</v>
      </c>
      <c r="GD68" s="164">
        <f t="shared" si="344"/>
        <v>0</v>
      </c>
      <c r="GE68" s="164">
        <f t="shared" si="344"/>
        <v>0</v>
      </c>
      <c r="GF68" s="164">
        <f t="shared" si="344"/>
        <v>0</v>
      </c>
      <c r="GG68" s="164">
        <f t="shared" si="344"/>
        <v>0</v>
      </c>
      <c r="GH68" s="164">
        <f t="shared" si="344"/>
        <v>0</v>
      </c>
      <c r="GI68" s="164">
        <f t="shared" si="344"/>
        <v>0</v>
      </c>
      <c r="GJ68" s="164">
        <f t="shared" si="344"/>
        <v>0</v>
      </c>
      <c r="GK68" s="164">
        <f t="shared" si="344"/>
        <v>0</v>
      </c>
      <c r="GL68" s="164">
        <f t="shared" si="344"/>
        <v>0</v>
      </c>
      <c r="GM68" s="164">
        <f t="shared" si="344"/>
        <v>0</v>
      </c>
      <c r="GN68" s="164">
        <f t="shared" si="344"/>
        <v>0</v>
      </c>
      <c r="GO68" s="164">
        <f t="shared" si="344"/>
        <v>0</v>
      </c>
      <c r="GP68" s="164">
        <f t="shared" si="344"/>
        <v>0</v>
      </c>
      <c r="GQ68" s="164">
        <f t="shared" si="344"/>
        <v>0</v>
      </c>
      <c r="GR68" s="164">
        <f t="shared" si="344"/>
        <v>0</v>
      </c>
      <c r="GS68" s="164">
        <f t="shared" si="344"/>
        <v>0</v>
      </c>
      <c r="GT68" s="164">
        <f t="shared" si="344"/>
        <v>0</v>
      </c>
      <c r="GU68" s="164">
        <f t="shared" si="344"/>
        <v>0</v>
      </c>
      <c r="GV68" s="164">
        <f t="shared" si="344"/>
        <v>0</v>
      </c>
      <c r="GW68" s="164">
        <f t="shared" si="344"/>
        <v>0</v>
      </c>
      <c r="GX68" s="164">
        <f t="shared" si="344"/>
        <v>0</v>
      </c>
      <c r="GY68" s="164">
        <f t="shared" si="344"/>
        <v>0</v>
      </c>
      <c r="GZ68" s="164">
        <f t="shared" si="344"/>
        <v>0</v>
      </c>
      <c r="HA68" s="164">
        <f t="shared" si="344"/>
        <v>0</v>
      </c>
      <c r="HB68" s="164">
        <f t="shared" si="344"/>
        <v>0</v>
      </c>
      <c r="HC68" s="164">
        <f t="shared" si="344"/>
        <v>0</v>
      </c>
      <c r="HD68" s="164">
        <f t="shared" si="344"/>
        <v>0</v>
      </c>
      <c r="HE68" s="164">
        <f t="shared" si="344"/>
        <v>0</v>
      </c>
      <c r="HF68" s="164">
        <f t="shared" si="344"/>
        <v>0</v>
      </c>
      <c r="HG68" s="164">
        <f t="shared" si="344"/>
        <v>0</v>
      </c>
      <c r="HH68" s="164">
        <f t="shared" si="344"/>
        <v>0</v>
      </c>
      <c r="HI68" s="164">
        <f t="shared" si="344"/>
        <v>0</v>
      </c>
      <c r="HJ68" s="164">
        <f t="shared" si="344"/>
        <v>0</v>
      </c>
      <c r="HK68" s="164">
        <f t="shared" si="344"/>
        <v>0</v>
      </c>
      <c r="HL68" s="164">
        <f t="shared" si="344"/>
        <v>0</v>
      </c>
      <c r="HM68" s="164">
        <f t="shared" si="344"/>
        <v>0</v>
      </c>
      <c r="HN68" s="164">
        <f t="shared" si="344"/>
        <v>0</v>
      </c>
      <c r="HO68" s="164">
        <f t="shared" si="344"/>
        <v>0</v>
      </c>
      <c r="HP68" s="164">
        <f t="shared" ref="HP68:IL68" si="345">SUM(HP69:HP71)</f>
        <v>0</v>
      </c>
      <c r="HQ68" s="164">
        <f t="shared" si="345"/>
        <v>0</v>
      </c>
      <c r="HR68" s="164">
        <f t="shared" si="345"/>
        <v>0</v>
      </c>
      <c r="HS68" s="164">
        <f t="shared" si="345"/>
        <v>0</v>
      </c>
      <c r="HT68" s="164">
        <f t="shared" si="345"/>
        <v>0</v>
      </c>
      <c r="HU68" s="164">
        <f t="shared" si="345"/>
        <v>0</v>
      </c>
      <c r="HV68" s="164">
        <f t="shared" si="345"/>
        <v>0</v>
      </c>
      <c r="HW68" s="164">
        <f t="shared" si="345"/>
        <v>0</v>
      </c>
      <c r="HX68" s="164">
        <f t="shared" si="345"/>
        <v>0</v>
      </c>
      <c r="HY68" s="164">
        <f t="shared" si="345"/>
        <v>0</v>
      </c>
      <c r="HZ68" s="164">
        <f t="shared" si="345"/>
        <v>0</v>
      </c>
      <c r="IA68" s="164">
        <f t="shared" si="345"/>
        <v>0</v>
      </c>
      <c r="IB68" s="164">
        <f t="shared" si="345"/>
        <v>0</v>
      </c>
      <c r="IC68" s="164">
        <f t="shared" si="345"/>
        <v>0</v>
      </c>
      <c r="ID68" s="164">
        <f t="shared" si="345"/>
        <v>0</v>
      </c>
      <c r="IE68" s="164">
        <f t="shared" si="345"/>
        <v>0</v>
      </c>
      <c r="IF68" s="164">
        <f t="shared" si="345"/>
        <v>0</v>
      </c>
      <c r="IG68" s="164">
        <f t="shared" si="345"/>
        <v>0</v>
      </c>
      <c r="IH68" s="164">
        <f t="shared" si="345"/>
        <v>0</v>
      </c>
      <c r="II68" s="164">
        <f t="shared" si="345"/>
        <v>0</v>
      </c>
      <c r="IJ68" s="164">
        <f t="shared" si="345"/>
        <v>0</v>
      </c>
      <c r="IK68" s="164">
        <f t="shared" si="345"/>
        <v>0</v>
      </c>
      <c r="IL68" s="164">
        <f t="shared" si="345"/>
        <v>0</v>
      </c>
    </row>
    <row r="69" spans="1:246" ht="15.75" customHeight="1" outlineLevel="1" x14ac:dyDescent="0.35">
      <c r="A69" s="3" t="s">
        <v>845</v>
      </c>
      <c r="B69" s="70"/>
      <c r="C69" s="70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94">
        <v>2402.75</v>
      </c>
      <c r="AI69" s="167"/>
      <c r="AJ69" s="168"/>
      <c r="AK69" s="168"/>
      <c r="AL69" s="168"/>
      <c r="AM69" s="168"/>
      <c r="AN69" s="168"/>
      <c r="AO69" s="168"/>
      <c r="AP69" s="168"/>
      <c r="AQ69" s="168"/>
      <c r="AR69" s="168"/>
      <c r="AS69" s="168"/>
      <c r="AT69" s="168"/>
      <c r="AU69" s="168"/>
      <c r="AV69" s="168"/>
      <c r="AW69" s="168"/>
      <c r="AX69" s="168"/>
      <c r="AY69" s="168"/>
      <c r="AZ69" s="168"/>
      <c r="BA69" s="168"/>
      <c r="BB69" s="168"/>
      <c r="BC69" s="168"/>
      <c r="BD69" s="168"/>
      <c r="BE69" s="168"/>
      <c r="BF69" s="168"/>
      <c r="BG69" s="168"/>
      <c r="BH69" s="168"/>
      <c r="BI69" s="168"/>
      <c r="BJ69" s="168"/>
      <c r="BK69" s="168"/>
      <c r="BL69" s="168">
        <v>1161.08</v>
      </c>
      <c r="BM69" s="169"/>
      <c r="BN69" s="170"/>
      <c r="BO69" s="168"/>
      <c r="BP69" s="168"/>
      <c r="BQ69" s="168"/>
      <c r="BR69" s="168"/>
      <c r="BS69" s="168"/>
      <c r="BT69" s="168"/>
      <c r="BU69" s="168"/>
      <c r="BV69" s="168"/>
      <c r="BW69" s="168"/>
      <c r="BX69" s="168"/>
      <c r="BY69" s="168"/>
      <c r="BZ69" s="168"/>
      <c r="CA69" s="168"/>
      <c r="CB69" s="168"/>
      <c r="CC69" s="168"/>
      <c r="CD69" s="168"/>
      <c r="CE69" s="168"/>
      <c r="CF69" s="168"/>
      <c r="CG69" s="168"/>
      <c r="CH69" s="168"/>
      <c r="CI69" s="168"/>
      <c r="CJ69" s="168"/>
      <c r="CK69" s="168"/>
      <c r="CL69" s="168"/>
      <c r="CM69" s="168"/>
      <c r="CN69" s="168"/>
      <c r="CO69" s="168"/>
      <c r="CP69" s="168"/>
      <c r="CQ69" s="168"/>
      <c r="CR69" s="168"/>
      <c r="CS69" s="168"/>
      <c r="CT69" s="168"/>
      <c r="CU69" s="168"/>
      <c r="CV69" s="168"/>
      <c r="CW69" s="168"/>
      <c r="CX69" s="168"/>
      <c r="CY69" s="168"/>
      <c r="CZ69" s="168"/>
      <c r="DA69" s="168"/>
      <c r="DB69" s="168"/>
      <c r="DC69" s="168"/>
      <c r="DD69" s="168"/>
      <c r="DE69" s="168"/>
      <c r="DF69" s="168"/>
      <c r="DG69" s="168"/>
      <c r="DH69" s="168"/>
      <c r="DI69" s="168"/>
      <c r="DJ69" s="168"/>
      <c r="DK69" s="168"/>
      <c r="DL69" s="168"/>
      <c r="DM69" s="168"/>
      <c r="DN69" s="168"/>
      <c r="DO69" s="168"/>
      <c r="DP69" s="168"/>
      <c r="DQ69" s="168"/>
      <c r="DR69" s="168"/>
      <c r="DS69" s="168"/>
      <c r="DT69" s="168"/>
      <c r="DU69" s="168"/>
      <c r="DV69" s="168"/>
      <c r="DW69" s="168"/>
      <c r="DX69" s="168"/>
      <c r="DY69" s="168"/>
      <c r="DZ69" s="168"/>
      <c r="EA69" s="168"/>
      <c r="EB69" s="168"/>
      <c r="EC69" s="168"/>
      <c r="ED69" s="168"/>
      <c r="EE69" s="168"/>
      <c r="EF69" s="168"/>
      <c r="EG69" s="168"/>
      <c r="EH69" s="168"/>
      <c r="EI69" s="168"/>
      <c r="EJ69" s="168"/>
      <c r="EK69" s="168"/>
      <c r="EL69" s="168"/>
      <c r="EM69" s="168"/>
      <c r="EN69" s="168"/>
      <c r="EO69" s="168"/>
      <c r="EP69" s="168"/>
      <c r="EQ69" s="168"/>
      <c r="ER69" s="168"/>
      <c r="ES69" s="168"/>
      <c r="ET69" s="168"/>
      <c r="EU69" s="168"/>
      <c r="EV69" s="168"/>
      <c r="EW69" s="168"/>
      <c r="EX69" s="168"/>
      <c r="EY69" s="168"/>
      <c r="EZ69" s="168"/>
      <c r="FA69" s="168"/>
      <c r="FB69" s="168"/>
      <c r="FC69" s="168"/>
      <c r="FD69" s="168"/>
      <c r="FE69" s="168"/>
      <c r="FF69" s="168"/>
      <c r="FG69" s="168"/>
      <c r="FH69" s="168"/>
      <c r="FI69" s="168"/>
      <c r="FJ69" s="168"/>
      <c r="FK69" s="168"/>
      <c r="FL69" s="168"/>
      <c r="FM69" s="168"/>
      <c r="FN69" s="168"/>
      <c r="FO69" s="168"/>
      <c r="FP69" s="168"/>
      <c r="FQ69" s="168"/>
      <c r="FR69" s="168"/>
      <c r="FS69" s="168"/>
      <c r="FT69" s="168"/>
      <c r="FU69" s="168"/>
      <c r="FV69" s="168"/>
      <c r="FW69" s="168"/>
      <c r="FX69" s="168"/>
      <c r="FY69" s="168"/>
      <c r="FZ69" s="168"/>
      <c r="GA69" s="168"/>
      <c r="GB69" s="168"/>
      <c r="GC69" s="168"/>
      <c r="GD69" s="168"/>
      <c r="GE69" s="168"/>
      <c r="GF69" s="168"/>
      <c r="GG69" s="168"/>
      <c r="GH69" s="168"/>
      <c r="GI69" s="168"/>
      <c r="GJ69" s="168"/>
      <c r="GK69" s="168"/>
      <c r="GL69" s="168"/>
      <c r="GM69" s="168"/>
      <c r="GN69" s="168"/>
      <c r="GO69" s="168"/>
      <c r="GP69" s="168"/>
      <c r="GQ69" s="168"/>
      <c r="GR69" s="168"/>
      <c r="GS69" s="168"/>
      <c r="GT69" s="168"/>
      <c r="GU69" s="168"/>
      <c r="GV69" s="168"/>
      <c r="GW69" s="168"/>
      <c r="GX69" s="168"/>
      <c r="GY69" s="168"/>
      <c r="GZ69" s="168"/>
      <c r="HA69" s="168"/>
      <c r="HB69" s="168"/>
      <c r="HC69" s="168"/>
      <c r="HD69" s="168"/>
      <c r="HE69" s="168"/>
      <c r="HF69" s="168"/>
      <c r="HG69" s="168"/>
      <c r="HH69" s="168"/>
      <c r="HI69" s="168"/>
      <c r="HJ69" s="168"/>
      <c r="HK69" s="168"/>
      <c r="HL69" s="168"/>
      <c r="HM69" s="168"/>
      <c r="HN69" s="168"/>
      <c r="HO69" s="168"/>
      <c r="HP69" s="168"/>
      <c r="HQ69" s="168"/>
      <c r="HR69" s="168"/>
      <c r="HS69" s="168"/>
      <c r="HT69" s="168"/>
      <c r="HU69" s="168"/>
      <c r="HV69" s="168"/>
      <c r="HW69" s="168"/>
      <c r="HX69" s="168"/>
      <c r="HY69" s="168"/>
      <c r="HZ69" s="168"/>
      <c r="IA69" s="168"/>
      <c r="IB69" s="168"/>
      <c r="IC69" s="168"/>
      <c r="ID69" s="168"/>
      <c r="IE69" s="168"/>
      <c r="IF69" s="168"/>
      <c r="IG69" s="168"/>
      <c r="IH69" s="168"/>
      <c r="II69" s="168"/>
      <c r="IJ69" s="168"/>
      <c r="IK69" s="168"/>
      <c r="IL69" s="168"/>
    </row>
    <row r="70" spans="1:246" ht="15.75" customHeight="1" outlineLevel="1" x14ac:dyDescent="0.35">
      <c r="A70" s="3" t="s">
        <v>846</v>
      </c>
      <c r="B70" s="70"/>
      <c r="C70" s="70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94"/>
      <c r="AI70" s="167"/>
      <c r="AJ70" s="168"/>
      <c r="AK70" s="168"/>
      <c r="AL70" s="168"/>
      <c r="AM70" s="168"/>
      <c r="AN70" s="168"/>
      <c r="AO70" s="168"/>
      <c r="AP70" s="168"/>
      <c r="AQ70" s="168"/>
      <c r="AR70" s="168"/>
      <c r="AS70" s="168"/>
      <c r="AT70" s="168"/>
      <c r="AU70" s="168"/>
      <c r="AV70" s="168"/>
      <c r="AW70" s="168"/>
      <c r="AX70" s="168"/>
      <c r="AY70" s="168"/>
      <c r="AZ70" s="168"/>
      <c r="BA70" s="168"/>
      <c r="BB70" s="168"/>
      <c r="BC70" s="168"/>
      <c r="BD70" s="168"/>
      <c r="BE70" s="168"/>
      <c r="BF70" s="168"/>
      <c r="BG70" s="168"/>
      <c r="BH70" s="168"/>
      <c r="BI70" s="168"/>
      <c r="BJ70" s="168"/>
      <c r="BK70" s="168"/>
      <c r="BL70" s="168"/>
      <c r="BM70" s="169"/>
      <c r="BN70" s="170"/>
      <c r="BO70" s="168"/>
      <c r="BP70" s="168"/>
      <c r="BQ70" s="168"/>
      <c r="BR70" s="168"/>
      <c r="BS70" s="168"/>
      <c r="BT70" s="168"/>
      <c r="BU70" s="168"/>
      <c r="BV70" s="168"/>
      <c r="BW70" s="168"/>
      <c r="BX70" s="168"/>
      <c r="BY70" s="168"/>
      <c r="BZ70" s="168"/>
      <c r="CA70" s="168"/>
      <c r="CB70" s="168"/>
      <c r="CC70" s="168"/>
      <c r="CD70" s="168"/>
      <c r="CE70" s="168"/>
      <c r="CF70" s="168"/>
      <c r="CG70" s="168"/>
      <c r="CH70" s="168"/>
      <c r="CI70" s="168"/>
      <c r="CJ70" s="168"/>
      <c r="CK70" s="168"/>
      <c r="CL70" s="168"/>
      <c r="CM70" s="168"/>
      <c r="CN70" s="168"/>
      <c r="CO70" s="168"/>
      <c r="CP70" s="168"/>
      <c r="CQ70" s="168"/>
      <c r="CR70" s="168"/>
      <c r="CS70" s="168"/>
      <c r="CT70" s="168"/>
      <c r="CU70" s="168"/>
      <c r="CV70" s="168"/>
      <c r="CW70" s="168"/>
      <c r="CX70" s="168"/>
      <c r="CY70" s="168"/>
      <c r="CZ70" s="168"/>
      <c r="DA70" s="168"/>
      <c r="DB70" s="168"/>
      <c r="DC70" s="168"/>
      <c r="DD70" s="168"/>
      <c r="DE70" s="168"/>
      <c r="DF70" s="168"/>
      <c r="DG70" s="168"/>
      <c r="DH70" s="168"/>
      <c r="DI70" s="168"/>
      <c r="DJ70" s="168"/>
      <c r="DK70" s="168"/>
      <c r="DL70" s="168"/>
      <c r="DM70" s="168"/>
      <c r="DN70" s="168"/>
      <c r="DO70" s="168"/>
      <c r="DP70" s="168"/>
      <c r="DQ70" s="168"/>
      <c r="DR70" s="168"/>
      <c r="DS70" s="168"/>
      <c r="DT70" s="168"/>
      <c r="DU70" s="168"/>
      <c r="DV70" s="168"/>
      <c r="DW70" s="168"/>
      <c r="DX70" s="168"/>
      <c r="DY70" s="168"/>
      <c r="DZ70" s="168"/>
      <c r="EA70" s="168"/>
      <c r="EB70" s="168"/>
      <c r="EC70" s="168"/>
      <c r="ED70" s="168"/>
      <c r="EE70" s="168"/>
      <c r="EF70" s="168"/>
      <c r="EG70" s="168"/>
      <c r="EH70" s="168"/>
      <c r="EI70" s="168"/>
      <c r="EJ70" s="168"/>
      <c r="EK70" s="168"/>
      <c r="EL70" s="168"/>
      <c r="EM70" s="168"/>
      <c r="EN70" s="168"/>
      <c r="EO70" s="168"/>
      <c r="EP70" s="168"/>
      <c r="EQ70" s="168"/>
      <c r="ER70" s="168"/>
      <c r="ES70" s="168"/>
      <c r="ET70" s="168"/>
      <c r="EU70" s="168"/>
      <c r="EV70" s="168"/>
      <c r="EW70" s="168"/>
      <c r="EX70" s="168"/>
      <c r="EY70" s="168"/>
      <c r="EZ70" s="168"/>
      <c r="FA70" s="168"/>
      <c r="FB70" s="168"/>
      <c r="FC70" s="168"/>
      <c r="FD70" s="168"/>
      <c r="FE70" s="168"/>
      <c r="FF70" s="168"/>
      <c r="FG70" s="168"/>
      <c r="FH70" s="168"/>
      <c r="FI70" s="168"/>
      <c r="FJ70" s="168"/>
      <c r="FK70" s="168"/>
      <c r="FL70" s="168"/>
      <c r="FM70" s="168"/>
      <c r="FN70" s="168"/>
      <c r="FO70" s="168"/>
      <c r="FP70" s="168"/>
      <c r="FQ70" s="168"/>
      <c r="FR70" s="168"/>
      <c r="FS70" s="168"/>
      <c r="FT70" s="168"/>
      <c r="FU70" s="168"/>
      <c r="FV70" s="168"/>
      <c r="FW70" s="168"/>
      <c r="FX70" s="168"/>
      <c r="FY70" s="168"/>
      <c r="FZ70" s="168"/>
      <c r="GA70" s="168"/>
      <c r="GB70" s="168"/>
      <c r="GC70" s="168"/>
      <c r="GD70" s="168"/>
      <c r="GE70" s="168"/>
      <c r="GF70" s="168"/>
      <c r="GG70" s="168"/>
      <c r="GH70" s="168"/>
      <c r="GI70" s="168"/>
      <c r="GJ70" s="168"/>
      <c r="GK70" s="168"/>
      <c r="GL70" s="168"/>
      <c r="GM70" s="168"/>
      <c r="GN70" s="168"/>
      <c r="GO70" s="168"/>
      <c r="GP70" s="168"/>
      <c r="GQ70" s="168"/>
      <c r="GR70" s="168"/>
      <c r="GS70" s="168"/>
      <c r="GT70" s="168"/>
      <c r="GU70" s="168"/>
      <c r="GV70" s="168"/>
      <c r="GW70" s="168"/>
      <c r="GX70" s="168"/>
      <c r="GY70" s="168"/>
      <c r="GZ70" s="168"/>
      <c r="HA70" s="168"/>
      <c r="HB70" s="168"/>
      <c r="HC70" s="168"/>
      <c r="HD70" s="168"/>
      <c r="HE70" s="168"/>
      <c r="HF70" s="168"/>
      <c r="HG70" s="168"/>
      <c r="HH70" s="168"/>
      <c r="HI70" s="168"/>
      <c r="HJ70" s="168"/>
      <c r="HK70" s="168"/>
      <c r="HL70" s="168"/>
      <c r="HM70" s="168"/>
      <c r="HN70" s="168"/>
      <c r="HO70" s="168"/>
      <c r="HP70" s="168"/>
      <c r="HQ70" s="168"/>
      <c r="HR70" s="168"/>
      <c r="HS70" s="168"/>
      <c r="HT70" s="168"/>
      <c r="HU70" s="168"/>
      <c r="HV70" s="168"/>
      <c r="HW70" s="168"/>
      <c r="HX70" s="168"/>
      <c r="HY70" s="168"/>
      <c r="HZ70" s="168"/>
      <c r="IA70" s="168"/>
      <c r="IB70" s="168"/>
      <c r="IC70" s="168"/>
      <c r="ID70" s="168"/>
      <c r="IE70" s="168"/>
      <c r="IF70" s="168"/>
      <c r="IG70" s="168"/>
      <c r="IH70" s="168"/>
      <c r="II70" s="168"/>
      <c r="IJ70" s="168"/>
      <c r="IK70" s="168"/>
      <c r="IL70" s="168"/>
    </row>
    <row r="71" spans="1:246" ht="15.75" customHeight="1" outlineLevel="1" x14ac:dyDescent="0.35">
      <c r="A71" s="3" t="s">
        <v>847</v>
      </c>
      <c r="B71" s="70"/>
      <c r="C71" s="70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94"/>
      <c r="AI71" s="167"/>
      <c r="AJ71" s="168"/>
      <c r="AK71" s="168"/>
      <c r="AL71" s="168"/>
      <c r="AM71" s="168"/>
      <c r="AN71" s="168"/>
      <c r="AO71" s="168"/>
      <c r="AP71" s="168"/>
      <c r="AQ71" s="168"/>
      <c r="AR71" s="168"/>
      <c r="AS71" s="168"/>
      <c r="AT71" s="168"/>
      <c r="AU71" s="168"/>
      <c r="AV71" s="168"/>
      <c r="AW71" s="168"/>
      <c r="AX71" s="168">
        <v>55.6</v>
      </c>
      <c r="AY71" s="168"/>
      <c r="AZ71" s="168"/>
      <c r="BA71" s="168"/>
      <c r="BB71" s="168"/>
      <c r="BC71" s="168"/>
      <c r="BD71" s="168"/>
      <c r="BE71" s="168"/>
      <c r="BF71" s="168"/>
      <c r="BG71" s="168"/>
      <c r="BH71" s="168"/>
      <c r="BI71" s="168"/>
      <c r="BJ71" s="168"/>
      <c r="BK71" s="168"/>
      <c r="BL71" s="168"/>
      <c r="BM71" s="169"/>
      <c r="BN71" s="170"/>
      <c r="BO71" s="168"/>
      <c r="BP71" s="168"/>
      <c r="BQ71" s="168"/>
      <c r="BR71" s="168"/>
      <c r="BS71" s="168"/>
      <c r="BT71" s="168"/>
      <c r="BU71" s="168"/>
      <c r="BV71" s="168"/>
      <c r="BW71" s="168"/>
      <c r="BX71" s="168"/>
      <c r="BY71" s="168"/>
      <c r="BZ71" s="168">
        <v>55.6</v>
      </c>
      <c r="CA71" s="168"/>
      <c r="CB71" s="168"/>
      <c r="CC71" s="168"/>
      <c r="CD71" s="168"/>
      <c r="CE71" s="168"/>
      <c r="CF71" s="168"/>
      <c r="CG71" s="168"/>
      <c r="CH71" s="168"/>
      <c r="CI71" s="168"/>
      <c r="CJ71" s="168"/>
      <c r="CK71" s="168"/>
      <c r="CL71" s="168"/>
      <c r="CM71" s="168"/>
      <c r="CN71" s="168"/>
      <c r="CO71" s="168"/>
      <c r="CP71" s="168"/>
      <c r="CQ71" s="168"/>
      <c r="CR71" s="168"/>
      <c r="CS71" s="168"/>
      <c r="CT71" s="168"/>
      <c r="CU71" s="168"/>
      <c r="CV71" s="168"/>
      <c r="CW71" s="168"/>
      <c r="CX71" s="168"/>
      <c r="CY71" s="168"/>
      <c r="CZ71" s="168"/>
      <c r="DA71" s="168"/>
      <c r="DB71" s="168"/>
      <c r="DC71" s="168"/>
      <c r="DD71" s="168"/>
      <c r="DE71" s="168"/>
      <c r="DF71" s="168"/>
      <c r="DG71" s="168"/>
      <c r="DH71" s="168"/>
      <c r="DI71" s="168"/>
      <c r="DJ71" s="168"/>
      <c r="DK71" s="168"/>
      <c r="DL71" s="168"/>
      <c r="DM71" s="168"/>
      <c r="DN71" s="168"/>
      <c r="DO71" s="168"/>
      <c r="DP71" s="168"/>
      <c r="DQ71" s="168"/>
      <c r="DR71" s="168"/>
      <c r="DS71" s="168"/>
      <c r="DT71" s="168"/>
      <c r="DU71" s="168"/>
      <c r="DV71" s="168"/>
      <c r="DW71" s="168"/>
      <c r="DX71" s="168"/>
      <c r="DY71" s="168"/>
      <c r="DZ71" s="168"/>
      <c r="EA71" s="168"/>
      <c r="EB71" s="168"/>
      <c r="EC71" s="168"/>
      <c r="ED71" s="168"/>
      <c r="EE71" s="168"/>
      <c r="EF71" s="168"/>
      <c r="EG71" s="168"/>
      <c r="EH71" s="168"/>
      <c r="EI71" s="168"/>
      <c r="EJ71" s="168"/>
      <c r="EK71" s="168"/>
      <c r="EL71" s="168"/>
      <c r="EM71" s="168"/>
      <c r="EN71" s="168"/>
      <c r="EO71" s="168"/>
      <c r="EP71" s="168"/>
      <c r="EQ71" s="168"/>
      <c r="ER71" s="168"/>
      <c r="ES71" s="168"/>
      <c r="ET71" s="168"/>
      <c r="EU71" s="168"/>
      <c r="EV71" s="168"/>
      <c r="EW71" s="168"/>
      <c r="EX71" s="168"/>
      <c r="EY71" s="168"/>
      <c r="EZ71" s="168"/>
      <c r="FA71" s="168"/>
      <c r="FB71" s="168"/>
      <c r="FC71" s="168"/>
      <c r="FD71" s="168"/>
      <c r="FE71" s="168"/>
      <c r="FF71" s="168"/>
      <c r="FG71" s="168"/>
      <c r="FH71" s="168"/>
      <c r="FI71" s="168"/>
      <c r="FJ71" s="168"/>
      <c r="FK71" s="168"/>
      <c r="FL71" s="168"/>
      <c r="FM71" s="168"/>
      <c r="FN71" s="168"/>
      <c r="FO71" s="168"/>
      <c r="FP71" s="168"/>
      <c r="FQ71" s="168"/>
      <c r="FR71" s="168"/>
      <c r="FS71" s="168"/>
      <c r="FT71" s="168"/>
      <c r="FU71" s="168"/>
      <c r="FV71" s="168"/>
      <c r="FW71" s="168"/>
      <c r="FX71" s="168"/>
      <c r="FY71" s="168"/>
      <c r="FZ71" s="168"/>
      <c r="GA71" s="168"/>
      <c r="GB71" s="168"/>
      <c r="GC71" s="168"/>
      <c r="GD71" s="168"/>
      <c r="GE71" s="168"/>
      <c r="GF71" s="168"/>
      <c r="GG71" s="168"/>
      <c r="GH71" s="168"/>
      <c r="GI71" s="168"/>
      <c r="GJ71" s="168"/>
      <c r="GK71" s="168"/>
      <c r="GL71" s="168"/>
      <c r="GM71" s="168"/>
      <c r="GN71" s="168"/>
      <c r="GO71" s="168"/>
      <c r="GP71" s="168"/>
      <c r="GQ71" s="168"/>
      <c r="GR71" s="168"/>
      <c r="GS71" s="168"/>
      <c r="GT71" s="168"/>
      <c r="GU71" s="168"/>
      <c r="GV71" s="168"/>
      <c r="GW71" s="168"/>
      <c r="GX71" s="168"/>
      <c r="GY71" s="168"/>
      <c r="GZ71" s="168"/>
      <c r="HA71" s="168"/>
      <c r="HB71" s="168"/>
      <c r="HC71" s="168"/>
      <c r="HD71" s="168"/>
      <c r="HE71" s="168"/>
      <c r="HF71" s="168"/>
      <c r="HG71" s="168"/>
      <c r="HH71" s="168"/>
      <c r="HI71" s="168"/>
      <c r="HJ71" s="168"/>
      <c r="HK71" s="168"/>
      <c r="HL71" s="168"/>
      <c r="HM71" s="168"/>
      <c r="HN71" s="168"/>
      <c r="HO71" s="168"/>
      <c r="HP71" s="168"/>
      <c r="HQ71" s="168"/>
      <c r="HR71" s="168"/>
      <c r="HS71" s="168"/>
      <c r="HT71" s="168"/>
      <c r="HU71" s="168"/>
      <c r="HV71" s="168"/>
      <c r="HW71" s="168"/>
      <c r="HX71" s="168"/>
      <c r="HY71" s="168"/>
      <c r="HZ71" s="168"/>
      <c r="IA71" s="168"/>
      <c r="IB71" s="168"/>
      <c r="IC71" s="168"/>
      <c r="ID71" s="168"/>
      <c r="IE71" s="168"/>
      <c r="IF71" s="168"/>
      <c r="IG71" s="168"/>
      <c r="IH71" s="168"/>
      <c r="II71" s="168"/>
      <c r="IJ71" s="168"/>
      <c r="IK71" s="168"/>
      <c r="IL71" s="168"/>
    </row>
    <row r="72" spans="1:246" ht="15.75" customHeight="1" x14ac:dyDescent="0.35">
      <c r="B72" s="70"/>
      <c r="C72" s="70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7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8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</row>
    <row r="73" spans="1:246" ht="15.75" customHeight="1" x14ac:dyDescent="0.35">
      <c r="A73" s="73" t="s">
        <v>848</v>
      </c>
      <c r="B73" s="70"/>
      <c r="C73" s="70"/>
      <c r="D73" s="164">
        <f t="shared" ref="D73:CQ73" si="346">SUM(D74:D75)</f>
        <v>0</v>
      </c>
      <c r="E73" s="164">
        <f t="shared" si="346"/>
        <v>0</v>
      </c>
      <c r="F73" s="164">
        <f t="shared" si="346"/>
        <v>0</v>
      </c>
      <c r="G73" s="164">
        <f t="shared" si="346"/>
        <v>0</v>
      </c>
      <c r="H73" s="164">
        <f t="shared" si="346"/>
        <v>0</v>
      </c>
      <c r="I73" s="164">
        <f t="shared" si="346"/>
        <v>0</v>
      </c>
      <c r="J73" s="164">
        <f t="shared" si="346"/>
        <v>0</v>
      </c>
      <c r="K73" s="164">
        <f t="shared" si="346"/>
        <v>0</v>
      </c>
      <c r="L73" s="164">
        <f t="shared" si="346"/>
        <v>0</v>
      </c>
      <c r="M73" s="164">
        <f t="shared" si="346"/>
        <v>0</v>
      </c>
      <c r="N73" s="164">
        <f t="shared" si="346"/>
        <v>0</v>
      </c>
      <c r="O73" s="164">
        <f t="shared" si="346"/>
        <v>0</v>
      </c>
      <c r="P73" s="164">
        <f t="shared" si="346"/>
        <v>0</v>
      </c>
      <c r="Q73" s="164">
        <f t="shared" si="346"/>
        <v>0</v>
      </c>
      <c r="R73" s="164">
        <f t="shared" si="346"/>
        <v>0</v>
      </c>
      <c r="S73" s="164">
        <f t="shared" si="346"/>
        <v>0</v>
      </c>
      <c r="T73" s="164">
        <f t="shared" si="346"/>
        <v>0</v>
      </c>
      <c r="U73" s="164">
        <f t="shared" si="346"/>
        <v>0</v>
      </c>
      <c r="V73" s="164">
        <f t="shared" si="346"/>
        <v>0</v>
      </c>
      <c r="W73" s="164">
        <f t="shared" si="346"/>
        <v>0</v>
      </c>
      <c r="X73" s="164">
        <f t="shared" si="346"/>
        <v>0</v>
      </c>
      <c r="Y73" s="164">
        <f t="shared" si="346"/>
        <v>0</v>
      </c>
      <c r="Z73" s="164">
        <f t="shared" si="346"/>
        <v>0</v>
      </c>
      <c r="AA73" s="164">
        <f t="shared" si="346"/>
        <v>0</v>
      </c>
      <c r="AB73" s="164">
        <f t="shared" si="346"/>
        <v>0</v>
      </c>
      <c r="AC73" s="164">
        <f t="shared" si="346"/>
        <v>0</v>
      </c>
      <c r="AD73" s="164">
        <f t="shared" si="346"/>
        <v>0</v>
      </c>
      <c r="AE73" s="164">
        <f t="shared" si="346"/>
        <v>0</v>
      </c>
      <c r="AF73" s="164">
        <f t="shared" si="346"/>
        <v>0</v>
      </c>
      <c r="AG73" s="164">
        <f t="shared" si="346"/>
        <v>0</v>
      </c>
      <c r="AH73" s="193">
        <f t="shared" si="346"/>
        <v>0</v>
      </c>
      <c r="AI73" s="163">
        <f t="shared" si="346"/>
        <v>0</v>
      </c>
      <c r="AJ73" s="164">
        <f t="shared" si="346"/>
        <v>0</v>
      </c>
      <c r="AK73" s="164">
        <f t="shared" si="346"/>
        <v>0</v>
      </c>
      <c r="AL73" s="164">
        <f t="shared" si="346"/>
        <v>0</v>
      </c>
      <c r="AM73" s="164">
        <f t="shared" si="346"/>
        <v>0</v>
      </c>
      <c r="AN73" s="164">
        <f t="shared" si="346"/>
        <v>0</v>
      </c>
      <c r="AO73" s="164">
        <f t="shared" si="346"/>
        <v>0</v>
      </c>
      <c r="AP73" s="164">
        <f t="shared" si="346"/>
        <v>0</v>
      </c>
      <c r="AQ73" s="164">
        <f t="shared" si="346"/>
        <v>0</v>
      </c>
      <c r="AR73" s="164">
        <f t="shared" si="346"/>
        <v>0</v>
      </c>
      <c r="AS73" s="164">
        <f t="shared" si="346"/>
        <v>0</v>
      </c>
      <c r="AT73" s="164">
        <f t="shared" si="346"/>
        <v>0</v>
      </c>
      <c r="AU73" s="164">
        <f t="shared" si="346"/>
        <v>0</v>
      </c>
      <c r="AV73" s="164">
        <f t="shared" si="346"/>
        <v>0</v>
      </c>
      <c r="AW73" s="164">
        <f t="shared" si="346"/>
        <v>0</v>
      </c>
      <c r="AX73" s="164">
        <f t="shared" si="346"/>
        <v>0</v>
      </c>
      <c r="AY73" s="164">
        <f t="shared" si="346"/>
        <v>0</v>
      </c>
      <c r="AZ73" s="164">
        <f t="shared" si="346"/>
        <v>0</v>
      </c>
      <c r="BA73" s="164">
        <f t="shared" si="346"/>
        <v>0</v>
      </c>
      <c r="BB73" s="164">
        <f t="shared" si="346"/>
        <v>0</v>
      </c>
      <c r="BC73" s="164">
        <f t="shared" si="346"/>
        <v>0</v>
      </c>
      <c r="BD73" s="164">
        <f t="shared" si="346"/>
        <v>0</v>
      </c>
      <c r="BE73" s="164">
        <f t="shared" si="346"/>
        <v>0</v>
      </c>
      <c r="BF73" s="164">
        <f t="shared" si="346"/>
        <v>0</v>
      </c>
      <c r="BG73" s="164">
        <f t="shared" si="346"/>
        <v>0</v>
      </c>
      <c r="BH73" s="164">
        <f t="shared" si="346"/>
        <v>0</v>
      </c>
      <c r="BI73" s="164">
        <f t="shared" si="346"/>
        <v>0</v>
      </c>
      <c r="BJ73" s="164">
        <f t="shared" si="346"/>
        <v>0</v>
      </c>
      <c r="BK73" s="164">
        <f t="shared" si="346"/>
        <v>0</v>
      </c>
      <c r="BL73" s="164">
        <f t="shared" si="346"/>
        <v>0</v>
      </c>
      <c r="BM73" s="165">
        <f t="shared" si="346"/>
        <v>0</v>
      </c>
      <c r="BN73" s="166">
        <f t="shared" si="346"/>
        <v>0</v>
      </c>
      <c r="BO73" s="164">
        <f t="shared" si="346"/>
        <v>0</v>
      </c>
      <c r="BP73" s="164">
        <f t="shared" si="346"/>
        <v>0</v>
      </c>
      <c r="BQ73" s="164">
        <f t="shared" si="346"/>
        <v>0</v>
      </c>
      <c r="BR73" s="164">
        <f t="shared" si="346"/>
        <v>0</v>
      </c>
      <c r="BS73" s="164">
        <f t="shared" si="346"/>
        <v>0</v>
      </c>
      <c r="BT73" s="164">
        <f t="shared" si="346"/>
        <v>0</v>
      </c>
      <c r="BU73" s="164">
        <f t="shared" si="346"/>
        <v>0</v>
      </c>
      <c r="BV73" s="164">
        <f t="shared" si="346"/>
        <v>0</v>
      </c>
      <c r="BW73" s="164">
        <f t="shared" si="346"/>
        <v>0</v>
      </c>
      <c r="BX73" s="164">
        <f t="shared" si="346"/>
        <v>0</v>
      </c>
      <c r="BY73" s="164">
        <f t="shared" si="346"/>
        <v>0</v>
      </c>
      <c r="BZ73" s="164">
        <f t="shared" si="346"/>
        <v>0</v>
      </c>
      <c r="CA73" s="164">
        <f t="shared" si="346"/>
        <v>0</v>
      </c>
      <c r="CB73" s="164">
        <f t="shared" si="346"/>
        <v>0</v>
      </c>
      <c r="CC73" s="164">
        <f t="shared" si="346"/>
        <v>0</v>
      </c>
      <c r="CD73" s="164">
        <f t="shared" si="346"/>
        <v>0</v>
      </c>
      <c r="CE73" s="164">
        <f t="shared" si="346"/>
        <v>0</v>
      </c>
      <c r="CF73" s="164">
        <f t="shared" si="346"/>
        <v>0</v>
      </c>
      <c r="CG73" s="164">
        <f t="shared" si="346"/>
        <v>0</v>
      </c>
      <c r="CH73" s="164">
        <f t="shared" si="346"/>
        <v>0</v>
      </c>
      <c r="CI73" s="164">
        <f t="shared" si="346"/>
        <v>0</v>
      </c>
      <c r="CJ73" s="164">
        <f t="shared" si="346"/>
        <v>0</v>
      </c>
      <c r="CK73" s="164">
        <f t="shared" si="346"/>
        <v>0</v>
      </c>
      <c r="CL73" s="164">
        <f t="shared" si="346"/>
        <v>0</v>
      </c>
      <c r="CM73" s="164">
        <f t="shared" si="346"/>
        <v>0</v>
      </c>
      <c r="CN73" s="164">
        <f t="shared" si="346"/>
        <v>0</v>
      </c>
      <c r="CO73" s="164">
        <f t="shared" si="346"/>
        <v>0</v>
      </c>
      <c r="CP73" s="164">
        <f t="shared" si="346"/>
        <v>0</v>
      </c>
      <c r="CQ73" s="164">
        <f t="shared" si="346"/>
        <v>0</v>
      </c>
      <c r="CR73" s="164">
        <f t="shared" ref="CR73:FC73" si="347">SUM(CR74:CR75)</f>
        <v>0</v>
      </c>
      <c r="CS73" s="164">
        <f t="shared" si="347"/>
        <v>0</v>
      </c>
      <c r="CT73" s="164">
        <f t="shared" si="347"/>
        <v>0</v>
      </c>
      <c r="CU73" s="164">
        <f t="shared" si="347"/>
        <v>0</v>
      </c>
      <c r="CV73" s="164">
        <f t="shared" si="347"/>
        <v>0</v>
      </c>
      <c r="CW73" s="164">
        <f t="shared" si="347"/>
        <v>0</v>
      </c>
      <c r="CX73" s="164">
        <f t="shared" si="347"/>
        <v>0</v>
      </c>
      <c r="CY73" s="164">
        <f t="shared" si="347"/>
        <v>0</v>
      </c>
      <c r="CZ73" s="164">
        <f t="shared" si="347"/>
        <v>0</v>
      </c>
      <c r="DA73" s="164">
        <f t="shared" si="347"/>
        <v>0</v>
      </c>
      <c r="DB73" s="164">
        <f t="shared" si="347"/>
        <v>0</v>
      </c>
      <c r="DC73" s="164">
        <f t="shared" si="347"/>
        <v>0</v>
      </c>
      <c r="DD73" s="164">
        <f t="shared" si="347"/>
        <v>0</v>
      </c>
      <c r="DE73" s="164">
        <f t="shared" si="347"/>
        <v>0</v>
      </c>
      <c r="DF73" s="164">
        <f t="shared" si="347"/>
        <v>0</v>
      </c>
      <c r="DG73" s="164">
        <f t="shared" si="347"/>
        <v>0</v>
      </c>
      <c r="DH73" s="164">
        <f t="shared" si="347"/>
        <v>0</v>
      </c>
      <c r="DI73" s="164">
        <f t="shared" si="347"/>
        <v>0</v>
      </c>
      <c r="DJ73" s="164">
        <f t="shared" si="347"/>
        <v>0</v>
      </c>
      <c r="DK73" s="164">
        <f t="shared" si="347"/>
        <v>0</v>
      </c>
      <c r="DL73" s="164">
        <f t="shared" si="347"/>
        <v>0</v>
      </c>
      <c r="DM73" s="164">
        <f t="shared" si="347"/>
        <v>0</v>
      </c>
      <c r="DN73" s="164">
        <f t="shared" si="347"/>
        <v>0</v>
      </c>
      <c r="DO73" s="164">
        <f t="shared" si="347"/>
        <v>0</v>
      </c>
      <c r="DP73" s="164">
        <f t="shared" si="347"/>
        <v>0</v>
      </c>
      <c r="DQ73" s="164">
        <f t="shared" si="347"/>
        <v>0</v>
      </c>
      <c r="DR73" s="164">
        <f t="shared" si="347"/>
        <v>0</v>
      </c>
      <c r="DS73" s="164">
        <f t="shared" si="347"/>
        <v>0</v>
      </c>
      <c r="DT73" s="164">
        <f t="shared" si="347"/>
        <v>0</v>
      </c>
      <c r="DU73" s="164">
        <f t="shared" si="347"/>
        <v>0</v>
      </c>
      <c r="DV73" s="164">
        <f t="shared" si="347"/>
        <v>0</v>
      </c>
      <c r="DW73" s="164">
        <f t="shared" si="347"/>
        <v>0</v>
      </c>
      <c r="DX73" s="164">
        <f t="shared" si="347"/>
        <v>0</v>
      </c>
      <c r="DY73" s="164">
        <f t="shared" si="347"/>
        <v>0</v>
      </c>
      <c r="DZ73" s="164">
        <f t="shared" si="347"/>
        <v>0</v>
      </c>
      <c r="EA73" s="164">
        <f t="shared" si="347"/>
        <v>0</v>
      </c>
      <c r="EB73" s="164">
        <f t="shared" si="347"/>
        <v>0</v>
      </c>
      <c r="EC73" s="164">
        <f t="shared" si="347"/>
        <v>0</v>
      </c>
      <c r="ED73" s="164">
        <f t="shared" si="347"/>
        <v>0</v>
      </c>
      <c r="EE73" s="164">
        <f t="shared" si="347"/>
        <v>0</v>
      </c>
      <c r="EF73" s="164">
        <f t="shared" si="347"/>
        <v>0</v>
      </c>
      <c r="EG73" s="164">
        <f t="shared" si="347"/>
        <v>0</v>
      </c>
      <c r="EH73" s="164">
        <f t="shared" si="347"/>
        <v>0</v>
      </c>
      <c r="EI73" s="164">
        <f t="shared" si="347"/>
        <v>0</v>
      </c>
      <c r="EJ73" s="164">
        <f t="shared" si="347"/>
        <v>0</v>
      </c>
      <c r="EK73" s="164">
        <f t="shared" si="347"/>
        <v>0</v>
      </c>
      <c r="EL73" s="164">
        <f t="shared" si="347"/>
        <v>0</v>
      </c>
      <c r="EM73" s="164">
        <f t="shared" si="347"/>
        <v>0</v>
      </c>
      <c r="EN73" s="164">
        <f t="shared" si="347"/>
        <v>0</v>
      </c>
      <c r="EO73" s="164">
        <f t="shared" si="347"/>
        <v>0</v>
      </c>
      <c r="EP73" s="164">
        <f t="shared" si="347"/>
        <v>0</v>
      </c>
      <c r="EQ73" s="164">
        <f t="shared" si="347"/>
        <v>0</v>
      </c>
      <c r="ER73" s="164">
        <f t="shared" si="347"/>
        <v>0</v>
      </c>
      <c r="ES73" s="164">
        <f t="shared" si="347"/>
        <v>0</v>
      </c>
      <c r="ET73" s="164">
        <f t="shared" si="347"/>
        <v>0</v>
      </c>
      <c r="EU73" s="164">
        <f t="shared" si="347"/>
        <v>0</v>
      </c>
      <c r="EV73" s="164">
        <f t="shared" si="347"/>
        <v>0</v>
      </c>
      <c r="EW73" s="164">
        <f t="shared" si="347"/>
        <v>0</v>
      </c>
      <c r="EX73" s="164">
        <f t="shared" si="347"/>
        <v>0</v>
      </c>
      <c r="EY73" s="164">
        <f t="shared" si="347"/>
        <v>0</v>
      </c>
      <c r="EZ73" s="164">
        <f t="shared" si="347"/>
        <v>0</v>
      </c>
      <c r="FA73" s="164">
        <f t="shared" si="347"/>
        <v>0</v>
      </c>
      <c r="FB73" s="164">
        <f t="shared" si="347"/>
        <v>0</v>
      </c>
      <c r="FC73" s="164">
        <f t="shared" si="347"/>
        <v>0</v>
      </c>
      <c r="FD73" s="164">
        <f t="shared" ref="FD73:HO73" si="348">SUM(FD74:FD75)</f>
        <v>0</v>
      </c>
      <c r="FE73" s="164">
        <f t="shared" si="348"/>
        <v>0</v>
      </c>
      <c r="FF73" s="164">
        <f t="shared" si="348"/>
        <v>0</v>
      </c>
      <c r="FG73" s="164">
        <f t="shared" si="348"/>
        <v>0</v>
      </c>
      <c r="FH73" s="164">
        <f t="shared" si="348"/>
        <v>0</v>
      </c>
      <c r="FI73" s="164">
        <f t="shared" si="348"/>
        <v>0</v>
      </c>
      <c r="FJ73" s="164">
        <f t="shared" si="348"/>
        <v>0</v>
      </c>
      <c r="FK73" s="164">
        <f t="shared" si="348"/>
        <v>0</v>
      </c>
      <c r="FL73" s="164">
        <f t="shared" si="348"/>
        <v>0</v>
      </c>
      <c r="FM73" s="164">
        <f t="shared" si="348"/>
        <v>0</v>
      </c>
      <c r="FN73" s="164">
        <f t="shared" si="348"/>
        <v>0</v>
      </c>
      <c r="FO73" s="164">
        <f t="shared" si="348"/>
        <v>0</v>
      </c>
      <c r="FP73" s="164">
        <f t="shared" si="348"/>
        <v>0</v>
      </c>
      <c r="FQ73" s="164">
        <f t="shared" si="348"/>
        <v>0</v>
      </c>
      <c r="FR73" s="164">
        <f t="shared" si="348"/>
        <v>0</v>
      </c>
      <c r="FS73" s="164">
        <f t="shared" si="348"/>
        <v>0</v>
      </c>
      <c r="FT73" s="164">
        <f t="shared" si="348"/>
        <v>0</v>
      </c>
      <c r="FU73" s="164">
        <f t="shared" si="348"/>
        <v>0</v>
      </c>
      <c r="FV73" s="164">
        <f t="shared" si="348"/>
        <v>0</v>
      </c>
      <c r="FW73" s="164">
        <f t="shared" si="348"/>
        <v>0</v>
      </c>
      <c r="FX73" s="164">
        <f t="shared" si="348"/>
        <v>0</v>
      </c>
      <c r="FY73" s="164">
        <f t="shared" si="348"/>
        <v>0</v>
      </c>
      <c r="FZ73" s="164">
        <f t="shared" si="348"/>
        <v>0</v>
      </c>
      <c r="GA73" s="164">
        <f t="shared" si="348"/>
        <v>0</v>
      </c>
      <c r="GB73" s="164">
        <f t="shared" si="348"/>
        <v>0</v>
      </c>
      <c r="GC73" s="164">
        <f t="shared" si="348"/>
        <v>0</v>
      </c>
      <c r="GD73" s="164">
        <f t="shared" si="348"/>
        <v>0</v>
      </c>
      <c r="GE73" s="164">
        <f t="shared" si="348"/>
        <v>0</v>
      </c>
      <c r="GF73" s="164">
        <f t="shared" si="348"/>
        <v>0</v>
      </c>
      <c r="GG73" s="164">
        <f t="shared" si="348"/>
        <v>0</v>
      </c>
      <c r="GH73" s="164">
        <f t="shared" si="348"/>
        <v>0</v>
      </c>
      <c r="GI73" s="164">
        <f t="shared" si="348"/>
        <v>0</v>
      </c>
      <c r="GJ73" s="164">
        <f t="shared" si="348"/>
        <v>0</v>
      </c>
      <c r="GK73" s="164">
        <f t="shared" si="348"/>
        <v>0</v>
      </c>
      <c r="GL73" s="164">
        <f t="shared" si="348"/>
        <v>0</v>
      </c>
      <c r="GM73" s="164">
        <f t="shared" si="348"/>
        <v>0</v>
      </c>
      <c r="GN73" s="164">
        <f t="shared" si="348"/>
        <v>0</v>
      </c>
      <c r="GO73" s="164">
        <f t="shared" si="348"/>
        <v>0</v>
      </c>
      <c r="GP73" s="164">
        <f t="shared" si="348"/>
        <v>0</v>
      </c>
      <c r="GQ73" s="164">
        <f t="shared" si="348"/>
        <v>0</v>
      </c>
      <c r="GR73" s="164">
        <f t="shared" si="348"/>
        <v>0</v>
      </c>
      <c r="GS73" s="164">
        <f t="shared" si="348"/>
        <v>0</v>
      </c>
      <c r="GT73" s="164">
        <f t="shared" si="348"/>
        <v>0</v>
      </c>
      <c r="GU73" s="164">
        <f t="shared" si="348"/>
        <v>0</v>
      </c>
      <c r="GV73" s="164">
        <f t="shared" si="348"/>
        <v>0</v>
      </c>
      <c r="GW73" s="164">
        <f t="shared" si="348"/>
        <v>0</v>
      </c>
      <c r="GX73" s="164">
        <f t="shared" si="348"/>
        <v>0</v>
      </c>
      <c r="GY73" s="164">
        <f t="shared" si="348"/>
        <v>0</v>
      </c>
      <c r="GZ73" s="164">
        <f t="shared" si="348"/>
        <v>0</v>
      </c>
      <c r="HA73" s="164">
        <f t="shared" si="348"/>
        <v>0</v>
      </c>
      <c r="HB73" s="164">
        <f t="shared" si="348"/>
        <v>0</v>
      </c>
      <c r="HC73" s="164">
        <f t="shared" si="348"/>
        <v>0</v>
      </c>
      <c r="HD73" s="164">
        <f t="shared" si="348"/>
        <v>0</v>
      </c>
      <c r="HE73" s="164">
        <f t="shared" si="348"/>
        <v>0</v>
      </c>
      <c r="HF73" s="164">
        <f t="shared" si="348"/>
        <v>0</v>
      </c>
      <c r="HG73" s="164">
        <f t="shared" si="348"/>
        <v>0</v>
      </c>
      <c r="HH73" s="164">
        <f t="shared" si="348"/>
        <v>0</v>
      </c>
      <c r="HI73" s="164">
        <f t="shared" si="348"/>
        <v>0</v>
      </c>
      <c r="HJ73" s="164">
        <f t="shared" si="348"/>
        <v>0</v>
      </c>
      <c r="HK73" s="164">
        <f t="shared" si="348"/>
        <v>0</v>
      </c>
      <c r="HL73" s="164">
        <f t="shared" si="348"/>
        <v>0</v>
      </c>
      <c r="HM73" s="164">
        <f t="shared" si="348"/>
        <v>0</v>
      </c>
      <c r="HN73" s="164">
        <f t="shared" si="348"/>
        <v>0</v>
      </c>
      <c r="HO73" s="164">
        <f t="shared" si="348"/>
        <v>0</v>
      </c>
      <c r="HP73" s="164">
        <f t="shared" ref="HP73:IL73" si="349">SUM(HP74:HP75)</f>
        <v>0</v>
      </c>
      <c r="HQ73" s="164">
        <f t="shared" si="349"/>
        <v>0</v>
      </c>
      <c r="HR73" s="164">
        <f t="shared" si="349"/>
        <v>0</v>
      </c>
      <c r="HS73" s="164">
        <f t="shared" si="349"/>
        <v>0</v>
      </c>
      <c r="HT73" s="164">
        <f t="shared" si="349"/>
        <v>0</v>
      </c>
      <c r="HU73" s="164">
        <f t="shared" si="349"/>
        <v>0</v>
      </c>
      <c r="HV73" s="164">
        <f t="shared" si="349"/>
        <v>0</v>
      </c>
      <c r="HW73" s="164">
        <f t="shared" si="349"/>
        <v>0</v>
      </c>
      <c r="HX73" s="164">
        <f t="shared" si="349"/>
        <v>0</v>
      </c>
      <c r="HY73" s="164">
        <f t="shared" si="349"/>
        <v>0</v>
      </c>
      <c r="HZ73" s="164">
        <f t="shared" si="349"/>
        <v>0</v>
      </c>
      <c r="IA73" s="164">
        <f t="shared" si="349"/>
        <v>0</v>
      </c>
      <c r="IB73" s="164">
        <f t="shared" si="349"/>
        <v>0</v>
      </c>
      <c r="IC73" s="164">
        <f t="shared" si="349"/>
        <v>0</v>
      </c>
      <c r="ID73" s="164">
        <f t="shared" si="349"/>
        <v>0</v>
      </c>
      <c r="IE73" s="164">
        <f t="shared" si="349"/>
        <v>0</v>
      </c>
      <c r="IF73" s="164">
        <f t="shared" si="349"/>
        <v>0</v>
      </c>
      <c r="IG73" s="164">
        <f t="shared" si="349"/>
        <v>0</v>
      </c>
      <c r="IH73" s="164">
        <f t="shared" si="349"/>
        <v>0</v>
      </c>
      <c r="II73" s="164">
        <f t="shared" si="349"/>
        <v>0</v>
      </c>
      <c r="IJ73" s="164">
        <f t="shared" si="349"/>
        <v>0</v>
      </c>
      <c r="IK73" s="164">
        <f t="shared" si="349"/>
        <v>0</v>
      </c>
      <c r="IL73" s="164">
        <f t="shared" si="349"/>
        <v>0</v>
      </c>
    </row>
    <row r="74" spans="1:246" ht="15.75" customHeight="1" outlineLevel="1" x14ac:dyDescent="0.35">
      <c r="A74" s="3" t="s">
        <v>849</v>
      </c>
      <c r="B74" s="70"/>
      <c r="C74" s="70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94"/>
      <c r="AI74" s="167"/>
      <c r="AJ74" s="168"/>
      <c r="AK74" s="168"/>
      <c r="AL74" s="168"/>
      <c r="AM74" s="168"/>
      <c r="AN74" s="168"/>
      <c r="AO74" s="168"/>
      <c r="AP74" s="168"/>
      <c r="AQ74" s="168"/>
      <c r="AR74" s="168"/>
      <c r="AS74" s="168"/>
      <c r="AT74" s="168"/>
      <c r="AU74" s="168"/>
      <c r="AV74" s="168"/>
      <c r="AW74" s="168"/>
      <c r="AX74" s="168"/>
      <c r="AY74" s="168"/>
      <c r="AZ74" s="168"/>
      <c r="BA74" s="168"/>
      <c r="BB74" s="168"/>
      <c r="BC74" s="168"/>
      <c r="BD74" s="168"/>
      <c r="BE74" s="168"/>
      <c r="BF74" s="168"/>
      <c r="BG74" s="168"/>
      <c r="BH74" s="168"/>
      <c r="BI74" s="168"/>
      <c r="BJ74" s="168"/>
      <c r="BK74" s="168"/>
      <c r="BL74" s="168"/>
      <c r="BM74" s="169"/>
      <c r="BN74" s="170"/>
      <c r="BO74" s="168"/>
      <c r="BP74" s="168"/>
      <c r="BQ74" s="168"/>
      <c r="BR74" s="168"/>
      <c r="BS74" s="168"/>
      <c r="BT74" s="168"/>
      <c r="BU74" s="168"/>
      <c r="BV74" s="168"/>
      <c r="BW74" s="168"/>
      <c r="BX74" s="168"/>
      <c r="BY74" s="168"/>
      <c r="BZ74" s="168"/>
      <c r="CA74" s="168"/>
      <c r="CB74" s="168"/>
      <c r="CC74" s="168"/>
      <c r="CD74" s="1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  <c r="CQ74" s="168"/>
      <c r="CR74" s="168"/>
      <c r="CS74" s="168"/>
      <c r="CT74" s="168"/>
      <c r="CU74" s="168"/>
      <c r="CV74" s="168"/>
      <c r="CW74" s="168"/>
      <c r="CX74" s="168"/>
      <c r="CY74" s="168"/>
      <c r="CZ74" s="168"/>
      <c r="DA74" s="168"/>
      <c r="DB74" s="168"/>
      <c r="DC74" s="168"/>
      <c r="DD74" s="168"/>
      <c r="DE74" s="168"/>
      <c r="DF74" s="168"/>
      <c r="DG74" s="168"/>
      <c r="DH74" s="168"/>
      <c r="DI74" s="168"/>
      <c r="DJ74" s="168"/>
      <c r="DK74" s="168"/>
      <c r="DL74" s="168"/>
      <c r="DM74" s="168"/>
      <c r="DN74" s="168"/>
      <c r="DO74" s="168"/>
      <c r="DP74" s="168"/>
      <c r="DQ74" s="168"/>
      <c r="DR74" s="168"/>
      <c r="DS74" s="168"/>
      <c r="DT74" s="168"/>
      <c r="DU74" s="168"/>
      <c r="DV74" s="168"/>
      <c r="DW74" s="168"/>
      <c r="DX74" s="168"/>
      <c r="DY74" s="168"/>
      <c r="DZ74" s="168"/>
      <c r="EA74" s="168"/>
      <c r="EB74" s="168"/>
      <c r="EC74" s="168"/>
      <c r="ED74" s="168"/>
      <c r="EE74" s="168"/>
      <c r="EF74" s="168"/>
      <c r="EG74" s="168"/>
      <c r="EH74" s="168"/>
      <c r="EI74" s="168"/>
      <c r="EJ74" s="168"/>
      <c r="EK74" s="168"/>
      <c r="EL74" s="168"/>
      <c r="EM74" s="168"/>
      <c r="EN74" s="168"/>
      <c r="EO74" s="168"/>
      <c r="EP74" s="168"/>
      <c r="EQ74" s="168"/>
      <c r="ER74" s="168"/>
      <c r="ES74" s="168"/>
      <c r="ET74" s="168"/>
      <c r="EU74" s="168"/>
      <c r="EV74" s="168"/>
      <c r="EW74" s="168"/>
      <c r="EX74" s="168"/>
      <c r="EY74" s="168"/>
      <c r="EZ74" s="168"/>
      <c r="FA74" s="168"/>
      <c r="FB74" s="168"/>
      <c r="FC74" s="168"/>
      <c r="FD74" s="168"/>
      <c r="FE74" s="168"/>
      <c r="FF74" s="168"/>
      <c r="FG74" s="168"/>
      <c r="FH74" s="168"/>
      <c r="FI74" s="168"/>
      <c r="FJ74" s="168"/>
      <c r="FK74" s="168"/>
      <c r="FL74" s="168"/>
      <c r="FM74" s="168"/>
      <c r="FN74" s="168"/>
      <c r="FO74" s="168"/>
      <c r="FP74" s="168"/>
      <c r="FQ74" s="168"/>
      <c r="FR74" s="168"/>
      <c r="FS74" s="168"/>
      <c r="FT74" s="168"/>
      <c r="FU74" s="168"/>
      <c r="FV74" s="168"/>
      <c r="FW74" s="168"/>
      <c r="FX74" s="168"/>
      <c r="FY74" s="168"/>
      <c r="FZ74" s="168"/>
      <c r="GA74" s="168"/>
      <c r="GB74" s="168"/>
      <c r="GC74" s="168"/>
      <c r="GD74" s="168"/>
      <c r="GE74" s="168"/>
      <c r="GF74" s="168"/>
      <c r="GG74" s="168"/>
      <c r="GH74" s="168"/>
      <c r="GI74" s="168"/>
      <c r="GJ74" s="168"/>
      <c r="GK74" s="168"/>
      <c r="GL74" s="168"/>
      <c r="GM74" s="168"/>
      <c r="GN74" s="168"/>
      <c r="GO74" s="168"/>
      <c r="GP74" s="168"/>
      <c r="GQ74" s="168"/>
      <c r="GR74" s="168"/>
      <c r="GS74" s="168"/>
      <c r="GT74" s="168"/>
      <c r="GU74" s="168"/>
      <c r="GV74" s="168"/>
      <c r="GW74" s="168"/>
      <c r="GX74" s="168"/>
      <c r="GY74" s="168"/>
      <c r="GZ74" s="168"/>
      <c r="HA74" s="168"/>
      <c r="HB74" s="168"/>
      <c r="HC74" s="168"/>
      <c r="HD74" s="168"/>
      <c r="HE74" s="168"/>
      <c r="HF74" s="168"/>
      <c r="HG74" s="168"/>
      <c r="HH74" s="168"/>
      <c r="HI74" s="168"/>
      <c r="HJ74" s="168"/>
      <c r="HK74" s="168"/>
      <c r="HL74" s="168"/>
      <c r="HM74" s="168"/>
      <c r="HN74" s="168"/>
      <c r="HO74" s="168"/>
      <c r="HP74" s="168"/>
      <c r="HQ74" s="168"/>
      <c r="HR74" s="168"/>
      <c r="HS74" s="168"/>
      <c r="HT74" s="168"/>
      <c r="HU74" s="168"/>
      <c r="HV74" s="168"/>
      <c r="HW74" s="168"/>
      <c r="HX74" s="168"/>
      <c r="HY74" s="168"/>
      <c r="HZ74" s="168"/>
      <c r="IA74" s="168"/>
      <c r="IB74" s="168"/>
      <c r="IC74" s="168"/>
      <c r="ID74" s="168"/>
      <c r="IE74" s="168"/>
      <c r="IF74" s="168"/>
      <c r="IG74" s="168"/>
      <c r="IH74" s="168"/>
      <c r="II74" s="168"/>
      <c r="IJ74" s="168"/>
      <c r="IK74" s="168"/>
      <c r="IL74" s="168"/>
    </row>
    <row r="75" spans="1:246" ht="15.75" customHeight="1" outlineLevel="1" x14ac:dyDescent="0.35">
      <c r="A75" s="3" t="s">
        <v>850</v>
      </c>
      <c r="B75" s="70"/>
      <c r="C75" s="70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94"/>
      <c r="AI75" s="167"/>
      <c r="AJ75" s="168"/>
      <c r="AK75" s="168"/>
      <c r="AL75" s="168"/>
      <c r="AM75" s="168"/>
      <c r="AN75" s="168"/>
      <c r="AO75" s="168"/>
      <c r="AP75" s="168"/>
      <c r="AQ75" s="168"/>
      <c r="AR75" s="168"/>
      <c r="AS75" s="168"/>
      <c r="AT75" s="168"/>
      <c r="AU75" s="168"/>
      <c r="AV75" s="168"/>
      <c r="AW75" s="168"/>
      <c r="AX75" s="168"/>
      <c r="AY75" s="168"/>
      <c r="AZ75" s="168"/>
      <c r="BA75" s="168"/>
      <c r="BB75" s="168"/>
      <c r="BC75" s="168"/>
      <c r="BD75" s="168"/>
      <c r="BE75" s="168"/>
      <c r="BF75" s="168"/>
      <c r="BG75" s="168"/>
      <c r="BH75" s="168"/>
      <c r="BI75" s="168"/>
      <c r="BJ75" s="168"/>
      <c r="BK75" s="168"/>
      <c r="BL75" s="168"/>
      <c r="BM75" s="169"/>
      <c r="BN75" s="170"/>
      <c r="BO75" s="168"/>
      <c r="BP75" s="168"/>
      <c r="BQ75" s="168"/>
      <c r="BR75" s="168"/>
      <c r="BS75" s="168"/>
      <c r="BT75" s="168"/>
      <c r="BU75" s="168"/>
      <c r="BV75" s="168"/>
      <c r="BW75" s="168"/>
      <c r="BX75" s="168"/>
      <c r="BY75" s="168"/>
      <c r="BZ75" s="168"/>
      <c r="CA75" s="168"/>
      <c r="CB75" s="168"/>
      <c r="CC75" s="168"/>
      <c r="CD75" s="168"/>
      <c r="CE75" s="168"/>
      <c r="CF75" s="168"/>
      <c r="CG75" s="168"/>
      <c r="CH75" s="168"/>
      <c r="CI75" s="168"/>
      <c r="CJ75" s="168"/>
      <c r="CK75" s="168"/>
      <c r="CL75" s="168"/>
      <c r="CM75" s="168"/>
      <c r="CN75" s="168"/>
      <c r="CO75" s="168"/>
      <c r="CP75" s="168"/>
      <c r="CQ75" s="168"/>
      <c r="CR75" s="168"/>
      <c r="CS75" s="168"/>
      <c r="CT75" s="168"/>
      <c r="CU75" s="168"/>
      <c r="CV75" s="168"/>
      <c r="CW75" s="168"/>
      <c r="CX75" s="168"/>
      <c r="CY75" s="168"/>
      <c r="CZ75" s="168"/>
      <c r="DA75" s="168"/>
      <c r="DB75" s="168"/>
      <c r="DC75" s="168"/>
      <c r="DD75" s="168"/>
      <c r="DE75" s="168"/>
      <c r="DF75" s="168"/>
      <c r="DG75" s="168"/>
      <c r="DH75" s="168"/>
      <c r="DI75" s="168"/>
      <c r="DJ75" s="168"/>
      <c r="DK75" s="168"/>
      <c r="DL75" s="168"/>
      <c r="DM75" s="168"/>
      <c r="DN75" s="168"/>
      <c r="DO75" s="168"/>
      <c r="DP75" s="168"/>
      <c r="DQ75" s="168"/>
      <c r="DR75" s="168"/>
      <c r="DS75" s="168"/>
      <c r="DT75" s="168"/>
      <c r="DU75" s="168"/>
      <c r="DV75" s="168"/>
      <c r="DW75" s="168"/>
      <c r="DX75" s="168"/>
      <c r="DY75" s="168"/>
      <c r="DZ75" s="168"/>
      <c r="EA75" s="168"/>
      <c r="EB75" s="168"/>
      <c r="EC75" s="168"/>
      <c r="ED75" s="168"/>
      <c r="EE75" s="168"/>
      <c r="EF75" s="168"/>
      <c r="EG75" s="168"/>
      <c r="EH75" s="168"/>
      <c r="EI75" s="168"/>
      <c r="EJ75" s="168"/>
      <c r="EK75" s="168"/>
      <c r="EL75" s="168"/>
      <c r="EM75" s="168"/>
      <c r="EN75" s="168"/>
      <c r="EO75" s="168"/>
      <c r="EP75" s="168"/>
      <c r="EQ75" s="168"/>
      <c r="ER75" s="168"/>
      <c r="ES75" s="168"/>
      <c r="ET75" s="168"/>
      <c r="EU75" s="168"/>
      <c r="EV75" s="168"/>
      <c r="EW75" s="168"/>
      <c r="EX75" s="168"/>
      <c r="EY75" s="168"/>
      <c r="EZ75" s="168"/>
      <c r="FA75" s="168"/>
      <c r="FB75" s="168"/>
      <c r="FC75" s="168"/>
      <c r="FD75" s="168"/>
      <c r="FE75" s="168"/>
      <c r="FF75" s="168"/>
      <c r="FG75" s="168"/>
      <c r="FH75" s="168"/>
      <c r="FI75" s="168"/>
      <c r="FJ75" s="168"/>
      <c r="FK75" s="168"/>
      <c r="FL75" s="168"/>
      <c r="FM75" s="168"/>
      <c r="FN75" s="168"/>
      <c r="FO75" s="168"/>
      <c r="FP75" s="168"/>
      <c r="FQ75" s="168"/>
      <c r="FR75" s="168"/>
      <c r="FS75" s="168"/>
      <c r="FT75" s="168"/>
      <c r="FU75" s="168"/>
      <c r="FV75" s="168"/>
      <c r="FW75" s="168"/>
      <c r="FX75" s="168"/>
      <c r="FY75" s="168"/>
      <c r="FZ75" s="168"/>
      <c r="GA75" s="168"/>
      <c r="GB75" s="168"/>
      <c r="GC75" s="168"/>
      <c r="GD75" s="168"/>
      <c r="GE75" s="168"/>
      <c r="GF75" s="168"/>
      <c r="GG75" s="168"/>
      <c r="GH75" s="168"/>
      <c r="GI75" s="168"/>
      <c r="GJ75" s="168"/>
      <c r="GK75" s="168"/>
      <c r="GL75" s="168"/>
      <c r="GM75" s="168"/>
      <c r="GN75" s="168"/>
      <c r="GO75" s="168"/>
      <c r="GP75" s="168"/>
      <c r="GQ75" s="168"/>
      <c r="GR75" s="168"/>
      <c r="GS75" s="168"/>
      <c r="GT75" s="168"/>
      <c r="GU75" s="168"/>
      <c r="GV75" s="168"/>
      <c r="GW75" s="168"/>
      <c r="GX75" s="168"/>
      <c r="GY75" s="168"/>
      <c r="GZ75" s="168"/>
      <c r="HA75" s="168"/>
      <c r="HB75" s="168"/>
      <c r="HC75" s="168"/>
      <c r="HD75" s="168"/>
      <c r="HE75" s="168"/>
      <c r="HF75" s="168"/>
      <c r="HG75" s="168"/>
      <c r="HH75" s="168"/>
      <c r="HI75" s="168"/>
      <c r="HJ75" s="168"/>
      <c r="HK75" s="168"/>
      <c r="HL75" s="168"/>
      <c r="HM75" s="168"/>
      <c r="HN75" s="168"/>
      <c r="HO75" s="168"/>
      <c r="HP75" s="168"/>
      <c r="HQ75" s="168"/>
      <c r="HR75" s="168"/>
      <c r="HS75" s="168"/>
      <c r="HT75" s="168"/>
      <c r="HU75" s="168"/>
      <c r="HV75" s="168"/>
      <c r="HW75" s="168"/>
      <c r="HX75" s="168"/>
      <c r="HY75" s="168"/>
      <c r="HZ75" s="168"/>
      <c r="IA75" s="168"/>
      <c r="IB75" s="168"/>
      <c r="IC75" s="168"/>
      <c r="ID75" s="168"/>
      <c r="IE75" s="168"/>
      <c r="IF75" s="168"/>
      <c r="IG75" s="168"/>
      <c r="IH75" s="168"/>
      <c r="II75" s="168"/>
      <c r="IJ75" s="168"/>
      <c r="IK75" s="168"/>
      <c r="IL75" s="168"/>
    </row>
    <row r="76" spans="1:246" ht="15.75" customHeight="1" x14ac:dyDescent="0.3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94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95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0"/>
      <c r="HA76" s="70"/>
      <c r="HB76" s="70"/>
      <c r="HC76" s="70"/>
      <c r="HD76" s="70"/>
      <c r="HE76" s="70"/>
      <c r="HF76" s="70"/>
      <c r="HG76" s="70"/>
      <c r="HH76" s="70"/>
      <c r="HI76" s="70"/>
      <c r="HJ76" s="70"/>
      <c r="HK76" s="70"/>
      <c r="HL76" s="70"/>
      <c r="HM76" s="70"/>
      <c r="HN76" s="70"/>
      <c r="HO76" s="70"/>
      <c r="HP76" s="70"/>
      <c r="HQ76" s="70"/>
      <c r="HR76" s="70"/>
      <c r="HS76" s="70"/>
      <c r="HT76" s="70"/>
      <c r="HU76" s="70"/>
      <c r="HV76" s="70"/>
      <c r="HW76" s="70"/>
      <c r="HX76" s="70"/>
      <c r="HY76" s="70"/>
      <c r="HZ76" s="70"/>
      <c r="IA76" s="70"/>
      <c r="IB76" s="70"/>
      <c r="IC76" s="70"/>
      <c r="ID76" s="70"/>
      <c r="IE76" s="70"/>
      <c r="IF76" s="70"/>
      <c r="IG76" s="70"/>
      <c r="IH76" s="70"/>
      <c r="II76" s="70"/>
      <c r="IJ76" s="70"/>
      <c r="IK76" s="70"/>
      <c r="IL76" s="70"/>
    </row>
    <row r="77" spans="1:246" ht="15.75" customHeight="1" x14ac:dyDescent="0.35">
      <c r="A77" s="73" t="s">
        <v>852</v>
      </c>
      <c r="B77" s="70"/>
      <c r="C77" s="70"/>
      <c r="D77" s="164">
        <f t="shared" ref="D77:CQ77" si="350">SUM(D78:D80)</f>
        <v>0</v>
      </c>
      <c r="E77" s="164">
        <f t="shared" si="350"/>
        <v>0</v>
      </c>
      <c r="F77" s="164">
        <f t="shared" si="350"/>
        <v>0</v>
      </c>
      <c r="G77" s="164">
        <f t="shared" si="350"/>
        <v>0</v>
      </c>
      <c r="H77" s="164">
        <f t="shared" si="350"/>
        <v>0</v>
      </c>
      <c r="I77" s="164">
        <f t="shared" si="350"/>
        <v>0</v>
      </c>
      <c r="J77" s="164">
        <f t="shared" si="350"/>
        <v>0</v>
      </c>
      <c r="K77" s="164">
        <f t="shared" si="350"/>
        <v>0</v>
      </c>
      <c r="L77" s="164">
        <f t="shared" si="350"/>
        <v>0</v>
      </c>
      <c r="M77" s="164">
        <f t="shared" si="350"/>
        <v>0</v>
      </c>
      <c r="N77" s="164">
        <f t="shared" si="350"/>
        <v>0</v>
      </c>
      <c r="O77" s="164">
        <f t="shared" si="350"/>
        <v>0</v>
      </c>
      <c r="P77" s="164">
        <f t="shared" si="350"/>
        <v>0</v>
      </c>
      <c r="Q77" s="164">
        <f t="shared" si="350"/>
        <v>0</v>
      </c>
      <c r="R77" s="164">
        <f t="shared" si="350"/>
        <v>0</v>
      </c>
      <c r="S77" s="164">
        <f t="shared" si="350"/>
        <v>0</v>
      </c>
      <c r="T77" s="164">
        <f t="shared" si="350"/>
        <v>0</v>
      </c>
      <c r="U77" s="164">
        <f t="shared" si="350"/>
        <v>0</v>
      </c>
      <c r="V77" s="164">
        <f t="shared" si="350"/>
        <v>0</v>
      </c>
      <c r="W77" s="164">
        <f t="shared" si="350"/>
        <v>0</v>
      </c>
      <c r="X77" s="164">
        <f t="shared" si="350"/>
        <v>0</v>
      </c>
      <c r="Y77" s="164">
        <f t="shared" si="350"/>
        <v>0</v>
      </c>
      <c r="Z77" s="164">
        <f t="shared" si="350"/>
        <v>0</v>
      </c>
      <c r="AA77" s="164">
        <f t="shared" si="350"/>
        <v>0</v>
      </c>
      <c r="AB77" s="164">
        <f t="shared" si="350"/>
        <v>0</v>
      </c>
      <c r="AC77" s="164">
        <f t="shared" si="350"/>
        <v>0</v>
      </c>
      <c r="AD77" s="164">
        <f t="shared" si="350"/>
        <v>0</v>
      </c>
      <c r="AE77" s="164">
        <f t="shared" si="350"/>
        <v>0</v>
      </c>
      <c r="AF77" s="164">
        <f t="shared" si="350"/>
        <v>0</v>
      </c>
      <c r="AG77" s="164">
        <f t="shared" si="350"/>
        <v>0</v>
      </c>
      <c r="AH77" s="193">
        <f t="shared" si="350"/>
        <v>0</v>
      </c>
      <c r="AI77" s="163">
        <f t="shared" si="350"/>
        <v>0</v>
      </c>
      <c r="AJ77" s="164">
        <f t="shared" si="350"/>
        <v>0</v>
      </c>
      <c r="AK77" s="164">
        <f t="shared" si="350"/>
        <v>1000</v>
      </c>
      <c r="AL77" s="164">
        <f t="shared" si="350"/>
        <v>0</v>
      </c>
      <c r="AM77" s="164">
        <f t="shared" si="350"/>
        <v>0</v>
      </c>
      <c r="AN77" s="164">
        <f t="shared" si="350"/>
        <v>0</v>
      </c>
      <c r="AO77" s="164">
        <f t="shared" si="350"/>
        <v>0</v>
      </c>
      <c r="AP77" s="164">
        <f t="shared" si="350"/>
        <v>0</v>
      </c>
      <c r="AQ77" s="164">
        <f t="shared" si="350"/>
        <v>0</v>
      </c>
      <c r="AR77" s="164">
        <f t="shared" si="350"/>
        <v>0</v>
      </c>
      <c r="AS77" s="164">
        <f t="shared" si="350"/>
        <v>0</v>
      </c>
      <c r="AT77" s="164">
        <f t="shared" si="350"/>
        <v>2500</v>
      </c>
      <c r="AU77" s="164">
        <f t="shared" si="350"/>
        <v>0</v>
      </c>
      <c r="AV77" s="164">
        <f t="shared" si="350"/>
        <v>0</v>
      </c>
      <c r="AW77" s="164">
        <f t="shared" si="350"/>
        <v>0</v>
      </c>
      <c r="AX77" s="164">
        <f t="shared" si="350"/>
        <v>1200</v>
      </c>
      <c r="AY77" s="164">
        <f t="shared" si="350"/>
        <v>0</v>
      </c>
      <c r="AZ77" s="164">
        <f t="shared" si="350"/>
        <v>0</v>
      </c>
      <c r="BA77" s="164">
        <f t="shared" si="350"/>
        <v>0</v>
      </c>
      <c r="BB77" s="164">
        <f t="shared" si="350"/>
        <v>0</v>
      </c>
      <c r="BC77" s="164">
        <f t="shared" si="350"/>
        <v>0</v>
      </c>
      <c r="BD77" s="164">
        <f t="shared" si="350"/>
        <v>0</v>
      </c>
      <c r="BE77" s="164">
        <f t="shared" si="350"/>
        <v>0</v>
      </c>
      <c r="BF77" s="164">
        <f t="shared" si="350"/>
        <v>0</v>
      </c>
      <c r="BG77" s="164">
        <f t="shared" si="350"/>
        <v>0</v>
      </c>
      <c r="BH77" s="164">
        <f t="shared" si="350"/>
        <v>2000</v>
      </c>
      <c r="BI77" s="164">
        <f t="shared" si="350"/>
        <v>0</v>
      </c>
      <c r="BJ77" s="164">
        <f t="shared" si="350"/>
        <v>0</v>
      </c>
      <c r="BK77" s="164">
        <f t="shared" si="350"/>
        <v>0</v>
      </c>
      <c r="BL77" s="164">
        <f t="shared" si="350"/>
        <v>0</v>
      </c>
      <c r="BM77" s="165">
        <f t="shared" si="350"/>
        <v>0</v>
      </c>
      <c r="BN77" s="166">
        <f t="shared" si="350"/>
        <v>0</v>
      </c>
      <c r="BO77" s="164">
        <f t="shared" si="350"/>
        <v>0</v>
      </c>
      <c r="BP77" s="164">
        <f t="shared" si="350"/>
        <v>0</v>
      </c>
      <c r="BQ77" s="164">
        <f t="shared" si="350"/>
        <v>0</v>
      </c>
      <c r="BR77" s="164">
        <f t="shared" si="350"/>
        <v>0</v>
      </c>
      <c r="BS77" s="164">
        <f t="shared" si="350"/>
        <v>0</v>
      </c>
      <c r="BT77" s="164">
        <f t="shared" si="350"/>
        <v>0</v>
      </c>
      <c r="BU77" s="164">
        <f t="shared" si="350"/>
        <v>0</v>
      </c>
      <c r="BV77" s="164">
        <f t="shared" si="350"/>
        <v>0</v>
      </c>
      <c r="BW77" s="164">
        <f t="shared" si="350"/>
        <v>2500</v>
      </c>
      <c r="BX77" s="164">
        <f t="shared" si="350"/>
        <v>0</v>
      </c>
      <c r="BY77" s="164">
        <f t="shared" si="350"/>
        <v>0</v>
      </c>
      <c r="BZ77" s="164">
        <f t="shared" si="350"/>
        <v>0</v>
      </c>
      <c r="CA77" s="164">
        <f t="shared" si="350"/>
        <v>0</v>
      </c>
      <c r="CB77" s="164">
        <f t="shared" si="350"/>
        <v>0</v>
      </c>
      <c r="CC77" s="164">
        <f t="shared" si="350"/>
        <v>3000</v>
      </c>
      <c r="CD77" s="164">
        <f t="shared" si="350"/>
        <v>0</v>
      </c>
      <c r="CE77" s="164">
        <f t="shared" si="350"/>
        <v>0</v>
      </c>
      <c r="CF77" s="164">
        <f t="shared" si="350"/>
        <v>0</v>
      </c>
      <c r="CG77" s="164">
        <f t="shared" si="350"/>
        <v>0</v>
      </c>
      <c r="CH77" s="164">
        <f t="shared" si="350"/>
        <v>0</v>
      </c>
      <c r="CI77" s="164">
        <f t="shared" si="350"/>
        <v>0</v>
      </c>
      <c r="CJ77" s="164">
        <f t="shared" si="350"/>
        <v>0</v>
      </c>
      <c r="CK77" s="164">
        <f t="shared" si="350"/>
        <v>0</v>
      </c>
      <c r="CL77" s="164">
        <f t="shared" si="350"/>
        <v>0</v>
      </c>
      <c r="CM77" s="164">
        <f t="shared" si="350"/>
        <v>0</v>
      </c>
      <c r="CN77" s="164">
        <f t="shared" si="350"/>
        <v>0</v>
      </c>
      <c r="CO77" s="164">
        <f t="shared" si="350"/>
        <v>0</v>
      </c>
      <c r="CP77" s="164">
        <f t="shared" si="350"/>
        <v>0</v>
      </c>
      <c r="CQ77" s="164">
        <f t="shared" si="350"/>
        <v>0</v>
      </c>
      <c r="CR77" s="164">
        <f t="shared" ref="CR77:FC77" si="351">SUM(CR78:CR80)</f>
        <v>0</v>
      </c>
      <c r="CS77" s="164">
        <f t="shared" si="351"/>
        <v>0</v>
      </c>
      <c r="CT77" s="164">
        <f t="shared" si="351"/>
        <v>0</v>
      </c>
      <c r="CU77" s="164">
        <f t="shared" si="351"/>
        <v>0</v>
      </c>
      <c r="CV77" s="164">
        <f t="shared" si="351"/>
        <v>0</v>
      </c>
      <c r="CW77" s="164">
        <f t="shared" si="351"/>
        <v>0</v>
      </c>
      <c r="CX77" s="164">
        <f t="shared" si="351"/>
        <v>0</v>
      </c>
      <c r="CY77" s="164">
        <f t="shared" si="351"/>
        <v>0</v>
      </c>
      <c r="CZ77" s="164">
        <f t="shared" si="351"/>
        <v>0</v>
      </c>
      <c r="DA77" s="164">
        <f t="shared" si="351"/>
        <v>0</v>
      </c>
      <c r="DB77" s="164">
        <f t="shared" si="351"/>
        <v>0</v>
      </c>
      <c r="DC77" s="164">
        <f t="shared" si="351"/>
        <v>0</v>
      </c>
      <c r="DD77" s="164">
        <f t="shared" si="351"/>
        <v>0</v>
      </c>
      <c r="DE77" s="164">
        <f t="shared" si="351"/>
        <v>0</v>
      </c>
      <c r="DF77" s="164">
        <f t="shared" si="351"/>
        <v>0</v>
      </c>
      <c r="DG77" s="164">
        <f t="shared" si="351"/>
        <v>0</v>
      </c>
      <c r="DH77" s="164">
        <f t="shared" si="351"/>
        <v>0</v>
      </c>
      <c r="DI77" s="164">
        <f t="shared" si="351"/>
        <v>0</v>
      </c>
      <c r="DJ77" s="164">
        <f t="shared" si="351"/>
        <v>0</v>
      </c>
      <c r="DK77" s="164">
        <f t="shared" si="351"/>
        <v>0</v>
      </c>
      <c r="DL77" s="164">
        <f t="shared" si="351"/>
        <v>0</v>
      </c>
      <c r="DM77" s="164">
        <f t="shared" si="351"/>
        <v>0</v>
      </c>
      <c r="DN77" s="164">
        <f t="shared" si="351"/>
        <v>0</v>
      </c>
      <c r="DO77" s="164">
        <f t="shared" si="351"/>
        <v>0</v>
      </c>
      <c r="DP77" s="164">
        <f t="shared" si="351"/>
        <v>0</v>
      </c>
      <c r="DQ77" s="164">
        <f t="shared" si="351"/>
        <v>0</v>
      </c>
      <c r="DR77" s="164">
        <f t="shared" si="351"/>
        <v>0</v>
      </c>
      <c r="DS77" s="164">
        <f t="shared" si="351"/>
        <v>0</v>
      </c>
      <c r="DT77" s="164">
        <f t="shared" si="351"/>
        <v>0</v>
      </c>
      <c r="DU77" s="164">
        <f t="shared" si="351"/>
        <v>0</v>
      </c>
      <c r="DV77" s="164">
        <f t="shared" si="351"/>
        <v>0</v>
      </c>
      <c r="DW77" s="164">
        <f t="shared" si="351"/>
        <v>0</v>
      </c>
      <c r="DX77" s="164">
        <f t="shared" si="351"/>
        <v>0</v>
      </c>
      <c r="DY77" s="164">
        <f t="shared" si="351"/>
        <v>0</v>
      </c>
      <c r="DZ77" s="164">
        <f t="shared" si="351"/>
        <v>0</v>
      </c>
      <c r="EA77" s="164">
        <f t="shared" si="351"/>
        <v>0</v>
      </c>
      <c r="EB77" s="164">
        <f t="shared" si="351"/>
        <v>0</v>
      </c>
      <c r="EC77" s="164">
        <f t="shared" si="351"/>
        <v>0</v>
      </c>
      <c r="ED77" s="164">
        <f t="shared" si="351"/>
        <v>0</v>
      </c>
      <c r="EE77" s="164">
        <f t="shared" si="351"/>
        <v>0</v>
      </c>
      <c r="EF77" s="164">
        <f t="shared" si="351"/>
        <v>0</v>
      </c>
      <c r="EG77" s="164">
        <f t="shared" si="351"/>
        <v>0</v>
      </c>
      <c r="EH77" s="164">
        <f t="shared" si="351"/>
        <v>0</v>
      </c>
      <c r="EI77" s="164">
        <f t="shared" si="351"/>
        <v>0</v>
      </c>
      <c r="EJ77" s="164">
        <f t="shared" si="351"/>
        <v>0</v>
      </c>
      <c r="EK77" s="164">
        <f t="shared" si="351"/>
        <v>0</v>
      </c>
      <c r="EL77" s="164">
        <f t="shared" si="351"/>
        <v>0</v>
      </c>
      <c r="EM77" s="164">
        <f t="shared" si="351"/>
        <v>0</v>
      </c>
      <c r="EN77" s="164">
        <f t="shared" si="351"/>
        <v>0</v>
      </c>
      <c r="EO77" s="164">
        <f t="shared" si="351"/>
        <v>0</v>
      </c>
      <c r="EP77" s="164">
        <f t="shared" si="351"/>
        <v>0</v>
      </c>
      <c r="EQ77" s="164">
        <f t="shared" si="351"/>
        <v>0</v>
      </c>
      <c r="ER77" s="164">
        <f t="shared" si="351"/>
        <v>0</v>
      </c>
      <c r="ES77" s="164">
        <f t="shared" si="351"/>
        <v>0</v>
      </c>
      <c r="ET77" s="164">
        <f t="shared" si="351"/>
        <v>0</v>
      </c>
      <c r="EU77" s="164">
        <f t="shared" si="351"/>
        <v>0</v>
      </c>
      <c r="EV77" s="164">
        <f t="shared" si="351"/>
        <v>0</v>
      </c>
      <c r="EW77" s="164">
        <f t="shared" si="351"/>
        <v>0</v>
      </c>
      <c r="EX77" s="164">
        <f t="shared" si="351"/>
        <v>0</v>
      </c>
      <c r="EY77" s="164">
        <f t="shared" si="351"/>
        <v>0</v>
      </c>
      <c r="EZ77" s="164">
        <f t="shared" si="351"/>
        <v>0</v>
      </c>
      <c r="FA77" s="164">
        <f t="shared" si="351"/>
        <v>0</v>
      </c>
      <c r="FB77" s="164">
        <f t="shared" si="351"/>
        <v>0</v>
      </c>
      <c r="FC77" s="164">
        <f t="shared" si="351"/>
        <v>0</v>
      </c>
      <c r="FD77" s="164">
        <f t="shared" ref="FD77:HO77" si="352">SUM(FD78:FD80)</f>
        <v>0</v>
      </c>
      <c r="FE77" s="164">
        <f t="shared" si="352"/>
        <v>0</v>
      </c>
      <c r="FF77" s="164">
        <f t="shared" si="352"/>
        <v>0</v>
      </c>
      <c r="FG77" s="164">
        <f t="shared" si="352"/>
        <v>0</v>
      </c>
      <c r="FH77" s="164">
        <f t="shared" si="352"/>
        <v>0</v>
      </c>
      <c r="FI77" s="164">
        <f t="shared" si="352"/>
        <v>0</v>
      </c>
      <c r="FJ77" s="164">
        <f t="shared" si="352"/>
        <v>0</v>
      </c>
      <c r="FK77" s="164">
        <f t="shared" si="352"/>
        <v>0</v>
      </c>
      <c r="FL77" s="164">
        <f t="shared" si="352"/>
        <v>0</v>
      </c>
      <c r="FM77" s="164">
        <f t="shared" si="352"/>
        <v>0</v>
      </c>
      <c r="FN77" s="164">
        <f t="shared" si="352"/>
        <v>0</v>
      </c>
      <c r="FO77" s="164">
        <f t="shared" si="352"/>
        <v>0</v>
      </c>
      <c r="FP77" s="164">
        <f t="shared" si="352"/>
        <v>0</v>
      </c>
      <c r="FQ77" s="164">
        <f t="shared" si="352"/>
        <v>0</v>
      </c>
      <c r="FR77" s="164">
        <f t="shared" si="352"/>
        <v>0</v>
      </c>
      <c r="FS77" s="164">
        <f t="shared" si="352"/>
        <v>0</v>
      </c>
      <c r="FT77" s="164">
        <f t="shared" si="352"/>
        <v>0</v>
      </c>
      <c r="FU77" s="164">
        <f t="shared" si="352"/>
        <v>0</v>
      </c>
      <c r="FV77" s="164">
        <f t="shared" si="352"/>
        <v>0</v>
      </c>
      <c r="FW77" s="164">
        <f t="shared" si="352"/>
        <v>0</v>
      </c>
      <c r="FX77" s="164">
        <f t="shared" si="352"/>
        <v>0</v>
      </c>
      <c r="FY77" s="164">
        <f t="shared" si="352"/>
        <v>0</v>
      </c>
      <c r="FZ77" s="164">
        <f t="shared" si="352"/>
        <v>0</v>
      </c>
      <c r="GA77" s="164">
        <f t="shared" si="352"/>
        <v>0</v>
      </c>
      <c r="GB77" s="164">
        <f t="shared" si="352"/>
        <v>0</v>
      </c>
      <c r="GC77" s="164">
        <f t="shared" si="352"/>
        <v>0</v>
      </c>
      <c r="GD77" s="164">
        <f t="shared" si="352"/>
        <v>0</v>
      </c>
      <c r="GE77" s="164">
        <f t="shared" si="352"/>
        <v>0</v>
      </c>
      <c r="GF77" s="164">
        <f t="shared" si="352"/>
        <v>0</v>
      </c>
      <c r="GG77" s="164">
        <f t="shared" si="352"/>
        <v>0</v>
      </c>
      <c r="GH77" s="164">
        <f t="shared" si="352"/>
        <v>0</v>
      </c>
      <c r="GI77" s="164">
        <f t="shared" si="352"/>
        <v>0</v>
      </c>
      <c r="GJ77" s="164">
        <f t="shared" si="352"/>
        <v>0</v>
      </c>
      <c r="GK77" s="164">
        <f t="shared" si="352"/>
        <v>0</v>
      </c>
      <c r="GL77" s="164">
        <f t="shared" si="352"/>
        <v>0</v>
      </c>
      <c r="GM77" s="164">
        <f t="shared" si="352"/>
        <v>0</v>
      </c>
      <c r="GN77" s="164">
        <f t="shared" si="352"/>
        <v>0</v>
      </c>
      <c r="GO77" s="164">
        <f t="shared" si="352"/>
        <v>0</v>
      </c>
      <c r="GP77" s="164">
        <f t="shared" si="352"/>
        <v>0</v>
      </c>
      <c r="GQ77" s="164">
        <f t="shared" si="352"/>
        <v>0</v>
      </c>
      <c r="GR77" s="164">
        <f t="shared" si="352"/>
        <v>0</v>
      </c>
      <c r="GS77" s="164">
        <f t="shared" si="352"/>
        <v>0</v>
      </c>
      <c r="GT77" s="164">
        <f t="shared" si="352"/>
        <v>0</v>
      </c>
      <c r="GU77" s="164">
        <f t="shared" si="352"/>
        <v>0</v>
      </c>
      <c r="GV77" s="164">
        <f t="shared" si="352"/>
        <v>0</v>
      </c>
      <c r="GW77" s="164">
        <f t="shared" si="352"/>
        <v>0</v>
      </c>
      <c r="GX77" s="164">
        <f t="shared" si="352"/>
        <v>0</v>
      </c>
      <c r="GY77" s="164">
        <f t="shared" si="352"/>
        <v>0</v>
      </c>
      <c r="GZ77" s="164">
        <f t="shared" si="352"/>
        <v>0</v>
      </c>
      <c r="HA77" s="164">
        <f t="shared" si="352"/>
        <v>0</v>
      </c>
      <c r="HB77" s="164">
        <f t="shared" si="352"/>
        <v>0</v>
      </c>
      <c r="HC77" s="164">
        <f t="shared" si="352"/>
        <v>0</v>
      </c>
      <c r="HD77" s="164">
        <f t="shared" si="352"/>
        <v>0</v>
      </c>
      <c r="HE77" s="164">
        <f t="shared" si="352"/>
        <v>0</v>
      </c>
      <c r="HF77" s="164">
        <f t="shared" si="352"/>
        <v>0</v>
      </c>
      <c r="HG77" s="164">
        <f t="shared" si="352"/>
        <v>0</v>
      </c>
      <c r="HH77" s="164">
        <f t="shared" si="352"/>
        <v>0</v>
      </c>
      <c r="HI77" s="164">
        <f t="shared" si="352"/>
        <v>0</v>
      </c>
      <c r="HJ77" s="164">
        <f t="shared" si="352"/>
        <v>0</v>
      </c>
      <c r="HK77" s="164">
        <f t="shared" si="352"/>
        <v>0</v>
      </c>
      <c r="HL77" s="164">
        <f t="shared" si="352"/>
        <v>0</v>
      </c>
      <c r="HM77" s="164">
        <f t="shared" si="352"/>
        <v>0</v>
      </c>
      <c r="HN77" s="164">
        <f t="shared" si="352"/>
        <v>0</v>
      </c>
      <c r="HO77" s="164">
        <f t="shared" si="352"/>
        <v>0</v>
      </c>
      <c r="HP77" s="164">
        <f t="shared" ref="HP77:IL77" si="353">SUM(HP78:HP80)</f>
        <v>0</v>
      </c>
      <c r="HQ77" s="164">
        <f t="shared" si="353"/>
        <v>0</v>
      </c>
      <c r="HR77" s="164">
        <f t="shared" si="353"/>
        <v>0</v>
      </c>
      <c r="HS77" s="164">
        <f t="shared" si="353"/>
        <v>0</v>
      </c>
      <c r="HT77" s="164">
        <f t="shared" si="353"/>
        <v>0</v>
      </c>
      <c r="HU77" s="164">
        <f t="shared" si="353"/>
        <v>0</v>
      </c>
      <c r="HV77" s="164">
        <f t="shared" si="353"/>
        <v>0</v>
      </c>
      <c r="HW77" s="164">
        <f t="shared" si="353"/>
        <v>0</v>
      </c>
      <c r="HX77" s="164">
        <f t="shared" si="353"/>
        <v>0</v>
      </c>
      <c r="HY77" s="164">
        <f t="shared" si="353"/>
        <v>0</v>
      </c>
      <c r="HZ77" s="164">
        <f t="shared" si="353"/>
        <v>0</v>
      </c>
      <c r="IA77" s="164">
        <f t="shared" si="353"/>
        <v>0</v>
      </c>
      <c r="IB77" s="164">
        <f t="shared" si="353"/>
        <v>0</v>
      </c>
      <c r="IC77" s="164">
        <f t="shared" si="353"/>
        <v>0</v>
      </c>
      <c r="ID77" s="164">
        <f t="shared" si="353"/>
        <v>0</v>
      </c>
      <c r="IE77" s="164">
        <f t="shared" si="353"/>
        <v>0</v>
      </c>
      <c r="IF77" s="164">
        <f t="shared" si="353"/>
        <v>0</v>
      </c>
      <c r="IG77" s="164">
        <f t="shared" si="353"/>
        <v>0</v>
      </c>
      <c r="IH77" s="164">
        <f t="shared" si="353"/>
        <v>0</v>
      </c>
      <c r="II77" s="164">
        <f t="shared" si="353"/>
        <v>0</v>
      </c>
      <c r="IJ77" s="164">
        <f t="shared" si="353"/>
        <v>0</v>
      </c>
      <c r="IK77" s="164">
        <f t="shared" si="353"/>
        <v>0</v>
      </c>
      <c r="IL77" s="164">
        <f t="shared" si="353"/>
        <v>0</v>
      </c>
    </row>
    <row r="78" spans="1:246" ht="15.75" customHeight="1" outlineLevel="1" x14ac:dyDescent="0.35">
      <c r="A78" s="3" t="s">
        <v>853</v>
      </c>
      <c r="B78" s="70"/>
      <c r="C78" s="70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94"/>
      <c r="AI78" s="167"/>
      <c r="AJ78" s="168"/>
      <c r="AK78" s="168"/>
      <c r="AL78" s="168"/>
      <c r="AM78" s="168"/>
      <c r="AN78" s="168"/>
      <c r="AO78" s="168"/>
      <c r="AP78" s="168"/>
      <c r="AQ78" s="168"/>
      <c r="AR78" s="168"/>
      <c r="AS78" s="168"/>
      <c r="AT78" s="168"/>
      <c r="AU78" s="168"/>
      <c r="AV78" s="168"/>
      <c r="AW78" s="168"/>
      <c r="AX78" s="168"/>
      <c r="AY78" s="168"/>
      <c r="AZ78" s="168"/>
      <c r="BA78" s="168"/>
      <c r="BB78" s="168"/>
      <c r="BC78" s="168"/>
      <c r="BD78" s="168"/>
      <c r="BE78" s="168"/>
      <c r="BF78" s="168"/>
      <c r="BG78" s="168"/>
      <c r="BH78" s="168">
        <v>2000</v>
      </c>
      <c r="BI78" s="168"/>
      <c r="BJ78" s="168"/>
      <c r="BK78" s="168"/>
      <c r="BL78" s="168"/>
      <c r="BM78" s="169"/>
      <c r="BN78" s="170"/>
      <c r="BO78" s="168"/>
      <c r="BP78" s="168"/>
      <c r="BQ78" s="168"/>
      <c r="BR78" s="168"/>
      <c r="BS78" s="168"/>
      <c r="BT78" s="168"/>
      <c r="BU78" s="168"/>
      <c r="BV78" s="168"/>
      <c r="BW78" s="168">
        <v>2500</v>
      </c>
      <c r="BX78" s="168"/>
      <c r="BY78" s="168"/>
      <c r="BZ78" s="168"/>
      <c r="CA78" s="168"/>
      <c r="CB78" s="168"/>
      <c r="CC78" s="168"/>
      <c r="CD78" s="168"/>
      <c r="CE78" s="168"/>
      <c r="CF78" s="168"/>
      <c r="CG78" s="168"/>
      <c r="CH78" s="168"/>
      <c r="CI78" s="168"/>
      <c r="CJ78" s="168"/>
      <c r="CK78" s="168"/>
      <c r="CL78" s="168"/>
      <c r="CM78" s="168"/>
      <c r="CN78" s="168"/>
      <c r="CO78" s="168"/>
      <c r="CP78" s="168"/>
      <c r="CQ78" s="168"/>
      <c r="CR78" s="168"/>
      <c r="CS78" s="168"/>
      <c r="CT78" s="168"/>
      <c r="CU78" s="168"/>
      <c r="CV78" s="168"/>
      <c r="CW78" s="168"/>
      <c r="CX78" s="168"/>
      <c r="CY78" s="168"/>
      <c r="CZ78" s="168"/>
      <c r="DA78" s="168"/>
      <c r="DB78" s="168"/>
      <c r="DC78" s="168"/>
      <c r="DD78" s="168"/>
      <c r="DE78" s="168"/>
      <c r="DF78" s="168"/>
      <c r="DG78" s="168"/>
      <c r="DH78" s="168"/>
      <c r="DI78" s="168"/>
      <c r="DJ78" s="168"/>
      <c r="DK78" s="168"/>
      <c r="DL78" s="168"/>
      <c r="DM78" s="168"/>
      <c r="DN78" s="168"/>
      <c r="DO78" s="168"/>
      <c r="DP78" s="168"/>
      <c r="DQ78" s="168"/>
      <c r="DR78" s="168"/>
      <c r="DS78" s="168"/>
      <c r="DT78" s="168"/>
      <c r="DU78" s="168"/>
      <c r="DV78" s="168"/>
      <c r="DW78" s="168"/>
      <c r="DX78" s="168"/>
      <c r="DY78" s="168"/>
      <c r="DZ78" s="168"/>
      <c r="EA78" s="168"/>
      <c r="EB78" s="168"/>
      <c r="EC78" s="168"/>
      <c r="ED78" s="168"/>
      <c r="EE78" s="168"/>
      <c r="EF78" s="168"/>
      <c r="EG78" s="168"/>
      <c r="EH78" s="168"/>
      <c r="EI78" s="168"/>
      <c r="EJ78" s="168"/>
      <c r="EK78" s="168"/>
      <c r="EL78" s="168"/>
      <c r="EM78" s="168"/>
      <c r="EN78" s="168"/>
      <c r="EO78" s="168"/>
      <c r="EP78" s="168"/>
      <c r="EQ78" s="168"/>
      <c r="ER78" s="168"/>
      <c r="ES78" s="168"/>
      <c r="ET78" s="168"/>
      <c r="EU78" s="168"/>
      <c r="EV78" s="168"/>
      <c r="EW78" s="168"/>
      <c r="EX78" s="168"/>
      <c r="EY78" s="168"/>
      <c r="EZ78" s="168"/>
      <c r="FA78" s="168"/>
      <c r="FB78" s="168"/>
      <c r="FC78" s="168"/>
      <c r="FD78" s="168"/>
      <c r="FE78" s="168"/>
      <c r="FF78" s="168"/>
      <c r="FG78" s="168"/>
      <c r="FH78" s="168"/>
      <c r="FI78" s="168"/>
      <c r="FJ78" s="168"/>
      <c r="FK78" s="168"/>
      <c r="FL78" s="168"/>
      <c r="FM78" s="168"/>
      <c r="FN78" s="168"/>
      <c r="FO78" s="168"/>
      <c r="FP78" s="168"/>
      <c r="FQ78" s="168"/>
      <c r="FR78" s="168"/>
      <c r="FS78" s="168"/>
      <c r="FT78" s="168"/>
      <c r="FU78" s="168"/>
      <c r="FV78" s="168"/>
      <c r="FW78" s="168"/>
      <c r="FX78" s="168"/>
      <c r="FY78" s="168"/>
      <c r="FZ78" s="168"/>
      <c r="GA78" s="168"/>
      <c r="GB78" s="168"/>
      <c r="GC78" s="168"/>
      <c r="GD78" s="168"/>
      <c r="GE78" s="168"/>
      <c r="GF78" s="168"/>
      <c r="GG78" s="168"/>
      <c r="GH78" s="168"/>
      <c r="GI78" s="168"/>
      <c r="GJ78" s="168"/>
      <c r="GK78" s="168"/>
      <c r="GL78" s="168"/>
      <c r="GM78" s="168"/>
      <c r="GN78" s="168"/>
      <c r="GO78" s="168"/>
      <c r="GP78" s="168"/>
      <c r="GQ78" s="168"/>
      <c r="GR78" s="168"/>
      <c r="GS78" s="168"/>
      <c r="GT78" s="168"/>
      <c r="GU78" s="168"/>
      <c r="GV78" s="168"/>
      <c r="GW78" s="168"/>
      <c r="GX78" s="168"/>
      <c r="GY78" s="168"/>
      <c r="GZ78" s="168"/>
      <c r="HA78" s="168"/>
      <c r="HB78" s="168"/>
      <c r="HC78" s="168"/>
      <c r="HD78" s="168"/>
      <c r="HE78" s="168"/>
      <c r="HF78" s="168"/>
      <c r="HG78" s="168"/>
      <c r="HH78" s="168"/>
      <c r="HI78" s="168"/>
      <c r="HJ78" s="168"/>
      <c r="HK78" s="168"/>
      <c r="HL78" s="168"/>
      <c r="HM78" s="168"/>
      <c r="HN78" s="168"/>
      <c r="HO78" s="168"/>
      <c r="HP78" s="168"/>
      <c r="HQ78" s="168"/>
      <c r="HR78" s="168"/>
      <c r="HS78" s="168"/>
      <c r="HT78" s="168"/>
      <c r="HU78" s="168"/>
      <c r="HV78" s="168"/>
      <c r="HW78" s="168"/>
      <c r="HX78" s="168"/>
      <c r="HY78" s="168"/>
      <c r="HZ78" s="168"/>
      <c r="IA78" s="168"/>
      <c r="IB78" s="168"/>
      <c r="IC78" s="168"/>
      <c r="ID78" s="168"/>
      <c r="IE78" s="168"/>
      <c r="IF78" s="168"/>
      <c r="IG78" s="168"/>
      <c r="IH78" s="168"/>
      <c r="II78" s="168"/>
      <c r="IJ78" s="168"/>
      <c r="IK78" s="168"/>
      <c r="IL78" s="168"/>
    </row>
    <row r="79" spans="1:246" ht="15.75" customHeight="1" outlineLevel="1" x14ac:dyDescent="0.35">
      <c r="A79" s="3" t="s">
        <v>854</v>
      </c>
      <c r="B79" s="70"/>
      <c r="C79" s="70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  <c r="AH79" s="194"/>
      <c r="AI79" s="167"/>
      <c r="AJ79" s="168"/>
      <c r="AK79" s="168">
        <v>1000</v>
      </c>
      <c r="AL79" s="168"/>
      <c r="AM79" s="168"/>
      <c r="AN79" s="168"/>
      <c r="AO79" s="168"/>
      <c r="AP79" s="168"/>
      <c r="AQ79" s="168"/>
      <c r="AR79" s="168"/>
      <c r="AS79" s="168"/>
      <c r="AT79" s="168">
        <v>2500</v>
      </c>
      <c r="AU79" s="168"/>
      <c r="AV79" s="168"/>
      <c r="AW79" s="168"/>
      <c r="AX79" s="168">
        <v>1200</v>
      </c>
      <c r="AY79" s="168"/>
      <c r="AZ79" s="168"/>
      <c r="BA79" s="168"/>
      <c r="BB79" s="168"/>
      <c r="BC79" s="168"/>
      <c r="BD79" s="168"/>
      <c r="BE79" s="168"/>
      <c r="BF79" s="168"/>
      <c r="BG79" s="168"/>
      <c r="BH79" s="168"/>
      <c r="BI79" s="168"/>
      <c r="BJ79" s="168"/>
      <c r="BK79" s="168"/>
      <c r="BL79" s="168"/>
      <c r="BM79" s="169"/>
      <c r="BN79" s="170"/>
      <c r="BO79" s="168"/>
      <c r="BP79" s="168"/>
      <c r="BQ79" s="168"/>
      <c r="BR79" s="168"/>
      <c r="BS79" s="168"/>
      <c r="BT79" s="168"/>
      <c r="BU79" s="168"/>
      <c r="BV79" s="168"/>
      <c r="BW79" s="168"/>
      <c r="BX79" s="168"/>
      <c r="BY79" s="168"/>
      <c r="BZ79" s="168"/>
      <c r="CA79" s="168"/>
      <c r="CB79" s="168"/>
      <c r="CC79" s="168">
        <v>3000</v>
      </c>
      <c r="CD79" s="168"/>
      <c r="CE79" s="168"/>
      <c r="CF79" s="168"/>
      <c r="CG79" s="168"/>
      <c r="CH79" s="168"/>
      <c r="CI79" s="168"/>
      <c r="CJ79" s="168"/>
      <c r="CK79" s="168"/>
      <c r="CL79" s="168"/>
      <c r="CM79" s="168"/>
      <c r="CN79" s="168"/>
      <c r="CO79" s="168"/>
      <c r="CP79" s="168"/>
      <c r="CQ79" s="168"/>
      <c r="CR79" s="168"/>
      <c r="CS79" s="168"/>
      <c r="CT79" s="168"/>
      <c r="CU79" s="168"/>
      <c r="CV79" s="168"/>
      <c r="CW79" s="168"/>
      <c r="CX79" s="168"/>
      <c r="CY79" s="168"/>
      <c r="CZ79" s="168"/>
      <c r="DA79" s="168"/>
      <c r="DB79" s="168"/>
      <c r="DC79" s="168"/>
      <c r="DD79" s="168"/>
      <c r="DE79" s="168"/>
      <c r="DF79" s="168"/>
      <c r="DG79" s="168"/>
      <c r="DH79" s="168"/>
      <c r="DI79" s="168"/>
      <c r="DJ79" s="168"/>
      <c r="DK79" s="168"/>
      <c r="DL79" s="168"/>
      <c r="DM79" s="168"/>
      <c r="DN79" s="168"/>
      <c r="DO79" s="168"/>
      <c r="DP79" s="168"/>
      <c r="DQ79" s="168"/>
      <c r="DR79" s="168"/>
      <c r="DS79" s="168"/>
      <c r="DT79" s="168"/>
      <c r="DU79" s="168"/>
      <c r="DV79" s="168"/>
      <c r="DW79" s="168"/>
      <c r="DX79" s="168"/>
      <c r="DY79" s="168"/>
      <c r="DZ79" s="168"/>
      <c r="EA79" s="168"/>
      <c r="EB79" s="168"/>
      <c r="EC79" s="168"/>
      <c r="ED79" s="168"/>
      <c r="EE79" s="168"/>
      <c r="EF79" s="168"/>
      <c r="EG79" s="168"/>
      <c r="EH79" s="168"/>
      <c r="EI79" s="168"/>
      <c r="EJ79" s="168"/>
      <c r="EK79" s="168"/>
      <c r="EL79" s="168"/>
      <c r="EM79" s="168"/>
      <c r="EN79" s="168"/>
      <c r="EO79" s="168"/>
      <c r="EP79" s="168"/>
      <c r="EQ79" s="168"/>
      <c r="ER79" s="168"/>
      <c r="ES79" s="168"/>
      <c r="ET79" s="168"/>
      <c r="EU79" s="168"/>
      <c r="EV79" s="168"/>
      <c r="EW79" s="168"/>
      <c r="EX79" s="168"/>
      <c r="EY79" s="168"/>
      <c r="EZ79" s="168"/>
      <c r="FA79" s="168"/>
      <c r="FB79" s="168"/>
      <c r="FC79" s="168"/>
      <c r="FD79" s="168"/>
      <c r="FE79" s="168"/>
      <c r="FF79" s="168"/>
      <c r="FG79" s="168"/>
      <c r="FH79" s="168"/>
      <c r="FI79" s="168"/>
      <c r="FJ79" s="168"/>
      <c r="FK79" s="168"/>
      <c r="FL79" s="168"/>
      <c r="FM79" s="168"/>
      <c r="FN79" s="168"/>
      <c r="FO79" s="168"/>
      <c r="FP79" s="168"/>
      <c r="FQ79" s="168"/>
      <c r="FR79" s="168"/>
      <c r="FS79" s="168"/>
      <c r="FT79" s="168"/>
      <c r="FU79" s="168"/>
      <c r="FV79" s="168"/>
      <c r="FW79" s="168"/>
      <c r="FX79" s="168"/>
      <c r="FY79" s="168"/>
      <c r="FZ79" s="168"/>
      <c r="GA79" s="168"/>
      <c r="GB79" s="168"/>
      <c r="GC79" s="168"/>
      <c r="GD79" s="168"/>
      <c r="GE79" s="168"/>
      <c r="GF79" s="168"/>
      <c r="GG79" s="168"/>
      <c r="GH79" s="168"/>
      <c r="GI79" s="168"/>
      <c r="GJ79" s="168"/>
      <c r="GK79" s="168"/>
      <c r="GL79" s="168"/>
      <c r="GM79" s="168"/>
      <c r="GN79" s="168"/>
      <c r="GO79" s="168"/>
      <c r="GP79" s="168"/>
      <c r="GQ79" s="168"/>
      <c r="GR79" s="168"/>
      <c r="GS79" s="168"/>
      <c r="GT79" s="168"/>
      <c r="GU79" s="168"/>
      <c r="GV79" s="168"/>
      <c r="GW79" s="168"/>
      <c r="GX79" s="168"/>
      <c r="GY79" s="168"/>
      <c r="GZ79" s="168"/>
      <c r="HA79" s="168"/>
      <c r="HB79" s="168"/>
      <c r="HC79" s="168"/>
      <c r="HD79" s="168"/>
      <c r="HE79" s="168"/>
      <c r="HF79" s="168"/>
      <c r="HG79" s="168"/>
      <c r="HH79" s="168"/>
      <c r="HI79" s="168"/>
      <c r="HJ79" s="168"/>
      <c r="HK79" s="168"/>
      <c r="HL79" s="168"/>
      <c r="HM79" s="168"/>
      <c r="HN79" s="168"/>
      <c r="HO79" s="168"/>
      <c r="HP79" s="168"/>
      <c r="HQ79" s="168"/>
      <c r="HR79" s="168"/>
      <c r="HS79" s="168"/>
      <c r="HT79" s="168"/>
      <c r="HU79" s="168"/>
      <c r="HV79" s="168"/>
      <c r="HW79" s="168"/>
      <c r="HX79" s="168"/>
      <c r="HY79" s="168"/>
      <c r="HZ79" s="168"/>
      <c r="IA79" s="168"/>
      <c r="IB79" s="168"/>
      <c r="IC79" s="168"/>
      <c r="ID79" s="168"/>
      <c r="IE79" s="168"/>
      <c r="IF79" s="168"/>
      <c r="IG79" s="168"/>
      <c r="IH79" s="168"/>
      <c r="II79" s="168"/>
      <c r="IJ79" s="168"/>
      <c r="IK79" s="168"/>
      <c r="IL79" s="168"/>
    </row>
    <row r="80" spans="1:246" ht="15.75" customHeight="1" outlineLevel="1" x14ac:dyDescent="0.35">
      <c r="A80" s="3" t="s">
        <v>855</v>
      </c>
      <c r="B80" s="70"/>
      <c r="C80" s="70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94"/>
      <c r="AI80" s="180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  <c r="BF80" s="181"/>
      <c r="BG80" s="181"/>
      <c r="BH80" s="181"/>
      <c r="BI80" s="181"/>
      <c r="BJ80" s="181"/>
      <c r="BK80" s="181"/>
      <c r="BL80" s="181"/>
      <c r="BM80" s="182"/>
      <c r="BN80" s="170"/>
      <c r="BO80" s="168"/>
      <c r="BP80" s="168"/>
      <c r="BQ80" s="168"/>
      <c r="BR80" s="168"/>
      <c r="BS80" s="168"/>
      <c r="BT80" s="168"/>
      <c r="BU80" s="168"/>
      <c r="BV80" s="168"/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8"/>
      <c r="DC80" s="168"/>
      <c r="DD80" s="168"/>
      <c r="DE80" s="168"/>
      <c r="DF80" s="168"/>
      <c r="DG80" s="168"/>
      <c r="DH80" s="168"/>
      <c r="DI80" s="168"/>
      <c r="DJ80" s="168"/>
      <c r="DK80" s="168"/>
      <c r="DL80" s="168"/>
      <c r="DM80" s="168"/>
      <c r="DN80" s="168"/>
      <c r="DO80" s="168"/>
      <c r="DP80" s="168"/>
      <c r="DQ80" s="168"/>
      <c r="DR80" s="168"/>
      <c r="DS80" s="168"/>
      <c r="DT80" s="168"/>
      <c r="DU80" s="168"/>
      <c r="DV80" s="168"/>
      <c r="DW80" s="168"/>
      <c r="DX80" s="168"/>
      <c r="DY80" s="168"/>
      <c r="DZ80" s="168"/>
      <c r="EA80" s="168"/>
      <c r="EB80" s="168"/>
      <c r="EC80" s="168"/>
      <c r="ED80" s="168"/>
      <c r="EE80" s="168"/>
      <c r="EF80" s="168"/>
      <c r="EG80" s="168"/>
      <c r="EH80" s="168"/>
      <c r="EI80" s="168"/>
      <c r="EJ80" s="168"/>
      <c r="EK80" s="168"/>
      <c r="EL80" s="168"/>
      <c r="EM80" s="168"/>
      <c r="EN80" s="168"/>
      <c r="EO80" s="168"/>
      <c r="EP80" s="168"/>
      <c r="EQ80" s="168"/>
      <c r="ER80" s="168"/>
      <c r="ES80" s="168"/>
      <c r="ET80" s="168"/>
      <c r="EU80" s="168"/>
      <c r="EV80" s="168"/>
      <c r="EW80" s="168"/>
      <c r="EX80" s="168"/>
      <c r="EY80" s="168"/>
      <c r="EZ80" s="168"/>
      <c r="FA80" s="168"/>
      <c r="FB80" s="168"/>
      <c r="FC80" s="168"/>
      <c r="FD80" s="168"/>
      <c r="FE80" s="168"/>
      <c r="FF80" s="168"/>
      <c r="FG80" s="168"/>
      <c r="FH80" s="168"/>
      <c r="FI80" s="168"/>
      <c r="FJ80" s="168"/>
      <c r="FK80" s="168"/>
      <c r="FL80" s="168"/>
      <c r="FM80" s="168"/>
      <c r="FN80" s="168"/>
      <c r="FO80" s="168"/>
      <c r="FP80" s="168"/>
      <c r="FQ80" s="168"/>
      <c r="FR80" s="168"/>
      <c r="FS80" s="168"/>
      <c r="FT80" s="168"/>
      <c r="FU80" s="168"/>
      <c r="FV80" s="168"/>
      <c r="FW80" s="168"/>
      <c r="FX80" s="168"/>
      <c r="FY80" s="168"/>
      <c r="FZ80" s="168"/>
      <c r="GA80" s="168"/>
      <c r="GB80" s="168"/>
      <c r="GC80" s="168"/>
      <c r="GD80" s="168"/>
      <c r="GE80" s="168"/>
      <c r="GF80" s="168"/>
      <c r="GG80" s="168"/>
      <c r="GH80" s="168"/>
      <c r="GI80" s="168"/>
      <c r="GJ80" s="168"/>
      <c r="GK80" s="168"/>
      <c r="GL80" s="168"/>
      <c r="GM80" s="168"/>
      <c r="GN80" s="168"/>
      <c r="GO80" s="168"/>
      <c r="GP80" s="168"/>
      <c r="GQ80" s="168"/>
      <c r="GR80" s="168"/>
      <c r="GS80" s="168"/>
      <c r="GT80" s="168"/>
      <c r="GU80" s="168"/>
      <c r="GV80" s="168"/>
      <c r="GW80" s="168"/>
      <c r="GX80" s="168"/>
      <c r="GY80" s="168"/>
      <c r="GZ80" s="168"/>
      <c r="HA80" s="168"/>
      <c r="HB80" s="168"/>
      <c r="HC80" s="168"/>
      <c r="HD80" s="168"/>
      <c r="HE80" s="168"/>
      <c r="HF80" s="168"/>
      <c r="HG80" s="168"/>
      <c r="HH80" s="168"/>
      <c r="HI80" s="168"/>
      <c r="HJ80" s="168"/>
      <c r="HK80" s="168"/>
      <c r="HL80" s="168"/>
      <c r="HM80" s="168"/>
      <c r="HN80" s="168"/>
      <c r="HO80" s="168"/>
      <c r="HP80" s="168"/>
      <c r="HQ80" s="168"/>
      <c r="HR80" s="168"/>
      <c r="HS80" s="168"/>
      <c r="HT80" s="168"/>
      <c r="HU80" s="168"/>
      <c r="HV80" s="168"/>
      <c r="HW80" s="168"/>
      <c r="HX80" s="168"/>
      <c r="HY80" s="168"/>
      <c r="HZ80" s="168"/>
      <c r="IA80" s="168"/>
      <c r="IB80" s="168"/>
      <c r="IC80" s="168"/>
      <c r="ID80" s="168"/>
      <c r="IE80" s="168"/>
      <c r="IF80" s="168"/>
      <c r="IG80" s="168"/>
      <c r="IH80" s="168"/>
      <c r="II80" s="168"/>
      <c r="IJ80" s="168"/>
      <c r="IK80" s="168"/>
      <c r="IL80" s="168"/>
    </row>
    <row r="81" spans="2:48" ht="15.75" customHeight="1" x14ac:dyDescent="0.35">
      <c r="B81" s="70"/>
      <c r="C81" s="70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79"/>
    </row>
    <row r="82" spans="2:48" ht="15.75" customHeight="1" x14ac:dyDescent="0.35">
      <c r="B82" s="70"/>
      <c r="C82" s="70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79"/>
    </row>
    <row r="83" spans="2:48" ht="15.75" customHeight="1" x14ac:dyDescent="0.35"/>
    <row r="84" spans="2:48" ht="15.75" customHeight="1" x14ac:dyDescent="0.35"/>
    <row r="85" spans="2:48" ht="15.75" customHeight="1" x14ac:dyDescent="0.35"/>
    <row r="86" spans="2:48" ht="15.75" customHeight="1" x14ac:dyDescent="0.35"/>
    <row r="87" spans="2:48" ht="15.75" customHeight="1" x14ac:dyDescent="0.35"/>
    <row r="88" spans="2:48" ht="15.75" customHeight="1" x14ac:dyDescent="0.35"/>
    <row r="89" spans="2:48" ht="15.75" customHeight="1" x14ac:dyDescent="0.35"/>
    <row r="90" spans="2:48" ht="15.75" customHeight="1" x14ac:dyDescent="0.35"/>
    <row r="91" spans="2:48" ht="15.75" customHeight="1" x14ac:dyDescent="0.35"/>
    <row r="92" spans="2:48" ht="15.75" customHeight="1" x14ac:dyDescent="0.35"/>
    <row r="93" spans="2:48" ht="15.75" customHeight="1" x14ac:dyDescent="0.35"/>
    <row r="94" spans="2:48" ht="15.75" customHeight="1" x14ac:dyDescent="0.35"/>
    <row r="95" spans="2:48" ht="15.75" customHeight="1" x14ac:dyDescent="0.35"/>
    <row r="96" spans="2:48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</sheetData>
  <mergeCells count="1">
    <mergeCell ref="A1:A2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EAADB"/>
  </sheetPr>
  <dimension ref="A1:G1000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" customHeight="1" outlineLevelRow="2" outlineLevelCol="1" x14ac:dyDescent="0.35"/>
  <cols>
    <col min="1" max="1" width="52.1796875" customWidth="1"/>
    <col min="2" max="2" width="9.453125" customWidth="1"/>
    <col min="3" max="3" width="8.7265625" customWidth="1"/>
    <col min="4" max="4" width="15.26953125" customWidth="1" outlineLevel="1"/>
    <col min="5" max="5" width="12.453125" customWidth="1" outlineLevel="1"/>
    <col min="6" max="6" width="14.26953125" customWidth="1" outlineLevel="1"/>
    <col min="7" max="7" width="12.453125" customWidth="1" outlineLevel="1"/>
  </cols>
  <sheetData>
    <row r="1" spans="1:7" ht="15" customHeight="1" x14ac:dyDescent="0.35">
      <c r="A1" s="240" t="s">
        <v>81</v>
      </c>
      <c r="D1" s="248">
        <v>45505</v>
      </c>
      <c r="E1" s="245"/>
      <c r="F1" s="248">
        <v>45536</v>
      </c>
      <c r="G1" s="245"/>
    </row>
    <row r="2" spans="1:7" ht="14.5" x14ac:dyDescent="0.35">
      <c r="A2" s="241"/>
      <c r="D2" s="184" t="s">
        <v>794</v>
      </c>
      <c r="E2" s="185" t="s">
        <v>919</v>
      </c>
      <c r="F2" s="184" t="s">
        <v>794</v>
      </c>
      <c r="G2" s="184" t="s">
        <v>886</v>
      </c>
    </row>
    <row r="3" spans="1:7" ht="14.5" x14ac:dyDescent="0.35">
      <c r="B3" s="70"/>
      <c r="C3" s="70"/>
    </row>
    <row r="4" spans="1:7" ht="14.5" x14ac:dyDescent="0.35">
      <c r="A4" s="73" t="s">
        <v>796</v>
      </c>
      <c r="C4" s="70"/>
      <c r="D4" s="76">
        <f t="shared" ref="D4:G4" si="0">SUM(D5:D10)</f>
        <v>55129.41</v>
      </c>
      <c r="E4" s="76">
        <f t="shared" si="0"/>
        <v>52202</v>
      </c>
      <c r="F4" s="76">
        <f t="shared" si="0"/>
        <v>54823.759999999995</v>
      </c>
      <c r="G4" s="76">
        <f t="shared" si="0"/>
        <v>0</v>
      </c>
    </row>
    <row r="5" spans="1:7" ht="14.5" outlineLevel="1" x14ac:dyDescent="0.35">
      <c r="A5" s="3" t="s">
        <v>797</v>
      </c>
      <c r="B5" s="70"/>
      <c r="C5" s="70" t="s">
        <v>798</v>
      </c>
      <c r="D5" s="79">
        <f>SUMIFS('Tijuca (F.C. mensal)'!15:15,'Tijuca (F.C. mensal)'!$2:$2,"&gt;="&amp;'Output Tijuca (mensal)'!D$1,'Tijuca (F.C. mensal)'!$2:$2,"&lt;="&amp;EOMONTH(D$1,0))</f>
        <v>3167.5499999999997</v>
      </c>
      <c r="E5" s="79">
        <v>13638</v>
      </c>
      <c r="F5" s="79">
        <f>SUMIFS('Tijuca (F.C. mensal)'!15:15,'Tijuca (F.C. mensal)'!$2:$2,"&gt;="&amp;'Output Tijuca (mensal)'!F$1,'Tijuca (F.C. mensal)'!$2:$2,"&lt;="&amp;EOMONTH(F$1,0))</f>
        <v>2720.05</v>
      </c>
      <c r="G5" s="79"/>
    </row>
    <row r="6" spans="1:7" ht="14.5" outlineLevel="1" x14ac:dyDescent="0.35">
      <c r="A6" s="3" t="s">
        <v>799</v>
      </c>
      <c r="B6" s="70"/>
      <c r="C6" s="70"/>
      <c r="D6" s="79">
        <f>SUMIFS('Tijuca (F.C. mensal)'!16:16,'Tijuca (F.C. mensal)'!$2:$2,"&gt;="&amp;'Output Tijuca (mensal)'!D$1,'Tijuca (F.C. mensal)'!$2:$2,"&lt;="&amp;EOMONTH(D$1,0))</f>
        <v>21507.730000000003</v>
      </c>
      <c r="E6" s="79">
        <v>26118</v>
      </c>
      <c r="F6" s="79">
        <f>SUMIFS('Tijuca (F.C. mensal)'!16:16,'Tijuca (F.C. mensal)'!$2:$2,"&gt;="&amp;'Output Tijuca (mensal)'!F$1,'Tijuca (F.C. mensal)'!$2:$2,"&lt;="&amp;EOMONTH(F$1,0))</f>
        <v>24832.82</v>
      </c>
      <c r="G6" s="79"/>
    </row>
    <row r="7" spans="1:7" ht="14.5" outlineLevel="1" x14ac:dyDescent="0.35">
      <c r="A7" s="3" t="s">
        <v>800</v>
      </c>
      <c r="B7" s="70"/>
      <c r="C7" s="70"/>
      <c r="D7" s="79">
        <f>SUMIFS('Tijuca (F.C. mensal)'!17:17,'Tijuca (F.C. mensal)'!$2:$2,"&gt;="&amp;'Output Tijuca (mensal)'!D$1,'Tijuca (F.C. mensal)'!$2:$2,"&lt;="&amp;EOMONTH(D$1,0))</f>
        <v>10597.269999999999</v>
      </c>
      <c r="E7" s="79">
        <v>12446</v>
      </c>
      <c r="F7" s="79">
        <f>SUMIFS('Tijuca (F.C. mensal)'!17:17,'Tijuca (F.C. mensal)'!$2:$2,"&gt;="&amp;'Output Tijuca (mensal)'!F$1,'Tijuca (F.C. mensal)'!$2:$2,"&lt;="&amp;EOMONTH(F$1,0))</f>
        <v>13722.66</v>
      </c>
      <c r="G7" s="79"/>
    </row>
    <row r="8" spans="1:7" ht="14.5" outlineLevel="1" x14ac:dyDescent="0.35">
      <c r="A8" s="3" t="s">
        <v>801</v>
      </c>
      <c r="B8" s="70"/>
      <c r="C8" s="70"/>
      <c r="D8" s="79">
        <f>SUMIFS('Tijuca (F.C. mensal)'!18:18,'Tijuca (F.C. mensal)'!$2:$2,"&gt;="&amp;'Output Tijuca (mensal)'!D$1,'Tijuca (F.C. mensal)'!$2:$2,"&lt;="&amp;EOMONTH(D$1,0))</f>
        <v>9673.91</v>
      </c>
      <c r="E8" s="79"/>
      <c r="F8" s="79">
        <f>SUMIFS('Tijuca (F.C. mensal)'!18:18,'Tijuca (F.C. mensal)'!$2:$2,"&gt;="&amp;'Output Tijuca (mensal)'!F$1,'Tijuca (F.C. mensal)'!$2:$2,"&lt;="&amp;EOMONTH(F$1,0))</f>
        <v>3019.21</v>
      </c>
      <c r="G8" s="79"/>
    </row>
    <row r="9" spans="1:7" ht="14.5" outlineLevel="1" x14ac:dyDescent="0.35">
      <c r="A9" s="3" t="s">
        <v>802</v>
      </c>
      <c r="B9" s="70"/>
      <c r="C9" s="70"/>
      <c r="D9" s="79">
        <f>SUMIFS('Tijuca (F.C. mensal)'!19:19,'Tijuca (F.C. mensal)'!$2:$2,"&gt;="&amp;'Output Tijuca (mensal)'!D$1,'Tijuca (F.C. mensal)'!$2:$2,"&lt;="&amp;EOMONTH(D$1,0))</f>
        <v>10182.950000000001</v>
      </c>
      <c r="E9" s="79"/>
      <c r="F9" s="79">
        <f>SUMIFS('Tijuca (F.C. mensal)'!19:19,'Tijuca (F.C. mensal)'!$2:$2,"&gt;="&amp;'Output Tijuca (mensal)'!F$1,'Tijuca (F.C. mensal)'!$2:$2,"&lt;="&amp;EOMONTH(F$1,0))</f>
        <v>7900</v>
      </c>
      <c r="G9" s="79"/>
    </row>
    <row r="10" spans="1:7" ht="14.5" outlineLevel="1" x14ac:dyDescent="0.35">
      <c r="A10" s="3" t="s">
        <v>803</v>
      </c>
      <c r="B10" s="70"/>
      <c r="C10" s="70"/>
      <c r="D10" s="79">
        <f>SUMIFS('Tijuca (F.C. mensal)'!20:20,'Tijuca (F.C. mensal)'!$2:$2,"&gt;="&amp;'Output Tijuca (mensal)'!D$1,'Tijuca (F.C. mensal)'!$2:$2,"&lt;="&amp;EOMONTH(D$1,0))</f>
        <v>0</v>
      </c>
      <c r="E10" s="79"/>
      <c r="F10" s="79">
        <f>SUMIFS('Tijuca (F.C. mensal)'!20:20,'Tijuca (F.C. mensal)'!$2:$2,"&gt;="&amp;'Output Tijuca (mensal)'!F$1,'Tijuca (F.C. mensal)'!$2:$2,"&lt;="&amp;EOMONTH(F$1,0))</f>
        <v>2629.02</v>
      </c>
      <c r="G10" s="79"/>
    </row>
    <row r="11" spans="1:7" ht="14.5" x14ac:dyDescent="0.35">
      <c r="B11" s="70"/>
      <c r="C11" s="70"/>
      <c r="D11" s="79"/>
      <c r="E11" s="79"/>
      <c r="F11" s="79"/>
      <c r="G11" s="79"/>
    </row>
    <row r="12" spans="1:7" ht="14.5" x14ac:dyDescent="0.35">
      <c r="A12" s="73" t="s">
        <v>809</v>
      </c>
      <c r="B12" s="81"/>
      <c r="C12" s="70"/>
      <c r="D12" s="84">
        <f t="shared" ref="D12:G12" si="1">SUM(D13:D17)</f>
        <v>71.61</v>
      </c>
      <c r="E12" s="84">
        <f t="shared" si="1"/>
        <v>0</v>
      </c>
      <c r="F12" s="84">
        <f t="shared" si="1"/>
        <v>19.419999999999998</v>
      </c>
      <c r="G12" s="84">
        <f t="shared" si="1"/>
        <v>0</v>
      </c>
    </row>
    <row r="13" spans="1:7" ht="15.75" customHeight="1" outlineLevel="1" x14ac:dyDescent="0.35">
      <c r="A13" s="3" t="s">
        <v>810</v>
      </c>
      <c r="B13" s="85"/>
      <c r="C13" s="70"/>
      <c r="D13" s="79">
        <f>SUMIFS('Tijuca (F.C. mensal)'!23:23,'Tijuca (F.C. mensal)'!$2:$2,"&gt;="&amp;'Output Tijuca (mensal)'!D$1,'Tijuca (F.C. mensal)'!$2:$2,"&lt;="&amp;EOMONTH(D$1,0))</f>
        <v>0</v>
      </c>
      <c r="E13" s="79"/>
      <c r="F13" s="79">
        <f>SUMIFS('Tijuca (F.C. mensal)'!23:23,'Tijuca (F.C. mensal)'!$2:$2,"&gt;="&amp;'Output Tijuca (mensal)'!F$1,'Tijuca (F.C. mensal)'!$2:$2,"&lt;="&amp;EOMONTH(F$1,0))</f>
        <v>0</v>
      </c>
      <c r="G13" s="79"/>
    </row>
    <row r="14" spans="1:7" ht="15.75" customHeight="1" outlineLevel="1" x14ac:dyDescent="0.35">
      <c r="A14" s="3" t="s">
        <v>811</v>
      </c>
      <c r="B14" s="85"/>
      <c r="C14" s="70"/>
      <c r="D14" s="79">
        <f>SUMIFS('Tijuca (F.C. mensal)'!24:24,'Tijuca (F.C. mensal)'!$2:$2,"&gt;="&amp;'Output Tijuca (mensal)'!D$1,'Tijuca (F.C. mensal)'!$2:$2,"&lt;="&amp;EOMONTH(D$1,0))</f>
        <v>0</v>
      </c>
      <c r="E14" s="79"/>
      <c r="F14" s="79">
        <f>SUMIFS('Tijuca (F.C. mensal)'!24:24,'Tijuca (F.C. mensal)'!$2:$2,"&gt;="&amp;'Output Tijuca (mensal)'!F$1,'Tijuca (F.C. mensal)'!$2:$2,"&lt;="&amp;EOMONTH(F$1,0))</f>
        <v>0</v>
      </c>
      <c r="G14" s="79"/>
    </row>
    <row r="15" spans="1:7" ht="15.75" customHeight="1" outlineLevel="1" x14ac:dyDescent="0.35">
      <c r="A15" s="3" t="s">
        <v>812</v>
      </c>
      <c r="B15" s="85"/>
      <c r="C15" s="85"/>
      <c r="D15" s="79">
        <f>SUMIFS('Tijuca (F.C. mensal)'!25:25,'Tijuca (F.C. mensal)'!$2:$2,"&gt;="&amp;'Output Tijuca (mensal)'!D$1,'Tijuca (F.C. mensal)'!$2:$2,"&lt;="&amp;EOMONTH(D$1,0))</f>
        <v>0.01</v>
      </c>
      <c r="E15" s="79"/>
      <c r="F15" s="79">
        <f>SUMIFS('Tijuca (F.C. mensal)'!25:25,'Tijuca (F.C. mensal)'!$2:$2,"&gt;="&amp;'Output Tijuca (mensal)'!F$1,'Tijuca (F.C. mensal)'!$2:$2,"&lt;="&amp;EOMONTH(F$1,0))</f>
        <v>0</v>
      </c>
      <c r="G15" s="79"/>
    </row>
    <row r="16" spans="1:7" ht="15.75" customHeight="1" outlineLevel="1" x14ac:dyDescent="0.35">
      <c r="A16" s="3" t="s">
        <v>813</v>
      </c>
      <c r="B16" s="85"/>
      <c r="C16" s="70"/>
      <c r="D16" s="79">
        <f>SUMIFS('Tijuca (F.C. mensal)'!26:26,'Tijuca (F.C. mensal)'!$2:$2,"&gt;="&amp;'Output Tijuca (mensal)'!D$1,'Tijuca (F.C. mensal)'!$2:$2,"&lt;="&amp;EOMONTH(D$1,0))</f>
        <v>71.599999999999994</v>
      </c>
      <c r="E16" s="79"/>
      <c r="F16" s="79">
        <f>SUMIFS('Tijuca (F.C. mensal)'!26:26,'Tijuca (F.C. mensal)'!$2:$2,"&gt;="&amp;'Output Tijuca (mensal)'!F$1,'Tijuca (F.C. mensal)'!$2:$2,"&lt;="&amp;EOMONTH(F$1,0))</f>
        <v>19.419999999999998</v>
      </c>
      <c r="G16" s="79"/>
    </row>
    <row r="17" spans="1:7" ht="15.75" customHeight="1" outlineLevel="1" x14ac:dyDescent="0.35">
      <c r="A17" s="3" t="s">
        <v>814</v>
      </c>
      <c r="B17" s="85"/>
      <c r="C17" s="70"/>
      <c r="D17" s="79">
        <f>SUMIFS('Tijuca (F.C. mensal)'!27:27,'Tijuca (F.C. mensal)'!$2:$2,"&gt;="&amp;'Output Tijuca (mensal)'!D$1,'Tijuca (F.C. mensal)'!$2:$2,"&lt;="&amp;EOMONTH(D$1,0))</f>
        <v>0</v>
      </c>
      <c r="E17" s="79"/>
      <c r="F17" s="79">
        <f>SUMIFS('Tijuca (F.C. mensal)'!27:27,'Tijuca (F.C. mensal)'!$2:$2,"&gt;="&amp;'Output Tijuca (mensal)'!F$1,'Tijuca (F.C. mensal)'!$2:$2,"&lt;="&amp;EOMONTH(F$1,0))</f>
        <v>0</v>
      </c>
      <c r="G17" s="79"/>
    </row>
    <row r="18" spans="1:7" ht="15.75" customHeight="1" x14ac:dyDescent="0.35">
      <c r="B18" s="70"/>
      <c r="C18" s="70"/>
      <c r="D18" s="79"/>
      <c r="E18" s="79"/>
      <c r="F18" s="79"/>
      <c r="G18" s="79"/>
    </row>
    <row r="19" spans="1:7" ht="15.75" customHeight="1" x14ac:dyDescent="0.35">
      <c r="A19" s="73" t="s">
        <v>815</v>
      </c>
      <c r="B19" s="70"/>
      <c r="C19" s="70"/>
      <c r="D19" s="76">
        <f t="shared" ref="D19:G19" si="2">SUM(D20:D28)</f>
        <v>37018.79</v>
      </c>
      <c r="E19" s="76">
        <f t="shared" si="2"/>
        <v>0</v>
      </c>
      <c r="F19" s="76">
        <f t="shared" si="2"/>
        <v>40428.980000000003</v>
      </c>
      <c r="G19" s="76">
        <f t="shared" si="2"/>
        <v>0</v>
      </c>
    </row>
    <row r="20" spans="1:7" ht="15.75" customHeight="1" outlineLevel="1" x14ac:dyDescent="0.35">
      <c r="A20" s="3" t="s">
        <v>32</v>
      </c>
      <c r="B20" s="70"/>
      <c r="C20" s="70"/>
      <c r="D20" s="79">
        <f>SUMIFS('Tijuca (F.C. mensal)'!30:30,'Tijuca (F.C. mensal)'!$2:$2,"&gt;="&amp;'Output Tijuca (mensal)'!D$1,'Tijuca (F.C. mensal)'!$2:$2,"&lt;="&amp;EOMONTH(D$1,0))</f>
        <v>10495.79</v>
      </c>
      <c r="E20" s="79"/>
      <c r="F20" s="79">
        <f>SUMIFS('Tijuca (F.C. mensal)'!30:30,'Tijuca (F.C. mensal)'!$2:$2,"&gt;="&amp;'Output Tijuca (mensal)'!F$1,'Tijuca (F.C. mensal)'!$2:$2,"&lt;="&amp;EOMONTH(F$1,0))</f>
        <v>11883.83</v>
      </c>
      <c r="G20" s="79"/>
    </row>
    <row r="21" spans="1:7" ht="15.75" customHeight="1" outlineLevel="1" x14ac:dyDescent="0.35">
      <c r="A21" s="3" t="s">
        <v>42</v>
      </c>
      <c r="B21" s="70"/>
      <c r="C21" s="70"/>
      <c r="D21" s="79">
        <f>SUMIFS('Tijuca (F.C. mensal)'!31:31,'Tijuca (F.C. mensal)'!$2:$2,"&gt;="&amp;'Output Tijuca (mensal)'!D$1,'Tijuca (F.C. mensal)'!$2:$2,"&lt;="&amp;EOMONTH(D$1,0))</f>
        <v>2151.0200000000004</v>
      </c>
      <c r="E21" s="79"/>
      <c r="F21" s="79">
        <f>SUMIFS('Tijuca (F.C. mensal)'!31:31,'Tijuca (F.C. mensal)'!$2:$2,"&gt;="&amp;'Output Tijuca (mensal)'!F$1,'Tijuca (F.C. mensal)'!$2:$2,"&lt;="&amp;EOMONTH(F$1,0))</f>
        <v>1804.21</v>
      </c>
      <c r="G21" s="79"/>
    </row>
    <row r="22" spans="1:7" ht="15.75" customHeight="1" outlineLevel="1" x14ac:dyDescent="0.35">
      <c r="A22" s="3" t="s">
        <v>38</v>
      </c>
      <c r="B22" s="70"/>
      <c r="C22" s="70"/>
      <c r="D22" s="79">
        <f>SUMIFS('Tijuca (F.C. mensal)'!32:32,'Tijuca (F.C. mensal)'!$2:$2,"&gt;="&amp;'Output Tijuca (mensal)'!D$1,'Tijuca (F.C. mensal)'!$2:$2,"&lt;="&amp;EOMONTH(D$1,0))</f>
        <v>19950.48</v>
      </c>
      <c r="E22" s="79"/>
      <c r="F22" s="79">
        <f>SUMIFS('Tijuca (F.C. mensal)'!32:32,'Tijuca (F.C. mensal)'!$2:$2,"&gt;="&amp;'Output Tijuca (mensal)'!F$1,'Tijuca (F.C. mensal)'!$2:$2,"&lt;="&amp;EOMONTH(F$1,0))</f>
        <v>20960.21</v>
      </c>
      <c r="G22" s="79"/>
    </row>
    <row r="23" spans="1:7" ht="15.75" customHeight="1" outlineLevel="1" x14ac:dyDescent="0.35">
      <c r="A23" s="3" t="s">
        <v>51</v>
      </c>
      <c r="B23" s="70"/>
      <c r="C23" s="70"/>
      <c r="D23" s="79">
        <f>SUMIFS('Tijuca (F.C. mensal)'!33:33,'Tijuca (F.C. mensal)'!$2:$2,"&gt;="&amp;'Output Tijuca (mensal)'!D$1,'Tijuca (F.C. mensal)'!$2:$2,"&lt;="&amp;EOMONTH(D$1,0))</f>
        <v>29.95</v>
      </c>
      <c r="E23" s="79"/>
      <c r="F23" s="79">
        <f>SUMIFS('Tijuca (F.C. mensal)'!33:33,'Tijuca (F.C. mensal)'!$2:$2,"&gt;="&amp;'Output Tijuca (mensal)'!F$1,'Tijuca (F.C. mensal)'!$2:$2,"&lt;="&amp;EOMONTH(F$1,0))</f>
        <v>100</v>
      </c>
      <c r="G23" s="79"/>
    </row>
    <row r="24" spans="1:7" ht="15.75" customHeight="1" outlineLevel="1" x14ac:dyDescent="0.35">
      <c r="A24" s="3" t="s">
        <v>56</v>
      </c>
      <c r="B24" s="70"/>
      <c r="C24" s="70"/>
      <c r="D24" s="79">
        <f>SUMIFS('Tijuca (F.C. mensal)'!34:34,'Tijuca (F.C. mensal)'!$2:$2,"&gt;="&amp;'Output Tijuca (mensal)'!D$1,'Tijuca (F.C. mensal)'!$2:$2,"&lt;="&amp;EOMONTH(D$1,0))</f>
        <v>0</v>
      </c>
      <c r="E24" s="79"/>
      <c r="F24" s="79">
        <f>SUMIFS('Tijuca (F.C. mensal)'!34:34,'Tijuca (F.C. mensal)'!$2:$2,"&gt;="&amp;'Output Tijuca (mensal)'!F$1,'Tijuca (F.C. mensal)'!$2:$2,"&lt;="&amp;EOMONTH(F$1,0))</f>
        <v>0</v>
      </c>
      <c r="G24" s="79"/>
    </row>
    <row r="25" spans="1:7" ht="15.75" customHeight="1" outlineLevel="1" x14ac:dyDescent="0.35">
      <c r="A25" s="3" t="s">
        <v>60</v>
      </c>
      <c r="B25" s="70"/>
      <c r="C25" s="70"/>
      <c r="D25" s="79">
        <f>SUMIFS('Tijuca (F.C. mensal)'!35:35,'Tijuca (F.C. mensal)'!$2:$2,"&gt;="&amp;'Output Tijuca (mensal)'!D$1,'Tijuca (F.C. mensal)'!$2:$2,"&lt;="&amp;EOMONTH(D$1,0))</f>
        <v>0</v>
      </c>
      <c r="E25" s="79"/>
      <c r="F25" s="79">
        <f>SUMIFS('Tijuca (F.C. mensal)'!35:35,'Tijuca (F.C. mensal)'!$2:$2,"&gt;="&amp;'Output Tijuca (mensal)'!F$1,'Tijuca (F.C. mensal)'!$2:$2,"&lt;="&amp;EOMONTH(F$1,0))</f>
        <v>0</v>
      </c>
      <c r="G25" s="79"/>
    </row>
    <row r="26" spans="1:7" ht="15.75" customHeight="1" outlineLevel="1" x14ac:dyDescent="0.35">
      <c r="A26" s="3" t="s">
        <v>55</v>
      </c>
      <c r="B26" s="70"/>
      <c r="C26" s="70"/>
      <c r="D26" s="79">
        <f>SUMIFS('Tijuca (F.C. mensal)'!36:36,'Tijuca (F.C. mensal)'!$2:$2,"&gt;="&amp;'Output Tijuca (mensal)'!D$1,'Tijuca (F.C. mensal)'!$2:$2,"&lt;="&amp;EOMONTH(D$1,0))</f>
        <v>179.28</v>
      </c>
      <c r="E26" s="79"/>
      <c r="F26" s="79">
        <f>SUMIFS('Tijuca (F.C. mensal)'!36:36,'Tijuca (F.C. mensal)'!$2:$2,"&gt;="&amp;'Output Tijuca (mensal)'!F$1,'Tijuca (F.C. mensal)'!$2:$2,"&lt;="&amp;EOMONTH(F$1,0))</f>
        <v>965.32999999999993</v>
      </c>
      <c r="G26" s="79"/>
    </row>
    <row r="27" spans="1:7" ht="15.75" customHeight="1" outlineLevel="1" x14ac:dyDescent="0.35">
      <c r="A27" s="3" t="s">
        <v>67</v>
      </c>
      <c r="B27" s="70"/>
      <c r="C27" s="70"/>
      <c r="D27" s="79">
        <f>SUMIFS('Tijuca (F.C. mensal)'!37:37,'Tijuca (F.C. mensal)'!$2:$2,"&gt;="&amp;'Output Tijuca (mensal)'!D$1,'Tijuca (F.C. mensal)'!$2:$2,"&lt;="&amp;EOMONTH(D$1,0))</f>
        <v>0</v>
      </c>
      <c r="E27" s="79"/>
      <c r="F27" s="79">
        <f>SUMIFS('Tijuca (F.C. mensal)'!37:37,'Tijuca (F.C. mensal)'!$2:$2,"&gt;="&amp;'Output Tijuca (mensal)'!F$1,'Tijuca (F.C. mensal)'!$2:$2,"&lt;="&amp;EOMONTH(F$1,0))</f>
        <v>0</v>
      </c>
      <c r="G27" s="79"/>
    </row>
    <row r="28" spans="1:7" ht="15.75" customHeight="1" outlineLevel="1" x14ac:dyDescent="0.35">
      <c r="A28" s="3" t="s">
        <v>36</v>
      </c>
      <c r="B28" s="70"/>
      <c r="C28" s="70"/>
      <c r="D28" s="79">
        <f>SUMIFS('Tijuca (F.C. mensal)'!38:38,'Tijuca (F.C. mensal)'!$2:$2,"&gt;="&amp;'Output Tijuca (mensal)'!D$1,'Tijuca (F.C. mensal)'!$2:$2,"&lt;="&amp;EOMONTH(D$1,0))</f>
        <v>4212.2699999999995</v>
      </c>
      <c r="E28" s="79"/>
      <c r="F28" s="79">
        <f>SUMIFS('Tijuca (F.C. mensal)'!38:38,'Tijuca (F.C. mensal)'!$2:$2,"&gt;="&amp;'Output Tijuca (mensal)'!F$1,'Tijuca (F.C. mensal)'!$2:$2,"&lt;="&amp;EOMONTH(F$1,0))</f>
        <v>4715.3999999999996</v>
      </c>
      <c r="G28" s="79"/>
    </row>
    <row r="29" spans="1:7" ht="15.75" customHeight="1" x14ac:dyDescent="0.35">
      <c r="B29" s="70"/>
      <c r="C29" s="70"/>
      <c r="D29" s="79"/>
      <c r="E29" s="79"/>
      <c r="F29" s="79"/>
      <c r="G29" s="79"/>
    </row>
    <row r="30" spans="1:7" ht="15.75" customHeight="1" x14ac:dyDescent="0.35">
      <c r="A30" s="73" t="s">
        <v>816</v>
      </c>
      <c r="B30" s="70"/>
      <c r="C30" s="70"/>
      <c r="D30" s="76">
        <f t="shared" ref="D30:G30" si="3">SUM(D4,-D12,-D19)</f>
        <v>18039.010000000002</v>
      </c>
      <c r="E30" s="76">
        <f t="shared" si="3"/>
        <v>52202</v>
      </c>
      <c r="F30" s="76">
        <f t="shared" si="3"/>
        <v>14375.359999999993</v>
      </c>
      <c r="G30" s="76">
        <f t="shared" si="3"/>
        <v>0</v>
      </c>
    </row>
    <row r="31" spans="1:7" ht="15.75" customHeight="1" x14ac:dyDescent="0.35">
      <c r="A31" s="3" t="s">
        <v>817</v>
      </c>
      <c r="B31" s="70"/>
      <c r="C31" s="70"/>
      <c r="D31" s="88">
        <f t="shared" ref="D31:G31" si="4">IFERROR(D30/D$4,"-")</f>
        <v>0.32721209967601689</v>
      </c>
      <c r="E31" s="88">
        <f t="shared" si="4"/>
        <v>1</v>
      </c>
      <c r="F31" s="88">
        <f t="shared" si="4"/>
        <v>0.26221039928673251</v>
      </c>
      <c r="G31" s="88" t="str">
        <f t="shared" si="4"/>
        <v>-</v>
      </c>
    </row>
    <row r="32" spans="1:7" ht="15.75" customHeight="1" x14ac:dyDescent="0.35">
      <c r="B32" s="70"/>
      <c r="C32" s="70"/>
      <c r="D32" s="79"/>
      <c r="E32" s="79"/>
      <c r="F32" s="79"/>
      <c r="G32" s="79"/>
    </row>
    <row r="33" spans="1:7" ht="15.75" customHeight="1" x14ac:dyDescent="0.35">
      <c r="A33" s="73" t="s">
        <v>818</v>
      </c>
      <c r="B33" s="89"/>
      <c r="C33" s="89"/>
      <c r="D33" s="84">
        <f t="shared" ref="D33:G33" si="5">SUM(D34,D41,D50)</f>
        <v>11080.41</v>
      </c>
      <c r="E33" s="84">
        <f t="shared" si="5"/>
        <v>0</v>
      </c>
      <c r="F33" s="84">
        <f t="shared" si="5"/>
        <v>6300.1500000000005</v>
      </c>
      <c r="G33" s="84">
        <f t="shared" si="5"/>
        <v>0</v>
      </c>
    </row>
    <row r="34" spans="1:7" ht="15.75" customHeight="1" outlineLevel="1" x14ac:dyDescent="0.35">
      <c r="A34" s="90" t="s">
        <v>819</v>
      </c>
      <c r="B34" s="70"/>
      <c r="C34" s="70"/>
      <c r="D34" s="93">
        <f t="shared" ref="D34:G34" si="6">SUM(D35:D40)</f>
        <v>5054.8500000000004</v>
      </c>
      <c r="E34" s="93">
        <f t="shared" si="6"/>
        <v>0</v>
      </c>
      <c r="F34" s="93">
        <f t="shared" si="6"/>
        <v>2962.4</v>
      </c>
      <c r="G34" s="93">
        <f t="shared" si="6"/>
        <v>0</v>
      </c>
    </row>
    <row r="35" spans="1:7" ht="15.75" customHeight="1" outlineLevel="2" x14ac:dyDescent="0.35">
      <c r="A35" s="3" t="s">
        <v>820</v>
      </c>
      <c r="B35" s="70"/>
      <c r="C35" s="70"/>
      <c r="D35" s="79">
        <f>SUMIFS('Tijuca (F.C. mensal)'!42:42,'Tijuca (F.C. mensal)'!$2:$2,"&gt;="&amp;'Output Tijuca (mensal)'!D$1,'Tijuca (F.C. mensal)'!$2:$2,"&lt;="&amp;EOMONTH(D$1,0))</f>
        <v>1198.1500000000001</v>
      </c>
      <c r="E35" s="79"/>
      <c r="F35" s="79">
        <f>SUMIFS('Tijuca (F.C. mensal)'!42:42,'Tijuca (F.C. mensal)'!$2:$2,"&gt;="&amp;'Output Tijuca (mensal)'!F$1,'Tijuca (F.C. mensal)'!$2:$2,"&lt;="&amp;EOMONTH(F$1,0))</f>
        <v>2200</v>
      </c>
      <c r="G35" s="79"/>
    </row>
    <row r="36" spans="1:7" ht="15.75" customHeight="1" outlineLevel="2" x14ac:dyDescent="0.35">
      <c r="A36" s="3" t="s">
        <v>943</v>
      </c>
      <c r="B36" s="70"/>
      <c r="C36" s="70"/>
      <c r="D36" s="79">
        <f>SUMIFS('Tijuca (F.C. mensal)'!43:43,'Tijuca (F.C. mensal)'!$2:$2,"&gt;="&amp;'Output Tijuca (mensal)'!D$1,'Tijuca (F.C. mensal)'!$2:$2,"&lt;="&amp;EOMONTH(D$1,0))</f>
        <v>2516.6999999999998</v>
      </c>
      <c r="E36" s="79"/>
      <c r="F36" s="79">
        <f>SUMIFS('Tijuca (F.C. mensal)'!43:43,'Tijuca (F.C. mensal)'!$2:$2,"&gt;="&amp;'Output Tijuca (mensal)'!F$1,'Tijuca (F.C. mensal)'!$2:$2,"&lt;="&amp;EOMONTH(F$1,0))</f>
        <v>762.4</v>
      </c>
      <c r="G36" s="79"/>
    </row>
    <row r="37" spans="1:7" ht="15.75" customHeight="1" outlineLevel="2" x14ac:dyDescent="0.35">
      <c r="A37" s="3" t="s">
        <v>822</v>
      </c>
      <c r="B37" s="70"/>
      <c r="C37" s="70"/>
      <c r="D37" s="79">
        <f>SUMIFS('Tijuca (F.C. mensal)'!44:44,'Tijuca (F.C. mensal)'!$2:$2,"&gt;="&amp;'Output Tijuca (mensal)'!D$1,'Tijuca (F.C. mensal)'!$2:$2,"&lt;="&amp;EOMONTH(D$1,0))</f>
        <v>1340</v>
      </c>
      <c r="E37" s="79"/>
      <c r="F37" s="79">
        <f>SUMIFS('Tijuca (F.C. mensal)'!44:44,'Tijuca (F.C. mensal)'!$2:$2,"&gt;="&amp;'Output Tijuca (mensal)'!F$1,'Tijuca (F.C. mensal)'!$2:$2,"&lt;="&amp;EOMONTH(F$1,0))</f>
        <v>0</v>
      </c>
      <c r="G37" s="79"/>
    </row>
    <row r="38" spans="1:7" ht="15.75" customHeight="1" outlineLevel="2" x14ac:dyDescent="0.35">
      <c r="A38" s="3" t="s">
        <v>823</v>
      </c>
      <c r="B38" s="70"/>
      <c r="C38" s="70"/>
      <c r="D38" s="79">
        <f>SUMIFS('Tijuca (F.C. mensal)'!45:45,'Tijuca (F.C. mensal)'!$2:$2,"&gt;="&amp;'Output Tijuca (mensal)'!D$1,'Tijuca (F.C. mensal)'!$2:$2,"&lt;="&amp;EOMONTH(D$1,0))</f>
        <v>0</v>
      </c>
      <c r="E38" s="79"/>
      <c r="F38" s="79">
        <f>SUMIFS('Tijuca (F.C. mensal)'!45:45,'Tijuca (F.C. mensal)'!$2:$2,"&gt;="&amp;'Output Tijuca (mensal)'!F$1,'Tijuca (F.C. mensal)'!$2:$2,"&lt;="&amp;EOMONTH(F$1,0))</f>
        <v>0</v>
      </c>
      <c r="G38" s="79"/>
    </row>
    <row r="39" spans="1:7" ht="15.75" customHeight="1" outlineLevel="2" x14ac:dyDescent="0.35">
      <c r="A39" s="3" t="s">
        <v>824</v>
      </c>
      <c r="B39" s="70"/>
      <c r="C39" s="70"/>
      <c r="D39" s="79">
        <f>SUMIFS('Tijuca (F.C. mensal)'!46:46,'Tijuca (F.C. mensal)'!$2:$2,"&gt;="&amp;'Output Tijuca (mensal)'!D$1,'Tijuca (F.C. mensal)'!$2:$2,"&lt;="&amp;EOMONTH(D$1,0))</f>
        <v>0</v>
      </c>
      <c r="E39" s="79"/>
      <c r="F39" s="79">
        <f>SUMIFS('Tijuca (F.C. mensal)'!46:46,'Tijuca (F.C. mensal)'!$2:$2,"&gt;="&amp;'Output Tijuca (mensal)'!F$1,'Tijuca (F.C. mensal)'!$2:$2,"&lt;="&amp;EOMONTH(F$1,0))</f>
        <v>0</v>
      </c>
      <c r="G39" s="79"/>
    </row>
    <row r="40" spans="1:7" ht="15.75" customHeight="1" outlineLevel="2" x14ac:dyDescent="0.35">
      <c r="A40" s="3" t="s">
        <v>825</v>
      </c>
      <c r="B40" s="70"/>
      <c r="C40" s="70"/>
      <c r="D40" s="79">
        <f>SUMIFS('Tijuca (F.C. mensal)'!47:47,'Tijuca (F.C. mensal)'!$2:$2,"&gt;="&amp;'Output Tijuca (mensal)'!D$1,'Tijuca (F.C. mensal)'!$2:$2,"&lt;="&amp;EOMONTH(D$1,0))</f>
        <v>0</v>
      </c>
      <c r="E40" s="79"/>
      <c r="F40" s="79">
        <f>SUMIFS('Tijuca (F.C. mensal)'!47:47,'Tijuca (F.C. mensal)'!$2:$2,"&gt;="&amp;'Output Tijuca (mensal)'!F$1,'Tijuca (F.C. mensal)'!$2:$2,"&lt;="&amp;EOMONTH(F$1,0))</f>
        <v>0</v>
      </c>
      <c r="G40" s="79"/>
    </row>
    <row r="41" spans="1:7" ht="15.75" customHeight="1" outlineLevel="1" x14ac:dyDescent="0.35">
      <c r="A41" s="90" t="s">
        <v>826</v>
      </c>
      <c r="B41" s="70"/>
      <c r="C41" s="70"/>
      <c r="D41" s="93">
        <f t="shared" ref="D41:G41" si="7">SUM(D42:D49)</f>
        <v>1831.98</v>
      </c>
      <c r="E41" s="93">
        <f t="shared" si="7"/>
        <v>0</v>
      </c>
      <c r="F41" s="93">
        <f t="shared" si="7"/>
        <v>634.06999999999994</v>
      </c>
      <c r="G41" s="93">
        <f t="shared" si="7"/>
        <v>0</v>
      </c>
    </row>
    <row r="42" spans="1:7" ht="15.75" customHeight="1" outlineLevel="1" x14ac:dyDescent="0.35">
      <c r="A42" s="3" t="s">
        <v>827</v>
      </c>
      <c r="B42" s="70"/>
      <c r="C42" s="70"/>
      <c r="D42" s="79">
        <f>SUMIFS('Tijuca (F.C. mensal)'!49:49,'Tijuca (F.C. mensal)'!$2:$2,"&gt;="&amp;'Output Tijuca (mensal)'!D$1,'Tijuca (F.C. mensal)'!$2:$2,"&lt;="&amp;EOMONTH(D$1,0))</f>
        <v>1477.81</v>
      </c>
      <c r="E42" s="79"/>
      <c r="F42" s="79">
        <f>SUMIFS('Tijuca (F.C. mensal)'!49:49,'Tijuca (F.C. mensal)'!$2:$2,"&gt;="&amp;'Output Tijuca (mensal)'!F$1,'Tijuca (F.C. mensal)'!$2:$2,"&lt;="&amp;EOMONTH(F$1,0))</f>
        <v>0</v>
      </c>
      <c r="G42" s="79"/>
    </row>
    <row r="43" spans="1:7" ht="15.75" customHeight="1" outlineLevel="2" x14ac:dyDescent="0.35">
      <c r="A43" s="3" t="s">
        <v>828</v>
      </c>
      <c r="B43" s="70"/>
      <c r="C43" s="70"/>
      <c r="D43" s="79">
        <f>SUMIFS('Tijuca (F.C. mensal)'!50:50,'Tijuca (F.C. mensal)'!$2:$2,"&gt;="&amp;'Output Tijuca (mensal)'!D$1,'Tijuca (F.C. mensal)'!$2:$2,"&lt;="&amp;EOMONTH(D$1,0))</f>
        <v>0</v>
      </c>
      <c r="E43" s="79"/>
      <c r="F43" s="79">
        <f>SUMIFS('Tijuca (F.C. mensal)'!50:50,'Tijuca (F.C. mensal)'!$2:$2,"&gt;="&amp;'Output Tijuca (mensal)'!F$1,'Tijuca (F.C. mensal)'!$2:$2,"&lt;="&amp;EOMONTH(F$1,0))</f>
        <v>0</v>
      </c>
      <c r="G43" s="79"/>
    </row>
    <row r="44" spans="1:7" ht="15.75" customHeight="1" outlineLevel="2" x14ac:dyDescent="0.35">
      <c r="A44" s="3" t="s">
        <v>829</v>
      </c>
      <c r="B44" s="70"/>
      <c r="C44" s="70"/>
      <c r="D44" s="79">
        <f>SUMIFS('Tijuca (F.C. mensal)'!51:51,'Tijuca (F.C. mensal)'!$2:$2,"&gt;="&amp;'Output Tijuca (mensal)'!D$1,'Tijuca (F.C. mensal)'!$2:$2,"&lt;="&amp;EOMONTH(D$1,0))</f>
        <v>304.17</v>
      </c>
      <c r="E44" s="79"/>
      <c r="F44" s="79">
        <f>SUMIFS('Tijuca (F.C. mensal)'!51:51,'Tijuca (F.C. mensal)'!$2:$2,"&gt;="&amp;'Output Tijuca (mensal)'!F$1,'Tijuca (F.C. mensal)'!$2:$2,"&lt;="&amp;EOMONTH(F$1,0))</f>
        <v>334.07</v>
      </c>
      <c r="G44" s="79"/>
    </row>
    <row r="45" spans="1:7" ht="15.75" customHeight="1" outlineLevel="2" x14ac:dyDescent="0.35">
      <c r="A45" s="3" t="s">
        <v>830</v>
      </c>
      <c r="B45" s="70"/>
      <c r="C45" s="70"/>
      <c r="D45" s="79">
        <f>SUMIFS('Tijuca (F.C. mensal)'!52:52,'Tijuca (F.C. mensal)'!$2:$2,"&gt;="&amp;'Output Tijuca (mensal)'!D$1,'Tijuca (F.C. mensal)'!$2:$2,"&lt;="&amp;EOMONTH(D$1,0))</f>
        <v>0</v>
      </c>
      <c r="E45" s="79"/>
      <c r="F45" s="79">
        <f>SUMIFS('Tijuca (F.C. mensal)'!52:52,'Tijuca (F.C. mensal)'!$2:$2,"&gt;="&amp;'Output Tijuca (mensal)'!F$1,'Tijuca (F.C. mensal)'!$2:$2,"&lt;="&amp;EOMONTH(F$1,0))</f>
        <v>0</v>
      </c>
      <c r="G45" s="79"/>
    </row>
    <row r="46" spans="1:7" ht="15.75" customHeight="1" outlineLevel="2" x14ac:dyDescent="0.35">
      <c r="A46" s="3" t="s">
        <v>831</v>
      </c>
      <c r="B46" s="70"/>
      <c r="C46" s="70"/>
      <c r="D46" s="79">
        <f>SUMIFS('Tijuca (F.C. mensal)'!53:53,'Tijuca (F.C. mensal)'!$2:$2,"&gt;="&amp;'Output Tijuca (mensal)'!D$1,'Tijuca (F.C. mensal)'!$2:$2,"&lt;="&amp;EOMONTH(D$1,0))</f>
        <v>0</v>
      </c>
      <c r="E46" s="79"/>
      <c r="F46" s="79">
        <f>SUMIFS('Tijuca (F.C. mensal)'!53:53,'Tijuca (F.C. mensal)'!$2:$2,"&gt;="&amp;'Output Tijuca (mensal)'!F$1,'Tijuca (F.C. mensal)'!$2:$2,"&lt;="&amp;EOMONTH(F$1,0))</f>
        <v>0</v>
      </c>
      <c r="G46" s="79"/>
    </row>
    <row r="47" spans="1:7" ht="15.75" customHeight="1" outlineLevel="2" x14ac:dyDescent="0.35">
      <c r="A47" s="3" t="s">
        <v>832</v>
      </c>
      <c r="B47" s="70"/>
      <c r="C47" s="70"/>
      <c r="D47" s="79">
        <f>SUMIFS('Tijuca (F.C. mensal)'!54:54,'Tijuca (F.C. mensal)'!$2:$2,"&gt;="&amp;'Output Tijuca (mensal)'!D$1,'Tijuca (F.C. mensal)'!$2:$2,"&lt;="&amp;EOMONTH(D$1,0))</f>
        <v>50</v>
      </c>
      <c r="E47" s="79"/>
      <c r="F47" s="79">
        <f>SUMIFS('Tijuca (F.C. mensal)'!54:54,'Tijuca (F.C. mensal)'!$2:$2,"&gt;="&amp;'Output Tijuca (mensal)'!F$1,'Tijuca (F.C. mensal)'!$2:$2,"&lt;="&amp;EOMONTH(F$1,0))</f>
        <v>0</v>
      </c>
      <c r="G47" s="79"/>
    </row>
    <row r="48" spans="1:7" ht="15.75" customHeight="1" outlineLevel="2" x14ac:dyDescent="0.35">
      <c r="A48" s="3" t="s">
        <v>833</v>
      </c>
      <c r="B48" s="70"/>
      <c r="C48" s="70"/>
      <c r="D48" s="79">
        <f>SUMIFS('Tijuca (F.C. mensal)'!55:55,'Tijuca (F.C. mensal)'!$2:$2,"&gt;="&amp;'Output Tijuca (mensal)'!D$1,'Tijuca (F.C. mensal)'!$2:$2,"&lt;="&amp;EOMONTH(D$1,0))</f>
        <v>0</v>
      </c>
      <c r="E48" s="79"/>
      <c r="F48" s="79">
        <f>SUMIFS('Tijuca (F.C. mensal)'!55:55,'Tijuca (F.C. mensal)'!$2:$2,"&gt;="&amp;'Output Tijuca (mensal)'!F$1,'Tijuca (F.C. mensal)'!$2:$2,"&lt;="&amp;EOMONTH(F$1,0))</f>
        <v>300</v>
      </c>
      <c r="G48" s="79"/>
    </row>
    <row r="49" spans="1:7" ht="15.75" customHeight="1" outlineLevel="2" x14ac:dyDescent="0.35">
      <c r="A49" s="3" t="s">
        <v>834</v>
      </c>
      <c r="B49" s="70"/>
      <c r="C49" s="70"/>
      <c r="D49" s="79">
        <f>SUMIFS('Tijuca (F.C. mensal)'!56:56,'Tijuca (F.C. mensal)'!$2:$2,"&gt;="&amp;'Output Tijuca (mensal)'!D$1,'Tijuca (F.C. mensal)'!$2:$2,"&lt;="&amp;EOMONTH(D$1,0))</f>
        <v>0</v>
      </c>
      <c r="E49" s="79"/>
      <c r="F49" s="79">
        <f>SUMIFS('Tijuca (F.C. mensal)'!56:56,'Tijuca (F.C. mensal)'!$2:$2,"&gt;="&amp;'Output Tijuca (mensal)'!F$1,'Tijuca (F.C. mensal)'!$2:$2,"&lt;="&amp;EOMONTH(F$1,0))</f>
        <v>0</v>
      </c>
      <c r="G49" s="79"/>
    </row>
    <row r="50" spans="1:7" ht="15.75" customHeight="1" outlineLevel="1" x14ac:dyDescent="0.35">
      <c r="A50" s="90" t="s">
        <v>835</v>
      </c>
      <c r="B50" s="70"/>
      <c r="C50" s="70"/>
      <c r="D50" s="93">
        <f t="shared" ref="D50:G50" si="8">SUM(D51:D59)</f>
        <v>4193.58</v>
      </c>
      <c r="E50" s="93">
        <f t="shared" si="8"/>
        <v>0</v>
      </c>
      <c r="F50" s="93">
        <f t="shared" si="8"/>
        <v>2703.6800000000003</v>
      </c>
      <c r="G50" s="93">
        <f t="shared" si="8"/>
        <v>0</v>
      </c>
    </row>
    <row r="51" spans="1:7" ht="15.75" customHeight="1" outlineLevel="2" x14ac:dyDescent="0.35">
      <c r="A51" s="3" t="s">
        <v>836</v>
      </c>
      <c r="B51" s="70"/>
      <c r="C51" s="70"/>
      <c r="D51" s="79">
        <f>SUMIFS('Tijuca (F.C. mensal)'!58:58,'Tijuca (F.C. mensal)'!$2:$2,"&gt;="&amp;'Output Tijuca (mensal)'!D$1,'Tijuca (F.C. mensal)'!$2:$2,"&lt;="&amp;EOMONTH(D$1,0))</f>
        <v>205</v>
      </c>
      <c r="E51" s="79"/>
      <c r="F51" s="79">
        <f>SUMIFS('Tijuca (F.C. mensal)'!58:58,'Tijuca (F.C. mensal)'!$2:$2,"&gt;="&amp;'Output Tijuca (mensal)'!F$1,'Tijuca (F.C. mensal)'!$2:$2,"&lt;="&amp;EOMONTH(F$1,0))</f>
        <v>205</v>
      </c>
      <c r="G51" s="79"/>
    </row>
    <row r="52" spans="1:7" ht="15.75" customHeight="1" outlineLevel="2" x14ac:dyDescent="0.35">
      <c r="A52" s="3" t="s">
        <v>837</v>
      </c>
      <c r="B52" s="70"/>
      <c r="C52" s="70"/>
      <c r="D52" s="79">
        <f>SUMIFS('Tijuca (F.C. mensal)'!59:59,'Tijuca (F.C. mensal)'!$2:$2,"&gt;="&amp;'Output Tijuca (mensal)'!D$1,'Tijuca (F.C. mensal)'!$2:$2,"&lt;="&amp;EOMONTH(D$1,0))</f>
        <v>0</v>
      </c>
      <c r="E52" s="79"/>
      <c r="F52" s="79">
        <f>SUMIFS('Tijuca (F.C. mensal)'!59:59,'Tijuca (F.C. mensal)'!$2:$2,"&gt;="&amp;'Output Tijuca (mensal)'!F$1,'Tijuca (F.C. mensal)'!$2:$2,"&lt;="&amp;EOMONTH(F$1,0))</f>
        <v>0</v>
      </c>
      <c r="G52" s="79"/>
    </row>
    <row r="53" spans="1:7" ht="15.75" customHeight="1" outlineLevel="2" x14ac:dyDescent="0.35">
      <c r="A53" s="3" t="s">
        <v>838</v>
      </c>
      <c r="B53" s="70"/>
      <c r="C53" s="70"/>
      <c r="D53" s="79">
        <f>SUMIFS('Tijuca (F.C. mensal)'!60:60,'Tijuca (F.C. mensal)'!$2:$2,"&gt;="&amp;'Output Tijuca (mensal)'!D$1,'Tijuca (F.C. mensal)'!$2:$2,"&lt;="&amp;EOMONTH(D$1,0))</f>
        <v>0</v>
      </c>
      <c r="E53" s="79"/>
      <c r="F53" s="79">
        <f>SUMIFS('Tijuca (F.C. mensal)'!60:60,'Tijuca (F.C. mensal)'!$2:$2,"&gt;="&amp;'Output Tijuca (mensal)'!F$1,'Tijuca (F.C. mensal)'!$2:$2,"&lt;="&amp;EOMONTH(F$1,0))</f>
        <v>0</v>
      </c>
      <c r="G53" s="79"/>
    </row>
    <row r="54" spans="1:7" ht="15.75" customHeight="1" outlineLevel="2" x14ac:dyDescent="0.35">
      <c r="A54" s="3" t="s">
        <v>839</v>
      </c>
      <c r="B54" s="70"/>
      <c r="C54" s="70"/>
      <c r="D54" s="79">
        <f>SUMIFS('Tijuca (F.C. mensal)'!61:61,'Tijuca (F.C. mensal)'!$2:$2,"&gt;="&amp;'Output Tijuca (mensal)'!D$1,'Tijuca (F.C. mensal)'!$2:$2,"&lt;="&amp;EOMONTH(D$1,0))</f>
        <v>0</v>
      </c>
      <c r="E54" s="79"/>
      <c r="F54" s="79">
        <f>SUMIFS('Tijuca (F.C. mensal)'!61:61,'Tijuca (F.C. mensal)'!$2:$2,"&gt;="&amp;'Output Tijuca (mensal)'!F$1,'Tijuca (F.C. mensal)'!$2:$2,"&lt;="&amp;EOMONTH(F$1,0))</f>
        <v>0</v>
      </c>
      <c r="G54" s="79"/>
    </row>
    <row r="55" spans="1:7" ht="15.75" customHeight="1" outlineLevel="2" x14ac:dyDescent="0.35">
      <c r="A55" s="3" t="s">
        <v>840</v>
      </c>
      <c r="B55" s="70"/>
      <c r="C55" s="70"/>
      <c r="D55" s="79">
        <f>SUMIFS('Tijuca (F.C. mensal)'!62:62,'Tijuca (F.C. mensal)'!$2:$2,"&gt;="&amp;'Output Tijuca (mensal)'!D$1,'Tijuca (F.C. mensal)'!$2:$2,"&lt;="&amp;EOMONTH(D$1,0))</f>
        <v>0</v>
      </c>
      <c r="E55" s="79"/>
      <c r="F55" s="79">
        <f>SUMIFS('Tijuca (F.C. mensal)'!62:62,'Tijuca (F.C. mensal)'!$2:$2,"&gt;="&amp;'Output Tijuca (mensal)'!F$1,'Tijuca (F.C. mensal)'!$2:$2,"&lt;="&amp;EOMONTH(F$1,0))</f>
        <v>0</v>
      </c>
      <c r="G55" s="79"/>
    </row>
    <row r="56" spans="1:7" ht="14.25" customHeight="1" outlineLevel="2" x14ac:dyDescent="0.35">
      <c r="A56" s="3" t="s">
        <v>841</v>
      </c>
      <c r="B56" s="70"/>
      <c r="C56" s="70"/>
      <c r="D56" s="79">
        <f>SUMIFS('Tijuca (F.C. mensal)'!63:63,'Tijuca (F.C. mensal)'!$2:$2,"&gt;="&amp;'Output Tijuca (mensal)'!D$1,'Tijuca (F.C. mensal)'!$2:$2,"&lt;="&amp;EOMONTH(D$1,0))</f>
        <v>0</v>
      </c>
      <c r="E56" s="79"/>
      <c r="F56" s="79">
        <f>SUMIFS('Tijuca (F.C. mensal)'!63:63,'Tijuca (F.C. mensal)'!$2:$2,"&gt;="&amp;'Output Tijuca (mensal)'!F$1,'Tijuca (F.C. mensal)'!$2:$2,"&lt;="&amp;EOMONTH(F$1,0))</f>
        <v>0</v>
      </c>
      <c r="G56" s="79"/>
    </row>
    <row r="57" spans="1:7" ht="14.25" customHeight="1" outlineLevel="2" x14ac:dyDescent="0.35">
      <c r="A57" s="3" t="s">
        <v>842</v>
      </c>
      <c r="B57" s="70"/>
      <c r="C57" s="70"/>
      <c r="D57" s="79">
        <f>SUMIFS('Tijuca (F.C. mensal)'!64:64,'Tijuca (F.C. mensal)'!$2:$2,"&gt;="&amp;'Output Tijuca (mensal)'!D$1,'Tijuca (F.C. mensal)'!$2:$2,"&lt;="&amp;EOMONTH(D$1,0))</f>
        <v>0</v>
      </c>
      <c r="E57" s="79"/>
      <c r="F57" s="79">
        <f>SUMIFS('Tijuca (F.C. mensal)'!64:64,'Tijuca (F.C. mensal)'!$2:$2,"&gt;="&amp;'Output Tijuca (mensal)'!F$1,'Tijuca (F.C. mensal)'!$2:$2,"&lt;="&amp;EOMONTH(F$1,0))</f>
        <v>0</v>
      </c>
      <c r="G57" s="79"/>
    </row>
    <row r="58" spans="1:7" ht="15.75" customHeight="1" outlineLevel="2" x14ac:dyDescent="0.35">
      <c r="A58" s="3" t="s">
        <v>843</v>
      </c>
      <c r="B58" s="70"/>
      <c r="C58" s="70"/>
      <c r="D58" s="79">
        <f>SUMIFS('Tijuca (F.C. mensal)'!65:65,'Tijuca (F.C. mensal)'!$2:$2,"&gt;="&amp;'Output Tijuca (mensal)'!D$1,'Tijuca (F.C. mensal)'!$2:$2,"&lt;="&amp;EOMONTH(D$1,0))</f>
        <v>0</v>
      </c>
      <c r="E58" s="79"/>
      <c r="F58" s="79">
        <f>SUMIFS('Tijuca (F.C. mensal)'!65:65,'Tijuca (F.C. mensal)'!$2:$2,"&gt;="&amp;'Output Tijuca (mensal)'!F$1,'Tijuca (F.C. mensal)'!$2:$2,"&lt;="&amp;EOMONTH(F$1,0))</f>
        <v>0</v>
      </c>
      <c r="G58" s="79"/>
    </row>
    <row r="59" spans="1:7" ht="15.75" customHeight="1" outlineLevel="2" x14ac:dyDescent="0.35">
      <c r="A59" s="3" t="s">
        <v>808</v>
      </c>
      <c r="B59" s="70"/>
      <c r="C59" s="70"/>
      <c r="D59" s="79">
        <f>SUMIFS('Tijuca (F.C. mensal)'!66:66,'Tijuca (F.C. mensal)'!$2:$2,"&gt;="&amp;'Output Tijuca (mensal)'!D$1,'Tijuca (F.C. mensal)'!$2:$2,"&lt;="&amp;EOMONTH(D$1,0))</f>
        <v>3988.58</v>
      </c>
      <c r="E59" s="79"/>
      <c r="F59" s="79">
        <f>SUMIFS('Tijuca (F.C. mensal)'!66:66,'Tijuca (F.C. mensal)'!$2:$2,"&gt;="&amp;'Output Tijuca (mensal)'!F$1,'Tijuca (F.C. mensal)'!$2:$2,"&lt;="&amp;EOMONTH(F$1,0))</f>
        <v>2498.6800000000003</v>
      </c>
      <c r="G59" s="79"/>
    </row>
    <row r="60" spans="1:7" ht="15.75" customHeight="1" x14ac:dyDescent="0.35">
      <c r="B60" s="70"/>
      <c r="C60" s="70"/>
      <c r="D60" s="79"/>
      <c r="E60" s="79"/>
      <c r="F60" s="79"/>
      <c r="G60" s="79"/>
    </row>
    <row r="61" spans="1:7" ht="15.75" customHeight="1" x14ac:dyDescent="0.35">
      <c r="A61" s="73" t="s">
        <v>844</v>
      </c>
      <c r="B61" s="70"/>
      <c r="C61" s="70"/>
      <c r="D61" s="84">
        <f t="shared" ref="D61:G61" si="9">SUM(D62:D64)</f>
        <v>1216.6799999999998</v>
      </c>
      <c r="E61" s="84">
        <f t="shared" si="9"/>
        <v>0</v>
      </c>
      <c r="F61" s="84">
        <f t="shared" si="9"/>
        <v>55.6</v>
      </c>
      <c r="G61" s="84">
        <f t="shared" si="9"/>
        <v>0</v>
      </c>
    </row>
    <row r="62" spans="1:7" ht="15.75" customHeight="1" outlineLevel="1" x14ac:dyDescent="0.35">
      <c r="A62" s="3" t="s">
        <v>845</v>
      </c>
      <c r="B62" s="70"/>
      <c r="C62" s="135">
        <f>D62/D4</f>
        <v>2.1060990857692832E-2</v>
      </c>
      <c r="D62" s="79">
        <f>SUMIFS('Tijuca (F.C. mensal)'!69:69,'Tijuca (F.C. mensal)'!$2:$2,"&gt;="&amp;'Output Tijuca (mensal)'!D$1,'Tijuca (F.C. mensal)'!$2:$2,"&lt;="&amp;EOMONTH(D$1,0))</f>
        <v>1161.08</v>
      </c>
      <c r="E62" s="79"/>
      <c r="F62" s="79">
        <f>SUMIFS('Tijuca (F.C. mensal)'!69:69,'Tijuca (F.C. mensal)'!$2:$2,"&gt;="&amp;'Output Tijuca (mensal)'!F$1,'Tijuca (F.C. mensal)'!$2:$2,"&lt;="&amp;EOMONTH(F$1,0))</f>
        <v>0</v>
      </c>
      <c r="G62" s="79"/>
    </row>
    <row r="63" spans="1:7" ht="15.75" customHeight="1" outlineLevel="1" x14ac:dyDescent="0.35">
      <c r="A63" s="3" t="s">
        <v>846</v>
      </c>
      <c r="B63" s="70"/>
      <c r="C63" s="70"/>
      <c r="D63" s="79">
        <f>SUMIFS('Tijuca (F.C. mensal)'!70:70,'Tijuca (F.C. mensal)'!$2:$2,"&gt;="&amp;'Output Tijuca (mensal)'!D$1,'Tijuca (F.C. mensal)'!$2:$2,"&lt;="&amp;EOMONTH(D$1,0))</f>
        <v>0</v>
      </c>
      <c r="E63" s="79"/>
      <c r="F63" s="79">
        <f>SUMIFS('Tijuca (F.C. mensal)'!70:70,'Tijuca (F.C. mensal)'!$2:$2,"&gt;="&amp;'Output Tijuca (mensal)'!F$1,'Tijuca (F.C. mensal)'!$2:$2,"&lt;="&amp;EOMONTH(F$1,0))</f>
        <v>0</v>
      </c>
      <c r="G63" s="79"/>
    </row>
    <row r="64" spans="1:7" ht="15.75" customHeight="1" outlineLevel="1" x14ac:dyDescent="0.35">
      <c r="A64" s="3" t="s">
        <v>847</v>
      </c>
      <c r="B64" s="70"/>
      <c r="C64" s="70"/>
      <c r="D64" s="79">
        <f>SUMIFS('Tijuca (F.C. mensal)'!71:71,'Tijuca (F.C. mensal)'!$2:$2,"&gt;="&amp;'Output Tijuca (mensal)'!D$1,'Tijuca (F.C. mensal)'!$2:$2,"&lt;="&amp;EOMONTH(D$1,0))</f>
        <v>55.6</v>
      </c>
      <c r="E64" s="79"/>
      <c r="F64" s="79">
        <f>SUMIFS('Tijuca (F.C. mensal)'!71:71,'Tijuca (F.C. mensal)'!$2:$2,"&gt;="&amp;'Output Tijuca (mensal)'!F$1,'Tijuca (F.C. mensal)'!$2:$2,"&lt;="&amp;EOMONTH(F$1,0))</f>
        <v>55.6</v>
      </c>
      <c r="G64" s="79"/>
    </row>
    <row r="65" spans="1:7" ht="15.75" customHeight="1" x14ac:dyDescent="0.35">
      <c r="B65" s="70"/>
      <c r="C65" s="70"/>
      <c r="D65" s="79"/>
      <c r="E65" s="79"/>
      <c r="F65" s="79"/>
      <c r="G65" s="79"/>
    </row>
    <row r="66" spans="1:7" ht="15.75" customHeight="1" x14ac:dyDescent="0.35">
      <c r="A66" s="73" t="s">
        <v>848</v>
      </c>
      <c r="B66" s="70"/>
      <c r="C66" s="70"/>
      <c r="D66" s="84">
        <f t="shared" ref="D66:G66" si="10">SUM(D67:D68)</f>
        <v>0</v>
      </c>
      <c r="E66" s="84">
        <f t="shared" si="10"/>
        <v>0</v>
      </c>
      <c r="F66" s="84">
        <f t="shared" si="10"/>
        <v>0</v>
      </c>
      <c r="G66" s="84">
        <f t="shared" si="10"/>
        <v>0</v>
      </c>
    </row>
    <row r="67" spans="1:7" ht="15.75" customHeight="1" outlineLevel="1" x14ac:dyDescent="0.35">
      <c r="A67" s="3" t="s">
        <v>849</v>
      </c>
      <c r="B67" s="70"/>
      <c r="C67" s="70"/>
      <c r="D67" s="79">
        <f>SUMIFS('Tijuca (F.C. mensal)'!74:74,'Tijuca (F.C. mensal)'!$2:$2,"&gt;="&amp;'Output Tijuca (mensal)'!D$1,'Tijuca (F.C. mensal)'!$2:$2,"&lt;="&amp;EOMONTH(D$1,0))</f>
        <v>0</v>
      </c>
      <c r="E67" s="79"/>
      <c r="F67" s="79">
        <f>SUMIFS('Tijuca (F.C. mensal)'!74:74,'Tijuca (F.C. mensal)'!$2:$2,"&gt;="&amp;'Output Tijuca (mensal)'!F$1,'Tijuca (F.C. mensal)'!$2:$2,"&lt;="&amp;EOMONTH(F$1,0))</f>
        <v>0</v>
      </c>
      <c r="G67" s="79"/>
    </row>
    <row r="68" spans="1:7" ht="15.75" customHeight="1" outlineLevel="1" x14ac:dyDescent="0.35">
      <c r="A68" s="3" t="s">
        <v>850</v>
      </c>
      <c r="B68" s="70"/>
      <c r="C68" s="70"/>
      <c r="D68" s="79">
        <f>SUMIFS('Tijuca (F.C. mensal)'!75:75,'Tijuca (F.C. mensal)'!$2:$2,"&gt;="&amp;'Output Tijuca (mensal)'!D$1,'Tijuca (F.C. mensal)'!$2:$2,"&lt;="&amp;EOMONTH(D$1,0))</f>
        <v>0</v>
      </c>
      <c r="E68" s="79"/>
      <c r="F68" s="79">
        <f>SUMIFS('Tijuca (F.C. mensal)'!75:75,'Tijuca (F.C. mensal)'!$2:$2,"&gt;="&amp;'Output Tijuca (mensal)'!F$1,'Tijuca (F.C. mensal)'!$2:$2,"&lt;="&amp;EOMONTH(F$1,0))</f>
        <v>0</v>
      </c>
      <c r="G68" s="79"/>
    </row>
    <row r="69" spans="1:7" ht="15.75" customHeight="1" x14ac:dyDescent="0.35">
      <c r="A69" s="70"/>
      <c r="B69" s="70"/>
      <c r="C69" s="70"/>
      <c r="D69" s="70"/>
      <c r="E69" s="70"/>
      <c r="F69" s="70"/>
      <c r="G69" s="70"/>
    </row>
    <row r="70" spans="1:7" ht="15.75" customHeight="1" x14ac:dyDescent="0.35">
      <c r="A70" s="73" t="s">
        <v>851</v>
      </c>
      <c r="B70" s="70"/>
      <c r="C70" s="70"/>
      <c r="D70" s="76">
        <f t="shared" ref="D70:G70" si="11">SUM(D4,-D12,-D19,-D33,-D61,-D66)</f>
        <v>5741.9200000000019</v>
      </c>
      <c r="E70" s="76">
        <f t="shared" si="11"/>
        <v>52202</v>
      </c>
      <c r="F70" s="76">
        <f t="shared" si="11"/>
        <v>8019.6099999999924</v>
      </c>
      <c r="G70" s="76">
        <f t="shared" si="11"/>
        <v>0</v>
      </c>
    </row>
    <row r="71" spans="1:7" ht="15.75" customHeight="1" x14ac:dyDescent="0.35">
      <c r="A71" s="70" t="s">
        <v>817</v>
      </c>
      <c r="B71" s="70"/>
      <c r="C71" s="70"/>
      <c r="D71" s="88">
        <f t="shared" ref="D71:G71" si="12">IFERROR(D70/D$4,"-")</f>
        <v>0.10415348178041452</v>
      </c>
      <c r="E71" s="88">
        <f t="shared" si="12"/>
        <v>1</v>
      </c>
      <c r="F71" s="88">
        <f t="shared" si="12"/>
        <v>0.14627982465996484</v>
      </c>
      <c r="G71" s="88" t="str">
        <f t="shared" si="12"/>
        <v>-</v>
      </c>
    </row>
    <row r="72" spans="1:7" ht="15.75" customHeight="1" x14ac:dyDescent="0.35">
      <c r="A72" s="70"/>
      <c r="B72" s="70"/>
      <c r="C72" s="70"/>
      <c r="D72" s="70"/>
      <c r="E72" s="70"/>
      <c r="F72" s="70"/>
      <c r="G72" s="70"/>
    </row>
    <row r="73" spans="1:7" ht="15.75" customHeight="1" x14ac:dyDescent="0.35">
      <c r="A73" s="73" t="s">
        <v>852</v>
      </c>
      <c r="B73" s="70"/>
      <c r="C73" s="70"/>
      <c r="D73" s="76">
        <f t="shared" ref="D73:G73" si="13">SUM(D74:D76)</f>
        <v>6700</v>
      </c>
      <c r="E73" s="76">
        <f t="shared" si="13"/>
        <v>0</v>
      </c>
      <c r="F73" s="76">
        <f t="shared" si="13"/>
        <v>5500</v>
      </c>
      <c r="G73" s="76">
        <f t="shared" si="13"/>
        <v>0</v>
      </c>
    </row>
    <row r="74" spans="1:7" ht="15.75" customHeight="1" outlineLevel="1" x14ac:dyDescent="0.35">
      <c r="A74" s="3" t="s">
        <v>853</v>
      </c>
      <c r="B74" s="70"/>
      <c r="C74" s="70"/>
      <c r="D74" s="79">
        <f>SUMIFS('Tijuca (F.C. mensal)'!78:78,'Tijuca (F.C. mensal)'!$2:$2,"&gt;="&amp;'Output Tijuca (mensal)'!D$1,'Tijuca (F.C. mensal)'!$2:$2,"&lt;="&amp;EOMONTH(D$1,0))</f>
        <v>2000</v>
      </c>
      <c r="E74" s="79"/>
      <c r="F74" s="79">
        <f>SUMIFS('Tijuca (F.C. mensal)'!78:78,'Tijuca (F.C. mensal)'!$2:$2,"&gt;="&amp;'Output Tijuca (mensal)'!F$1,'Tijuca (F.C. mensal)'!$2:$2,"&lt;="&amp;EOMONTH(F$1,0))</f>
        <v>2500</v>
      </c>
      <c r="G74" s="79"/>
    </row>
    <row r="75" spans="1:7" ht="15.75" customHeight="1" outlineLevel="1" x14ac:dyDescent="0.35">
      <c r="A75" s="3" t="s">
        <v>854</v>
      </c>
      <c r="B75" s="70"/>
      <c r="C75" s="70"/>
      <c r="D75" s="79">
        <f>SUMIFS('Tijuca (F.C. mensal)'!79:79,'Tijuca (F.C. mensal)'!$2:$2,"&gt;="&amp;'Output Tijuca (mensal)'!D$1,'Tijuca (F.C. mensal)'!$2:$2,"&lt;="&amp;EOMONTH(D$1,0))</f>
        <v>4700</v>
      </c>
      <c r="E75" s="79"/>
      <c r="F75" s="79">
        <f>SUMIFS('Tijuca (F.C. mensal)'!79:79,'Tijuca (F.C. mensal)'!$2:$2,"&gt;="&amp;'Output Tijuca (mensal)'!F$1,'Tijuca (F.C. mensal)'!$2:$2,"&lt;="&amp;EOMONTH(F$1,0))</f>
        <v>3000</v>
      </c>
      <c r="G75" s="79"/>
    </row>
    <row r="76" spans="1:7" ht="15.75" customHeight="1" outlineLevel="1" x14ac:dyDescent="0.35">
      <c r="A76" s="3" t="s">
        <v>855</v>
      </c>
      <c r="B76" s="70"/>
      <c r="C76" s="70"/>
      <c r="D76" s="79">
        <f>SUMIFS('Tijuca (F.C. mensal)'!80:80,'Tijuca (F.C. mensal)'!$2:$2,"&gt;="&amp;'Output Tijuca (mensal)'!D$1,'Tijuca (F.C. mensal)'!$2:$2,"&lt;="&amp;EOMONTH(D$1,0))</f>
        <v>0</v>
      </c>
      <c r="E76" s="79"/>
      <c r="F76" s="79">
        <f>SUMIFS('Tijuca (F.C. mensal)'!80:80,'Tijuca (F.C. mensal)'!$2:$2,"&gt;="&amp;'Output Tijuca (mensal)'!F$1,'Tijuca (F.C. mensal)'!$2:$2,"&lt;="&amp;EOMONTH(F$1,0))</f>
        <v>0</v>
      </c>
      <c r="G76" s="79"/>
    </row>
    <row r="77" spans="1:7" ht="15.75" customHeight="1" x14ac:dyDescent="0.35">
      <c r="B77" s="70"/>
      <c r="C77" s="70"/>
      <c r="D77" s="79"/>
      <c r="E77" s="79"/>
      <c r="F77" s="79"/>
      <c r="G77" s="79"/>
    </row>
    <row r="78" spans="1:7" ht="15.75" customHeight="1" x14ac:dyDescent="0.35">
      <c r="A78" s="3"/>
      <c r="B78" s="70"/>
      <c r="C78" s="70"/>
      <c r="D78" s="79"/>
      <c r="E78" s="79"/>
      <c r="F78" s="79"/>
      <c r="G78" s="79"/>
    </row>
    <row r="79" spans="1:7" ht="15.75" customHeight="1" x14ac:dyDescent="0.35">
      <c r="A79" s="3"/>
    </row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A2"/>
    <mergeCell ref="D1:E1"/>
    <mergeCell ref="F1:G1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D965"/>
  </sheetPr>
  <dimension ref="A1:IL280"/>
  <sheetViews>
    <sheetView showGridLines="0" zoomScale="60" zoomScaleNormal="60" workbookViewId="0">
      <pane xSplit="1" ySplit="2" topLeftCell="AO11" activePane="bottomRight" state="frozen"/>
      <selection pane="topRight" activeCell="B1" sqref="B1"/>
      <selection pane="bottomLeft" activeCell="A3" sqref="A3"/>
      <selection pane="bottomRight" activeCell="F26" sqref="F26"/>
    </sheetView>
  </sheetViews>
  <sheetFormatPr defaultColWidth="14.453125" defaultRowHeight="15" customHeight="1" outlineLevelRow="2" outlineLevelCol="1" x14ac:dyDescent="0.35"/>
  <cols>
    <col min="1" max="1" width="50.26953125" customWidth="1"/>
    <col min="2" max="2" width="9.453125" customWidth="1"/>
    <col min="3" max="3" width="8.7265625" customWidth="1"/>
    <col min="4" max="20" width="11.54296875" customWidth="1" outlineLevel="1"/>
    <col min="21" max="21" width="14.26953125" customWidth="1" outlineLevel="1"/>
    <col min="22" max="22" width="13" customWidth="1" outlineLevel="1"/>
    <col min="23" max="24" width="11.54296875" customWidth="1" outlineLevel="1"/>
    <col min="25" max="33" width="13" customWidth="1" outlineLevel="1"/>
    <col min="34" max="34" width="15.7265625" customWidth="1" outlineLevel="1"/>
    <col min="35" max="35" width="14.1796875" customWidth="1"/>
    <col min="36" max="55" width="13" customWidth="1"/>
    <col min="56" max="56" width="16.26953125" customWidth="1"/>
    <col min="57" max="57" width="15.7265625" customWidth="1"/>
    <col min="58" max="59" width="14.54296875" customWidth="1"/>
    <col min="60" max="60" width="15.81640625" customWidth="1"/>
    <col min="61" max="63" width="13" customWidth="1"/>
    <col min="64" max="64" width="16.26953125" customWidth="1"/>
    <col min="65" max="65" width="15.26953125" customWidth="1"/>
    <col min="66" max="66" width="17.7265625" customWidth="1"/>
    <col min="67" max="67" width="16.453125" customWidth="1"/>
    <col min="68" max="68" width="13.81640625" customWidth="1"/>
    <col min="69" max="81" width="13" customWidth="1"/>
    <col min="82" max="82" width="14.81640625" customWidth="1"/>
    <col min="83" max="83" width="14.26953125" customWidth="1"/>
    <col min="84" max="84" width="15.7265625" customWidth="1"/>
    <col min="85" max="85" width="14.26953125" customWidth="1"/>
    <col min="86" max="86" width="14.81640625" customWidth="1"/>
    <col min="87" max="87" width="15.1796875" customWidth="1"/>
    <col min="88" max="88" width="14.81640625" customWidth="1"/>
    <col min="89" max="89" width="16.54296875" customWidth="1"/>
    <col min="90" max="95" width="13" customWidth="1"/>
  </cols>
  <sheetData>
    <row r="1" spans="1:246" ht="14.5" x14ac:dyDescent="0.35">
      <c r="A1" s="240" t="s">
        <v>99</v>
      </c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  <c r="BL1" s="239"/>
      <c r="BM1" s="239"/>
      <c r="BN1" s="239"/>
      <c r="BO1" s="239"/>
      <c r="BP1" s="239"/>
      <c r="BQ1" s="239"/>
      <c r="BR1" s="239"/>
      <c r="BS1" s="239"/>
      <c r="BT1" s="239"/>
      <c r="BU1" s="239"/>
      <c r="BV1" s="239"/>
      <c r="BW1" s="239"/>
      <c r="BX1" s="239"/>
      <c r="BY1" s="239"/>
      <c r="BZ1" s="239"/>
      <c r="CA1" s="239"/>
      <c r="CB1" s="239"/>
      <c r="CC1" s="239"/>
      <c r="CD1" s="239"/>
      <c r="CE1" s="239"/>
      <c r="CF1" s="239"/>
      <c r="CG1" s="239"/>
      <c r="CH1" s="239"/>
      <c r="CI1" s="239"/>
      <c r="CJ1" s="239"/>
      <c r="CK1" s="239"/>
      <c r="CL1" s="239"/>
      <c r="CM1" s="239"/>
      <c r="CN1" s="239"/>
      <c r="CO1" s="239"/>
      <c r="CP1" s="239"/>
      <c r="CQ1" s="239"/>
      <c r="CR1" s="239"/>
      <c r="CS1" s="239"/>
      <c r="CT1" s="239"/>
      <c r="CU1" s="239"/>
      <c r="CV1" s="239"/>
      <c r="CW1" s="239"/>
      <c r="CX1" s="239"/>
      <c r="CY1" s="239"/>
      <c r="CZ1" s="239"/>
      <c r="DA1" s="239"/>
      <c r="DB1" s="239"/>
      <c r="DC1" s="239"/>
      <c r="DD1" s="239"/>
      <c r="DE1" s="239"/>
      <c r="DF1" s="239"/>
      <c r="DG1" s="239"/>
      <c r="DH1" s="239"/>
      <c r="DI1" s="239"/>
      <c r="DJ1" s="239"/>
      <c r="DK1" s="239"/>
      <c r="DL1" s="239"/>
      <c r="DM1" s="239"/>
      <c r="DN1" s="239"/>
      <c r="DO1" s="239"/>
      <c r="DP1" s="239"/>
      <c r="DQ1" s="239"/>
      <c r="DR1" s="239"/>
      <c r="DS1" s="239"/>
      <c r="DT1" s="239"/>
      <c r="DU1" s="239"/>
      <c r="DV1" s="239"/>
      <c r="DW1" s="239"/>
      <c r="DX1" s="239"/>
      <c r="DY1" s="239"/>
      <c r="DZ1" s="239"/>
      <c r="EA1" s="239"/>
      <c r="EB1" s="239"/>
      <c r="EC1" s="239"/>
      <c r="ED1" s="239"/>
      <c r="EE1" s="239"/>
      <c r="EF1" s="239"/>
      <c r="EG1" s="239"/>
      <c r="EH1" s="239"/>
      <c r="EI1" s="239"/>
      <c r="EJ1" s="239"/>
      <c r="EK1" s="239"/>
      <c r="EL1" s="239"/>
      <c r="EM1" s="239"/>
      <c r="EN1" s="239"/>
      <c r="EO1" s="239"/>
      <c r="EP1" s="239"/>
      <c r="EQ1" s="239"/>
      <c r="ER1" s="239"/>
      <c r="ES1" s="239"/>
      <c r="ET1" s="239"/>
      <c r="EU1" s="239"/>
      <c r="EV1" s="239"/>
      <c r="EW1" s="239"/>
      <c r="EX1" s="239"/>
      <c r="EY1" s="239"/>
      <c r="EZ1" s="239"/>
      <c r="FA1" s="239"/>
      <c r="FB1" s="239"/>
      <c r="FC1" s="239"/>
      <c r="FD1" s="239"/>
      <c r="FE1" s="239"/>
      <c r="FF1" s="239"/>
      <c r="FG1" s="239"/>
      <c r="FH1" s="239"/>
      <c r="FI1" s="239"/>
      <c r="FJ1" s="239"/>
      <c r="FK1" s="239"/>
      <c r="FL1" s="239"/>
      <c r="FM1" s="239"/>
      <c r="FN1" s="239"/>
      <c r="FO1" s="239"/>
      <c r="FP1" s="239"/>
      <c r="FQ1" s="239"/>
      <c r="FR1" s="239"/>
      <c r="FS1" s="239"/>
      <c r="FT1" s="239"/>
      <c r="FU1" s="239"/>
      <c r="FV1" s="239"/>
      <c r="FW1" s="239"/>
      <c r="FX1" s="239"/>
      <c r="FY1" s="239"/>
      <c r="FZ1" s="239"/>
      <c r="GA1" s="239"/>
      <c r="GB1" s="239"/>
      <c r="GC1" s="239"/>
      <c r="GD1" s="239"/>
      <c r="GE1" s="239"/>
      <c r="GF1" s="239"/>
      <c r="GG1" s="239"/>
      <c r="GH1" s="239"/>
      <c r="GI1" s="239"/>
      <c r="GJ1" s="239"/>
      <c r="GK1" s="239"/>
      <c r="GL1" s="239"/>
      <c r="GM1" s="239"/>
      <c r="GN1" s="239"/>
      <c r="GO1" s="239"/>
      <c r="GP1" s="239"/>
      <c r="GQ1" s="239"/>
      <c r="GR1" s="239"/>
      <c r="GS1" s="239"/>
      <c r="GT1" s="239"/>
      <c r="GU1" s="239"/>
      <c r="GV1" s="239"/>
      <c r="GW1" s="239"/>
      <c r="GX1" s="239"/>
      <c r="GY1" s="239"/>
      <c r="GZ1" s="239"/>
      <c r="HA1" s="239"/>
      <c r="HB1" s="239"/>
      <c r="HC1" s="239"/>
      <c r="HD1" s="239"/>
      <c r="HE1" s="239"/>
      <c r="HF1" s="239"/>
      <c r="HG1" s="239"/>
      <c r="HH1" s="239"/>
      <c r="HI1" s="239"/>
      <c r="HJ1" s="239"/>
      <c r="HK1" s="239"/>
      <c r="HL1" s="239"/>
      <c r="HM1" s="239"/>
      <c r="HN1" s="239"/>
      <c r="HO1" s="239"/>
      <c r="HP1" s="239"/>
      <c r="HQ1" s="239"/>
      <c r="HR1" s="239"/>
      <c r="HS1" s="239"/>
      <c r="HT1" s="239"/>
      <c r="HU1" s="239"/>
      <c r="HV1" s="239"/>
      <c r="HW1" s="239"/>
      <c r="HX1" s="239"/>
      <c r="HY1" s="239"/>
      <c r="HZ1" s="239"/>
      <c r="IA1" s="239"/>
      <c r="IB1" s="239"/>
      <c r="IC1" s="239"/>
      <c r="ID1" s="239"/>
      <c r="IE1" s="239"/>
      <c r="IF1" s="239"/>
      <c r="IG1" s="239"/>
      <c r="IH1" s="239"/>
      <c r="II1" s="239"/>
      <c r="IJ1" s="239"/>
      <c r="IK1" s="239"/>
      <c r="IL1" s="239"/>
    </row>
    <row r="2" spans="1:246" ht="14.5" x14ac:dyDescent="0.35">
      <c r="A2" s="241"/>
      <c r="D2" s="142">
        <v>45474</v>
      </c>
      <c r="E2" s="142">
        <v>45475</v>
      </c>
      <c r="F2" s="142">
        <v>45476</v>
      </c>
      <c r="G2" s="142">
        <v>45477</v>
      </c>
      <c r="H2" s="142">
        <v>45478</v>
      </c>
      <c r="I2" s="142">
        <v>45479</v>
      </c>
      <c r="J2" s="142">
        <v>45480</v>
      </c>
      <c r="K2" s="142">
        <v>45481</v>
      </c>
      <c r="L2" s="142">
        <v>45482</v>
      </c>
      <c r="M2" s="142">
        <v>45483</v>
      </c>
      <c r="N2" s="142">
        <v>45484</v>
      </c>
      <c r="O2" s="142">
        <v>45485</v>
      </c>
      <c r="P2" s="142">
        <v>45486</v>
      </c>
      <c r="Q2" s="142">
        <v>45487</v>
      </c>
      <c r="R2" s="142">
        <v>45488</v>
      </c>
      <c r="S2" s="142">
        <v>45489</v>
      </c>
      <c r="T2" s="142">
        <v>45490</v>
      </c>
      <c r="U2" s="142">
        <v>45491</v>
      </c>
      <c r="V2" s="142">
        <v>45492</v>
      </c>
      <c r="W2" s="142">
        <v>45493</v>
      </c>
      <c r="X2" s="142">
        <v>45494</v>
      </c>
      <c r="Y2" s="142">
        <v>45495</v>
      </c>
      <c r="Z2" s="142">
        <v>45496</v>
      </c>
      <c r="AA2" s="142">
        <v>45497</v>
      </c>
      <c r="AB2" s="142">
        <v>45498</v>
      </c>
      <c r="AC2" s="142">
        <v>45499</v>
      </c>
      <c r="AD2" s="142">
        <v>45500</v>
      </c>
      <c r="AE2" s="142">
        <v>45501</v>
      </c>
      <c r="AF2" s="142">
        <v>45502</v>
      </c>
      <c r="AG2" s="142">
        <v>45503</v>
      </c>
      <c r="AH2" s="142">
        <v>45504</v>
      </c>
      <c r="AI2" s="142">
        <v>45505</v>
      </c>
      <c r="AJ2" s="142">
        <v>45506</v>
      </c>
      <c r="AK2" s="142">
        <v>45507</v>
      </c>
      <c r="AL2" s="142">
        <v>45508</v>
      </c>
      <c r="AM2" s="142">
        <v>45509</v>
      </c>
      <c r="AN2" s="142">
        <v>45510</v>
      </c>
      <c r="AO2" s="142">
        <v>45511</v>
      </c>
      <c r="AP2" s="142">
        <v>45512</v>
      </c>
      <c r="AQ2" s="142">
        <v>45513</v>
      </c>
      <c r="AR2" s="142">
        <v>45514</v>
      </c>
      <c r="AS2" s="142">
        <v>45515</v>
      </c>
      <c r="AT2" s="142">
        <v>45516</v>
      </c>
      <c r="AU2" s="142">
        <v>45517</v>
      </c>
      <c r="AV2" s="142">
        <v>45518</v>
      </c>
      <c r="AW2" s="142">
        <v>45519</v>
      </c>
      <c r="AX2" s="142">
        <v>45520</v>
      </c>
      <c r="AY2" s="142">
        <v>45521</v>
      </c>
      <c r="AZ2" s="142">
        <v>45522</v>
      </c>
      <c r="BA2" s="142">
        <v>45523</v>
      </c>
      <c r="BB2" s="142">
        <v>45524</v>
      </c>
      <c r="BC2" s="142">
        <v>45525</v>
      </c>
      <c r="BD2" s="142">
        <v>45526</v>
      </c>
      <c r="BE2" s="142">
        <v>45527</v>
      </c>
      <c r="BF2" s="142">
        <v>45528</v>
      </c>
      <c r="BG2" s="142">
        <v>45529</v>
      </c>
      <c r="BH2" s="142">
        <v>45530</v>
      </c>
      <c r="BI2" s="142">
        <v>45531</v>
      </c>
      <c r="BJ2" s="142">
        <v>45532</v>
      </c>
      <c r="BK2" s="142">
        <v>45533</v>
      </c>
      <c r="BL2" s="142">
        <v>45534</v>
      </c>
      <c r="BM2" s="142">
        <v>45535</v>
      </c>
      <c r="BN2" s="141">
        <v>45536</v>
      </c>
      <c r="BO2" s="142">
        <v>45537</v>
      </c>
      <c r="BP2" s="142">
        <v>45538</v>
      </c>
      <c r="BQ2" s="142">
        <v>45539</v>
      </c>
      <c r="BR2" s="142">
        <v>45540</v>
      </c>
      <c r="BS2" s="142">
        <v>45541</v>
      </c>
      <c r="BT2" s="142">
        <v>45542</v>
      </c>
      <c r="BU2" s="142">
        <v>45543</v>
      </c>
      <c r="BV2" s="142">
        <v>45544</v>
      </c>
      <c r="BW2" s="142">
        <v>45545</v>
      </c>
      <c r="BX2" s="142">
        <v>45546</v>
      </c>
      <c r="BY2" s="142">
        <v>45547</v>
      </c>
      <c r="BZ2" s="142">
        <v>45548</v>
      </c>
      <c r="CA2" s="142">
        <v>45549</v>
      </c>
      <c r="CB2" s="142">
        <v>45550</v>
      </c>
      <c r="CC2" s="142">
        <v>45551</v>
      </c>
      <c r="CD2" s="142">
        <v>45552</v>
      </c>
      <c r="CE2" s="142">
        <v>45553</v>
      </c>
      <c r="CF2" s="142">
        <v>45554</v>
      </c>
      <c r="CG2" s="142">
        <v>45555</v>
      </c>
      <c r="CH2" s="142">
        <v>45556</v>
      </c>
      <c r="CI2" s="142">
        <v>45557</v>
      </c>
      <c r="CJ2" s="142">
        <v>45558</v>
      </c>
      <c r="CK2" s="142">
        <v>45559</v>
      </c>
      <c r="CL2" s="142">
        <v>45560</v>
      </c>
      <c r="CM2" s="142">
        <v>45561</v>
      </c>
      <c r="CN2" s="142">
        <v>45562</v>
      </c>
      <c r="CO2" s="142">
        <v>45563</v>
      </c>
      <c r="CP2" s="142">
        <v>45564</v>
      </c>
      <c r="CQ2" s="253">
        <v>45565</v>
      </c>
      <c r="CR2" s="253">
        <v>45566</v>
      </c>
      <c r="CS2" s="142">
        <v>45567</v>
      </c>
      <c r="CT2" s="142">
        <v>45568</v>
      </c>
      <c r="CU2" s="142">
        <v>45569</v>
      </c>
      <c r="CV2" s="142">
        <v>45570</v>
      </c>
      <c r="CW2" s="142">
        <v>45571</v>
      </c>
      <c r="CX2" s="142">
        <v>45572</v>
      </c>
      <c r="CY2" s="142">
        <v>45573</v>
      </c>
      <c r="CZ2" s="142">
        <v>45574</v>
      </c>
      <c r="DA2" s="142">
        <v>45575</v>
      </c>
      <c r="DB2" s="142">
        <v>45576</v>
      </c>
      <c r="DC2" s="142">
        <v>45577</v>
      </c>
      <c r="DD2" s="142">
        <v>45578</v>
      </c>
      <c r="DE2" s="142">
        <v>45579</v>
      </c>
      <c r="DF2" s="142">
        <v>45580</v>
      </c>
      <c r="DG2" s="142">
        <v>45581</v>
      </c>
      <c r="DH2" s="142">
        <v>45582</v>
      </c>
      <c r="DI2" s="142">
        <v>45583</v>
      </c>
      <c r="DJ2" s="142">
        <v>45584</v>
      </c>
      <c r="DK2" s="142">
        <v>45585</v>
      </c>
      <c r="DL2" s="142">
        <v>45586</v>
      </c>
      <c r="DM2" s="142">
        <v>45587</v>
      </c>
      <c r="DN2" s="142">
        <v>45588</v>
      </c>
      <c r="DO2" s="142">
        <v>45589</v>
      </c>
      <c r="DP2" s="142">
        <v>45590</v>
      </c>
      <c r="DQ2" s="142">
        <v>45591</v>
      </c>
      <c r="DR2" s="142">
        <v>45592</v>
      </c>
      <c r="DS2" s="142">
        <v>45593</v>
      </c>
      <c r="DT2" s="142">
        <v>45594</v>
      </c>
      <c r="DU2" s="142">
        <v>45595</v>
      </c>
      <c r="DV2" s="142">
        <v>45596</v>
      </c>
      <c r="DW2" s="142">
        <v>45597</v>
      </c>
      <c r="DX2" s="142">
        <v>45598</v>
      </c>
      <c r="DY2" s="142">
        <v>45599</v>
      </c>
      <c r="DZ2" s="142">
        <v>45600</v>
      </c>
      <c r="EA2" s="142">
        <v>45601</v>
      </c>
      <c r="EB2" s="142">
        <v>45602</v>
      </c>
      <c r="EC2" s="142">
        <v>45603</v>
      </c>
      <c r="ED2" s="142">
        <v>45604</v>
      </c>
      <c r="EE2" s="142">
        <v>45605</v>
      </c>
      <c r="EF2" s="142">
        <v>45606</v>
      </c>
      <c r="EG2" s="142">
        <v>45607</v>
      </c>
      <c r="EH2" s="142">
        <v>45608</v>
      </c>
      <c r="EI2" s="142">
        <v>45609</v>
      </c>
      <c r="EJ2" s="142">
        <v>45610</v>
      </c>
      <c r="EK2" s="142">
        <v>45611</v>
      </c>
      <c r="EL2" s="142">
        <v>45612</v>
      </c>
      <c r="EM2" s="142">
        <v>45613</v>
      </c>
      <c r="EN2" s="142">
        <v>45614</v>
      </c>
      <c r="EO2" s="142">
        <v>45615</v>
      </c>
      <c r="EP2" s="142">
        <v>45616</v>
      </c>
      <c r="EQ2" s="142">
        <v>45617</v>
      </c>
      <c r="ER2" s="142">
        <v>45618</v>
      </c>
      <c r="ES2" s="142">
        <v>45619</v>
      </c>
      <c r="ET2" s="142">
        <v>45620</v>
      </c>
      <c r="EU2" s="142">
        <v>45621</v>
      </c>
      <c r="EV2" s="142">
        <v>45622</v>
      </c>
      <c r="EW2" s="142">
        <v>45623</v>
      </c>
      <c r="EX2" s="142">
        <v>45624</v>
      </c>
      <c r="EY2" s="142">
        <v>45625</v>
      </c>
      <c r="EZ2" s="142">
        <v>45626</v>
      </c>
      <c r="FA2" s="142">
        <v>45627</v>
      </c>
      <c r="FB2" s="142">
        <v>45628</v>
      </c>
      <c r="FC2" s="142">
        <v>45629</v>
      </c>
      <c r="FD2" s="142">
        <v>45630</v>
      </c>
      <c r="FE2" s="142">
        <v>45631</v>
      </c>
      <c r="FF2" s="142">
        <v>45632</v>
      </c>
      <c r="FG2" s="142">
        <v>45633</v>
      </c>
      <c r="FH2" s="142">
        <v>45634</v>
      </c>
      <c r="FI2" s="142">
        <v>45635</v>
      </c>
      <c r="FJ2" s="142">
        <v>45636</v>
      </c>
      <c r="FK2" s="142">
        <v>45637</v>
      </c>
      <c r="FL2" s="142">
        <v>45638</v>
      </c>
      <c r="FM2" s="142">
        <v>45639</v>
      </c>
      <c r="FN2" s="142">
        <v>45640</v>
      </c>
      <c r="FO2" s="142">
        <v>45641</v>
      </c>
      <c r="FP2" s="142">
        <v>45642</v>
      </c>
      <c r="FQ2" s="142">
        <v>45643</v>
      </c>
      <c r="FR2" s="142">
        <v>45644</v>
      </c>
      <c r="FS2" s="142">
        <v>45645</v>
      </c>
      <c r="FT2" s="142">
        <v>45646</v>
      </c>
      <c r="FU2" s="142">
        <v>45647</v>
      </c>
      <c r="FV2" s="142">
        <v>45648</v>
      </c>
      <c r="FW2" s="142">
        <v>45649</v>
      </c>
      <c r="FX2" s="142">
        <v>45650</v>
      </c>
      <c r="FY2" s="142">
        <v>45651</v>
      </c>
      <c r="FZ2" s="142">
        <v>45652</v>
      </c>
      <c r="GA2" s="142">
        <v>45653</v>
      </c>
      <c r="GB2" s="142">
        <v>45654</v>
      </c>
      <c r="GC2" s="142">
        <v>45655</v>
      </c>
      <c r="GD2" s="142">
        <v>45656</v>
      </c>
      <c r="GE2" s="142">
        <v>45657</v>
      </c>
      <c r="GF2" s="142">
        <v>45658</v>
      </c>
      <c r="GG2" s="142">
        <v>45659</v>
      </c>
      <c r="GH2" s="142">
        <v>45660</v>
      </c>
      <c r="GI2" s="142">
        <v>45661</v>
      </c>
      <c r="GJ2" s="142">
        <v>45662</v>
      </c>
      <c r="GK2" s="142">
        <v>45663</v>
      </c>
      <c r="GL2" s="142">
        <v>45664</v>
      </c>
      <c r="GM2" s="142">
        <v>45665</v>
      </c>
      <c r="GN2" s="142">
        <v>45666</v>
      </c>
      <c r="GO2" s="142">
        <v>45667</v>
      </c>
      <c r="GP2" s="142">
        <v>45668</v>
      </c>
      <c r="GQ2" s="142">
        <v>45669</v>
      </c>
      <c r="GR2" s="142">
        <v>45670</v>
      </c>
      <c r="GS2" s="142">
        <v>45671</v>
      </c>
      <c r="GT2" s="142">
        <v>45672</v>
      </c>
      <c r="GU2" s="142">
        <v>45673</v>
      </c>
      <c r="GV2" s="142">
        <v>45674</v>
      </c>
      <c r="GW2" s="142">
        <v>45675</v>
      </c>
      <c r="GX2" s="142">
        <v>45676</v>
      </c>
      <c r="GY2" s="142">
        <v>45677</v>
      </c>
      <c r="GZ2" s="142">
        <v>45678</v>
      </c>
      <c r="HA2" s="142">
        <v>45679</v>
      </c>
      <c r="HB2" s="142">
        <v>45680</v>
      </c>
      <c r="HC2" s="142">
        <v>45681</v>
      </c>
      <c r="HD2" s="142">
        <v>45682</v>
      </c>
      <c r="HE2" s="142">
        <v>45683</v>
      </c>
      <c r="HF2" s="142">
        <v>45684</v>
      </c>
      <c r="HG2" s="142">
        <v>45685</v>
      </c>
      <c r="HH2" s="142">
        <v>45686</v>
      </c>
      <c r="HI2" s="142">
        <v>45687</v>
      </c>
      <c r="HJ2" s="142">
        <v>45688</v>
      </c>
      <c r="HK2" s="142">
        <v>45689</v>
      </c>
      <c r="HL2" s="142">
        <v>45690</v>
      </c>
      <c r="HM2" s="142">
        <v>45691</v>
      </c>
      <c r="HN2" s="142">
        <v>45692</v>
      </c>
      <c r="HO2" s="142">
        <v>45693</v>
      </c>
      <c r="HP2" s="142">
        <v>45694</v>
      </c>
      <c r="HQ2" s="142">
        <v>45695</v>
      </c>
      <c r="HR2" s="142">
        <v>45696</v>
      </c>
      <c r="HS2" s="142">
        <v>45697</v>
      </c>
      <c r="HT2" s="142">
        <v>45698</v>
      </c>
      <c r="HU2" s="142">
        <v>45699</v>
      </c>
      <c r="HV2" s="142">
        <v>45700</v>
      </c>
      <c r="HW2" s="142">
        <v>45701</v>
      </c>
      <c r="HX2" s="142">
        <v>45702</v>
      </c>
      <c r="HY2" s="142">
        <v>45703</v>
      </c>
      <c r="HZ2" s="142">
        <v>45704</v>
      </c>
      <c r="IA2" s="142">
        <v>45705</v>
      </c>
      <c r="IB2" s="142">
        <v>45706</v>
      </c>
      <c r="IC2" s="142">
        <v>45707</v>
      </c>
      <c r="ID2" s="142">
        <v>45708</v>
      </c>
      <c r="IE2" s="142">
        <v>45709</v>
      </c>
      <c r="IF2" s="142">
        <v>45710</v>
      </c>
      <c r="IG2" s="142">
        <v>45711</v>
      </c>
      <c r="IH2" s="142">
        <v>45712</v>
      </c>
      <c r="II2" s="142">
        <v>45713</v>
      </c>
      <c r="IJ2" s="142">
        <v>45714</v>
      </c>
      <c r="IK2" s="142">
        <v>45715</v>
      </c>
      <c r="IL2" s="142">
        <v>45716</v>
      </c>
    </row>
    <row r="3" spans="1:246" s="268" customFormat="1" ht="14.5" x14ac:dyDescent="0.35">
      <c r="A3" s="2" t="s">
        <v>922</v>
      </c>
      <c r="B3"/>
      <c r="C3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64"/>
      <c r="AH3" s="264"/>
      <c r="AI3" s="265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  <c r="AU3" s="266"/>
      <c r="AV3" s="266"/>
      <c r="AW3" s="266"/>
      <c r="AX3" s="266"/>
      <c r="AY3" s="266"/>
      <c r="AZ3" s="266"/>
      <c r="BA3" s="266"/>
      <c r="BB3" s="266"/>
      <c r="BC3" s="266"/>
      <c r="BD3" s="266"/>
      <c r="BE3" s="266"/>
      <c r="BF3" s="266"/>
      <c r="BG3" s="266"/>
      <c r="BH3" s="266"/>
      <c r="BI3" s="266"/>
      <c r="BJ3" s="266"/>
      <c r="BK3" s="266"/>
      <c r="BL3" s="266"/>
      <c r="BM3" s="267"/>
      <c r="BN3" s="266"/>
    </row>
    <row r="4" spans="1:246" s="268" customFormat="1" ht="14.5" x14ac:dyDescent="0.35">
      <c r="A4" s="186" t="s">
        <v>947</v>
      </c>
      <c r="B4"/>
      <c r="C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5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U4" s="266"/>
      <c r="AV4" s="266"/>
      <c r="AW4" s="266"/>
      <c r="AX4" s="266"/>
      <c r="AY4" s="266"/>
      <c r="AZ4" s="266"/>
      <c r="BA4" s="266"/>
      <c r="BB4" s="266"/>
      <c r="BC4" s="266"/>
      <c r="BD4" s="266"/>
      <c r="BE4" s="266"/>
      <c r="BF4" s="266"/>
      <c r="BG4" s="266"/>
      <c r="BH4" s="266"/>
      <c r="BI4" s="266"/>
      <c r="BJ4" s="266"/>
      <c r="BK4" s="266"/>
      <c r="BL4" s="266"/>
      <c r="BM4" s="267"/>
      <c r="BN4" s="266"/>
    </row>
    <row r="5" spans="1:246" s="268" customFormat="1" ht="15" customHeight="1" x14ac:dyDescent="0.35">
      <c r="A5" s="187" t="s">
        <v>948</v>
      </c>
      <c r="B5"/>
      <c r="C5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5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6"/>
      <c r="BB5" s="266"/>
      <c r="BC5" s="266"/>
      <c r="BD5" s="266"/>
      <c r="BE5" s="266"/>
      <c r="BF5" s="266"/>
      <c r="BG5" s="266"/>
      <c r="BH5" s="266"/>
      <c r="BI5" s="266"/>
      <c r="BJ5" s="266"/>
      <c r="BK5" s="266"/>
      <c r="BL5" s="266"/>
      <c r="BM5" s="267"/>
      <c r="BN5" s="266"/>
    </row>
    <row r="6" spans="1:246" ht="14.5" x14ac:dyDescent="0.35">
      <c r="A6" s="145" t="s">
        <v>925</v>
      </c>
      <c r="C6" s="70"/>
      <c r="D6" s="188"/>
      <c r="E6" s="147">
        <f t="shared" ref="E6:X6" si="0">D6+D7</f>
        <v>0</v>
      </c>
      <c r="F6" s="147">
        <f t="shared" si="0"/>
        <v>0</v>
      </c>
      <c r="G6" s="147">
        <f t="shared" si="0"/>
        <v>0</v>
      </c>
      <c r="H6" s="147">
        <f t="shared" si="0"/>
        <v>0</v>
      </c>
      <c r="I6" s="147">
        <f t="shared" si="0"/>
        <v>0</v>
      </c>
      <c r="J6" s="147">
        <f t="shared" si="0"/>
        <v>0</v>
      </c>
      <c r="K6" s="147">
        <f t="shared" si="0"/>
        <v>0</v>
      </c>
      <c r="L6" s="147">
        <f t="shared" si="0"/>
        <v>0</v>
      </c>
      <c r="M6" s="147">
        <f t="shared" si="0"/>
        <v>0</v>
      </c>
      <c r="N6" s="147">
        <f t="shared" si="0"/>
        <v>0</v>
      </c>
      <c r="O6" s="147">
        <f t="shared" si="0"/>
        <v>0</v>
      </c>
      <c r="P6" s="147">
        <f t="shared" si="0"/>
        <v>0</v>
      </c>
      <c r="Q6" s="147">
        <f t="shared" si="0"/>
        <v>0</v>
      </c>
      <c r="R6" s="147">
        <f t="shared" si="0"/>
        <v>0</v>
      </c>
      <c r="S6" s="147">
        <f t="shared" si="0"/>
        <v>0</v>
      </c>
      <c r="T6" s="147">
        <f t="shared" si="0"/>
        <v>0</v>
      </c>
      <c r="U6" s="147">
        <f t="shared" si="0"/>
        <v>0</v>
      </c>
      <c r="V6" s="147">
        <f t="shared" si="0"/>
        <v>0</v>
      </c>
      <c r="W6" s="147">
        <f t="shared" si="0"/>
        <v>0</v>
      </c>
      <c r="X6" s="147">
        <f t="shared" si="0"/>
        <v>0</v>
      </c>
      <c r="Y6" s="147">
        <v>2280</v>
      </c>
      <c r="Z6" s="147">
        <f t="shared" ref="Z6:CQ6" si="1">Y6+Y7</f>
        <v>2530</v>
      </c>
      <c r="AA6" s="147">
        <f t="shared" si="1"/>
        <v>2830</v>
      </c>
      <c r="AB6" s="147">
        <f t="shared" si="1"/>
        <v>3130</v>
      </c>
      <c r="AC6" s="147">
        <f t="shared" si="1"/>
        <v>3680</v>
      </c>
      <c r="AD6" s="147">
        <f t="shared" si="1"/>
        <v>4780</v>
      </c>
      <c r="AE6" s="147">
        <f t="shared" si="1"/>
        <v>4890</v>
      </c>
      <c r="AF6" s="147">
        <f t="shared" si="1"/>
        <v>5890</v>
      </c>
      <c r="AG6" s="147">
        <f t="shared" si="1"/>
        <v>4990</v>
      </c>
      <c r="AH6" s="150">
        <f t="shared" si="1"/>
        <v>5120</v>
      </c>
      <c r="AI6" s="189">
        <f t="shared" si="1"/>
        <v>1770</v>
      </c>
      <c r="AJ6" s="147">
        <f t="shared" si="1"/>
        <v>2570</v>
      </c>
      <c r="AK6" s="147">
        <f t="shared" si="1"/>
        <v>2120</v>
      </c>
      <c r="AL6" s="147">
        <f t="shared" si="1"/>
        <v>2330</v>
      </c>
      <c r="AM6" s="147">
        <f t="shared" si="1"/>
        <v>2680</v>
      </c>
      <c r="AN6" s="147">
        <f t="shared" si="1"/>
        <v>-570</v>
      </c>
      <c r="AO6" s="147">
        <f t="shared" si="1"/>
        <v>-320</v>
      </c>
      <c r="AP6" s="147">
        <f t="shared" si="1"/>
        <v>180</v>
      </c>
      <c r="AQ6" s="147">
        <f t="shared" si="1"/>
        <v>1180</v>
      </c>
      <c r="AR6" s="147">
        <f t="shared" si="1"/>
        <v>1680</v>
      </c>
      <c r="AS6" s="147">
        <f t="shared" si="1"/>
        <v>2080</v>
      </c>
      <c r="AT6" s="147">
        <f t="shared" si="1"/>
        <v>2730</v>
      </c>
      <c r="AU6" s="147">
        <f t="shared" si="1"/>
        <v>2980</v>
      </c>
      <c r="AV6" s="147">
        <f t="shared" si="1"/>
        <v>3380</v>
      </c>
      <c r="AW6" s="147">
        <f t="shared" si="1"/>
        <v>3680</v>
      </c>
      <c r="AX6" s="147">
        <f t="shared" si="1"/>
        <v>4180</v>
      </c>
      <c r="AY6" s="147">
        <f t="shared" si="1"/>
        <v>3280</v>
      </c>
      <c r="AZ6" s="147">
        <f t="shared" si="1"/>
        <v>4230</v>
      </c>
      <c r="BA6" s="147">
        <f t="shared" si="1"/>
        <v>4930</v>
      </c>
      <c r="BB6" s="147">
        <f t="shared" si="1"/>
        <v>5330</v>
      </c>
      <c r="BC6" s="147">
        <f t="shared" si="1"/>
        <v>6080</v>
      </c>
      <c r="BD6" s="147">
        <f t="shared" si="1"/>
        <v>6480</v>
      </c>
      <c r="BE6" s="147">
        <f t="shared" si="1"/>
        <v>6580</v>
      </c>
      <c r="BF6" s="147">
        <f t="shared" si="1"/>
        <v>6600</v>
      </c>
      <c r="BG6" s="147">
        <f t="shared" si="1"/>
        <v>6800</v>
      </c>
      <c r="BH6" s="147">
        <f t="shared" si="1"/>
        <v>6940</v>
      </c>
      <c r="BI6" s="147">
        <f t="shared" si="1"/>
        <v>4640</v>
      </c>
      <c r="BJ6" s="147">
        <f t="shared" si="1"/>
        <v>4790</v>
      </c>
      <c r="BK6" s="147">
        <f t="shared" si="1"/>
        <v>5260</v>
      </c>
      <c r="BL6" s="147">
        <f t="shared" si="1"/>
        <v>5510</v>
      </c>
      <c r="BM6" s="148">
        <f t="shared" si="1"/>
        <v>5760</v>
      </c>
      <c r="BN6" s="151">
        <f t="shared" si="1"/>
        <v>6010</v>
      </c>
      <c r="BO6" s="150">
        <f t="shared" si="1"/>
        <v>6360</v>
      </c>
      <c r="BP6" s="150">
        <f t="shared" si="1"/>
        <v>6560</v>
      </c>
      <c r="BQ6" s="150">
        <f t="shared" si="1"/>
        <v>3710</v>
      </c>
      <c r="BR6" s="150">
        <f t="shared" si="1"/>
        <v>4010</v>
      </c>
      <c r="BS6" s="150">
        <f t="shared" si="1"/>
        <v>4160</v>
      </c>
      <c r="BT6" s="150">
        <f t="shared" si="1"/>
        <v>4560</v>
      </c>
      <c r="BU6" s="150">
        <f t="shared" si="1"/>
        <v>4930</v>
      </c>
      <c r="BV6" s="150">
        <f t="shared" si="1"/>
        <v>5170</v>
      </c>
      <c r="BW6" s="150">
        <f t="shared" si="1"/>
        <v>5370</v>
      </c>
      <c r="BX6" s="150">
        <f t="shared" si="1"/>
        <v>5690</v>
      </c>
      <c r="BY6" s="150">
        <f t="shared" si="1"/>
        <v>5860</v>
      </c>
      <c r="BZ6" s="150">
        <f t="shared" si="1"/>
        <v>5860</v>
      </c>
      <c r="CA6" s="150">
        <f t="shared" si="1"/>
        <v>5990</v>
      </c>
      <c r="CB6" s="150">
        <f t="shared" si="1"/>
        <v>6080</v>
      </c>
      <c r="CC6" s="150">
        <f t="shared" si="1"/>
        <v>6530</v>
      </c>
      <c r="CD6" s="150">
        <f t="shared" si="1"/>
        <v>5850</v>
      </c>
      <c r="CE6" s="150">
        <f t="shared" si="1"/>
        <v>5950</v>
      </c>
      <c r="CF6" s="150">
        <f t="shared" si="1"/>
        <v>5950</v>
      </c>
      <c r="CG6" s="150">
        <f t="shared" si="1"/>
        <v>4450</v>
      </c>
      <c r="CH6" s="150">
        <f t="shared" si="1"/>
        <v>4450</v>
      </c>
      <c r="CI6" s="150">
        <f t="shared" si="1"/>
        <v>4450</v>
      </c>
      <c r="CJ6" s="150">
        <f t="shared" si="1"/>
        <v>4450</v>
      </c>
      <c r="CK6" s="150">
        <f t="shared" si="1"/>
        <v>4450</v>
      </c>
      <c r="CL6" s="150">
        <f t="shared" si="1"/>
        <v>4450</v>
      </c>
      <c r="CM6" s="150">
        <f t="shared" si="1"/>
        <v>4450</v>
      </c>
      <c r="CN6" s="150">
        <f t="shared" si="1"/>
        <v>4450</v>
      </c>
      <c r="CO6" s="150">
        <f t="shared" si="1"/>
        <v>4450</v>
      </c>
      <c r="CP6" s="150">
        <f t="shared" si="1"/>
        <v>4450</v>
      </c>
      <c r="CQ6" s="150">
        <f t="shared" si="1"/>
        <v>4450</v>
      </c>
      <c r="CR6" s="150">
        <f t="shared" ref="CR6" si="2">CQ6+CQ7</f>
        <v>4450</v>
      </c>
      <c r="CS6" s="150">
        <f t="shared" ref="CS6" si="3">CR6+CR7</f>
        <v>4450</v>
      </c>
      <c r="CT6" s="150">
        <f t="shared" ref="CT6" si="4">CS6+CS7</f>
        <v>4450</v>
      </c>
      <c r="CU6" s="150">
        <f t="shared" ref="CU6" si="5">CT6+CT7</f>
        <v>4450</v>
      </c>
      <c r="CV6" s="150">
        <f t="shared" ref="CV6" si="6">CU6+CU7</f>
        <v>4450</v>
      </c>
      <c r="CW6" s="150">
        <f t="shared" ref="CW6" si="7">CV6+CV7</f>
        <v>4450</v>
      </c>
      <c r="CX6" s="150">
        <f t="shared" ref="CX6" si="8">CW6+CW7</f>
        <v>4450</v>
      </c>
      <c r="CY6" s="150">
        <f t="shared" ref="CY6" si="9">CX6+CX7</f>
        <v>4450</v>
      </c>
      <c r="CZ6" s="150">
        <f t="shared" ref="CZ6" si="10">CY6+CY7</f>
        <v>4450</v>
      </c>
      <c r="DA6" s="150">
        <f t="shared" ref="DA6" si="11">CZ6+CZ7</f>
        <v>4450</v>
      </c>
      <c r="DB6" s="150">
        <f t="shared" ref="DB6" si="12">DA6+DA7</f>
        <v>4450</v>
      </c>
      <c r="DC6" s="150">
        <f t="shared" ref="DC6" si="13">DB6+DB7</f>
        <v>4450</v>
      </c>
      <c r="DD6" s="150">
        <f t="shared" ref="DD6" si="14">DC6+DC7</f>
        <v>4450</v>
      </c>
      <c r="DE6" s="150">
        <f t="shared" ref="DE6" si="15">DD6+DD7</f>
        <v>4450</v>
      </c>
      <c r="DF6" s="150">
        <f t="shared" ref="DF6" si="16">DE6+DE7</f>
        <v>4450</v>
      </c>
      <c r="DG6" s="150">
        <f t="shared" ref="DG6" si="17">DF6+DF7</f>
        <v>4450</v>
      </c>
      <c r="DH6" s="150">
        <f t="shared" ref="DH6" si="18">DG6+DG7</f>
        <v>4450</v>
      </c>
      <c r="DI6" s="150">
        <f t="shared" ref="DI6" si="19">DH6+DH7</f>
        <v>4450</v>
      </c>
      <c r="DJ6" s="150">
        <f t="shared" ref="DJ6" si="20">DI6+DI7</f>
        <v>4450</v>
      </c>
      <c r="DK6" s="150">
        <f t="shared" ref="DK6" si="21">DJ6+DJ7</f>
        <v>4450</v>
      </c>
      <c r="DL6" s="150">
        <f t="shared" ref="DL6" si="22">DK6+DK7</f>
        <v>4450</v>
      </c>
      <c r="DM6" s="150">
        <f t="shared" ref="DM6" si="23">DL6+DL7</f>
        <v>4450</v>
      </c>
      <c r="DN6" s="150">
        <f t="shared" ref="DN6" si="24">DM6+DM7</f>
        <v>4450</v>
      </c>
      <c r="DO6" s="150">
        <f t="shared" ref="DO6" si="25">DN6+DN7</f>
        <v>4450</v>
      </c>
      <c r="DP6" s="150">
        <f t="shared" ref="DP6" si="26">DO6+DO7</f>
        <v>4450</v>
      </c>
      <c r="DQ6" s="150">
        <f t="shared" ref="DQ6" si="27">DP6+DP7</f>
        <v>4450</v>
      </c>
      <c r="DR6" s="150">
        <f t="shared" ref="DR6" si="28">DQ6+DQ7</f>
        <v>4450</v>
      </c>
      <c r="DS6" s="150">
        <f t="shared" ref="DS6" si="29">DR6+DR7</f>
        <v>4450</v>
      </c>
      <c r="DT6" s="150">
        <f t="shared" ref="DT6" si="30">DS6+DS7</f>
        <v>4450</v>
      </c>
      <c r="DU6" s="150">
        <f t="shared" ref="DU6" si="31">DT6+DT7</f>
        <v>4450</v>
      </c>
      <c r="DV6" s="150">
        <f t="shared" ref="DV6" si="32">DU6+DU7</f>
        <v>4450</v>
      </c>
      <c r="DW6" s="150">
        <f t="shared" ref="DW6" si="33">DV6+DV7</f>
        <v>4450</v>
      </c>
      <c r="DX6" s="150">
        <f t="shared" ref="DX6" si="34">DW6+DW7</f>
        <v>4450</v>
      </c>
      <c r="DY6" s="150">
        <f t="shared" ref="DY6" si="35">DX6+DX7</f>
        <v>4450</v>
      </c>
      <c r="DZ6" s="150">
        <f t="shared" ref="DZ6" si="36">DY6+DY7</f>
        <v>4450</v>
      </c>
      <c r="EA6" s="150">
        <f t="shared" ref="EA6" si="37">DZ6+DZ7</f>
        <v>4450</v>
      </c>
      <c r="EB6" s="150">
        <f t="shared" ref="EB6" si="38">EA6+EA7</f>
        <v>4450</v>
      </c>
      <c r="EC6" s="150">
        <f t="shared" ref="EC6" si="39">EB6+EB7</f>
        <v>4450</v>
      </c>
      <c r="ED6" s="150">
        <f t="shared" ref="ED6" si="40">EC6+EC7</f>
        <v>4450</v>
      </c>
      <c r="EE6" s="150">
        <f t="shared" ref="EE6" si="41">ED6+ED7</f>
        <v>4450</v>
      </c>
      <c r="EF6" s="150">
        <f t="shared" ref="EF6" si="42">EE6+EE7</f>
        <v>4450</v>
      </c>
      <c r="EG6" s="150">
        <f t="shared" ref="EG6" si="43">EF6+EF7</f>
        <v>4450</v>
      </c>
      <c r="EH6" s="150">
        <f t="shared" ref="EH6" si="44">EG6+EG7</f>
        <v>4450</v>
      </c>
      <c r="EI6" s="150">
        <f t="shared" ref="EI6" si="45">EH6+EH7</f>
        <v>4450</v>
      </c>
      <c r="EJ6" s="150">
        <f t="shared" ref="EJ6" si="46">EI6+EI7</f>
        <v>4450</v>
      </c>
      <c r="EK6" s="150">
        <f t="shared" ref="EK6" si="47">EJ6+EJ7</f>
        <v>4450</v>
      </c>
      <c r="EL6" s="150">
        <f t="shared" ref="EL6" si="48">EK6+EK7</f>
        <v>4450</v>
      </c>
      <c r="EM6" s="150">
        <f t="shared" ref="EM6" si="49">EL6+EL7</f>
        <v>4450</v>
      </c>
      <c r="EN6" s="150">
        <f t="shared" ref="EN6" si="50">EM6+EM7</f>
        <v>4450</v>
      </c>
      <c r="EO6" s="150">
        <f t="shared" ref="EO6" si="51">EN6+EN7</f>
        <v>4450</v>
      </c>
      <c r="EP6" s="150">
        <f t="shared" ref="EP6" si="52">EO6+EO7</f>
        <v>4450</v>
      </c>
      <c r="EQ6" s="150">
        <f t="shared" ref="EQ6" si="53">EP6+EP7</f>
        <v>4450</v>
      </c>
      <c r="ER6" s="150">
        <f t="shared" ref="ER6" si="54">EQ6+EQ7</f>
        <v>4450</v>
      </c>
      <c r="ES6" s="150">
        <f t="shared" ref="ES6" si="55">ER6+ER7</f>
        <v>4450</v>
      </c>
      <c r="ET6" s="150">
        <f t="shared" ref="ET6" si="56">ES6+ES7</f>
        <v>4450</v>
      </c>
      <c r="EU6" s="150">
        <f t="shared" ref="EU6" si="57">ET6+ET7</f>
        <v>4450</v>
      </c>
      <c r="EV6" s="150">
        <f t="shared" ref="EV6" si="58">EU6+EU7</f>
        <v>4450</v>
      </c>
      <c r="EW6" s="150">
        <f t="shared" ref="EW6" si="59">EV6+EV7</f>
        <v>4450</v>
      </c>
      <c r="EX6" s="150">
        <f t="shared" ref="EX6" si="60">EW6+EW7</f>
        <v>4450</v>
      </c>
      <c r="EY6" s="150">
        <f t="shared" ref="EY6" si="61">EX6+EX7</f>
        <v>4450</v>
      </c>
      <c r="EZ6" s="150">
        <f t="shared" ref="EZ6" si="62">EY6+EY7</f>
        <v>4450</v>
      </c>
      <c r="FA6" s="150">
        <f t="shared" ref="FA6" si="63">EZ6+EZ7</f>
        <v>4450</v>
      </c>
      <c r="FB6" s="150">
        <f t="shared" ref="FB6" si="64">FA6+FA7</f>
        <v>4450</v>
      </c>
      <c r="FC6" s="150">
        <f t="shared" ref="FC6" si="65">FB6+FB7</f>
        <v>4450</v>
      </c>
      <c r="FD6" s="150">
        <f t="shared" ref="FD6" si="66">FC6+FC7</f>
        <v>4450</v>
      </c>
      <c r="FE6" s="150">
        <f t="shared" ref="FE6" si="67">FD6+FD7</f>
        <v>4450</v>
      </c>
      <c r="FF6" s="150">
        <f t="shared" ref="FF6" si="68">FE6+FE7</f>
        <v>4450</v>
      </c>
      <c r="FG6" s="150">
        <f t="shared" ref="FG6" si="69">FF6+FF7</f>
        <v>4450</v>
      </c>
      <c r="FH6" s="150">
        <f t="shared" ref="FH6" si="70">FG6+FG7</f>
        <v>4450</v>
      </c>
      <c r="FI6" s="150">
        <f t="shared" ref="FI6" si="71">FH6+FH7</f>
        <v>4450</v>
      </c>
      <c r="FJ6" s="150">
        <f t="shared" ref="FJ6" si="72">FI6+FI7</f>
        <v>4450</v>
      </c>
      <c r="FK6" s="150">
        <f t="shared" ref="FK6" si="73">FJ6+FJ7</f>
        <v>4450</v>
      </c>
      <c r="FL6" s="150">
        <f t="shared" ref="FL6" si="74">FK6+FK7</f>
        <v>4450</v>
      </c>
      <c r="FM6" s="150">
        <f t="shared" ref="FM6" si="75">FL6+FL7</f>
        <v>4450</v>
      </c>
      <c r="FN6" s="150">
        <f t="shared" ref="FN6" si="76">FM6+FM7</f>
        <v>4450</v>
      </c>
      <c r="FO6" s="150">
        <f t="shared" ref="FO6" si="77">FN6+FN7</f>
        <v>4450</v>
      </c>
      <c r="FP6" s="150">
        <f t="shared" ref="FP6" si="78">FO6+FO7</f>
        <v>4450</v>
      </c>
      <c r="FQ6" s="150">
        <f t="shared" ref="FQ6" si="79">FP6+FP7</f>
        <v>4450</v>
      </c>
      <c r="FR6" s="150">
        <f t="shared" ref="FR6" si="80">FQ6+FQ7</f>
        <v>4450</v>
      </c>
      <c r="FS6" s="150">
        <f t="shared" ref="FS6" si="81">FR6+FR7</f>
        <v>4450</v>
      </c>
      <c r="FT6" s="150">
        <f t="shared" ref="FT6" si="82">FS6+FS7</f>
        <v>4450</v>
      </c>
      <c r="FU6" s="150">
        <f t="shared" ref="FU6" si="83">FT6+FT7</f>
        <v>4450</v>
      </c>
      <c r="FV6" s="150">
        <f t="shared" ref="FV6" si="84">FU6+FU7</f>
        <v>4450</v>
      </c>
      <c r="FW6" s="150">
        <f t="shared" ref="FW6" si="85">FV6+FV7</f>
        <v>4450</v>
      </c>
      <c r="FX6" s="150">
        <f t="shared" ref="FX6" si="86">FW6+FW7</f>
        <v>4450</v>
      </c>
      <c r="FY6" s="150">
        <f t="shared" ref="FY6" si="87">FX6+FX7</f>
        <v>4450</v>
      </c>
      <c r="FZ6" s="150">
        <f t="shared" ref="FZ6" si="88">FY6+FY7</f>
        <v>4450</v>
      </c>
      <c r="GA6" s="150">
        <f t="shared" ref="GA6" si="89">FZ6+FZ7</f>
        <v>4450</v>
      </c>
      <c r="GB6" s="150">
        <f t="shared" ref="GB6" si="90">GA6+GA7</f>
        <v>4450</v>
      </c>
      <c r="GC6" s="150">
        <f t="shared" ref="GC6" si="91">GB6+GB7</f>
        <v>4450</v>
      </c>
      <c r="GD6" s="150">
        <f t="shared" ref="GD6" si="92">GC6+GC7</f>
        <v>4450</v>
      </c>
      <c r="GE6" s="150">
        <f t="shared" ref="GE6" si="93">GD6+GD7</f>
        <v>4450</v>
      </c>
      <c r="GF6" s="150">
        <f t="shared" ref="GF6" si="94">GE6+GE7</f>
        <v>4450</v>
      </c>
      <c r="GG6" s="150">
        <f t="shared" ref="GG6" si="95">GF6+GF7</f>
        <v>4450</v>
      </c>
      <c r="GH6" s="150">
        <f t="shared" ref="GH6" si="96">GG6+GG7</f>
        <v>4450</v>
      </c>
      <c r="GI6" s="150">
        <f t="shared" ref="GI6" si="97">GH6+GH7</f>
        <v>4450</v>
      </c>
      <c r="GJ6" s="150">
        <f t="shared" ref="GJ6" si="98">GI6+GI7</f>
        <v>4450</v>
      </c>
      <c r="GK6" s="150">
        <f t="shared" ref="GK6" si="99">GJ6+GJ7</f>
        <v>4450</v>
      </c>
      <c r="GL6" s="150">
        <f t="shared" ref="GL6" si="100">GK6+GK7</f>
        <v>4450</v>
      </c>
      <c r="GM6" s="150">
        <f t="shared" ref="GM6" si="101">GL6+GL7</f>
        <v>4450</v>
      </c>
      <c r="GN6" s="150">
        <f t="shared" ref="GN6" si="102">GM6+GM7</f>
        <v>4450</v>
      </c>
      <c r="GO6" s="150">
        <f t="shared" ref="GO6" si="103">GN6+GN7</f>
        <v>4450</v>
      </c>
      <c r="GP6" s="150">
        <f t="shared" ref="GP6" si="104">GO6+GO7</f>
        <v>4450</v>
      </c>
      <c r="GQ6" s="150">
        <f t="shared" ref="GQ6" si="105">GP6+GP7</f>
        <v>4450</v>
      </c>
      <c r="GR6" s="150">
        <f t="shared" ref="GR6" si="106">GQ6+GQ7</f>
        <v>4450</v>
      </c>
      <c r="GS6" s="150">
        <f t="shared" ref="GS6" si="107">GR6+GR7</f>
        <v>4450</v>
      </c>
      <c r="GT6" s="150">
        <f t="shared" ref="GT6" si="108">GS6+GS7</f>
        <v>4450</v>
      </c>
      <c r="GU6" s="150">
        <f t="shared" ref="GU6" si="109">GT6+GT7</f>
        <v>4450</v>
      </c>
      <c r="GV6" s="150">
        <f t="shared" ref="GV6" si="110">GU6+GU7</f>
        <v>4450</v>
      </c>
      <c r="GW6" s="150">
        <f t="shared" ref="GW6" si="111">GV6+GV7</f>
        <v>4450</v>
      </c>
      <c r="GX6" s="150">
        <f t="shared" ref="GX6" si="112">GW6+GW7</f>
        <v>4450</v>
      </c>
      <c r="GY6" s="150">
        <f t="shared" ref="GY6" si="113">GX6+GX7</f>
        <v>4450</v>
      </c>
      <c r="GZ6" s="150">
        <f t="shared" ref="GZ6" si="114">GY6+GY7</f>
        <v>4450</v>
      </c>
      <c r="HA6" s="150">
        <f t="shared" ref="HA6" si="115">GZ6+GZ7</f>
        <v>4450</v>
      </c>
      <c r="HB6" s="150">
        <f t="shared" ref="HB6" si="116">HA6+HA7</f>
        <v>4450</v>
      </c>
      <c r="HC6" s="150">
        <f t="shared" ref="HC6" si="117">HB6+HB7</f>
        <v>4450</v>
      </c>
      <c r="HD6" s="150">
        <f t="shared" ref="HD6" si="118">HC6+HC7</f>
        <v>4450</v>
      </c>
      <c r="HE6" s="150">
        <f t="shared" ref="HE6" si="119">HD6+HD7</f>
        <v>4450</v>
      </c>
      <c r="HF6" s="150">
        <f t="shared" ref="HF6" si="120">HE6+HE7</f>
        <v>4450</v>
      </c>
      <c r="HG6" s="150">
        <f t="shared" ref="HG6" si="121">HF6+HF7</f>
        <v>4450</v>
      </c>
      <c r="HH6" s="150">
        <f t="shared" ref="HH6" si="122">HG6+HG7</f>
        <v>4450</v>
      </c>
      <c r="HI6" s="150">
        <f t="shared" ref="HI6" si="123">HH6+HH7</f>
        <v>4450</v>
      </c>
      <c r="HJ6" s="150">
        <f t="shared" ref="HJ6" si="124">HI6+HI7</f>
        <v>4450</v>
      </c>
      <c r="HK6" s="150">
        <f t="shared" ref="HK6" si="125">HJ6+HJ7</f>
        <v>4450</v>
      </c>
      <c r="HL6" s="150">
        <f t="shared" ref="HL6" si="126">HK6+HK7</f>
        <v>4450</v>
      </c>
      <c r="HM6" s="150">
        <f t="shared" ref="HM6" si="127">HL6+HL7</f>
        <v>4450</v>
      </c>
      <c r="HN6" s="150">
        <f t="shared" ref="HN6" si="128">HM6+HM7</f>
        <v>4450</v>
      </c>
      <c r="HO6" s="150">
        <f t="shared" ref="HO6" si="129">HN6+HN7</f>
        <v>4450</v>
      </c>
      <c r="HP6" s="150">
        <f t="shared" ref="HP6" si="130">HO6+HO7</f>
        <v>4450</v>
      </c>
      <c r="HQ6" s="150">
        <f t="shared" ref="HQ6" si="131">HP6+HP7</f>
        <v>4450</v>
      </c>
      <c r="HR6" s="150">
        <f t="shared" ref="HR6" si="132">HQ6+HQ7</f>
        <v>4450</v>
      </c>
      <c r="HS6" s="150">
        <f t="shared" ref="HS6" si="133">HR6+HR7</f>
        <v>4450</v>
      </c>
      <c r="HT6" s="150">
        <f t="shared" ref="HT6" si="134">HS6+HS7</f>
        <v>4450</v>
      </c>
      <c r="HU6" s="150">
        <f t="shared" ref="HU6" si="135">HT6+HT7</f>
        <v>4450</v>
      </c>
      <c r="HV6" s="150">
        <f t="shared" ref="HV6" si="136">HU6+HU7</f>
        <v>4450</v>
      </c>
      <c r="HW6" s="150">
        <f t="shared" ref="HW6" si="137">HV6+HV7</f>
        <v>4450</v>
      </c>
      <c r="HX6" s="150">
        <f t="shared" ref="HX6" si="138">HW6+HW7</f>
        <v>4450</v>
      </c>
      <c r="HY6" s="150">
        <f t="shared" ref="HY6" si="139">HX6+HX7</f>
        <v>4450</v>
      </c>
      <c r="HZ6" s="150">
        <f t="shared" ref="HZ6" si="140">HY6+HY7</f>
        <v>4450</v>
      </c>
      <c r="IA6" s="150">
        <f t="shared" ref="IA6" si="141">HZ6+HZ7</f>
        <v>4450</v>
      </c>
      <c r="IB6" s="150">
        <f t="shared" ref="IB6" si="142">IA6+IA7</f>
        <v>4450</v>
      </c>
      <c r="IC6" s="150">
        <f t="shared" ref="IC6" si="143">IB6+IB7</f>
        <v>4450</v>
      </c>
      <c r="ID6" s="150">
        <f t="shared" ref="ID6" si="144">IC6+IC7</f>
        <v>4450</v>
      </c>
      <c r="IE6" s="150">
        <f t="shared" ref="IE6" si="145">ID6+ID7</f>
        <v>4450</v>
      </c>
      <c r="IF6" s="150">
        <f t="shared" ref="IF6" si="146">IE6+IE7</f>
        <v>4450</v>
      </c>
      <c r="IG6" s="150">
        <f t="shared" ref="IG6" si="147">IF6+IF7</f>
        <v>4450</v>
      </c>
      <c r="IH6" s="150">
        <f t="shared" ref="IH6" si="148">IG6+IG7</f>
        <v>4450</v>
      </c>
      <c r="II6" s="150">
        <f t="shared" ref="II6" si="149">IH6+IH7</f>
        <v>4450</v>
      </c>
      <c r="IJ6" s="150">
        <f t="shared" ref="IJ6" si="150">II6+II7</f>
        <v>4450</v>
      </c>
      <c r="IK6" s="150">
        <f t="shared" ref="IK6" si="151">IJ6+IJ7</f>
        <v>4450</v>
      </c>
      <c r="IL6" s="150">
        <f t="shared" ref="IL6" si="152">IK6+IK7</f>
        <v>4450</v>
      </c>
    </row>
    <row r="7" spans="1:246" ht="14.5" x14ac:dyDescent="0.35">
      <c r="A7" s="152" t="s">
        <v>926</v>
      </c>
      <c r="C7" s="70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>
        <v>250</v>
      </c>
      <c r="Z7" s="154">
        <v>300</v>
      </c>
      <c r="AA7" s="154">
        <v>300</v>
      </c>
      <c r="AB7" s="154">
        <v>550</v>
      </c>
      <c r="AC7" s="154">
        <v>1100</v>
      </c>
      <c r="AD7" s="154">
        <v>110</v>
      </c>
      <c r="AE7" s="154">
        <v>1000</v>
      </c>
      <c r="AF7" s="154">
        <v>-900</v>
      </c>
      <c r="AG7" s="154">
        <v>130</v>
      </c>
      <c r="AH7" s="178">
        <v>-3350</v>
      </c>
      <c r="AI7" s="153">
        <v>800</v>
      </c>
      <c r="AJ7" s="154">
        <v>-450</v>
      </c>
      <c r="AK7" s="154">
        <v>210</v>
      </c>
      <c r="AL7" s="154">
        <v>350</v>
      </c>
      <c r="AM7" s="154">
        <v>-3250</v>
      </c>
      <c r="AN7" s="154">
        <v>250</v>
      </c>
      <c r="AO7" s="154">
        <v>500</v>
      </c>
      <c r="AP7" s="154">
        <v>1000</v>
      </c>
      <c r="AQ7" s="154">
        <v>500</v>
      </c>
      <c r="AR7" s="154">
        <v>400</v>
      </c>
      <c r="AS7" s="154">
        <v>650</v>
      </c>
      <c r="AT7" s="154">
        <v>250</v>
      </c>
      <c r="AU7" s="154">
        <v>400</v>
      </c>
      <c r="AV7" s="154">
        <v>300</v>
      </c>
      <c r="AW7" s="154">
        <v>500</v>
      </c>
      <c r="AX7" s="154">
        <v>-900</v>
      </c>
      <c r="AY7" s="154">
        <v>950</v>
      </c>
      <c r="AZ7" s="154">
        <v>700</v>
      </c>
      <c r="BA7" s="154">
        <v>400</v>
      </c>
      <c r="BB7" s="154">
        <v>750</v>
      </c>
      <c r="BC7" s="154">
        <v>400</v>
      </c>
      <c r="BD7" s="154">
        <v>100</v>
      </c>
      <c r="BE7" s="154">
        <v>20</v>
      </c>
      <c r="BF7" s="154">
        <v>200</v>
      </c>
      <c r="BG7" s="154">
        <v>140</v>
      </c>
      <c r="BH7" s="154">
        <v>-2300</v>
      </c>
      <c r="BI7" s="154">
        <v>150</v>
      </c>
      <c r="BJ7" s="154">
        <v>470</v>
      </c>
      <c r="BK7" s="154">
        <v>250</v>
      </c>
      <c r="BL7" s="154">
        <v>250</v>
      </c>
      <c r="BM7" s="155">
        <v>250</v>
      </c>
      <c r="BN7" s="156">
        <v>350</v>
      </c>
      <c r="BO7" s="154">
        <v>200</v>
      </c>
      <c r="BP7" s="154">
        <v>-2850</v>
      </c>
      <c r="BQ7" s="154">
        <f t="shared" ref="BQ7:BX7" si="153">BQ8-BQ9</f>
        <v>300</v>
      </c>
      <c r="BR7" s="154">
        <f t="shared" si="153"/>
        <v>150</v>
      </c>
      <c r="BS7" s="154">
        <f t="shared" si="153"/>
        <v>400</v>
      </c>
      <c r="BT7" s="154">
        <f t="shared" si="153"/>
        <v>370</v>
      </c>
      <c r="BU7" s="154">
        <f t="shared" si="153"/>
        <v>240</v>
      </c>
      <c r="BV7" s="154">
        <f t="shared" si="153"/>
        <v>200</v>
      </c>
      <c r="BW7" s="154">
        <f t="shared" si="153"/>
        <v>320</v>
      </c>
      <c r="BX7" s="154">
        <f t="shared" si="153"/>
        <v>170</v>
      </c>
      <c r="BY7" s="154">
        <f t="shared" ref="BY7:CQ7" si="154">BY8-BY9</f>
        <v>0</v>
      </c>
      <c r="BZ7" s="154">
        <f t="shared" si="154"/>
        <v>130</v>
      </c>
      <c r="CA7" s="154">
        <f t="shared" si="154"/>
        <v>90</v>
      </c>
      <c r="CB7" s="154">
        <f t="shared" si="154"/>
        <v>450</v>
      </c>
      <c r="CC7" s="154">
        <f t="shared" si="154"/>
        <v>-680</v>
      </c>
      <c r="CD7" s="154">
        <f t="shared" si="154"/>
        <v>100</v>
      </c>
      <c r="CE7" s="154">
        <f t="shared" si="154"/>
        <v>0</v>
      </c>
      <c r="CF7" s="154">
        <f t="shared" si="154"/>
        <v>-1500</v>
      </c>
      <c r="CG7" s="154">
        <f t="shared" si="154"/>
        <v>0</v>
      </c>
      <c r="CH7" s="154">
        <f t="shared" si="154"/>
        <v>0</v>
      </c>
      <c r="CI7" s="154">
        <f t="shared" si="154"/>
        <v>0</v>
      </c>
      <c r="CJ7" s="154">
        <f t="shared" si="154"/>
        <v>0</v>
      </c>
      <c r="CK7" s="154">
        <f t="shared" si="154"/>
        <v>0</v>
      </c>
      <c r="CL7" s="154">
        <f t="shared" si="154"/>
        <v>0</v>
      </c>
      <c r="CM7" s="154">
        <f t="shared" si="154"/>
        <v>0</v>
      </c>
      <c r="CN7" s="154">
        <f t="shared" si="154"/>
        <v>0</v>
      </c>
      <c r="CO7" s="154">
        <f t="shared" si="154"/>
        <v>0</v>
      </c>
      <c r="CP7" s="154">
        <f t="shared" si="154"/>
        <v>0</v>
      </c>
      <c r="CQ7" s="154">
        <f t="shared" si="154"/>
        <v>0</v>
      </c>
      <c r="CR7" s="154">
        <f t="shared" ref="CR7:FC7" si="155">CR8-CR9</f>
        <v>0</v>
      </c>
      <c r="CS7" s="154">
        <f t="shared" si="155"/>
        <v>0</v>
      </c>
      <c r="CT7" s="154">
        <f t="shared" si="155"/>
        <v>0</v>
      </c>
      <c r="CU7" s="154">
        <f t="shared" si="155"/>
        <v>0</v>
      </c>
      <c r="CV7" s="154">
        <f t="shared" si="155"/>
        <v>0</v>
      </c>
      <c r="CW7" s="154">
        <f t="shared" si="155"/>
        <v>0</v>
      </c>
      <c r="CX7" s="154">
        <f t="shared" si="155"/>
        <v>0</v>
      </c>
      <c r="CY7" s="154">
        <f t="shared" si="155"/>
        <v>0</v>
      </c>
      <c r="CZ7" s="154">
        <f t="shared" si="155"/>
        <v>0</v>
      </c>
      <c r="DA7" s="154">
        <f t="shared" si="155"/>
        <v>0</v>
      </c>
      <c r="DB7" s="154">
        <f t="shared" si="155"/>
        <v>0</v>
      </c>
      <c r="DC7" s="154">
        <f t="shared" si="155"/>
        <v>0</v>
      </c>
      <c r="DD7" s="154">
        <f t="shared" si="155"/>
        <v>0</v>
      </c>
      <c r="DE7" s="154">
        <f t="shared" si="155"/>
        <v>0</v>
      </c>
      <c r="DF7" s="154">
        <f t="shared" si="155"/>
        <v>0</v>
      </c>
      <c r="DG7" s="154">
        <f t="shared" si="155"/>
        <v>0</v>
      </c>
      <c r="DH7" s="154">
        <f t="shared" si="155"/>
        <v>0</v>
      </c>
      <c r="DI7" s="154">
        <f t="shared" si="155"/>
        <v>0</v>
      </c>
      <c r="DJ7" s="154">
        <f t="shared" si="155"/>
        <v>0</v>
      </c>
      <c r="DK7" s="154">
        <f t="shared" si="155"/>
        <v>0</v>
      </c>
      <c r="DL7" s="154">
        <f t="shared" si="155"/>
        <v>0</v>
      </c>
      <c r="DM7" s="154">
        <f t="shared" si="155"/>
        <v>0</v>
      </c>
      <c r="DN7" s="154">
        <f t="shared" si="155"/>
        <v>0</v>
      </c>
      <c r="DO7" s="154">
        <f t="shared" si="155"/>
        <v>0</v>
      </c>
      <c r="DP7" s="154">
        <f t="shared" si="155"/>
        <v>0</v>
      </c>
      <c r="DQ7" s="154">
        <f t="shared" si="155"/>
        <v>0</v>
      </c>
      <c r="DR7" s="154">
        <f t="shared" si="155"/>
        <v>0</v>
      </c>
      <c r="DS7" s="154">
        <f t="shared" si="155"/>
        <v>0</v>
      </c>
      <c r="DT7" s="154">
        <f t="shared" si="155"/>
        <v>0</v>
      </c>
      <c r="DU7" s="154">
        <f t="shared" si="155"/>
        <v>0</v>
      </c>
      <c r="DV7" s="154">
        <f t="shared" si="155"/>
        <v>0</v>
      </c>
      <c r="DW7" s="154">
        <f t="shared" si="155"/>
        <v>0</v>
      </c>
      <c r="DX7" s="154">
        <f t="shared" si="155"/>
        <v>0</v>
      </c>
      <c r="DY7" s="154">
        <f t="shared" si="155"/>
        <v>0</v>
      </c>
      <c r="DZ7" s="154">
        <f t="shared" si="155"/>
        <v>0</v>
      </c>
      <c r="EA7" s="154">
        <f t="shared" si="155"/>
        <v>0</v>
      </c>
      <c r="EB7" s="154">
        <f t="shared" si="155"/>
        <v>0</v>
      </c>
      <c r="EC7" s="154">
        <f t="shared" si="155"/>
        <v>0</v>
      </c>
      <c r="ED7" s="154">
        <f t="shared" si="155"/>
        <v>0</v>
      </c>
      <c r="EE7" s="154">
        <f t="shared" si="155"/>
        <v>0</v>
      </c>
      <c r="EF7" s="154">
        <f t="shared" si="155"/>
        <v>0</v>
      </c>
      <c r="EG7" s="154">
        <f t="shared" si="155"/>
        <v>0</v>
      </c>
      <c r="EH7" s="154">
        <f t="shared" si="155"/>
        <v>0</v>
      </c>
      <c r="EI7" s="154">
        <f t="shared" si="155"/>
        <v>0</v>
      </c>
      <c r="EJ7" s="154">
        <f t="shared" si="155"/>
        <v>0</v>
      </c>
      <c r="EK7" s="154">
        <f t="shared" si="155"/>
        <v>0</v>
      </c>
      <c r="EL7" s="154">
        <f t="shared" si="155"/>
        <v>0</v>
      </c>
      <c r="EM7" s="154">
        <f t="shared" si="155"/>
        <v>0</v>
      </c>
      <c r="EN7" s="154">
        <f t="shared" si="155"/>
        <v>0</v>
      </c>
      <c r="EO7" s="154">
        <f t="shared" si="155"/>
        <v>0</v>
      </c>
      <c r="EP7" s="154">
        <f t="shared" si="155"/>
        <v>0</v>
      </c>
      <c r="EQ7" s="154">
        <f t="shared" si="155"/>
        <v>0</v>
      </c>
      <c r="ER7" s="154">
        <f t="shared" si="155"/>
        <v>0</v>
      </c>
      <c r="ES7" s="154">
        <f t="shared" si="155"/>
        <v>0</v>
      </c>
      <c r="ET7" s="154">
        <f t="shared" si="155"/>
        <v>0</v>
      </c>
      <c r="EU7" s="154">
        <f t="shared" si="155"/>
        <v>0</v>
      </c>
      <c r="EV7" s="154">
        <f t="shared" si="155"/>
        <v>0</v>
      </c>
      <c r="EW7" s="154">
        <f t="shared" si="155"/>
        <v>0</v>
      </c>
      <c r="EX7" s="154">
        <f t="shared" si="155"/>
        <v>0</v>
      </c>
      <c r="EY7" s="154">
        <f t="shared" si="155"/>
        <v>0</v>
      </c>
      <c r="EZ7" s="154">
        <f t="shared" si="155"/>
        <v>0</v>
      </c>
      <c r="FA7" s="154">
        <f t="shared" si="155"/>
        <v>0</v>
      </c>
      <c r="FB7" s="154">
        <f t="shared" si="155"/>
        <v>0</v>
      </c>
      <c r="FC7" s="154">
        <f t="shared" si="155"/>
        <v>0</v>
      </c>
      <c r="FD7" s="154">
        <f t="shared" ref="FD7:HO7" si="156">FD8-FD9</f>
        <v>0</v>
      </c>
      <c r="FE7" s="154">
        <f t="shared" si="156"/>
        <v>0</v>
      </c>
      <c r="FF7" s="154">
        <f t="shared" si="156"/>
        <v>0</v>
      </c>
      <c r="FG7" s="154">
        <f t="shared" si="156"/>
        <v>0</v>
      </c>
      <c r="FH7" s="154">
        <f t="shared" si="156"/>
        <v>0</v>
      </c>
      <c r="FI7" s="154">
        <f t="shared" si="156"/>
        <v>0</v>
      </c>
      <c r="FJ7" s="154">
        <f t="shared" si="156"/>
        <v>0</v>
      </c>
      <c r="FK7" s="154">
        <f t="shared" si="156"/>
        <v>0</v>
      </c>
      <c r="FL7" s="154">
        <f t="shared" si="156"/>
        <v>0</v>
      </c>
      <c r="FM7" s="154">
        <f t="shared" si="156"/>
        <v>0</v>
      </c>
      <c r="FN7" s="154">
        <f t="shared" si="156"/>
        <v>0</v>
      </c>
      <c r="FO7" s="154">
        <f t="shared" si="156"/>
        <v>0</v>
      </c>
      <c r="FP7" s="154">
        <f t="shared" si="156"/>
        <v>0</v>
      </c>
      <c r="FQ7" s="154">
        <f t="shared" si="156"/>
        <v>0</v>
      </c>
      <c r="FR7" s="154">
        <f t="shared" si="156"/>
        <v>0</v>
      </c>
      <c r="FS7" s="154">
        <f t="shared" si="156"/>
        <v>0</v>
      </c>
      <c r="FT7" s="154">
        <f t="shared" si="156"/>
        <v>0</v>
      </c>
      <c r="FU7" s="154">
        <f t="shared" si="156"/>
        <v>0</v>
      </c>
      <c r="FV7" s="154">
        <f t="shared" si="156"/>
        <v>0</v>
      </c>
      <c r="FW7" s="154">
        <f t="shared" si="156"/>
        <v>0</v>
      </c>
      <c r="FX7" s="154">
        <f t="shared" si="156"/>
        <v>0</v>
      </c>
      <c r="FY7" s="154">
        <f t="shared" si="156"/>
        <v>0</v>
      </c>
      <c r="FZ7" s="154">
        <f t="shared" si="156"/>
        <v>0</v>
      </c>
      <c r="GA7" s="154">
        <f t="shared" si="156"/>
        <v>0</v>
      </c>
      <c r="GB7" s="154">
        <f t="shared" si="156"/>
        <v>0</v>
      </c>
      <c r="GC7" s="154">
        <f t="shared" si="156"/>
        <v>0</v>
      </c>
      <c r="GD7" s="154">
        <f t="shared" si="156"/>
        <v>0</v>
      </c>
      <c r="GE7" s="154">
        <f t="shared" si="156"/>
        <v>0</v>
      </c>
      <c r="GF7" s="154">
        <f t="shared" si="156"/>
        <v>0</v>
      </c>
      <c r="GG7" s="154">
        <f t="shared" si="156"/>
        <v>0</v>
      </c>
      <c r="GH7" s="154">
        <f t="shared" si="156"/>
        <v>0</v>
      </c>
      <c r="GI7" s="154">
        <f t="shared" si="156"/>
        <v>0</v>
      </c>
      <c r="GJ7" s="154">
        <f t="shared" si="156"/>
        <v>0</v>
      </c>
      <c r="GK7" s="154">
        <f t="shared" si="156"/>
        <v>0</v>
      </c>
      <c r="GL7" s="154">
        <f t="shared" si="156"/>
        <v>0</v>
      </c>
      <c r="GM7" s="154">
        <f t="shared" si="156"/>
        <v>0</v>
      </c>
      <c r="GN7" s="154">
        <f t="shared" si="156"/>
        <v>0</v>
      </c>
      <c r="GO7" s="154">
        <f t="shared" si="156"/>
        <v>0</v>
      </c>
      <c r="GP7" s="154">
        <f t="shared" si="156"/>
        <v>0</v>
      </c>
      <c r="GQ7" s="154">
        <f t="shared" si="156"/>
        <v>0</v>
      </c>
      <c r="GR7" s="154">
        <f t="shared" si="156"/>
        <v>0</v>
      </c>
      <c r="GS7" s="154">
        <f t="shared" si="156"/>
        <v>0</v>
      </c>
      <c r="GT7" s="154">
        <f t="shared" si="156"/>
        <v>0</v>
      </c>
      <c r="GU7" s="154">
        <f t="shared" si="156"/>
        <v>0</v>
      </c>
      <c r="GV7" s="154">
        <f t="shared" si="156"/>
        <v>0</v>
      </c>
      <c r="GW7" s="154">
        <f t="shared" si="156"/>
        <v>0</v>
      </c>
      <c r="GX7" s="154">
        <f t="shared" si="156"/>
        <v>0</v>
      </c>
      <c r="GY7" s="154">
        <f t="shared" si="156"/>
        <v>0</v>
      </c>
      <c r="GZ7" s="154">
        <f t="shared" si="156"/>
        <v>0</v>
      </c>
      <c r="HA7" s="154">
        <f t="shared" si="156"/>
        <v>0</v>
      </c>
      <c r="HB7" s="154">
        <f t="shared" si="156"/>
        <v>0</v>
      </c>
      <c r="HC7" s="154">
        <f t="shared" si="156"/>
        <v>0</v>
      </c>
      <c r="HD7" s="154">
        <f t="shared" si="156"/>
        <v>0</v>
      </c>
      <c r="HE7" s="154">
        <f t="shared" si="156"/>
        <v>0</v>
      </c>
      <c r="HF7" s="154">
        <f t="shared" si="156"/>
        <v>0</v>
      </c>
      <c r="HG7" s="154">
        <f t="shared" si="156"/>
        <v>0</v>
      </c>
      <c r="HH7" s="154">
        <f t="shared" si="156"/>
        <v>0</v>
      </c>
      <c r="HI7" s="154">
        <f t="shared" si="156"/>
        <v>0</v>
      </c>
      <c r="HJ7" s="154">
        <f t="shared" si="156"/>
        <v>0</v>
      </c>
      <c r="HK7" s="154">
        <f t="shared" si="156"/>
        <v>0</v>
      </c>
      <c r="HL7" s="154">
        <f t="shared" si="156"/>
        <v>0</v>
      </c>
      <c r="HM7" s="154">
        <f t="shared" si="156"/>
        <v>0</v>
      </c>
      <c r="HN7" s="154">
        <f t="shared" si="156"/>
        <v>0</v>
      </c>
      <c r="HO7" s="154">
        <f t="shared" si="156"/>
        <v>0</v>
      </c>
      <c r="HP7" s="154">
        <f t="shared" ref="HP7:IL7" si="157">HP8-HP9</f>
        <v>0</v>
      </c>
      <c r="HQ7" s="154">
        <f t="shared" si="157"/>
        <v>0</v>
      </c>
      <c r="HR7" s="154">
        <f t="shared" si="157"/>
        <v>0</v>
      </c>
      <c r="HS7" s="154">
        <f t="shared" si="157"/>
        <v>0</v>
      </c>
      <c r="HT7" s="154">
        <f t="shared" si="157"/>
        <v>0</v>
      </c>
      <c r="HU7" s="154">
        <f t="shared" si="157"/>
        <v>0</v>
      </c>
      <c r="HV7" s="154">
        <f t="shared" si="157"/>
        <v>0</v>
      </c>
      <c r="HW7" s="154">
        <f t="shared" si="157"/>
        <v>0</v>
      </c>
      <c r="HX7" s="154">
        <f t="shared" si="157"/>
        <v>0</v>
      </c>
      <c r="HY7" s="154">
        <f t="shared" si="157"/>
        <v>0</v>
      </c>
      <c r="HZ7" s="154">
        <f t="shared" si="157"/>
        <v>0</v>
      </c>
      <c r="IA7" s="154">
        <f t="shared" si="157"/>
        <v>0</v>
      </c>
      <c r="IB7" s="154">
        <f t="shared" si="157"/>
        <v>0</v>
      </c>
      <c r="IC7" s="154">
        <f t="shared" si="157"/>
        <v>0</v>
      </c>
      <c r="ID7" s="154">
        <f t="shared" si="157"/>
        <v>0</v>
      </c>
      <c r="IE7" s="154">
        <f t="shared" si="157"/>
        <v>0</v>
      </c>
      <c r="IF7" s="154">
        <f t="shared" si="157"/>
        <v>0</v>
      </c>
      <c r="IG7" s="154">
        <f t="shared" si="157"/>
        <v>0</v>
      </c>
      <c r="IH7" s="154">
        <f t="shared" si="157"/>
        <v>0</v>
      </c>
      <c r="II7" s="154">
        <f t="shared" si="157"/>
        <v>0</v>
      </c>
      <c r="IJ7" s="154">
        <f t="shared" si="157"/>
        <v>0</v>
      </c>
      <c r="IK7" s="154">
        <f t="shared" si="157"/>
        <v>0</v>
      </c>
      <c r="IL7" s="154">
        <f t="shared" si="157"/>
        <v>0</v>
      </c>
    </row>
    <row r="8" spans="1:246" ht="14.5" x14ac:dyDescent="0.35">
      <c r="A8" s="70" t="s">
        <v>927</v>
      </c>
      <c r="B8" s="70"/>
      <c r="C8" s="70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91"/>
      <c r="AI8" s="157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9"/>
      <c r="BN8" s="160"/>
      <c r="BO8" s="158"/>
      <c r="BP8" s="158"/>
      <c r="BQ8" s="158">
        <v>300</v>
      </c>
      <c r="BR8" s="158">
        <v>150</v>
      </c>
      <c r="BS8" s="158">
        <v>400</v>
      </c>
      <c r="BT8" s="158">
        <v>370</v>
      </c>
      <c r="BU8" s="158">
        <v>240</v>
      </c>
      <c r="BV8" s="158">
        <v>200</v>
      </c>
      <c r="BW8" s="158">
        <v>320</v>
      </c>
      <c r="BX8" s="158">
        <v>170</v>
      </c>
      <c r="BY8" s="158">
        <v>0</v>
      </c>
      <c r="BZ8" s="158">
        <v>130</v>
      </c>
      <c r="CA8" s="158">
        <v>90</v>
      </c>
      <c r="CB8" s="158">
        <v>450</v>
      </c>
      <c r="CC8" s="158">
        <v>320</v>
      </c>
      <c r="CD8" s="158">
        <v>100</v>
      </c>
      <c r="CE8" s="158"/>
      <c r="CF8" s="158"/>
      <c r="CG8" s="158"/>
      <c r="CH8" s="158"/>
      <c r="CI8" s="158"/>
      <c r="CJ8" s="158"/>
      <c r="CK8" s="158"/>
      <c r="CL8" s="158"/>
      <c r="CM8" s="158"/>
      <c r="CN8" s="158"/>
      <c r="CO8" s="158"/>
      <c r="CP8" s="158"/>
      <c r="CQ8" s="158"/>
      <c r="CR8" s="158"/>
      <c r="CS8" s="158"/>
      <c r="CT8" s="158"/>
      <c r="CU8" s="158"/>
      <c r="CV8" s="158"/>
      <c r="CW8" s="158"/>
      <c r="CX8" s="158"/>
      <c r="CY8" s="158"/>
      <c r="CZ8" s="158"/>
      <c r="DA8" s="158"/>
      <c r="DB8" s="158"/>
      <c r="DC8" s="158"/>
      <c r="DD8" s="158"/>
      <c r="DE8" s="158"/>
      <c r="DF8" s="158"/>
      <c r="DG8" s="158"/>
      <c r="DH8" s="158"/>
      <c r="DI8" s="158"/>
      <c r="DJ8" s="158"/>
      <c r="DK8" s="158"/>
      <c r="DL8" s="158"/>
      <c r="DM8" s="158"/>
      <c r="DN8" s="158"/>
      <c r="DO8" s="158"/>
      <c r="DP8" s="158"/>
      <c r="DQ8" s="158"/>
      <c r="DR8" s="158"/>
      <c r="DS8" s="158"/>
      <c r="DT8" s="158"/>
      <c r="DU8" s="158"/>
      <c r="DV8" s="158"/>
      <c r="DW8" s="158"/>
      <c r="DX8" s="158"/>
      <c r="DY8" s="158"/>
      <c r="DZ8" s="158"/>
      <c r="EA8" s="158"/>
      <c r="EB8" s="158"/>
      <c r="EC8" s="158"/>
      <c r="ED8" s="158"/>
      <c r="EE8" s="158"/>
      <c r="EF8" s="158"/>
      <c r="EG8" s="158"/>
      <c r="EH8" s="158"/>
      <c r="EI8" s="158"/>
      <c r="EJ8" s="158"/>
      <c r="EK8" s="158"/>
      <c r="EL8" s="158"/>
      <c r="EM8" s="158"/>
      <c r="EN8" s="158"/>
      <c r="EO8" s="158"/>
      <c r="EP8" s="158"/>
      <c r="EQ8" s="158"/>
      <c r="ER8" s="158"/>
      <c r="ES8" s="158"/>
      <c r="ET8" s="158"/>
      <c r="EU8" s="158"/>
      <c r="EV8" s="158"/>
      <c r="EW8" s="158"/>
      <c r="EX8" s="158"/>
      <c r="EY8" s="158"/>
      <c r="EZ8" s="158"/>
      <c r="FA8" s="158"/>
      <c r="FB8" s="158"/>
      <c r="FC8" s="158"/>
      <c r="FD8" s="158"/>
      <c r="FE8" s="158"/>
      <c r="FF8" s="158"/>
      <c r="FG8" s="158"/>
      <c r="FH8" s="158"/>
      <c r="FI8" s="158"/>
      <c r="FJ8" s="158"/>
      <c r="FK8" s="158"/>
      <c r="FL8" s="158"/>
      <c r="FM8" s="158"/>
      <c r="FN8" s="158"/>
      <c r="FO8" s="158"/>
      <c r="FP8" s="158"/>
      <c r="FQ8" s="158"/>
      <c r="FR8" s="158"/>
      <c r="FS8" s="158"/>
      <c r="FT8" s="158"/>
      <c r="FU8" s="158"/>
      <c r="FV8" s="158"/>
      <c r="FW8" s="158"/>
      <c r="FX8" s="158"/>
      <c r="FY8" s="158"/>
      <c r="FZ8" s="158"/>
      <c r="GA8" s="158"/>
      <c r="GB8" s="158"/>
      <c r="GC8" s="158"/>
      <c r="GD8" s="158"/>
      <c r="GE8" s="158"/>
      <c r="GF8" s="158"/>
      <c r="GG8" s="158"/>
      <c r="GH8" s="158"/>
      <c r="GI8" s="158"/>
      <c r="GJ8" s="158"/>
      <c r="GK8" s="158"/>
      <c r="GL8" s="158"/>
      <c r="GM8" s="158"/>
      <c r="GN8" s="158"/>
      <c r="GO8" s="158"/>
      <c r="GP8" s="158"/>
      <c r="GQ8" s="158"/>
      <c r="GR8" s="158"/>
      <c r="GS8" s="158"/>
      <c r="GT8" s="158"/>
      <c r="GU8" s="158"/>
      <c r="GV8" s="158"/>
      <c r="GW8" s="158"/>
      <c r="GX8" s="158"/>
      <c r="GY8" s="158"/>
      <c r="GZ8" s="158"/>
      <c r="HA8" s="158"/>
      <c r="HB8" s="158"/>
      <c r="HC8" s="158"/>
      <c r="HD8" s="158"/>
      <c r="HE8" s="158"/>
      <c r="HF8" s="158"/>
      <c r="HG8" s="158"/>
      <c r="HH8" s="158"/>
      <c r="HI8" s="158"/>
      <c r="HJ8" s="158"/>
      <c r="HK8" s="158"/>
      <c r="HL8" s="158"/>
      <c r="HM8" s="158"/>
      <c r="HN8" s="158"/>
      <c r="HO8" s="158"/>
      <c r="HP8" s="158"/>
      <c r="HQ8" s="158"/>
      <c r="HR8" s="158"/>
      <c r="HS8" s="158"/>
      <c r="HT8" s="158"/>
      <c r="HU8" s="158"/>
      <c r="HV8" s="158"/>
      <c r="HW8" s="158"/>
      <c r="HX8" s="158"/>
      <c r="HY8" s="158"/>
      <c r="HZ8" s="158"/>
      <c r="IA8" s="158"/>
      <c r="IB8" s="158"/>
      <c r="IC8" s="158"/>
      <c r="ID8" s="158"/>
      <c r="IE8" s="158"/>
      <c r="IF8" s="158"/>
      <c r="IG8" s="158"/>
      <c r="IH8" s="158"/>
      <c r="II8" s="158"/>
      <c r="IJ8" s="158"/>
      <c r="IK8" s="158"/>
      <c r="IL8" s="158"/>
    </row>
    <row r="9" spans="1:246" ht="14.5" x14ac:dyDescent="0.35">
      <c r="A9" s="70" t="s">
        <v>928</v>
      </c>
      <c r="B9" s="70"/>
      <c r="C9" s="70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91"/>
      <c r="AI9" s="157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9"/>
      <c r="BN9" s="160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>
        <v>1000</v>
      </c>
      <c r="CD9" s="158"/>
      <c r="CE9" s="158"/>
      <c r="CF9" s="158">
        <v>1500</v>
      </c>
      <c r="CG9" s="158"/>
      <c r="CH9" s="158"/>
      <c r="CI9" s="158"/>
      <c r="CJ9" s="158"/>
      <c r="CK9" s="158"/>
      <c r="CL9" s="158"/>
      <c r="CM9" s="158"/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8"/>
      <c r="DH9" s="158"/>
      <c r="DI9" s="158"/>
      <c r="DJ9" s="158"/>
      <c r="DK9" s="158"/>
      <c r="DL9" s="158"/>
      <c r="DM9" s="158"/>
      <c r="DN9" s="158"/>
      <c r="DO9" s="158"/>
      <c r="DP9" s="158"/>
      <c r="DQ9" s="158"/>
      <c r="DR9" s="158"/>
      <c r="DS9" s="158"/>
      <c r="DT9" s="158"/>
      <c r="DU9" s="158"/>
      <c r="DV9" s="158"/>
      <c r="DW9" s="158"/>
      <c r="DX9" s="158"/>
      <c r="DY9" s="158"/>
      <c r="DZ9" s="158"/>
      <c r="EA9" s="158"/>
      <c r="EB9" s="158"/>
      <c r="EC9" s="158"/>
      <c r="ED9" s="158"/>
      <c r="EE9" s="158"/>
      <c r="EF9" s="158"/>
      <c r="EG9" s="158"/>
      <c r="EH9" s="158"/>
      <c r="EI9" s="158"/>
      <c r="EJ9" s="158"/>
      <c r="EK9" s="158"/>
      <c r="EL9" s="158"/>
      <c r="EM9" s="158"/>
      <c r="EN9" s="158"/>
      <c r="EO9" s="158"/>
      <c r="EP9" s="158"/>
      <c r="EQ9" s="158"/>
      <c r="ER9" s="158"/>
      <c r="ES9" s="158"/>
      <c r="ET9" s="158"/>
      <c r="EU9" s="158"/>
      <c r="EV9" s="158"/>
      <c r="EW9" s="158"/>
      <c r="EX9" s="158"/>
      <c r="EY9" s="158"/>
      <c r="EZ9" s="158"/>
      <c r="FA9" s="158"/>
      <c r="FB9" s="158"/>
      <c r="FC9" s="158"/>
      <c r="FD9" s="158"/>
      <c r="FE9" s="158"/>
      <c r="FF9" s="158"/>
      <c r="FG9" s="158"/>
      <c r="FH9" s="158"/>
      <c r="FI9" s="158"/>
      <c r="FJ9" s="158"/>
      <c r="FK9" s="158"/>
      <c r="FL9" s="158"/>
      <c r="FM9" s="158"/>
      <c r="FN9" s="158"/>
      <c r="FO9" s="158"/>
      <c r="FP9" s="158"/>
      <c r="FQ9" s="158"/>
      <c r="FR9" s="158"/>
      <c r="FS9" s="158"/>
      <c r="FT9" s="158"/>
      <c r="FU9" s="158"/>
      <c r="FV9" s="158"/>
      <c r="FW9" s="158"/>
      <c r="FX9" s="158"/>
      <c r="FY9" s="158"/>
      <c r="FZ9" s="158"/>
      <c r="GA9" s="158"/>
      <c r="GB9" s="158"/>
      <c r="GC9" s="158"/>
      <c r="GD9" s="158"/>
      <c r="GE9" s="158"/>
      <c r="GF9" s="158"/>
      <c r="GG9" s="158"/>
      <c r="GH9" s="158"/>
      <c r="GI9" s="158"/>
      <c r="GJ9" s="158"/>
      <c r="GK9" s="158"/>
      <c r="GL9" s="158"/>
      <c r="GM9" s="158"/>
      <c r="GN9" s="158"/>
      <c r="GO9" s="158"/>
      <c r="GP9" s="158"/>
      <c r="GQ9" s="158"/>
      <c r="GR9" s="158"/>
      <c r="GS9" s="158"/>
      <c r="GT9" s="158"/>
      <c r="GU9" s="158"/>
      <c r="GV9" s="158"/>
      <c r="GW9" s="158"/>
      <c r="GX9" s="158"/>
      <c r="GY9" s="158"/>
      <c r="GZ9" s="158"/>
      <c r="HA9" s="158"/>
      <c r="HB9" s="158"/>
      <c r="HC9" s="158"/>
      <c r="HD9" s="158"/>
      <c r="HE9" s="158"/>
      <c r="HF9" s="158"/>
      <c r="HG9" s="158"/>
      <c r="HH9" s="158"/>
      <c r="HI9" s="158"/>
      <c r="HJ9" s="158"/>
      <c r="HK9" s="158"/>
      <c r="HL9" s="158"/>
      <c r="HM9" s="158"/>
      <c r="HN9" s="158"/>
      <c r="HO9" s="158"/>
      <c r="HP9" s="158"/>
      <c r="HQ9" s="158"/>
      <c r="HR9" s="158"/>
      <c r="HS9" s="158"/>
      <c r="HT9" s="158"/>
      <c r="HU9" s="158"/>
      <c r="HV9" s="158"/>
      <c r="HW9" s="158"/>
      <c r="HX9" s="158"/>
      <c r="HY9" s="158"/>
      <c r="HZ9" s="158"/>
      <c r="IA9" s="158"/>
      <c r="IB9" s="158"/>
      <c r="IC9" s="158"/>
      <c r="ID9" s="158"/>
      <c r="IE9" s="158"/>
      <c r="IF9" s="158"/>
      <c r="IG9" s="158"/>
      <c r="IH9" s="158"/>
      <c r="II9" s="158"/>
      <c r="IJ9" s="158"/>
      <c r="IK9" s="158"/>
      <c r="IL9" s="158"/>
    </row>
    <row r="10" spans="1:246" ht="14.5" x14ac:dyDescent="0.35">
      <c r="C10" s="70"/>
      <c r="AH10" s="7"/>
      <c r="AI10" s="71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2"/>
      <c r="BN10" s="7"/>
      <c r="CR10" s="239"/>
      <c r="CS10" s="239"/>
      <c r="CT10" s="239"/>
      <c r="CU10" s="239"/>
      <c r="CV10" s="239"/>
      <c r="CW10" s="239"/>
      <c r="CX10" s="239"/>
      <c r="CY10" s="239"/>
      <c r="CZ10" s="239"/>
      <c r="DA10" s="239"/>
      <c r="DB10" s="239"/>
      <c r="DC10" s="239"/>
      <c r="DD10" s="239"/>
      <c r="DE10" s="239"/>
      <c r="DF10" s="239"/>
      <c r="DG10" s="239"/>
      <c r="DH10" s="239"/>
      <c r="DI10" s="239"/>
      <c r="DJ10" s="239"/>
      <c r="DK10" s="239"/>
      <c r="DL10" s="239"/>
      <c r="DM10" s="239"/>
      <c r="DN10" s="239"/>
      <c r="DO10" s="239"/>
      <c r="DP10" s="239"/>
      <c r="DQ10" s="239"/>
      <c r="DR10" s="239"/>
      <c r="DS10" s="239"/>
      <c r="DT10" s="239"/>
      <c r="DU10" s="239"/>
      <c r="DV10" s="239"/>
      <c r="DW10" s="239"/>
      <c r="DX10" s="239"/>
      <c r="DY10" s="239"/>
      <c r="DZ10" s="239"/>
      <c r="EA10" s="239"/>
      <c r="EB10" s="239"/>
      <c r="EC10" s="239"/>
      <c r="ED10" s="239"/>
      <c r="EE10" s="239"/>
      <c r="EF10" s="239"/>
      <c r="EG10" s="239"/>
      <c r="EH10" s="239"/>
      <c r="EI10" s="239"/>
      <c r="EJ10" s="239"/>
      <c r="EK10" s="239"/>
      <c r="EL10" s="239"/>
      <c r="EM10" s="239"/>
      <c r="EN10" s="239"/>
      <c r="EO10" s="239"/>
      <c r="EP10" s="239"/>
      <c r="EQ10" s="239"/>
      <c r="ER10" s="239"/>
      <c r="ES10" s="239"/>
      <c r="ET10" s="239"/>
      <c r="EU10" s="239"/>
      <c r="EV10" s="239"/>
      <c r="EW10" s="239"/>
      <c r="EX10" s="239"/>
      <c r="EY10" s="239"/>
      <c r="EZ10" s="239"/>
      <c r="FA10" s="239"/>
      <c r="FB10" s="239"/>
      <c r="FC10" s="239"/>
      <c r="FD10" s="239"/>
      <c r="FE10" s="239"/>
      <c r="FF10" s="239"/>
      <c r="FG10" s="239"/>
      <c r="FH10" s="239"/>
      <c r="FI10" s="239"/>
      <c r="FJ10" s="239"/>
      <c r="FK10" s="239"/>
      <c r="FL10" s="239"/>
      <c r="FM10" s="239"/>
      <c r="FN10" s="239"/>
      <c r="FO10" s="239"/>
      <c r="FP10" s="239"/>
      <c r="FQ10" s="239"/>
      <c r="FR10" s="239"/>
      <c r="FS10" s="239"/>
      <c r="FT10" s="239"/>
      <c r="FU10" s="239"/>
      <c r="FV10" s="239"/>
      <c r="FW10" s="239"/>
      <c r="FX10" s="239"/>
      <c r="FY10" s="239"/>
      <c r="FZ10" s="239"/>
      <c r="GA10" s="239"/>
      <c r="GB10" s="239"/>
      <c r="GC10" s="239"/>
      <c r="GD10" s="239"/>
      <c r="GE10" s="239"/>
      <c r="GF10" s="239"/>
      <c r="GG10" s="239"/>
      <c r="GH10" s="239"/>
      <c r="GI10" s="239"/>
      <c r="GJ10" s="239"/>
      <c r="GK10" s="239"/>
      <c r="GL10" s="239"/>
      <c r="GM10" s="239"/>
      <c r="GN10" s="239"/>
      <c r="GO10" s="239"/>
      <c r="GP10" s="239"/>
      <c r="GQ10" s="239"/>
      <c r="GR10" s="239"/>
      <c r="GS10" s="239"/>
      <c r="GT10" s="239"/>
      <c r="GU10" s="239"/>
      <c r="GV10" s="239"/>
      <c r="GW10" s="239"/>
      <c r="GX10" s="239"/>
      <c r="GY10" s="239"/>
      <c r="GZ10" s="239"/>
      <c r="HA10" s="239"/>
      <c r="HB10" s="239"/>
      <c r="HC10" s="239"/>
      <c r="HD10" s="239"/>
      <c r="HE10" s="239"/>
      <c r="HF10" s="239"/>
      <c r="HG10" s="239"/>
      <c r="HH10" s="239"/>
      <c r="HI10" s="239"/>
      <c r="HJ10" s="239"/>
      <c r="HK10" s="239"/>
      <c r="HL10" s="239"/>
      <c r="HM10" s="239"/>
      <c r="HN10" s="239"/>
      <c r="HO10" s="239"/>
      <c r="HP10" s="239"/>
      <c r="HQ10" s="239"/>
      <c r="HR10" s="239"/>
      <c r="HS10" s="239"/>
      <c r="HT10" s="239"/>
      <c r="HU10" s="239"/>
      <c r="HV10" s="239"/>
      <c r="HW10" s="239"/>
      <c r="HX10" s="239"/>
      <c r="HY10" s="239"/>
      <c r="HZ10" s="239"/>
      <c r="IA10" s="239"/>
      <c r="IB10" s="239"/>
      <c r="IC10" s="239"/>
      <c r="ID10" s="239"/>
      <c r="IE10" s="239"/>
      <c r="IF10" s="239"/>
      <c r="IG10" s="239"/>
      <c r="IH10" s="239"/>
      <c r="II10" s="239"/>
      <c r="IJ10" s="239"/>
      <c r="IK10" s="239"/>
      <c r="IL10" s="239"/>
    </row>
    <row r="11" spans="1:246" ht="32.25" customHeight="1" x14ac:dyDescent="0.35">
      <c r="A11" s="161" t="s">
        <v>929</v>
      </c>
      <c r="B11" s="162"/>
      <c r="C11" s="162"/>
      <c r="D11" s="188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99"/>
      <c r="W11" s="199">
        <f t="shared" ref="W11:CQ11" si="158">V11+V12</f>
        <v>1600.58</v>
      </c>
      <c r="X11" s="199">
        <f t="shared" si="158"/>
        <v>1600.58</v>
      </c>
      <c r="Y11" s="199">
        <f t="shared" si="158"/>
        <v>1600.58</v>
      </c>
      <c r="Z11" s="199">
        <f t="shared" si="158"/>
        <v>1286.6100000000001</v>
      </c>
      <c r="AA11" s="147">
        <f t="shared" si="158"/>
        <v>559.74</v>
      </c>
      <c r="AB11" s="147">
        <f t="shared" si="158"/>
        <v>803.78</v>
      </c>
      <c r="AC11" s="147">
        <f t="shared" si="158"/>
        <v>966.68999999999994</v>
      </c>
      <c r="AD11" s="147">
        <f t="shared" si="158"/>
        <v>130.42999999999995</v>
      </c>
      <c r="AE11" s="147">
        <f t="shared" si="158"/>
        <v>130.42999999999995</v>
      </c>
      <c r="AF11" s="147">
        <f t="shared" si="158"/>
        <v>130.42999999999995</v>
      </c>
      <c r="AG11" s="147">
        <f t="shared" si="158"/>
        <v>1649.9</v>
      </c>
      <c r="AH11" s="150">
        <f t="shared" si="158"/>
        <v>1559.22</v>
      </c>
      <c r="AI11" s="189">
        <f t="shared" si="158"/>
        <v>3988.4399999999996</v>
      </c>
      <c r="AJ11" s="147">
        <f t="shared" si="158"/>
        <v>3419.4399999999996</v>
      </c>
      <c r="AK11" s="147">
        <f t="shared" si="158"/>
        <v>2722.16</v>
      </c>
      <c r="AL11" s="147">
        <f t="shared" si="158"/>
        <v>2722.16</v>
      </c>
      <c r="AM11" s="147">
        <f t="shared" si="158"/>
        <v>2722.16</v>
      </c>
      <c r="AN11" s="147">
        <f t="shared" si="158"/>
        <v>1340.5300000000007</v>
      </c>
      <c r="AO11" s="147">
        <f t="shared" si="158"/>
        <v>1702.7000000000007</v>
      </c>
      <c r="AP11" s="147">
        <f t="shared" si="158"/>
        <v>1292.4700000000007</v>
      </c>
      <c r="AQ11" s="147">
        <f t="shared" si="158"/>
        <v>343.87000000000057</v>
      </c>
      <c r="AR11" s="147">
        <f t="shared" si="158"/>
        <v>191.7200000000006</v>
      </c>
      <c r="AS11" s="147">
        <f t="shared" si="158"/>
        <v>-48.279999999999404</v>
      </c>
      <c r="AT11" s="147">
        <f t="shared" si="158"/>
        <v>-48.279999999999404</v>
      </c>
      <c r="AU11" s="147">
        <f t="shared" si="158"/>
        <v>1499.2000000000003</v>
      </c>
      <c r="AV11" s="147">
        <f t="shared" si="158"/>
        <v>282.47000000000025</v>
      </c>
      <c r="AW11" s="147">
        <f t="shared" si="158"/>
        <v>692.00000000000011</v>
      </c>
      <c r="AX11" s="147">
        <f t="shared" si="158"/>
        <v>593.60000000000014</v>
      </c>
      <c r="AY11" s="147">
        <f t="shared" si="158"/>
        <v>564.17000000000007</v>
      </c>
      <c r="AZ11" s="147">
        <f t="shared" si="158"/>
        <v>564.17000000000007</v>
      </c>
      <c r="BA11" s="147">
        <f t="shared" si="158"/>
        <v>398.17000000000007</v>
      </c>
      <c r="BB11" s="147">
        <f t="shared" si="158"/>
        <v>490.10000000000036</v>
      </c>
      <c r="BC11" s="147">
        <f t="shared" si="158"/>
        <v>-5286.2099999999991</v>
      </c>
      <c r="BD11" s="147">
        <f t="shared" si="158"/>
        <v>-5322.9399999999987</v>
      </c>
      <c r="BE11" s="147">
        <f t="shared" si="158"/>
        <v>-5319.2599999999984</v>
      </c>
      <c r="BF11" s="147">
        <f t="shared" si="158"/>
        <v>-3884.8499999999985</v>
      </c>
      <c r="BG11" s="147">
        <f t="shared" si="158"/>
        <v>-3934.8499999999985</v>
      </c>
      <c r="BH11" s="147">
        <f t="shared" si="158"/>
        <v>-4104.8499999999985</v>
      </c>
      <c r="BI11" s="147">
        <f t="shared" si="158"/>
        <v>-4099.0499999999984</v>
      </c>
      <c r="BJ11" s="147">
        <f t="shared" si="158"/>
        <v>-4149.0499999999984</v>
      </c>
      <c r="BK11" s="147">
        <f t="shared" si="158"/>
        <v>-5556.9999999999982</v>
      </c>
      <c r="BL11" s="147">
        <f t="shared" si="158"/>
        <v>-5666.199999999998</v>
      </c>
      <c r="BM11" s="148">
        <f t="shared" si="158"/>
        <v>-5666.199999999998</v>
      </c>
      <c r="BN11" s="151">
        <f t="shared" si="158"/>
        <v>-4805.199999999998</v>
      </c>
      <c r="BO11" s="150">
        <f t="shared" si="158"/>
        <v>-4805.199999999998</v>
      </c>
      <c r="BP11" s="150">
        <f t="shared" si="158"/>
        <v>-4865.9999999999982</v>
      </c>
      <c r="BQ11" s="150">
        <f t="shared" si="158"/>
        <v>-4865.9999999999982</v>
      </c>
      <c r="BR11" s="150">
        <f t="shared" si="158"/>
        <v>-4865.9999999999982</v>
      </c>
      <c r="BS11" s="150">
        <f t="shared" si="158"/>
        <v>-4865.9999999999982</v>
      </c>
      <c r="BT11" s="150">
        <f t="shared" si="158"/>
        <v>-4865.9999999999982</v>
      </c>
      <c r="BU11" s="150">
        <f t="shared" si="158"/>
        <v>-4865.9999999999982</v>
      </c>
      <c r="BV11" s="150">
        <f t="shared" si="158"/>
        <v>-4865.9999999999982</v>
      </c>
      <c r="BW11" s="150">
        <f t="shared" si="158"/>
        <v>-4865.9999999999982</v>
      </c>
      <c r="BX11" s="150">
        <f t="shared" si="158"/>
        <v>-4941.8299999999981</v>
      </c>
      <c r="BY11" s="150">
        <f t="shared" si="158"/>
        <v>-5320.3599999999979</v>
      </c>
      <c r="BZ11" s="150">
        <f t="shared" si="158"/>
        <v>-5939.1899999999978</v>
      </c>
      <c r="CA11" s="150">
        <f t="shared" si="158"/>
        <v>-8716.489999999998</v>
      </c>
      <c r="CB11" s="150">
        <f t="shared" si="158"/>
        <v>-9128.489999999998</v>
      </c>
      <c r="CC11" s="150">
        <f t="shared" si="158"/>
        <v>-9128.489999999998</v>
      </c>
      <c r="CD11" s="150">
        <f t="shared" si="158"/>
        <v>-11539.229999999998</v>
      </c>
      <c r="CE11" s="150">
        <f t="shared" si="158"/>
        <v>-13930.019999999997</v>
      </c>
      <c r="CF11" s="150">
        <f t="shared" si="158"/>
        <v>-14563.479999999996</v>
      </c>
      <c r="CG11" s="150">
        <f t="shared" si="158"/>
        <v>-14480.629999999996</v>
      </c>
      <c r="CH11" s="150">
        <f t="shared" si="158"/>
        <v>-14628.259999999995</v>
      </c>
      <c r="CI11" s="150">
        <f t="shared" si="158"/>
        <v>-14628.259999999995</v>
      </c>
      <c r="CJ11" s="150">
        <f t="shared" si="158"/>
        <v>-14628.259999999995</v>
      </c>
      <c r="CK11" s="150">
        <v>2453.1999999999998</v>
      </c>
      <c r="CL11" s="150">
        <f t="shared" si="158"/>
        <v>362.78999999999951</v>
      </c>
      <c r="CM11" s="150">
        <f t="shared" si="158"/>
        <v>1070.9799999999993</v>
      </c>
      <c r="CN11" s="150">
        <f t="shared" si="158"/>
        <v>1478.6999999999991</v>
      </c>
      <c r="CO11" s="150">
        <f t="shared" si="158"/>
        <v>753.56999999999925</v>
      </c>
      <c r="CP11" s="150">
        <f t="shared" si="158"/>
        <v>753.56999999999925</v>
      </c>
      <c r="CQ11" s="150">
        <f t="shared" si="158"/>
        <v>753.56999999999925</v>
      </c>
      <c r="CR11" s="150">
        <f t="shared" ref="CR11" si="159">CQ11+CQ12</f>
        <v>2343.5699999999993</v>
      </c>
      <c r="CS11" s="150">
        <f t="shared" ref="CS11" si="160">CR11+CR12</f>
        <v>1398.8699999999992</v>
      </c>
      <c r="CT11" s="150">
        <f t="shared" ref="CT11" si="161">CS11+CS12</f>
        <v>606.8799999999992</v>
      </c>
      <c r="CU11" s="150">
        <f t="shared" ref="CU11" si="162">CT11+CT12</f>
        <v>-51.570000000000732</v>
      </c>
      <c r="CV11" s="150">
        <f t="shared" ref="CV11" si="163">CU11+CU12</f>
        <v>-2423.0600000000004</v>
      </c>
      <c r="CW11" s="150">
        <f t="shared" ref="CW11" si="164">CV11+CV12</f>
        <v>-3597.34</v>
      </c>
      <c r="CX11" s="150">
        <f t="shared" ref="CX11" si="165">CW11+CW12</f>
        <v>-3597.34</v>
      </c>
      <c r="CY11" s="150">
        <f t="shared" ref="CY11" si="166">CX11+CX12</f>
        <v>-3597.34</v>
      </c>
      <c r="CZ11" s="150">
        <f t="shared" ref="CZ11" si="167">CY11+CY12</f>
        <v>-3597.34</v>
      </c>
      <c r="DA11" s="150">
        <f t="shared" ref="DA11" si="168">CZ11+CZ12</f>
        <v>-3597.34</v>
      </c>
      <c r="DB11" s="150">
        <f t="shared" ref="DB11" si="169">DA11+DA12</f>
        <v>-4219.96</v>
      </c>
      <c r="DC11" s="150">
        <f t="shared" ref="DC11" si="170">DB11+DB12</f>
        <v>-4605.4799999999996</v>
      </c>
      <c r="DD11" s="150">
        <f t="shared" ref="DD11" si="171">DC11+DC12</f>
        <v>-4605.4799999999996</v>
      </c>
      <c r="DE11" s="150">
        <f t="shared" ref="DE11" si="172">DD11+DD12</f>
        <v>-4605.4799999999996</v>
      </c>
      <c r="DF11" s="150">
        <f t="shared" ref="DF11" si="173">DE11+DE12</f>
        <v>-4605.4799999999996</v>
      </c>
      <c r="DG11" s="150">
        <f t="shared" ref="DG11" si="174">DF11+DF12</f>
        <v>-4774.4799999999996</v>
      </c>
      <c r="DH11" s="150">
        <f t="shared" ref="DH11" si="175">DG11+DG12</f>
        <v>-4774.4799999999996</v>
      </c>
      <c r="DI11" s="150">
        <f t="shared" ref="DI11" si="176">DH11+DH12</f>
        <v>-5186.74</v>
      </c>
      <c r="DJ11" s="150">
        <f t="shared" ref="DJ11" si="177">DI11+DI12</f>
        <v>-5300.74</v>
      </c>
      <c r="DK11" s="150">
        <f t="shared" ref="DK11" si="178">DJ11+DJ12</f>
        <v>-6302.7699999999995</v>
      </c>
      <c r="DL11" s="150">
        <f t="shared" ref="DL11" si="179">DK11+DK12</f>
        <v>-6302.7699999999995</v>
      </c>
      <c r="DM11" s="150">
        <f t="shared" ref="DM11" si="180">DL11+DL12</f>
        <v>-6302.7699999999995</v>
      </c>
      <c r="DN11" s="150">
        <f t="shared" ref="DN11" si="181">DM11+DM12</f>
        <v>-6469.0199999999995</v>
      </c>
      <c r="DO11" s="150">
        <f t="shared" ref="DO11" si="182">DN11+DN12</f>
        <v>-6469.0199999999995</v>
      </c>
      <c r="DP11" s="150">
        <f t="shared" ref="DP11" si="183">DO11+DO12</f>
        <v>-6469.0199999999995</v>
      </c>
      <c r="DQ11" s="150">
        <f t="shared" ref="DQ11" si="184">DP11+DP12</f>
        <v>-6469.0199999999995</v>
      </c>
      <c r="DR11" s="150">
        <f t="shared" ref="DR11" si="185">DQ11+DQ12</f>
        <v>-6469.0199999999995</v>
      </c>
      <c r="DS11" s="150">
        <f t="shared" ref="DS11" si="186">DR11+DR12</f>
        <v>-6469.0199999999995</v>
      </c>
      <c r="DT11" s="150">
        <f t="shared" ref="DT11" si="187">DS11+DS12</f>
        <v>-6469.0199999999995</v>
      </c>
      <c r="DU11" s="150">
        <f t="shared" ref="DU11" si="188">DT11+DT12</f>
        <v>-6469.0199999999995</v>
      </c>
      <c r="DV11" s="150">
        <f t="shared" ref="DV11" si="189">DU11+DU12</f>
        <v>-6469.0199999999995</v>
      </c>
      <c r="DW11" s="150">
        <f t="shared" ref="DW11" si="190">DV11+DV12</f>
        <v>-6469.0199999999995</v>
      </c>
      <c r="DX11" s="150">
        <f t="shared" ref="DX11" si="191">DW11+DW12</f>
        <v>-6469.0199999999995</v>
      </c>
      <c r="DY11" s="150">
        <f t="shared" ref="DY11" si="192">DX11+DX12</f>
        <v>-6469.0199999999995</v>
      </c>
      <c r="DZ11" s="150">
        <f t="shared" ref="DZ11" si="193">DY11+DY12</f>
        <v>-6469.0199999999995</v>
      </c>
      <c r="EA11" s="150">
        <f t="shared" ref="EA11" si="194">DZ11+DZ12</f>
        <v>-6469.0199999999995</v>
      </c>
      <c r="EB11" s="150">
        <f t="shared" ref="EB11" si="195">EA11+EA12</f>
        <v>-6469.0199999999995</v>
      </c>
      <c r="EC11" s="150">
        <f t="shared" ref="EC11" si="196">EB11+EB12</f>
        <v>-6469.0199999999995</v>
      </c>
      <c r="ED11" s="150">
        <f t="shared" ref="ED11" si="197">EC11+EC12</f>
        <v>-6469.0199999999995</v>
      </c>
      <c r="EE11" s="150">
        <f t="shared" ref="EE11" si="198">ED11+ED12</f>
        <v>-6469.0199999999995</v>
      </c>
      <c r="EF11" s="150">
        <f t="shared" ref="EF11" si="199">EE11+EE12</f>
        <v>-6469.0199999999995</v>
      </c>
      <c r="EG11" s="150">
        <f t="shared" ref="EG11" si="200">EF11+EF12</f>
        <v>-6469.0199999999995</v>
      </c>
      <c r="EH11" s="150">
        <f t="shared" ref="EH11" si="201">EG11+EG12</f>
        <v>-6469.0199999999995</v>
      </c>
      <c r="EI11" s="150">
        <f t="shared" ref="EI11" si="202">EH11+EH12</f>
        <v>-6469.0199999999995</v>
      </c>
      <c r="EJ11" s="150">
        <f t="shared" ref="EJ11" si="203">EI11+EI12</f>
        <v>-6469.0199999999995</v>
      </c>
      <c r="EK11" s="150">
        <f t="shared" ref="EK11" si="204">EJ11+EJ12</f>
        <v>-6469.0199999999995</v>
      </c>
      <c r="EL11" s="150">
        <f t="shared" ref="EL11" si="205">EK11+EK12</f>
        <v>-6469.0199999999995</v>
      </c>
      <c r="EM11" s="150">
        <f t="shared" ref="EM11" si="206">EL11+EL12</f>
        <v>-6469.0199999999995</v>
      </c>
      <c r="EN11" s="150">
        <f t="shared" ref="EN11" si="207">EM11+EM12</f>
        <v>-6469.0199999999995</v>
      </c>
      <c r="EO11" s="150">
        <f t="shared" ref="EO11" si="208">EN11+EN12</f>
        <v>-6469.0199999999995</v>
      </c>
      <c r="EP11" s="150">
        <f t="shared" ref="EP11" si="209">EO11+EO12</f>
        <v>-6469.0199999999995</v>
      </c>
      <c r="EQ11" s="150">
        <f t="shared" ref="EQ11" si="210">EP11+EP12</f>
        <v>-6469.0199999999995</v>
      </c>
      <c r="ER11" s="150">
        <f t="shared" ref="ER11" si="211">EQ11+EQ12</f>
        <v>-6469.0199999999995</v>
      </c>
      <c r="ES11" s="150">
        <f t="shared" ref="ES11" si="212">ER11+ER12</f>
        <v>-6469.0199999999995</v>
      </c>
      <c r="ET11" s="150">
        <f t="shared" ref="ET11" si="213">ES11+ES12</f>
        <v>-6469.0199999999995</v>
      </c>
      <c r="EU11" s="150">
        <f t="shared" ref="EU11" si="214">ET11+ET12</f>
        <v>-6469.0199999999995</v>
      </c>
      <c r="EV11" s="150">
        <f t="shared" ref="EV11" si="215">EU11+EU12</f>
        <v>-6469.0199999999995</v>
      </c>
      <c r="EW11" s="150">
        <f t="shared" ref="EW11" si="216">EV11+EV12</f>
        <v>-6469.0199999999995</v>
      </c>
      <c r="EX11" s="150">
        <f t="shared" ref="EX11" si="217">EW11+EW12</f>
        <v>-6469.0199999999995</v>
      </c>
      <c r="EY11" s="150">
        <f t="shared" ref="EY11" si="218">EX11+EX12</f>
        <v>-6469.0199999999995</v>
      </c>
      <c r="EZ11" s="150">
        <f t="shared" ref="EZ11" si="219">EY11+EY12</f>
        <v>-6469.0199999999995</v>
      </c>
      <c r="FA11" s="150">
        <f t="shared" ref="FA11" si="220">EZ11+EZ12</f>
        <v>-6469.0199999999995</v>
      </c>
      <c r="FB11" s="150">
        <f t="shared" ref="FB11" si="221">FA11+FA12</f>
        <v>-6469.0199999999995</v>
      </c>
      <c r="FC11" s="150">
        <f t="shared" ref="FC11" si="222">FB11+FB12</f>
        <v>-6469.0199999999995</v>
      </c>
      <c r="FD11" s="150">
        <f t="shared" ref="FD11" si="223">FC11+FC12</f>
        <v>-6469.0199999999995</v>
      </c>
      <c r="FE11" s="150">
        <f t="shared" ref="FE11" si="224">FD11+FD12</f>
        <v>-6469.0199999999995</v>
      </c>
      <c r="FF11" s="150">
        <f t="shared" ref="FF11" si="225">FE11+FE12</f>
        <v>-6469.0199999999995</v>
      </c>
      <c r="FG11" s="150">
        <f t="shared" ref="FG11" si="226">FF11+FF12</f>
        <v>-6469.0199999999995</v>
      </c>
      <c r="FH11" s="150">
        <f t="shared" ref="FH11" si="227">FG11+FG12</f>
        <v>-6469.0199999999995</v>
      </c>
      <c r="FI11" s="150">
        <f t="shared" ref="FI11" si="228">FH11+FH12</f>
        <v>-6469.0199999999995</v>
      </c>
      <c r="FJ11" s="150">
        <f t="shared" ref="FJ11" si="229">FI11+FI12</f>
        <v>-6469.0199999999995</v>
      </c>
      <c r="FK11" s="150">
        <f t="shared" ref="FK11" si="230">FJ11+FJ12</f>
        <v>-6469.0199999999995</v>
      </c>
      <c r="FL11" s="150">
        <f t="shared" ref="FL11" si="231">FK11+FK12</f>
        <v>-6469.0199999999995</v>
      </c>
      <c r="FM11" s="150">
        <f t="shared" ref="FM11" si="232">FL11+FL12</f>
        <v>-6469.0199999999995</v>
      </c>
      <c r="FN11" s="150">
        <f t="shared" ref="FN11" si="233">FM11+FM12</f>
        <v>-6469.0199999999995</v>
      </c>
      <c r="FO11" s="150">
        <f t="shared" ref="FO11" si="234">FN11+FN12</f>
        <v>-6469.0199999999995</v>
      </c>
      <c r="FP11" s="150">
        <f t="shared" ref="FP11" si="235">FO11+FO12</f>
        <v>-6469.0199999999995</v>
      </c>
      <c r="FQ11" s="150">
        <f t="shared" ref="FQ11" si="236">FP11+FP12</f>
        <v>-6469.0199999999995</v>
      </c>
      <c r="FR11" s="150">
        <f t="shared" ref="FR11" si="237">FQ11+FQ12</f>
        <v>-6469.0199999999995</v>
      </c>
      <c r="FS11" s="150">
        <f t="shared" ref="FS11" si="238">FR11+FR12</f>
        <v>-6469.0199999999995</v>
      </c>
      <c r="FT11" s="150">
        <f t="shared" ref="FT11" si="239">FS11+FS12</f>
        <v>-6469.0199999999995</v>
      </c>
      <c r="FU11" s="150">
        <f t="shared" ref="FU11" si="240">FT11+FT12</f>
        <v>-6469.0199999999995</v>
      </c>
      <c r="FV11" s="150">
        <f t="shared" ref="FV11" si="241">FU11+FU12</f>
        <v>-6469.0199999999995</v>
      </c>
      <c r="FW11" s="150">
        <f t="shared" ref="FW11" si="242">FV11+FV12</f>
        <v>-6469.0199999999995</v>
      </c>
      <c r="FX11" s="150">
        <f t="shared" ref="FX11" si="243">FW11+FW12</f>
        <v>-6469.0199999999995</v>
      </c>
      <c r="FY11" s="150">
        <f t="shared" ref="FY11" si="244">FX11+FX12</f>
        <v>-6469.0199999999995</v>
      </c>
      <c r="FZ11" s="150">
        <f t="shared" ref="FZ11" si="245">FY11+FY12</f>
        <v>-6469.0199999999995</v>
      </c>
      <c r="GA11" s="150">
        <f t="shared" ref="GA11" si="246">FZ11+FZ12</f>
        <v>-6469.0199999999995</v>
      </c>
      <c r="GB11" s="150">
        <f t="shared" ref="GB11" si="247">GA11+GA12</f>
        <v>-6469.0199999999995</v>
      </c>
      <c r="GC11" s="150">
        <f t="shared" ref="GC11" si="248">GB11+GB12</f>
        <v>-6469.0199999999995</v>
      </c>
      <c r="GD11" s="150">
        <f t="shared" ref="GD11" si="249">GC11+GC12</f>
        <v>-6469.0199999999995</v>
      </c>
      <c r="GE11" s="150">
        <f t="shared" ref="GE11" si="250">GD11+GD12</f>
        <v>-6469.0199999999995</v>
      </c>
      <c r="GF11" s="150">
        <f t="shared" ref="GF11" si="251">GE11+GE12</f>
        <v>-6469.0199999999995</v>
      </c>
      <c r="GG11" s="150">
        <f t="shared" ref="GG11" si="252">GF11+GF12</f>
        <v>-6469.0199999999995</v>
      </c>
      <c r="GH11" s="150">
        <f t="shared" ref="GH11" si="253">GG11+GG12</f>
        <v>-6469.0199999999995</v>
      </c>
      <c r="GI11" s="150">
        <f t="shared" ref="GI11" si="254">GH11+GH12</f>
        <v>-6469.0199999999995</v>
      </c>
      <c r="GJ11" s="150">
        <f t="shared" ref="GJ11" si="255">GI11+GI12</f>
        <v>-6469.0199999999995</v>
      </c>
      <c r="GK11" s="150">
        <f t="shared" ref="GK11" si="256">GJ11+GJ12</f>
        <v>-6469.0199999999995</v>
      </c>
      <c r="GL11" s="150">
        <f t="shared" ref="GL11" si="257">GK11+GK12</f>
        <v>-6469.0199999999995</v>
      </c>
      <c r="GM11" s="150">
        <f t="shared" ref="GM11" si="258">GL11+GL12</f>
        <v>-6469.0199999999995</v>
      </c>
      <c r="GN11" s="150">
        <f t="shared" ref="GN11" si="259">GM11+GM12</f>
        <v>-6469.0199999999995</v>
      </c>
      <c r="GO11" s="150">
        <f t="shared" ref="GO11" si="260">GN11+GN12</f>
        <v>-6469.0199999999995</v>
      </c>
      <c r="GP11" s="150">
        <f t="shared" ref="GP11" si="261">GO11+GO12</f>
        <v>-6469.0199999999995</v>
      </c>
      <c r="GQ11" s="150">
        <f t="shared" ref="GQ11" si="262">GP11+GP12</f>
        <v>-6469.0199999999995</v>
      </c>
      <c r="GR11" s="150">
        <f t="shared" ref="GR11" si="263">GQ11+GQ12</f>
        <v>-6469.0199999999995</v>
      </c>
      <c r="GS11" s="150">
        <f t="shared" ref="GS11" si="264">GR11+GR12</f>
        <v>-6469.0199999999995</v>
      </c>
      <c r="GT11" s="150">
        <f t="shared" ref="GT11" si="265">GS11+GS12</f>
        <v>-6469.0199999999995</v>
      </c>
      <c r="GU11" s="150">
        <f t="shared" ref="GU11" si="266">GT11+GT12</f>
        <v>-6469.0199999999995</v>
      </c>
      <c r="GV11" s="150">
        <f t="shared" ref="GV11" si="267">GU11+GU12</f>
        <v>-6469.0199999999995</v>
      </c>
      <c r="GW11" s="150">
        <f t="shared" ref="GW11" si="268">GV11+GV12</f>
        <v>-6469.0199999999995</v>
      </c>
      <c r="GX11" s="150">
        <f t="shared" ref="GX11" si="269">GW11+GW12</f>
        <v>-6469.0199999999995</v>
      </c>
      <c r="GY11" s="150">
        <f t="shared" ref="GY11" si="270">GX11+GX12</f>
        <v>-6469.0199999999995</v>
      </c>
      <c r="GZ11" s="150">
        <f t="shared" ref="GZ11" si="271">GY11+GY12</f>
        <v>-6469.0199999999995</v>
      </c>
      <c r="HA11" s="150">
        <f t="shared" ref="HA11" si="272">GZ11+GZ12</f>
        <v>-6469.0199999999995</v>
      </c>
      <c r="HB11" s="150">
        <f t="shared" ref="HB11" si="273">HA11+HA12</f>
        <v>-6469.0199999999995</v>
      </c>
      <c r="HC11" s="150">
        <f t="shared" ref="HC11" si="274">HB11+HB12</f>
        <v>-6469.0199999999995</v>
      </c>
      <c r="HD11" s="150">
        <f t="shared" ref="HD11" si="275">HC11+HC12</f>
        <v>-6469.0199999999995</v>
      </c>
      <c r="HE11" s="150">
        <f t="shared" ref="HE11" si="276">HD11+HD12</f>
        <v>-6469.0199999999995</v>
      </c>
      <c r="HF11" s="150">
        <f t="shared" ref="HF11" si="277">HE11+HE12</f>
        <v>-6469.0199999999995</v>
      </c>
      <c r="HG11" s="150">
        <f t="shared" ref="HG11" si="278">HF11+HF12</f>
        <v>-6469.0199999999995</v>
      </c>
      <c r="HH11" s="150">
        <f t="shared" ref="HH11" si="279">HG11+HG12</f>
        <v>-6469.0199999999995</v>
      </c>
      <c r="HI11" s="150">
        <f t="shared" ref="HI11" si="280">HH11+HH12</f>
        <v>-6469.0199999999995</v>
      </c>
      <c r="HJ11" s="150">
        <f t="shared" ref="HJ11" si="281">HI11+HI12</f>
        <v>-6469.0199999999995</v>
      </c>
      <c r="HK11" s="150">
        <f t="shared" ref="HK11" si="282">HJ11+HJ12</f>
        <v>-6469.0199999999995</v>
      </c>
      <c r="HL11" s="150">
        <f t="shared" ref="HL11" si="283">HK11+HK12</f>
        <v>-6469.0199999999995</v>
      </c>
      <c r="HM11" s="150">
        <f t="shared" ref="HM11" si="284">HL11+HL12</f>
        <v>-6469.0199999999995</v>
      </c>
      <c r="HN11" s="150">
        <f t="shared" ref="HN11" si="285">HM11+HM12</f>
        <v>-6469.0199999999995</v>
      </c>
      <c r="HO11" s="150">
        <f t="shared" ref="HO11" si="286">HN11+HN12</f>
        <v>-6469.0199999999995</v>
      </c>
      <c r="HP11" s="150">
        <f t="shared" ref="HP11" si="287">HO11+HO12</f>
        <v>-6469.0199999999995</v>
      </c>
      <c r="HQ11" s="150">
        <f t="shared" ref="HQ11" si="288">HP11+HP12</f>
        <v>-6469.0199999999995</v>
      </c>
      <c r="HR11" s="150">
        <f t="shared" ref="HR11" si="289">HQ11+HQ12</f>
        <v>-6469.0199999999995</v>
      </c>
      <c r="HS11" s="150">
        <f t="shared" ref="HS11" si="290">HR11+HR12</f>
        <v>-6469.0199999999995</v>
      </c>
      <c r="HT11" s="150">
        <f t="shared" ref="HT11" si="291">HS11+HS12</f>
        <v>-6469.0199999999995</v>
      </c>
      <c r="HU11" s="150">
        <f t="shared" ref="HU11" si="292">HT11+HT12</f>
        <v>-6469.0199999999995</v>
      </c>
      <c r="HV11" s="150">
        <f t="shared" ref="HV11" si="293">HU11+HU12</f>
        <v>-6469.0199999999995</v>
      </c>
      <c r="HW11" s="150">
        <f t="shared" ref="HW11" si="294">HV11+HV12</f>
        <v>-6469.0199999999995</v>
      </c>
      <c r="HX11" s="150">
        <f t="shared" ref="HX11" si="295">HW11+HW12</f>
        <v>-6469.0199999999995</v>
      </c>
      <c r="HY11" s="150">
        <f t="shared" ref="HY11" si="296">HX11+HX12</f>
        <v>-6469.0199999999995</v>
      </c>
      <c r="HZ11" s="150">
        <f t="shared" ref="HZ11" si="297">HY11+HY12</f>
        <v>-6469.0199999999995</v>
      </c>
      <c r="IA11" s="150">
        <f t="shared" ref="IA11" si="298">HZ11+HZ12</f>
        <v>-6469.0199999999995</v>
      </c>
      <c r="IB11" s="150">
        <f t="shared" ref="IB11" si="299">IA11+IA12</f>
        <v>-6469.0199999999995</v>
      </c>
      <c r="IC11" s="150">
        <f t="shared" ref="IC11" si="300">IB11+IB12</f>
        <v>-6469.0199999999995</v>
      </c>
      <c r="ID11" s="150">
        <f t="shared" ref="ID11" si="301">IC11+IC12</f>
        <v>-6469.0199999999995</v>
      </c>
      <c r="IE11" s="150">
        <f t="shared" ref="IE11" si="302">ID11+ID12</f>
        <v>-6469.0199999999995</v>
      </c>
      <c r="IF11" s="150">
        <f t="shared" ref="IF11" si="303">IE11+IE12</f>
        <v>-6469.0199999999995</v>
      </c>
      <c r="IG11" s="150">
        <f t="shared" ref="IG11" si="304">IF11+IF12</f>
        <v>-6469.0199999999995</v>
      </c>
      <c r="IH11" s="150">
        <f t="shared" ref="IH11" si="305">IG11+IG12</f>
        <v>-6469.0199999999995</v>
      </c>
      <c r="II11" s="150">
        <f t="shared" ref="II11" si="306">IH11+IH12</f>
        <v>-6469.0199999999995</v>
      </c>
      <c r="IJ11" s="150">
        <f t="shared" ref="IJ11" si="307">II11+II12</f>
        <v>-6469.0199999999995</v>
      </c>
      <c r="IK11" s="150">
        <f t="shared" ref="IK11" si="308">IJ11+IJ12</f>
        <v>-6469.0199999999995</v>
      </c>
      <c r="IL11" s="150">
        <f t="shared" ref="IL11" si="309">IK11+IK12</f>
        <v>-6469.0199999999995</v>
      </c>
    </row>
    <row r="12" spans="1:246" ht="14.5" x14ac:dyDescent="0.35">
      <c r="A12" s="152" t="s">
        <v>930</v>
      </c>
      <c r="B12" s="70"/>
      <c r="C12" s="70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200">
        <f>V14</f>
        <v>1600.58</v>
      </c>
      <c r="W12" s="200">
        <f t="shared" ref="W12:CQ12" si="310">SUM(W14,-W22,-W29,-W40,-W68,-W73,-W77)</f>
        <v>0</v>
      </c>
      <c r="X12" s="200">
        <f t="shared" si="310"/>
        <v>0</v>
      </c>
      <c r="Y12" s="200">
        <f t="shared" si="310"/>
        <v>-313.9699999999998</v>
      </c>
      <c r="Z12" s="154">
        <f t="shared" si="310"/>
        <v>-726.87000000000012</v>
      </c>
      <c r="AA12" s="154">
        <f t="shared" si="310"/>
        <v>244.03999999999996</v>
      </c>
      <c r="AB12" s="154">
        <f t="shared" si="310"/>
        <v>162.90999999999994</v>
      </c>
      <c r="AC12" s="154">
        <f t="shared" si="310"/>
        <v>-836.26</v>
      </c>
      <c r="AD12" s="154">
        <f t="shared" si="310"/>
        <v>0</v>
      </c>
      <c r="AE12" s="154">
        <f t="shared" si="310"/>
        <v>0</v>
      </c>
      <c r="AF12" s="154">
        <f t="shared" si="310"/>
        <v>1519.4700000000003</v>
      </c>
      <c r="AG12" s="154">
        <f t="shared" si="310"/>
        <v>-90.68</v>
      </c>
      <c r="AH12" s="178">
        <f t="shared" si="310"/>
        <v>2429.2199999999993</v>
      </c>
      <c r="AI12" s="153">
        <f t="shared" si="310"/>
        <v>-568.99999999999989</v>
      </c>
      <c r="AJ12" s="154">
        <f t="shared" si="310"/>
        <v>-697.28</v>
      </c>
      <c r="AK12" s="154">
        <f t="shared" si="310"/>
        <v>0</v>
      </c>
      <c r="AL12" s="154">
        <f t="shared" si="310"/>
        <v>0</v>
      </c>
      <c r="AM12" s="154">
        <f t="shared" si="310"/>
        <v>-1381.6299999999992</v>
      </c>
      <c r="AN12" s="154">
        <f t="shared" si="310"/>
        <v>362.16999999999996</v>
      </c>
      <c r="AO12" s="154">
        <f t="shared" si="310"/>
        <v>-410.22999999999996</v>
      </c>
      <c r="AP12" s="154">
        <f t="shared" si="310"/>
        <v>-948.60000000000014</v>
      </c>
      <c r="AQ12" s="154">
        <f t="shared" si="310"/>
        <v>-152.14999999999998</v>
      </c>
      <c r="AR12" s="154">
        <f t="shared" si="310"/>
        <v>-240</v>
      </c>
      <c r="AS12" s="154">
        <f t="shared" si="310"/>
        <v>0</v>
      </c>
      <c r="AT12" s="154">
        <f t="shared" si="310"/>
        <v>1547.4799999999996</v>
      </c>
      <c r="AU12" s="154">
        <f t="shared" si="310"/>
        <v>-1216.73</v>
      </c>
      <c r="AV12" s="154">
        <f t="shared" si="310"/>
        <v>409.52999999999986</v>
      </c>
      <c r="AW12" s="154">
        <f t="shared" si="310"/>
        <v>-98.40000000000002</v>
      </c>
      <c r="AX12" s="154">
        <f t="shared" si="310"/>
        <v>-29.430000000000064</v>
      </c>
      <c r="AY12" s="154">
        <f t="shared" si="310"/>
        <v>0</v>
      </c>
      <c r="AZ12" s="154">
        <f t="shared" si="310"/>
        <v>-166</v>
      </c>
      <c r="BA12" s="154">
        <f t="shared" si="310"/>
        <v>91.930000000000291</v>
      </c>
      <c r="BB12" s="154">
        <f t="shared" si="310"/>
        <v>-5776.3099999999995</v>
      </c>
      <c r="BC12" s="154">
        <f t="shared" si="310"/>
        <v>-36.729999999999905</v>
      </c>
      <c r="BD12" s="154">
        <f t="shared" si="310"/>
        <v>3.6799999999998363</v>
      </c>
      <c r="BE12" s="154">
        <f t="shared" si="310"/>
        <v>1434.41</v>
      </c>
      <c r="BF12" s="154">
        <f t="shared" si="310"/>
        <v>-50</v>
      </c>
      <c r="BG12" s="154">
        <f t="shared" si="310"/>
        <v>-170</v>
      </c>
      <c r="BH12" s="154">
        <f t="shared" si="310"/>
        <v>5.8000000000001819</v>
      </c>
      <c r="BI12" s="154">
        <f t="shared" si="310"/>
        <v>-50</v>
      </c>
      <c r="BJ12" s="154">
        <f t="shared" si="310"/>
        <v>-1407.95</v>
      </c>
      <c r="BK12" s="154">
        <f t="shared" si="310"/>
        <v>-109.2</v>
      </c>
      <c r="BL12" s="154">
        <f t="shared" si="310"/>
        <v>0</v>
      </c>
      <c r="BM12" s="155">
        <f t="shared" si="310"/>
        <v>861</v>
      </c>
      <c r="BN12" s="156">
        <f t="shared" si="310"/>
        <v>0</v>
      </c>
      <c r="BO12" s="154">
        <f t="shared" si="310"/>
        <v>-60.8</v>
      </c>
      <c r="BP12" s="154">
        <f t="shared" si="310"/>
        <v>0</v>
      </c>
      <c r="BQ12" s="154">
        <f t="shared" si="310"/>
        <v>0</v>
      </c>
      <c r="BR12" s="154">
        <f t="shared" si="310"/>
        <v>0</v>
      </c>
      <c r="BS12" s="154">
        <f t="shared" si="310"/>
        <v>0</v>
      </c>
      <c r="BT12" s="154">
        <f t="shared" si="310"/>
        <v>0</v>
      </c>
      <c r="BU12" s="154">
        <f t="shared" si="310"/>
        <v>0</v>
      </c>
      <c r="BV12" s="154">
        <f t="shared" si="310"/>
        <v>0</v>
      </c>
      <c r="BW12" s="154">
        <f t="shared" si="310"/>
        <v>-75.83</v>
      </c>
      <c r="BX12" s="154">
        <f t="shared" si="310"/>
        <v>-378.53</v>
      </c>
      <c r="BY12" s="154">
        <f t="shared" si="310"/>
        <v>-618.82999999999993</v>
      </c>
      <c r="BZ12" s="154">
        <f t="shared" si="310"/>
        <v>-2777.3</v>
      </c>
      <c r="CA12" s="154">
        <f t="shared" si="310"/>
        <v>-412</v>
      </c>
      <c r="CB12" s="154">
        <f t="shared" si="310"/>
        <v>0</v>
      </c>
      <c r="CC12" s="154">
        <f t="shared" si="310"/>
        <v>-2410.7400000000002</v>
      </c>
      <c r="CD12" s="154">
        <f t="shared" si="310"/>
        <v>-2390.79</v>
      </c>
      <c r="CE12" s="154">
        <f t="shared" si="310"/>
        <v>-633.46</v>
      </c>
      <c r="CF12" s="154">
        <f t="shared" si="310"/>
        <v>82.850000000000136</v>
      </c>
      <c r="CG12" s="154">
        <f t="shared" si="310"/>
        <v>-147.63000000000011</v>
      </c>
      <c r="CH12" s="154">
        <f t="shared" si="310"/>
        <v>0</v>
      </c>
      <c r="CI12" s="154">
        <f t="shared" si="310"/>
        <v>0</v>
      </c>
      <c r="CJ12" s="154">
        <f t="shared" si="310"/>
        <v>1038.3400000000001</v>
      </c>
      <c r="CK12" s="154">
        <f t="shared" si="310"/>
        <v>-2090.4100000000003</v>
      </c>
      <c r="CL12" s="154">
        <f t="shared" si="310"/>
        <v>708.18999999999983</v>
      </c>
      <c r="CM12" s="154">
        <f t="shared" si="310"/>
        <v>407.7199999999998</v>
      </c>
      <c r="CN12" s="154">
        <f t="shared" si="310"/>
        <v>-725.12999999999988</v>
      </c>
      <c r="CO12" s="154">
        <f t="shared" si="310"/>
        <v>0</v>
      </c>
      <c r="CP12" s="154">
        <f t="shared" si="310"/>
        <v>0</v>
      </c>
      <c r="CQ12" s="154">
        <f t="shared" si="310"/>
        <v>1590</v>
      </c>
      <c r="CR12" s="154">
        <f t="shared" ref="CR12:FC12" si="311">SUM(CR14,-CR22,-CR29,-CR40,-CR68,-CR73,-CR77)</f>
        <v>-944.7</v>
      </c>
      <c r="CS12" s="154">
        <f t="shared" si="311"/>
        <v>-791.99</v>
      </c>
      <c r="CT12" s="154">
        <f t="shared" si="311"/>
        <v>-658.44999999999993</v>
      </c>
      <c r="CU12" s="154">
        <f t="shared" si="311"/>
        <v>-2371.4899999999998</v>
      </c>
      <c r="CV12" s="154">
        <f t="shared" si="311"/>
        <v>-1174.28</v>
      </c>
      <c r="CW12" s="154">
        <f t="shared" si="311"/>
        <v>0</v>
      </c>
      <c r="CX12" s="154">
        <f t="shared" si="311"/>
        <v>0</v>
      </c>
      <c r="CY12" s="154">
        <f t="shared" si="311"/>
        <v>0</v>
      </c>
      <c r="CZ12" s="154">
        <f t="shared" si="311"/>
        <v>0</v>
      </c>
      <c r="DA12" s="154">
        <f t="shared" si="311"/>
        <v>-622.62</v>
      </c>
      <c r="DB12" s="154">
        <f t="shared" si="311"/>
        <v>-385.52</v>
      </c>
      <c r="DC12" s="154">
        <f t="shared" si="311"/>
        <v>0</v>
      </c>
      <c r="DD12" s="154">
        <f t="shared" si="311"/>
        <v>0</v>
      </c>
      <c r="DE12" s="154">
        <f t="shared" si="311"/>
        <v>0</v>
      </c>
      <c r="DF12" s="154">
        <f t="shared" si="311"/>
        <v>-169</v>
      </c>
      <c r="DG12" s="154">
        <f t="shared" si="311"/>
        <v>0</v>
      </c>
      <c r="DH12" s="154">
        <f t="shared" si="311"/>
        <v>-412.26</v>
      </c>
      <c r="DI12" s="154">
        <f t="shared" si="311"/>
        <v>-114</v>
      </c>
      <c r="DJ12" s="154">
        <f t="shared" si="311"/>
        <v>-1002.03</v>
      </c>
      <c r="DK12" s="154">
        <f t="shared" si="311"/>
        <v>0</v>
      </c>
      <c r="DL12" s="154">
        <f t="shared" si="311"/>
        <v>0</v>
      </c>
      <c r="DM12" s="154">
        <f t="shared" si="311"/>
        <v>-166.25</v>
      </c>
      <c r="DN12" s="154">
        <f t="shared" si="311"/>
        <v>0</v>
      </c>
      <c r="DO12" s="154">
        <f t="shared" si="311"/>
        <v>0</v>
      </c>
      <c r="DP12" s="154">
        <f t="shared" si="311"/>
        <v>0</v>
      </c>
      <c r="DQ12" s="154">
        <f t="shared" si="311"/>
        <v>0</v>
      </c>
      <c r="DR12" s="154">
        <f t="shared" si="311"/>
        <v>0</v>
      </c>
      <c r="DS12" s="154">
        <f t="shared" si="311"/>
        <v>0</v>
      </c>
      <c r="DT12" s="154">
        <f t="shared" si="311"/>
        <v>0</v>
      </c>
      <c r="DU12" s="154">
        <f t="shared" si="311"/>
        <v>0</v>
      </c>
      <c r="DV12" s="154">
        <f t="shared" si="311"/>
        <v>0</v>
      </c>
      <c r="DW12" s="154">
        <f t="shared" si="311"/>
        <v>0</v>
      </c>
      <c r="DX12" s="154">
        <f t="shared" si="311"/>
        <v>0</v>
      </c>
      <c r="DY12" s="154">
        <f t="shared" si="311"/>
        <v>0</v>
      </c>
      <c r="DZ12" s="154">
        <f t="shared" si="311"/>
        <v>0</v>
      </c>
      <c r="EA12" s="154">
        <f t="shared" si="311"/>
        <v>0</v>
      </c>
      <c r="EB12" s="154">
        <f t="shared" si="311"/>
        <v>0</v>
      </c>
      <c r="EC12" s="154">
        <f t="shared" si="311"/>
        <v>0</v>
      </c>
      <c r="ED12" s="154">
        <f t="shared" si="311"/>
        <v>0</v>
      </c>
      <c r="EE12" s="154">
        <f t="shared" si="311"/>
        <v>0</v>
      </c>
      <c r="EF12" s="154">
        <f t="shared" si="311"/>
        <v>0</v>
      </c>
      <c r="EG12" s="154">
        <f t="shared" si="311"/>
        <v>0</v>
      </c>
      <c r="EH12" s="154">
        <f t="shared" si="311"/>
        <v>0</v>
      </c>
      <c r="EI12" s="154">
        <f t="shared" si="311"/>
        <v>0</v>
      </c>
      <c r="EJ12" s="154">
        <f t="shared" si="311"/>
        <v>0</v>
      </c>
      <c r="EK12" s="154">
        <f t="shared" si="311"/>
        <v>0</v>
      </c>
      <c r="EL12" s="154">
        <f t="shared" si="311"/>
        <v>0</v>
      </c>
      <c r="EM12" s="154">
        <f t="shared" si="311"/>
        <v>0</v>
      </c>
      <c r="EN12" s="154">
        <f t="shared" si="311"/>
        <v>0</v>
      </c>
      <c r="EO12" s="154">
        <f t="shared" si="311"/>
        <v>0</v>
      </c>
      <c r="EP12" s="154">
        <f t="shared" si="311"/>
        <v>0</v>
      </c>
      <c r="EQ12" s="154">
        <f t="shared" si="311"/>
        <v>0</v>
      </c>
      <c r="ER12" s="154">
        <f t="shared" si="311"/>
        <v>0</v>
      </c>
      <c r="ES12" s="154">
        <f t="shared" si="311"/>
        <v>0</v>
      </c>
      <c r="ET12" s="154">
        <f t="shared" si="311"/>
        <v>0</v>
      </c>
      <c r="EU12" s="154">
        <f t="shared" si="311"/>
        <v>0</v>
      </c>
      <c r="EV12" s="154">
        <f t="shared" si="311"/>
        <v>0</v>
      </c>
      <c r="EW12" s="154">
        <f t="shared" si="311"/>
        <v>0</v>
      </c>
      <c r="EX12" s="154">
        <f t="shared" si="311"/>
        <v>0</v>
      </c>
      <c r="EY12" s="154">
        <f t="shared" si="311"/>
        <v>0</v>
      </c>
      <c r="EZ12" s="154">
        <f t="shared" si="311"/>
        <v>0</v>
      </c>
      <c r="FA12" s="154">
        <f t="shared" si="311"/>
        <v>0</v>
      </c>
      <c r="FB12" s="154">
        <f t="shared" si="311"/>
        <v>0</v>
      </c>
      <c r="FC12" s="154">
        <f t="shared" si="311"/>
        <v>0</v>
      </c>
      <c r="FD12" s="154">
        <f t="shared" ref="FD12:HO12" si="312">SUM(FD14,-FD22,-FD29,-FD40,-FD68,-FD73,-FD77)</f>
        <v>0</v>
      </c>
      <c r="FE12" s="154">
        <f t="shared" si="312"/>
        <v>0</v>
      </c>
      <c r="FF12" s="154">
        <f t="shared" si="312"/>
        <v>0</v>
      </c>
      <c r="FG12" s="154">
        <f t="shared" si="312"/>
        <v>0</v>
      </c>
      <c r="FH12" s="154">
        <f t="shared" si="312"/>
        <v>0</v>
      </c>
      <c r="FI12" s="154">
        <f t="shared" si="312"/>
        <v>0</v>
      </c>
      <c r="FJ12" s="154">
        <f t="shared" si="312"/>
        <v>0</v>
      </c>
      <c r="FK12" s="154">
        <f t="shared" si="312"/>
        <v>0</v>
      </c>
      <c r="FL12" s="154">
        <f t="shared" si="312"/>
        <v>0</v>
      </c>
      <c r="FM12" s="154">
        <f t="shared" si="312"/>
        <v>0</v>
      </c>
      <c r="FN12" s="154">
        <f t="shared" si="312"/>
        <v>0</v>
      </c>
      <c r="FO12" s="154">
        <f t="shared" si="312"/>
        <v>0</v>
      </c>
      <c r="FP12" s="154">
        <f t="shared" si="312"/>
        <v>0</v>
      </c>
      <c r="FQ12" s="154">
        <f t="shared" si="312"/>
        <v>0</v>
      </c>
      <c r="FR12" s="154">
        <f t="shared" si="312"/>
        <v>0</v>
      </c>
      <c r="FS12" s="154">
        <f t="shared" si="312"/>
        <v>0</v>
      </c>
      <c r="FT12" s="154">
        <f t="shared" si="312"/>
        <v>0</v>
      </c>
      <c r="FU12" s="154">
        <f t="shared" si="312"/>
        <v>0</v>
      </c>
      <c r="FV12" s="154">
        <f t="shared" si="312"/>
        <v>0</v>
      </c>
      <c r="FW12" s="154">
        <f t="shared" si="312"/>
        <v>0</v>
      </c>
      <c r="FX12" s="154">
        <f t="shared" si="312"/>
        <v>0</v>
      </c>
      <c r="FY12" s="154">
        <f t="shared" si="312"/>
        <v>0</v>
      </c>
      <c r="FZ12" s="154">
        <f t="shared" si="312"/>
        <v>0</v>
      </c>
      <c r="GA12" s="154">
        <f t="shared" si="312"/>
        <v>0</v>
      </c>
      <c r="GB12" s="154">
        <f t="shared" si="312"/>
        <v>0</v>
      </c>
      <c r="GC12" s="154">
        <f t="shared" si="312"/>
        <v>0</v>
      </c>
      <c r="GD12" s="154">
        <f t="shared" si="312"/>
        <v>0</v>
      </c>
      <c r="GE12" s="154">
        <f t="shared" si="312"/>
        <v>0</v>
      </c>
      <c r="GF12" s="154">
        <f t="shared" si="312"/>
        <v>0</v>
      </c>
      <c r="GG12" s="154">
        <f t="shared" si="312"/>
        <v>0</v>
      </c>
      <c r="GH12" s="154">
        <f t="shared" si="312"/>
        <v>0</v>
      </c>
      <c r="GI12" s="154">
        <f t="shared" si="312"/>
        <v>0</v>
      </c>
      <c r="GJ12" s="154">
        <f t="shared" si="312"/>
        <v>0</v>
      </c>
      <c r="GK12" s="154">
        <f t="shared" si="312"/>
        <v>0</v>
      </c>
      <c r="GL12" s="154">
        <f t="shared" si="312"/>
        <v>0</v>
      </c>
      <c r="GM12" s="154">
        <f t="shared" si="312"/>
        <v>0</v>
      </c>
      <c r="GN12" s="154">
        <f t="shared" si="312"/>
        <v>0</v>
      </c>
      <c r="GO12" s="154">
        <f t="shared" si="312"/>
        <v>0</v>
      </c>
      <c r="GP12" s="154">
        <f t="shared" si="312"/>
        <v>0</v>
      </c>
      <c r="GQ12" s="154">
        <f t="shared" si="312"/>
        <v>0</v>
      </c>
      <c r="GR12" s="154">
        <f t="shared" si="312"/>
        <v>0</v>
      </c>
      <c r="GS12" s="154">
        <f t="shared" si="312"/>
        <v>0</v>
      </c>
      <c r="GT12" s="154">
        <f t="shared" si="312"/>
        <v>0</v>
      </c>
      <c r="GU12" s="154">
        <f t="shared" si="312"/>
        <v>0</v>
      </c>
      <c r="GV12" s="154">
        <f t="shared" si="312"/>
        <v>0</v>
      </c>
      <c r="GW12" s="154">
        <f t="shared" si="312"/>
        <v>0</v>
      </c>
      <c r="GX12" s="154">
        <f t="shared" si="312"/>
        <v>0</v>
      </c>
      <c r="GY12" s="154">
        <f t="shared" si="312"/>
        <v>0</v>
      </c>
      <c r="GZ12" s="154">
        <f t="shared" si="312"/>
        <v>0</v>
      </c>
      <c r="HA12" s="154">
        <f t="shared" si="312"/>
        <v>0</v>
      </c>
      <c r="HB12" s="154">
        <f t="shared" si="312"/>
        <v>0</v>
      </c>
      <c r="HC12" s="154">
        <f t="shared" si="312"/>
        <v>0</v>
      </c>
      <c r="HD12" s="154">
        <f t="shared" si="312"/>
        <v>0</v>
      </c>
      <c r="HE12" s="154">
        <f t="shared" si="312"/>
        <v>0</v>
      </c>
      <c r="HF12" s="154">
        <f t="shared" si="312"/>
        <v>0</v>
      </c>
      <c r="HG12" s="154">
        <f t="shared" si="312"/>
        <v>0</v>
      </c>
      <c r="HH12" s="154">
        <f t="shared" si="312"/>
        <v>0</v>
      </c>
      <c r="HI12" s="154">
        <f t="shared" si="312"/>
        <v>0</v>
      </c>
      <c r="HJ12" s="154">
        <f t="shared" si="312"/>
        <v>0</v>
      </c>
      <c r="HK12" s="154">
        <f t="shared" si="312"/>
        <v>0</v>
      </c>
      <c r="HL12" s="154">
        <f t="shared" si="312"/>
        <v>0</v>
      </c>
      <c r="HM12" s="154">
        <f t="shared" si="312"/>
        <v>0</v>
      </c>
      <c r="HN12" s="154">
        <f t="shared" si="312"/>
        <v>0</v>
      </c>
      <c r="HO12" s="154">
        <f t="shared" si="312"/>
        <v>0</v>
      </c>
      <c r="HP12" s="154">
        <f t="shared" ref="HP12:IL12" si="313">SUM(HP14,-HP22,-HP29,-HP40,-HP68,-HP73,-HP77)</f>
        <v>0</v>
      </c>
      <c r="HQ12" s="154">
        <f t="shared" si="313"/>
        <v>0</v>
      </c>
      <c r="HR12" s="154">
        <f t="shared" si="313"/>
        <v>0</v>
      </c>
      <c r="HS12" s="154">
        <f t="shared" si="313"/>
        <v>0</v>
      </c>
      <c r="HT12" s="154">
        <f t="shared" si="313"/>
        <v>0</v>
      </c>
      <c r="HU12" s="154">
        <f t="shared" si="313"/>
        <v>0</v>
      </c>
      <c r="HV12" s="154">
        <f t="shared" si="313"/>
        <v>0</v>
      </c>
      <c r="HW12" s="154">
        <f t="shared" si="313"/>
        <v>0</v>
      </c>
      <c r="HX12" s="154">
        <f t="shared" si="313"/>
        <v>0</v>
      </c>
      <c r="HY12" s="154">
        <f t="shared" si="313"/>
        <v>0</v>
      </c>
      <c r="HZ12" s="154">
        <f t="shared" si="313"/>
        <v>0</v>
      </c>
      <c r="IA12" s="154">
        <f t="shared" si="313"/>
        <v>0</v>
      </c>
      <c r="IB12" s="154">
        <f t="shared" si="313"/>
        <v>0</v>
      </c>
      <c r="IC12" s="154">
        <f t="shared" si="313"/>
        <v>0</v>
      </c>
      <c r="ID12" s="154">
        <f t="shared" si="313"/>
        <v>0</v>
      </c>
      <c r="IE12" s="154">
        <f t="shared" si="313"/>
        <v>0</v>
      </c>
      <c r="IF12" s="154">
        <f t="shared" si="313"/>
        <v>0</v>
      </c>
      <c r="IG12" s="154">
        <f t="shared" si="313"/>
        <v>0</v>
      </c>
      <c r="IH12" s="154">
        <f t="shared" si="313"/>
        <v>0</v>
      </c>
      <c r="II12" s="154">
        <f t="shared" si="313"/>
        <v>0</v>
      </c>
      <c r="IJ12" s="154">
        <f t="shared" si="313"/>
        <v>0</v>
      </c>
      <c r="IK12" s="154">
        <f t="shared" si="313"/>
        <v>0</v>
      </c>
      <c r="IL12" s="154">
        <f t="shared" si="313"/>
        <v>0</v>
      </c>
    </row>
    <row r="13" spans="1:246" ht="14.5" x14ac:dyDescent="0.35">
      <c r="B13" s="70"/>
      <c r="C13" s="70"/>
      <c r="V13" s="201"/>
      <c r="W13" s="201"/>
      <c r="X13" s="201"/>
      <c r="Y13" s="201"/>
      <c r="AH13" s="7"/>
      <c r="AI13" s="71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2"/>
      <c r="BN13" s="7"/>
      <c r="CR13" s="239"/>
      <c r="CS13" s="239"/>
      <c r="CT13" s="239"/>
      <c r="CU13" s="239"/>
      <c r="CV13" s="239"/>
      <c r="CW13" s="239"/>
      <c r="CX13" s="239"/>
      <c r="CY13" s="239"/>
      <c r="CZ13" s="239"/>
      <c r="DA13" s="239"/>
      <c r="DB13" s="239"/>
      <c r="DC13" s="239"/>
      <c r="DD13" s="239"/>
      <c r="DE13" s="239"/>
      <c r="DF13" s="239"/>
      <c r="DG13" s="239"/>
      <c r="DH13" s="239"/>
      <c r="DI13" s="239"/>
      <c r="DJ13" s="239"/>
      <c r="DK13" s="239"/>
      <c r="DL13" s="239"/>
      <c r="DM13" s="239"/>
      <c r="DN13" s="239"/>
      <c r="DO13" s="239"/>
      <c r="DP13" s="239"/>
      <c r="DQ13" s="239"/>
      <c r="DR13" s="239"/>
      <c r="DS13" s="239"/>
      <c r="DT13" s="239"/>
      <c r="DU13" s="239"/>
      <c r="DV13" s="239"/>
      <c r="DW13" s="239"/>
      <c r="DX13" s="239"/>
      <c r="DY13" s="239"/>
      <c r="DZ13" s="239"/>
      <c r="EA13" s="239"/>
      <c r="EB13" s="239"/>
      <c r="EC13" s="239"/>
      <c r="ED13" s="239"/>
      <c r="EE13" s="239"/>
      <c r="EF13" s="239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39"/>
      <c r="ER13" s="239"/>
      <c r="ES13" s="239"/>
      <c r="ET13" s="239"/>
      <c r="EU13" s="239"/>
      <c r="EV13" s="239"/>
      <c r="EW13" s="239"/>
      <c r="EX13" s="239"/>
      <c r="EY13" s="239"/>
      <c r="EZ13" s="239"/>
      <c r="FA13" s="239"/>
      <c r="FB13" s="239"/>
      <c r="FC13" s="239"/>
      <c r="FD13" s="239"/>
      <c r="FE13" s="239"/>
      <c r="FF13" s="239"/>
      <c r="FG13" s="239"/>
      <c r="FH13" s="239"/>
      <c r="FI13" s="239"/>
      <c r="FJ13" s="239"/>
      <c r="FK13" s="239"/>
      <c r="FL13" s="239"/>
      <c r="FM13" s="239"/>
      <c r="FN13" s="239"/>
      <c r="FO13" s="239"/>
      <c r="FP13" s="239"/>
      <c r="FQ13" s="239"/>
      <c r="FR13" s="239"/>
      <c r="FS13" s="239"/>
      <c r="FT13" s="239"/>
      <c r="FU13" s="239"/>
      <c r="FV13" s="239"/>
      <c r="FW13" s="239"/>
      <c r="FX13" s="239"/>
      <c r="FY13" s="239"/>
      <c r="FZ13" s="239"/>
      <c r="GA13" s="239"/>
      <c r="GB13" s="239"/>
      <c r="GC13" s="239"/>
      <c r="GD13" s="239"/>
      <c r="GE13" s="239"/>
      <c r="GF13" s="239"/>
      <c r="GG13" s="239"/>
      <c r="GH13" s="239"/>
      <c r="GI13" s="239"/>
      <c r="GJ13" s="239"/>
      <c r="GK13" s="239"/>
      <c r="GL13" s="239"/>
      <c r="GM13" s="239"/>
      <c r="GN13" s="239"/>
      <c r="GO13" s="239"/>
      <c r="GP13" s="239"/>
      <c r="GQ13" s="239"/>
      <c r="GR13" s="239"/>
      <c r="GS13" s="239"/>
      <c r="GT13" s="239"/>
      <c r="GU13" s="239"/>
      <c r="GV13" s="239"/>
      <c r="GW13" s="239"/>
      <c r="GX13" s="239"/>
      <c r="GY13" s="239"/>
      <c r="GZ13" s="239"/>
      <c r="HA13" s="239"/>
      <c r="HB13" s="239"/>
      <c r="HC13" s="239"/>
      <c r="HD13" s="239"/>
      <c r="HE13" s="239"/>
      <c r="HF13" s="239"/>
      <c r="HG13" s="239"/>
      <c r="HH13" s="239"/>
      <c r="HI13" s="239"/>
      <c r="HJ13" s="239"/>
      <c r="HK13" s="239"/>
      <c r="HL13" s="239"/>
      <c r="HM13" s="239"/>
      <c r="HN13" s="239"/>
      <c r="HO13" s="239"/>
      <c r="HP13" s="239"/>
      <c r="HQ13" s="239"/>
      <c r="HR13" s="239"/>
      <c r="HS13" s="239"/>
      <c r="HT13" s="239"/>
      <c r="HU13" s="239"/>
      <c r="HV13" s="239"/>
      <c r="HW13" s="239"/>
      <c r="HX13" s="239"/>
      <c r="HY13" s="239"/>
      <c r="HZ13" s="239"/>
      <c r="IA13" s="239"/>
      <c r="IB13" s="239"/>
      <c r="IC13" s="239"/>
      <c r="ID13" s="239"/>
      <c r="IE13" s="239"/>
      <c r="IF13" s="239"/>
      <c r="IG13" s="239"/>
      <c r="IH13" s="239"/>
      <c r="II13" s="239"/>
      <c r="IJ13" s="239"/>
      <c r="IK13" s="239"/>
      <c r="IL13" s="239"/>
    </row>
    <row r="14" spans="1:246" ht="14.5" x14ac:dyDescent="0.35">
      <c r="A14" s="73" t="s">
        <v>796</v>
      </c>
      <c r="C14" s="70"/>
      <c r="D14" s="164">
        <f t="shared" ref="D14:CQ14" si="314">SUM(D15:D20)</f>
        <v>0</v>
      </c>
      <c r="E14" s="164">
        <f t="shared" si="314"/>
        <v>0</v>
      </c>
      <c r="F14" s="164">
        <f t="shared" si="314"/>
        <v>0</v>
      </c>
      <c r="G14" s="164">
        <f t="shared" si="314"/>
        <v>0</v>
      </c>
      <c r="H14" s="164">
        <f t="shared" si="314"/>
        <v>0</v>
      </c>
      <c r="I14" s="164">
        <f t="shared" si="314"/>
        <v>0</v>
      </c>
      <c r="J14" s="164">
        <f t="shared" si="314"/>
        <v>0</v>
      </c>
      <c r="K14" s="164">
        <f t="shared" si="314"/>
        <v>0</v>
      </c>
      <c r="L14" s="164">
        <f t="shared" si="314"/>
        <v>0</v>
      </c>
      <c r="M14" s="164">
        <f t="shared" si="314"/>
        <v>0</v>
      </c>
      <c r="N14" s="164">
        <f t="shared" si="314"/>
        <v>0</v>
      </c>
      <c r="O14" s="164">
        <f t="shared" si="314"/>
        <v>0</v>
      </c>
      <c r="P14" s="164">
        <f t="shared" si="314"/>
        <v>0</v>
      </c>
      <c r="Q14" s="164">
        <f t="shared" si="314"/>
        <v>0</v>
      </c>
      <c r="R14" s="164">
        <f t="shared" si="314"/>
        <v>0</v>
      </c>
      <c r="S14" s="164">
        <f t="shared" si="314"/>
        <v>0</v>
      </c>
      <c r="T14" s="164">
        <f t="shared" si="314"/>
        <v>0</v>
      </c>
      <c r="U14" s="164">
        <f t="shared" si="314"/>
        <v>0</v>
      </c>
      <c r="V14" s="202">
        <f t="shared" si="314"/>
        <v>1600.58</v>
      </c>
      <c r="W14" s="202">
        <f t="shared" si="314"/>
        <v>0</v>
      </c>
      <c r="X14" s="202">
        <f t="shared" si="314"/>
        <v>0</v>
      </c>
      <c r="Y14" s="202">
        <f t="shared" si="314"/>
        <v>1472.64</v>
      </c>
      <c r="Z14" s="164">
        <f t="shared" si="314"/>
        <v>247.32999999999998</v>
      </c>
      <c r="AA14" s="164">
        <f t="shared" si="314"/>
        <v>756.59999999999991</v>
      </c>
      <c r="AB14" s="164">
        <f t="shared" si="314"/>
        <v>1040.28</v>
      </c>
      <c r="AC14" s="164">
        <f t="shared" si="314"/>
        <v>1435.0700000000002</v>
      </c>
      <c r="AD14" s="164">
        <f t="shared" si="314"/>
        <v>0</v>
      </c>
      <c r="AE14" s="164">
        <f t="shared" si="314"/>
        <v>150</v>
      </c>
      <c r="AF14" s="164">
        <f t="shared" si="314"/>
        <v>4709.6000000000004</v>
      </c>
      <c r="AG14" s="164">
        <f t="shared" si="314"/>
        <v>304.57</v>
      </c>
      <c r="AH14" s="193">
        <f t="shared" si="314"/>
        <v>5383.6399999999994</v>
      </c>
      <c r="AI14" s="163">
        <f t="shared" si="314"/>
        <v>438.90999999999997</v>
      </c>
      <c r="AJ14" s="164">
        <f t="shared" si="314"/>
        <v>669.72</v>
      </c>
      <c r="AK14" s="164">
        <f t="shared" si="314"/>
        <v>1000</v>
      </c>
      <c r="AL14" s="164">
        <f t="shared" si="314"/>
        <v>150</v>
      </c>
      <c r="AM14" s="164">
        <f t="shared" si="314"/>
        <v>4795.8500000000004</v>
      </c>
      <c r="AN14" s="164">
        <f t="shared" si="314"/>
        <v>1917.83</v>
      </c>
      <c r="AO14" s="164">
        <f t="shared" si="314"/>
        <v>378.54</v>
      </c>
      <c r="AP14" s="164">
        <f t="shared" si="314"/>
        <v>1105.95</v>
      </c>
      <c r="AQ14" s="164">
        <f t="shared" si="314"/>
        <v>731.51</v>
      </c>
      <c r="AR14" s="164">
        <f t="shared" si="314"/>
        <v>0</v>
      </c>
      <c r="AS14" s="164">
        <f t="shared" si="314"/>
        <v>0</v>
      </c>
      <c r="AT14" s="164">
        <f t="shared" si="314"/>
        <v>3842.0299999999997</v>
      </c>
      <c r="AU14" s="164">
        <f t="shared" si="314"/>
        <v>230.16000000000003</v>
      </c>
      <c r="AV14" s="164">
        <f t="shared" si="314"/>
        <v>2506.44</v>
      </c>
      <c r="AW14" s="164">
        <f t="shared" si="314"/>
        <v>433.38</v>
      </c>
      <c r="AX14" s="164">
        <f t="shared" si="314"/>
        <v>3574.2</v>
      </c>
      <c r="AY14" s="164">
        <f t="shared" si="314"/>
        <v>0</v>
      </c>
      <c r="AZ14" s="164">
        <f t="shared" si="314"/>
        <v>0</v>
      </c>
      <c r="BA14" s="164">
        <f t="shared" si="314"/>
        <v>5646.79</v>
      </c>
      <c r="BB14" s="164">
        <f t="shared" si="314"/>
        <v>3922.19</v>
      </c>
      <c r="BC14" s="164">
        <f t="shared" si="314"/>
        <v>734.95</v>
      </c>
      <c r="BD14" s="164">
        <f t="shared" si="314"/>
        <v>1218.08</v>
      </c>
      <c r="BE14" s="164">
        <f t="shared" si="314"/>
        <v>1484.41</v>
      </c>
      <c r="BF14" s="164">
        <f t="shared" si="314"/>
        <v>0</v>
      </c>
      <c r="BG14" s="164">
        <f t="shared" si="314"/>
        <v>0</v>
      </c>
      <c r="BH14" s="164">
        <f t="shared" si="314"/>
        <v>2505.8000000000002</v>
      </c>
      <c r="BI14" s="164">
        <f t="shared" si="314"/>
        <v>0</v>
      </c>
      <c r="BJ14" s="164">
        <f t="shared" si="314"/>
        <v>0</v>
      </c>
      <c r="BK14" s="164">
        <f t="shared" si="314"/>
        <v>0</v>
      </c>
      <c r="BL14" s="164">
        <f t="shared" si="314"/>
        <v>0</v>
      </c>
      <c r="BM14" s="165">
        <f t="shared" si="314"/>
        <v>861</v>
      </c>
      <c r="BN14" s="166">
        <f t="shared" si="314"/>
        <v>0</v>
      </c>
      <c r="BO14" s="164">
        <f t="shared" si="314"/>
        <v>0</v>
      </c>
      <c r="BP14" s="164">
        <f t="shared" si="314"/>
        <v>0</v>
      </c>
      <c r="BQ14" s="164">
        <f t="shared" si="314"/>
        <v>0</v>
      </c>
      <c r="BR14" s="164">
        <f t="shared" si="314"/>
        <v>0</v>
      </c>
      <c r="BS14" s="164">
        <f t="shared" si="314"/>
        <v>0</v>
      </c>
      <c r="BT14" s="164">
        <f t="shared" si="314"/>
        <v>0</v>
      </c>
      <c r="BU14" s="164">
        <f t="shared" si="314"/>
        <v>0</v>
      </c>
      <c r="BV14" s="164">
        <f t="shared" si="314"/>
        <v>0</v>
      </c>
      <c r="BW14" s="164">
        <f t="shared" si="314"/>
        <v>0</v>
      </c>
      <c r="BX14" s="164">
        <f t="shared" si="314"/>
        <v>0</v>
      </c>
      <c r="BY14" s="164">
        <f t="shared" si="314"/>
        <v>0</v>
      </c>
      <c r="BZ14" s="164">
        <f t="shared" si="314"/>
        <v>0</v>
      </c>
      <c r="CA14" s="164">
        <f t="shared" si="314"/>
        <v>0</v>
      </c>
      <c r="CB14" s="164">
        <f t="shared" si="314"/>
        <v>0</v>
      </c>
      <c r="CC14" s="164">
        <f t="shared" si="314"/>
        <v>0</v>
      </c>
      <c r="CD14" s="164">
        <f t="shared" si="314"/>
        <v>0</v>
      </c>
      <c r="CE14" s="164">
        <f t="shared" si="314"/>
        <v>1500</v>
      </c>
      <c r="CF14" s="164">
        <f t="shared" si="314"/>
        <v>1910.75</v>
      </c>
      <c r="CG14" s="164">
        <f t="shared" si="314"/>
        <v>1442.25</v>
      </c>
      <c r="CH14" s="164">
        <f t="shared" si="314"/>
        <v>0</v>
      </c>
      <c r="CI14" s="164">
        <f t="shared" si="314"/>
        <v>0</v>
      </c>
      <c r="CJ14" s="164">
        <f t="shared" si="314"/>
        <v>2558.5</v>
      </c>
      <c r="CK14" s="164">
        <f t="shared" si="314"/>
        <v>489.46999999999997</v>
      </c>
      <c r="CL14" s="164">
        <f t="shared" si="314"/>
        <v>2600.92</v>
      </c>
      <c r="CM14" s="164">
        <f t="shared" si="314"/>
        <v>2743.8199999999997</v>
      </c>
      <c r="CN14" s="164">
        <f t="shared" si="314"/>
        <v>1612.0900000000001</v>
      </c>
      <c r="CO14" s="164">
        <f t="shared" si="314"/>
        <v>0</v>
      </c>
      <c r="CP14" s="164">
        <f t="shared" si="314"/>
        <v>0</v>
      </c>
      <c r="CQ14" s="164">
        <f t="shared" si="314"/>
        <v>1590</v>
      </c>
      <c r="CR14" s="164">
        <f t="shared" ref="CR14:FC14" si="315">SUM(CR15:CR20)</f>
        <v>0</v>
      </c>
      <c r="CS14" s="164">
        <f t="shared" si="315"/>
        <v>0</v>
      </c>
      <c r="CT14" s="164">
        <f t="shared" si="315"/>
        <v>0</v>
      </c>
      <c r="CU14" s="164">
        <f t="shared" si="315"/>
        <v>0</v>
      </c>
      <c r="CV14" s="164">
        <f t="shared" si="315"/>
        <v>0</v>
      </c>
      <c r="CW14" s="164">
        <f t="shared" si="315"/>
        <v>0</v>
      </c>
      <c r="CX14" s="164">
        <f t="shared" si="315"/>
        <v>0</v>
      </c>
      <c r="CY14" s="164">
        <f t="shared" si="315"/>
        <v>0</v>
      </c>
      <c r="CZ14" s="164">
        <f t="shared" si="315"/>
        <v>0</v>
      </c>
      <c r="DA14" s="164">
        <f t="shared" si="315"/>
        <v>0</v>
      </c>
      <c r="DB14" s="164">
        <f t="shared" si="315"/>
        <v>0</v>
      </c>
      <c r="DC14" s="164">
        <f t="shared" si="315"/>
        <v>0</v>
      </c>
      <c r="DD14" s="164">
        <f t="shared" si="315"/>
        <v>0</v>
      </c>
      <c r="DE14" s="164">
        <f t="shared" si="315"/>
        <v>0</v>
      </c>
      <c r="DF14" s="164">
        <f t="shared" si="315"/>
        <v>0</v>
      </c>
      <c r="DG14" s="164">
        <f t="shared" si="315"/>
        <v>0</v>
      </c>
      <c r="DH14" s="164">
        <f t="shared" si="315"/>
        <v>0</v>
      </c>
      <c r="DI14" s="164">
        <f t="shared" si="315"/>
        <v>0</v>
      </c>
      <c r="DJ14" s="164">
        <f t="shared" si="315"/>
        <v>0</v>
      </c>
      <c r="DK14" s="164">
        <f t="shared" si="315"/>
        <v>0</v>
      </c>
      <c r="DL14" s="164">
        <f t="shared" si="315"/>
        <v>0</v>
      </c>
      <c r="DM14" s="164">
        <f t="shared" si="315"/>
        <v>0</v>
      </c>
      <c r="DN14" s="164">
        <f t="shared" si="315"/>
        <v>0</v>
      </c>
      <c r="DO14" s="164">
        <f t="shared" si="315"/>
        <v>0</v>
      </c>
      <c r="DP14" s="164">
        <f t="shared" si="315"/>
        <v>0</v>
      </c>
      <c r="DQ14" s="164">
        <f t="shared" si="315"/>
        <v>0</v>
      </c>
      <c r="DR14" s="164">
        <f t="shared" si="315"/>
        <v>0</v>
      </c>
      <c r="DS14" s="164">
        <f t="shared" si="315"/>
        <v>0</v>
      </c>
      <c r="DT14" s="164">
        <f t="shared" si="315"/>
        <v>0</v>
      </c>
      <c r="DU14" s="164">
        <f t="shared" si="315"/>
        <v>0</v>
      </c>
      <c r="DV14" s="164">
        <f t="shared" si="315"/>
        <v>0</v>
      </c>
      <c r="DW14" s="164">
        <f t="shared" si="315"/>
        <v>0</v>
      </c>
      <c r="DX14" s="164">
        <f t="shared" si="315"/>
        <v>0</v>
      </c>
      <c r="DY14" s="164">
        <f t="shared" si="315"/>
        <v>0</v>
      </c>
      <c r="DZ14" s="164">
        <f t="shared" si="315"/>
        <v>0</v>
      </c>
      <c r="EA14" s="164">
        <f t="shared" si="315"/>
        <v>0</v>
      </c>
      <c r="EB14" s="164">
        <f t="shared" si="315"/>
        <v>0</v>
      </c>
      <c r="EC14" s="164">
        <f t="shared" si="315"/>
        <v>0</v>
      </c>
      <c r="ED14" s="164">
        <f t="shared" si="315"/>
        <v>0</v>
      </c>
      <c r="EE14" s="164">
        <f t="shared" si="315"/>
        <v>0</v>
      </c>
      <c r="EF14" s="164">
        <f t="shared" si="315"/>
        <v>0</v>
      </c>
      <c r="EG14" s="164">
        <f t="shared" si="315"/>
        <v>0</v>
      </c>
      <c r="EH14" s="164">
        <f t="shared" si="315"/>
        <v>0</v>
      </c>
      <c r="EI14" s="164">
        <f t="shared" si="315"/>
        <v>0</v>
      </c>
      <c r="EJ14" s="164">
        <f t="shared" si="315"/>
        <v>0</v>
      </c>
      <c r="EK14" s="164">
        <f t="shared" si="315"/>
        <v>0</v>
      </c>
      <c r="EL14" s="164">
        <f t="shared" si="315"/>
        <v>0</v>
      </c>
      <c r="EM14" s="164">
        <f t="shared" si="315"/>
        <v>0</v>
      </c>
      <c r="EN14" s="164">
        <f t="shared" si="315"/>
        <v>0</v>
      </c>
      <c r="EO14" s="164">
        <f t="shared" si="315"/>
        <v>0</v>
      </c>
      <c r="EP14" s="164">
        <f t="shared" si="315"/>
        <v>0</v>
      </c>
      <c r="EQ14" s="164">
        <f t="shared" si="315"/>
        <v>0</v>
      </c>
      <c r="ER14" s="164">
        <f t="shared" si="315"/>
        <v>0</v>
      </c>
      <c r="ES14" s="164">
        <f t="shared" si="315"/>
        <v>0</v>
      </c>
      <c r="ET14" s="164">
        <f t="shared" si="315"/>
        <v>0</v>
      </c>
      <c r="EU14" s="164">
        <f t="shared" si="315"/>
        <v>0</v>
      </c>
      <c r="EV14" s="164">
        <f t="shared" si="315"/>
        <v>0</v>
      </c>
      <c r="EW14" s="164">
        <f t="shared" si="315"/>
        <v>0</v>
      </c>
      <c r="EX14" s="164">
        <f t="shared" si="315"/>
        <v>0</v>
      </c>
      <c r="EY14" s="164">
        <f t="shared" si="315"/>
        <v>0</v>
      </c>
      <c r="EZ14" s="164">
        <f t="shared" si="315"/>
        <v>0</v>
      </c>
      <c r="FA14" s="164">
        <f t="shared" si="315"/>
        <v>0</v>
      </c>
      <c r="FB14" s="164">
        <f t="shared" si="315"/>
        <v>0</v>
      </c>
      <c r="FC14" s="164">
        <f t="shared" si="315"/>
        <v>0</v>
      </c>
      <c r="FD14" s="164">
        <f t="shared" ref="FD14:HO14" si="316">SUM(FD15:FD20)</f>
        <v>0</v>
      </c>
      <c r="FE14" s="164">
        <f t="shared" si="316"/>
        <v>0</v>
      </c>
      <c r="FF14" s="164">
        <f t="shared" si="316"/>
        <v>0</v>
      </c>
      <c r="FG14" s="164">
        <f t="shared" si="316"/>
        <v>0</v>
      </c>
      <c r="FH14" s="164">
        <f t="shared" si="316"/>
        <v>0</v>
      </c>
      <c r="FI14" s="164">
        <f t="shared" si="316"/>
        <v>0</v>
      </c>
      <c r="FJ14" s="164">
        <f t="shared" si="316"/>
        <v>0</v>
      </c>
      <c r="FK14" s="164">
        <f t="shared" si="316"/>
        <v>0</v>
      </c>
      <c r="FL14" s="164">
        <f t="shared" si="316"/>
        <v>0</v>
      </c>
      <c r="FM14" s="164">
        <f t="shared" si="316"/>
        <v>0</v>
      </c>
      <c r="FN14" s="164">
        <f t="shared" si="316"/>
        <v>0</v>
      </c>
      <c r="FO14" s="164">
        <f t="shared" si="316"/>
        <v>0</v>
      </c>
      <c r="FP14" s="164">
        <f t="shared" si="316"/>
        <v>0</v>
      </c>
      <c r="FQ14" s="164">
        <f t="shared" si="316"/>
        <v>0</v>
      </c>
      <c r="FR14" s="164">
        <f t="shared" si="316"/>
        <v>0</v>
      </c>
      <c r="FS14" s="164">
        <f t="shared" si="316"/>
        <v>0</v>
      </c>
      <c r="FT14" s="164">
        <f t="shared" si="316"/>
        <v>0</v>
      </c>
      <c r="FU14" s="164">
        <f t="shared" si="316"/>
        <v>0</v>
      </c>
      <c r="FV14" s="164">
        <f t="shared" si="316"/>
        <v>0</v>
      </c>
      <c r="FW14" s="164">
        <f t="shared" si="316"/>
        <v>0</v>
      </c>
      <c r="FX14" s="164">
        <f t="shared" si="316"/>
        <v>0</v>
      </c>
      <c r="FY14" s="164">
        <f t="shared" si="316"/>
        <v>0</v>
      </c>
      <c r="FZ14" s="164">
        <f t="shared" si="316"/>
        <v>0</v>
      </c>
      <c r="GA14" s="164">
        <f t="shared" si="316"/>
        <v>0</v>
      </c>
      <c r="GB14" s="164">
        <f t="shared" si="316"/>
        <v>0</v>
      </c>
      <c r="GC14" s="164">
        <f t="shared" si="316"/>
        <v>0</v>
      </c>
      <c r="GD14" s="164">
        <f t="shared" si="316"/>
        <v>0</v>
      </c>
      <c r="GE14" s="164">
        <f t="shared" si="316"/>
        <v>0</v>
      </c>
      <c r="GF14" s="164">
        <f t="shared" si="316"/>
        <v>0</v>
      </c>
      <c r="GG14" s="164">
        <f t="shared" si="316"/>
        <v>0</v>
      </c>
      <c r="GH14" s="164">
        <f t="shared" si="316"/>
        <v>0</v>
      </c>
      <c r="GI14" s="164">
        <f t="shared" si="316"/>
        <v>0</v>
      </c>
      <c r="GJ14" s="164">
        <f t="shared" si="316"/>
        <v>0</v>
      </c>
      <c r="GK14" s="164">
        <f t="shared" si="316"/>
        <v>0</v>
      </c>
      <c r="GL14" s="164">
        <f t="shared" si="316"/>
        <v>0</v>
      </c>
      <c r="GM14" s="164">
        <f t="shared" si="316"/>
        <v>0</v>
      </c>
      <c r="GN14" s="164">
        <f t="shared" si="316"/>
        <v>0</v>
      </c>
      <c r="GO14" s="164">
        <f t="shared" si="316"/>
        <v>0</v>
      </c>
      <c r="GP14" s="164">
        <f t="shared" si="316"/>
        <v>0</v>
      </c>
      <c r="GQ14" s="164">
        <f t="shared" si="316"/>
        <v>0</v>
      </c>
      <c r="GR14" s="164">
        <f t="shared" si="316"/>
        <v>0</v>
      </c>
      <c r="GS14" s="164">
        <f t="shared" si="316"/>
        <v>0</v>
      </c>
      <c r="GT14" s="164">
        <f t="shared" si="316"/>
        <v>0</v>
      </c>
      <c r="GU14" s="164">
        <f t="shared" si="316"/>
        <v>0</v>
      </c>
      <c r="GV14" s="164">
        <f t="shared" si="316"/>
        <v>0</v>
      </c>
      <c r="GW14" s="164">
        <f t="shared" si="316"/>
        <v>0</v>
      </c>
      <c r="GX14" s="164">
        <f t="shared" si="316"/>
        <v>0</v>
      </c>
      <c r="GY14" s="164">
        <f t="shared" si="316"/>
        <v>0</v>
      </c>
      <c r="GZ14" s="164">
        <f t="shared" si="316"/>
        <v>0</v>
      </c>
      <c r="HA14" s="164">
        <f t="shared" si="316"/>
        <v>0</v>
      </c>
      <c r="HB14" s="164">
        <f t="shared" si="316"/>
        <v>0</v>
      </c>
      <c r="HC14" s="164">
        <f t="shared" si="316"/>
        <v>0</v>
      </c>
      <c r="HD14" s="164">
        <f t="shared" si="316"/>
        <v>0</v>
      </c>
      <c r="HE14" s="164">
        <f t="shared" si="316"/>
        <v>0</v>
      </c>
      <c r="HF14" s="164">
        <f t="shared" si="316"/>
        <v>0</v>
      </c>
      <c r="HG14" s="164">
        <f t="shared" si="316"/>
        <v>0</v>
      </c>
      <c r="HH14" s="164">
        <f t="shared" si="316"/>
        <v>0</v>
      </c>
      <c r="HI14" s="164">
        <f t="shared" si="316"/>
        <v>0</v>
      </c>
      <c r="HJ14" s="164">
        <f t="shared" si="316"/>
        <v>0</v>
      </c>
      <c r="HK14" s="164">
        <f t="shared" si="316"/>
        <v>0</v>
      </c>
      <c r="HL14" s="164">
        <f t="shared" si="316"/>
        <v>0</v>
      </c>
      <c r="HM14" s="164">
        <f t="shared" si="316"/>
        <v>0</v>
      </c>
      <c r="HN14" s="164">
        <f t="shared" si="316"/>
        <v>0</v>
      </c>
      <c r="HO14" s="164">
        <f t="shared" si="316"/>
        <v>0</v>
      </c>
      <c r="HP14" s="164">
        <f t="shared" ref="HP14:IL14" si="317">SUM(HP15:HP20)</f>
        <v>0</v>
      </c>
      <c r="HQ14" s="164">
        <f t="shared" si="317"/>
        <v>0</v>
      </c>
      <c r="HR14" s="164">
        <f t="shared" si="317"/>
        <v>0</v>
      </c>
      <c r="HS14" s="164">
        <f t="shared" si="317"/>
        <v>0</v>
      </c>
      <c r="HT14" s="164">
        <f t="shared" si="317"/>
        <v>0</v>
      </c>
      <c r="HU14" s="164">
        <f t="shared" si="317"/>
        <v>0</v>
      </c>
      <c r="HV14" s="164">
        <f t="shared" si="317"/>
        <v>0</v>
      </c>
      <c r="HW14" s="164">
        <f t="shared" si="317"/>
        <v>0</v>
      </c>
      <c r="HX14" s="164">
        <f t="shared" si="317"/>
        <v>0</v>
      </c>
      <c r="HY14" s="164">
        <f t="shared" si="317"/>
        <v>0</v>
      </c>
      <c r="HZ14" s="164">
        <f t="shared" si="317"/>
        <v>0</v>
      </c>
      <c r="IA14" s="164">
        <f t="shared" si="317"/>
        <v>0</v>
      </c>
      <c r="IB14" s="164">
        <f t="shared" si="317"/>
        <v>0</v>
      </c>
      <c r="IC14" s="164">
        <f t="shared" si="317"/>
        <v>0</v>
      </c>
      <c r="ID14" s="164">
        <f t="shared" si="317"/>
        <v>0</v>
      </c>
      <c r="IE14" s="164">
        <f t="shared" si="317"/>
        <v>0</v>
      </c>
      <c r="IF14" s="164">
        <f t="shared" si="317"/>
        <v>0</v>
      </c>
      <c r="IG14" s="164">
        <f t="shared" si="317"/>
        <v>0</v>
      </c>
      <c r="IH14" s="164">
        <f t="shared" si="317"/>
        <v>0</v>
      </c>
      <c r="II14" s="164">
        <f t="shared" si="317"/>
        <v>0</v>
      </c>
      <c r="IJ14" s="164">
        <f t="shared" si="317"/>
        <v>0</v>
      </c>
      <c r="IK14" s="164">
        <f t="shared" si="317"/>
        <v>0</v>
      </c>
      <c r="IL14" s="164">
        <f t="shared" si="317"/>
        <v>0</v>
      </c>
    </row>
    <row r="15" spans="1:246" ht="14.5" outlineLevel="1" x14ac:dyDescent="0.35">
      <c r="A15" s="3" t="s">
        <v>797</v>
      </c>
      <c r="B15" s="70"/>
      <c r="C15" s="70" t="s">
        <v>798</v>
      </c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>
        <v>19.399999999999999</v>
      </c>
      <c r="AA15" s="168"/>
      <c r="AB15" s="168"/>
      <c r="AC15" s="168"/>
      <c r="AD15" s="168"/>
      <c r="AE15" s="168"/>
      <c r="AF15" s="168"/>
      <c r="AG15" s="168">
        <v>3.39</v>
      </c>
      <c r="AH15" s="194"/>
      <c r="AI15" s="167"/>
      <c r="AJ15" s="168"/>
      <c r="AK15" s="168"/>
      <c r="AL15" s="168"/>
      <c r="AM15" s="168"/>
      <c r="AN15" s="168"/>
      <c r="AO15" s="168">
        <v>9.6999999999999993</v>
      </c>
      <c r="AP15" s="168"/>
      <c r="AQ15" s="168"/>
      <c r="AR15" s="168"/>
      <c r="AS15" s="168"/>
      <c r="AT15" s="168"/>
      <c r="AU15" s="168"/>
      <c r="AV15" s="168"/>
      <c r="AW15" s="168"/>
      <c r="AX15" s="168"/>
      <c r="AY15" s="168"/>
      <c r="AZ15" s="168"/>
      <c r="BA15" s="168">
        <v>11.61</v>
      </c>
      <c r="BB15" s="168"/>
      <c r="BC15" s="168">
        <v>7.74</v>
      </c>
      <c r="BD15" s="168">
        <v>16.73</v>
      </c>
      <c r="BE15" s="168"/>
      <c r="BF15" s="168"/>
      <c r="BG15" s="168"/>
      <c r="BH15" s="168">
        <v>5.8</v>
      </c>
      <c r="BI15" s="168"/>
      <c r="BJ15" s="168"/>
      <c r="BK15" s="168"/>
      <c r="BL15" s="168"/>
      <c r="BM15" s="169"/>
      <c r="BN15" s="170"/>
      <c r="BO15" s="168"/>
      <c r="BP15" s="168"/>
      <c r="BQ15" s="168"/>
      <c r="BR15" s="168"/>
      <c r="BS15" s="168"/>
      <c r="BT15" s="168"/>
      <c r="BU15" s="168"/>
      <c r="BV15" s="168"/>
      <c r="BW15" s="168"/>
      <c r="BX15" s="168"/>
      <c r="BY15" s="168"/>
      <c r="BZ15" s="168"/>
      <c r="CA15" s="168"/>
      <c r="CB15" s="168"/>
      <c r="CC15" s="168"/>
      <c r="CD15" s="168"/>
      <c r="CE15" s="168"/>
      <c r="CF15" s="168"/>
      <c r="CG15" s="168"/>
      <c r="CH15" s="168"/>
      <c r="CI15" s="168"/>
      <c r="CJ15" s="168"/>
      <c r="CK15" s="168"/>
      <c r="CL15" s="168"/>
      <c r="CM15" s="168"/>
      <c r="CN15" s="168"/>
      <c r="CO15" s="168"/>
      <c r="CP15" s="168"/>
      <c r="CQ15" s="168"/>
      <c r="CR15" s="168"/>
      <c r="CS15" s="168"/>
      <c r="CT15" s="168"/>
      <c r="CU15" s="168"/>
      <c r="CV15" s="168"/>
      <c r="CW15" s="168"/>
      <c r="CX15" s="168"/>
      <c r="CY15" s="168"/>
      <c r="CZ15" s="168"/>
      <c r="DA15" s="168"/>
      <c r="DB15" s="168"/>
      <c r="DC15" s="168"/>
      <c r="DD15" s="168"/>
      <c r="DE15" s="168"/>
      <c r="DF15" s="168"/>
      <c r="DG15" s="168"/>
      <c r="DH15" s="168"/>
      <c r="DI15" s="168"/>
      <c r="DJ15" s="168"/>
      <c r="DK15" s="168"/>
      <c r="DL15" s="168"/>
      <c r="DM15" s="168"/>
      <c r="DN15" s="168"/>
      <c r="DO15" s="168"/>
      <c r="DP15" s="168"/>
      <c r="DQ15" s="168"/>
      <c r="DR15" s="168"/>
      <c r="DS15" s="168"/>
      <c r="DT15" s="168"/>
      <c r="DU15" s="168"/>
      <c r="DV15" s="168"/>
      <c r="DW15" s="168"/>
      <c r="DX15" s="168"/>
      <c r="DY15" s="168"/>
      <c r="DZ15" s="168"/>
      <c r="EA15" s="168"/>
      <c r="EB15" s="168"/>
      <c r="EC15" s="168"/>
      <c r="ED15" s="168"/>
      <c r="EE15" s="168"/>
      <c r="EF15" s="168"/>
      <c r="EG15" s="168"/>
      <c r="EH15" s="168"/>
      <c r="EI15" s="168"/>
      <c r="EJ15" s="168"/>
      <c r="EK15" s="168"/>
      <c r="EL15" s="168"/>
      <c r="EM15" s="168"/>
      <c r="EN15" s="168"/>
      <c r="EO15" s="168"/>
      <c r="EP15" s="168"/>
      <c r="EQ15" s="168"/>
      <c r="ER15" s="168"/>
      <c r="ES15" s="168"/>
      <c r="ET15" s="168"/>
      <c r="EU15" s="168"/>
      <c r="EV15" s="168"/>
      <c r="EW15" s="168"/>
      <c r="EX15" s="168"/>
      <c r="EY15" s="168"/>
      <c r="EZ15" s="168"/>
      <c r="FA15" s="168"/>
      <c r="FB15" s="168"/>
      <c r="FC15" s="168"/>
      <c r="FD15" s="168"/>
      <c r="FE15" s="168"/>
      <c r="FF15" s="168"/>
      <c r="FG15" s="168"/>
      <c r="FH15" s="168"/>
      <c r="FI15" s="168"/>
      <c r="FJ15" s="168"/>
      <c r="FK15" s="168"/>
      <c r="FL15" s="168"/>
      <c r="FM15" s="168"/>
      <c r="FN15" s="168"/>
      <c r="FO15" s="168"/>
      <c r="FP15" s="168"/>
      <c r="FQ15" s="168"/>
      <c r="FR15" s="168"/>
      <c r="FS15" s="168"/>
      <c r="FT15" s="168"/>
      <c r="FU15" s="168"/>
      <c r="FV15" s="168"/>
      <c r="FW15" s="168"/>
      <c r="FX15" s="168"/>
      <c r="FY15" s="168"/>
      <c r="FZ15" s="168"/>
      <c r="GA15" s="168"/>
      <c r="GB15" s="168"/>
      <c r="GC15" s="168"/>
      <c r="GD15" s="168"/>
      <c r="GE15" s="168"/>
      <c r="GF15" s="168"/>
      <c r="GG15" s="168"/>
      <c r="GH15" s="168"/>
      <c r="GI15" s="168"/>
      <c r="GJ15" s="168"/>
      <c r="GK15" s="168"/>
      <c r="GL15" s="168"/>
      <c r="GM15" s="168"/>
      <c r="GN15" s="168"/>
      <c r="GO15" s="168"/>
      <c r="GP15" s="168"/>
      <c r="GQ15" s="168"/>
      <c r="GR15" s="168"/>
      <c r="GS15" s="168"/>
      <c r="GT15" s="168"/>
      <c r="GU15" s="168"/>
      <c r="GV15" s="168"/>
      <c r="GW15" s="168"/>
      <c r="GX15" s="168"/>
      <c r="GY15" s="168"/>
      <c r="GZ15" s="168"/>
      <c r="HA15" s="168"/>
      <c r="HB15" s="168"/>
      <c r="HC15" s="168"/>
      <c r="HD15" s="168"/>
      <c r="HE15" s="168"/>
      <c r="HF15" s="168"/>
      <c r="HG15" s="168"/>
      <c r="HH15" s="168"/>
      <c r="HI15" s="168"/>
      <c r="HJ15" s="168"/>
      <c r="HK15" s="168"/>
      <c r="HL15" s="168"/>
      <c r="HM15" s="168"/>
      <c r="HN15" s="168"/>
      <c r="HO15" s="168"/>
      <c r="HP15" s="168"/>
      <c r="HQ15" s="168"/>
      <c r="HR15" s="168"/>
      <c r="HS15" s="168"/>
      <c r="HT15" s="168"/>
      <c r="HU15" s="168"/>
      <c r="HV15" s="168"/>
      <c r="HW15" s="168"/>
      <c r="HX15" s="168"/>
      <c r="HY15" s="168"/>
      <c r="HZ15" s="168"/>
      <c r="IA15" s="168"/>
      <c r="IB15" s="168"/>
      <c r="IC15" s="168"/>
      <c r="ID15" s="168"/>
      <c r="IE15" s="168"/>
      <c r="IF15" s="168"/>
      <c r="IG15" s="168"/>
      <c r="IH15" s="168"/>
      <c r="II15" s="168"/>
      <c r="IJ15" s="168"/>
      <c r="IK15" s="168"/>
      <c r="IL15" s="168"/>
    </row>
    <row r="16" spans="1:246" ht="14.5" outlineLevel="1" x14ac:dyDescent="0.35">
      <c r="A16" s="3" t="s">
        <v>799</v>
      </c>
      <c r="B16" s="70"/>
      <c r="C16" s="70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Y16" s="168">
        <v>985.98</v>
      </c>
      <c r="Z16" s="168">
        <v>87.8</v>
      </c>
      <c r="AA16" s="168">
        <v>557.4</v>
      </c>
      <c r="AB16" s="168">
        <v>249.16</v>
      </c>
      <c r="AC16" s="168">
        <v>277.35000000000002</v>
      </c>
      <c r="AD16" s="168"/>
      <c r="AE16" s="168"/>
      <c r="AF16" s="168">
        <v>901.95</v>
      </c>
      <c r="AG16" s="168">
        <v>139.13</v>
      </c>
      <c r="AH16" s="194">
        <v>156.69</v>
      </c>
      <c r="AI16" s="167">
        <v>150.97</v>
      </c>
      <c r="AJ16" s="168">
        <v>224.02</v>
      </c>
      <c r="AK16" s="168"/>
      <c r="AL16" s="168"/>
      <c r="AM16" s="168">
        <v>918.98</v>
      </c>
      <c r="AN16" s="168">
        <v>216.38</v>
      </c>
      <c r="AO16" s="168">
        <v>107.67</v>
      </c>
      <c r="AP16" s="168">
        <v>660.64</v>
      </c>
      <c r="AQ16" s="168">
        <v>513.88</v>
      </c>
      <c r="AR16" s="168"/>
      <c r="AS16" s="168"/>
      <c r="AT16" s="168">
        <v>726.8</v>
      </c>
      <c r="AU16" s="168">
        <v>72.7</v>
      </c>
      <c r="AV16" s="168">
        <v>161.5</v>
      </c>
      <c r="AW16" s="168">
        <v>274.89999999999998</v>
      </c>
      <c r="AX16" s="168">
        <v>251</v>
      </c>
      <c r="AY16" s="168"/>
      <c r="AZ16" s="168"/>
      <c r="BA16" s="168">
        <v>1166.22</v>
      </c>
      <c r="BB16" s="168">
        <v>922.19</v>
      </c>
      <c r="BC16" s="168">
        <v>727.21</v>
      </c>
      <c r="BD16" s="168">
        <v>1201.3499999999999</v>
      </c>
      <c r="BE16" s="168">
        <v>1484.41</v>
      </c>
      <c r="BF16" s="168"/>
      <c r="BG16" s="168"/>
      <c r="BH16" s="168"/>
      <c r="BI16" s="168"/>
      <c r="BJ16" s="168"/>
      <c r="BK16" s="168"/>
      <c r="BL16" s="168"/>
      <c r="BM16" s="169"/>
      <c r="BN16" s="170"/>
      <c r="BO16" s="168"/>
      <c r="BP16" s="168"/>
      <c r="BQ16" s="168"/>
      <c r="BR16" s="168"/>
      <c r="BS16" s="168"/>
      <c r="BT16" s="168"/>
      <c r="BU16" s="168"/>
      <c r="BV16" s="168"/>
      <c r="BW16" s="168"/>
      <c r="BX16" s="168"/>
      <c r="BY16" s="168"/>
      <c r="BZ16" s="168"/>
      <c r="CA16" s="168"/>
      <c r="CB16" s="168"/>
      <c r="CC16" s="168"/>
      <c r="CD16" s="168"/>
      <c r="CE16" s="168"/>
      <c r="CF16" s="168">
        <v>207</v>
      </c>
      <c r="CG16" s="168">
        <v>341.25</v>
      </c>
      <c r="CH16" s="168"/>
      <c r="CI16" s="168"/>
      <c r="CJ16" s="168">
        <v>1659.5</v>
      </c>
      <c r="CK16" s="168">
        <v>331.4</v>
      </c>
      <c r="CL16" s="168">
        <v>221.26</v>
      </c>
      <c r="CM16" s="168">
        <v>484.57</v>
      </c>
      <c r="CN16" s="168">
        <v>374.25</v>
      </c>
      <c r="CO16" s="168"/>
      <c r="CP16" s="168"/>
      <c r="CQ16" s="168">
        <v>1142.5</v>
      </c>
      <c r="CR16" s="168"/>
      <c r="CS16" s="168"/>
      <c r="CT16" s="168"/>
      <c r="CU16" s="168"/>
      <c r="CV16" s="168"/>
      <c r="CW16" s="168"/>
      <c r="CX16" s="168"/>
      <c r="CY16" s="168"/>
      <c r="CZ16" s="168"/>
      <c r="DA16" s="168"/>
      <c r="DB16" s="168"/>
      <c r="DC16" s="168"/>
      <c r="DD16" s="168"/>
      <c r="DE16" s="168"/>
      <c r="DF16" s="168"/>
      <c r="DG16" s="168"/>
      <c r="DH16" s="168"/>
      <c r="DI16" s="168"/>
      <c r="DJ16" s="168"/>
      <c r="DK16" s="168"/>
      <c r="DL16" s="168"/>
      <c r="DM16" s="168"/>
      <c r="DN16" s="168"/>
      <c r="DO16" s="168"/>
      <c r="DP16" s="168"/>
      <c r="DQ16" s="168"/>
      <c r="DR16" s="168"/>
      <c r="DS16" s="168"/>
      <c r="DT16" s="168"/>
      <c r="DU16" s="168"/>
      <c r="DV16" s="168"/>
      <c r="DW16" s="168"/>
      <c r="DX16" s="168"/>
      <c r="DY16" s="168"/>
      <c r="DZ16" s="168"/>
      <c r="EA16" s="168"/>
      <c r="EB16" s="168"/>
      <c r="EC16" s="168"/>
      <c r="ED16" s="168"/>
      <c r="EE16" s="168"/>
      <c r="EF16" s="168"/>
      <c r="EG16" s="168"/>
      <c r="EH16" s="168"/>
      <c r="EI16" s="168"/>
      <c r="EJ16" s="168"/>
      <c r="EK16" s="168"/>
      <c r="EL16" s="168"/>
      <c r="EM16" s="168"/>
      <c r="EN16" s="168"/>
      <c r="EO16" s="168"/>
      <c r="EP16" s="168"/>
      <c r="EQ16" s="168"/>
      <c r="ER16" s="168"/>
      <c r="ES16" s="168"/>
      <c r="ET16" s="168"/>
      <c r="EU16" s="168"/>
      <c r="EV16" s="168"/>
      <c r="EW16" s="168"/>
      <c r="EX16" s="168"/>
      <c r="EY16" s="168"/>
      <c r="EZ16" s="168"/>
      <c r="FA16" s="168"/>
      <c r="FB16" s="168"/>
      <c r="FC16" s="168"/>
      <c r="FD16" s="168"/>
      <c r="FE16" s="168"/>
      <c r="FF16" s="168"/>
      <c r="FG16" s="168"/>
      <c r="FH16" s="168"/>
      <c r="FI16" s="168"/>
      <c r="FJ16" s="168"/>
      <c r="FK16" s="168"/>
      <c r="FL16" s="168"/>
      <c r="FM16" s="168"/>
      <c r="FN16" s="168"/>
      <c r="FO16" s="168"/>
      <c r="FP16" s="168"/>
      <c r="FQ16" s="168"/>
      <c r="FR16" s="168"/>
      <c r="FS16" s="168"/>
      <c r="FT16" s="168"/>
      <c r="FU16" s="168"/>
      <c r="FV16" s="168"/>
      <c r="FW16" s="168"/>
      <c r="FX16" s="168"/>
      <c r="FY16" s="168"/>
      <c r="FZ16" s="168"/>
      <c r="GA16" s="168"/>
      <c r="GB16" s="168"/>
      <c r="GC16" s="168"/>
      <c r="GD16" s="168"/>
      <c r="GE16" s="168"/>
      <c r="GF16" s="168"/>
      <c r="GG16" s="168"/>
      <c r="GH16" s="168"/>
      <c r="GI16" s="168"/>
      <c r="GJ16" s="168"/>
      <c r="GK16" s="168"/>
      <c r="GL16" s="168"/>
      <c r="GM16" s="168"/>
      <c r="GN16" s="168"/>
      <c r="GO16" s="168"/>
      <c r="GP16" s="168"/>
      <c r="GQ16" s="168"/>
      <c r="GR16" s="168"/>
      <c r="GS16" s="168"/>
      <c r="GT16" s="168"/>
      <c r="GU16" s="168"/>
      <c r="GV16" s="168"/>
      <c r="GW16" s="168"/>
      <c r="GX16" s="168"/>
      <c r="GY16" s="168"/>
      <c r="GZ16" s="168"/>
      <c r="HA16" s="168"/>
      <c r="HB16" s="168"/>
      <c r="HC16" s="168"/>
      <c r="HD16" s="168"/>
      <c r="HE16" s="168"/>
      <c r="HF16" s="168"/>
      <c r="HG16" s="168"/>
      <c r="HH16" s="168"/>
      <c r="HI16" s="168"/>
      <c r="HJ16" s="168"/>
      <c r="HK16" s="168"/>
      <c r="HL16" s="168"/>
      <c r="HM16" s="168"/>
      <c r="HN16" s="168"/>
      <c r="HO16" s="168"/>
      <c r="HP16" s="168"/>
      <c r="HQ16" s="168"/>
      <c r="HR16" s="168"/>
      <c r="HS16" s="168"/>
      <c r="HT16" s="168"/>
      <c r="HU16" s="168"/>
      <c r="HV16" s="168"/>
      <c r="HW16" s="168"/>
      <c r="HX16" s="168"/>
      <c r="HY16" s="168"/>
      <c r="HZ16" s="168"/>
      <c r="IA16" s="168"/>
      <c r="IB16" s="168"/>
      <c r="IC16" s="168"/>
      <c r="ID16" s="168"/>
      <c r="IE16" s="168"/>
      <c r="IF16" s="168"/>
      <c r="IG16" s="168"/>
      <c r="IH16" s="168"/>
      <c r="II16" s="168"/>
      <c r="IJ16" s="168"/>
      <c r="IK16" s="168"/>
      <c r="IL16" s="168"/>
    </row>
    <row r="17" spans="1:246" ht="14.5" outlineLevel="1" x14ac:dyDescent="0.35">
      <c r="A17" s="3" t="s">
        <v>800</v>
      </c>
      <c r="B17" s="70"/>
      <c r="C17" s="70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>
        <v>486.66</v>
      </c>
      <c r="Z17" s="168">
        <v>140.13</v>
      </c>
      <c r="AA17" s="168">
        <v>199.2</v>
      </c>
      <c r="AB17" s="168">
        <v>791.12</v>
      </c>
      <c r="AC17" s="168">
        <v>138.58000000000001</v>
      </c>
      <c r="AD17" s="168"/>
      <c r="AE17" s="168"/>
      <c r="AF17" s="168">
        <v>571</v>
      </c>
      <c r="AG17" s="168">
        <v>162.05000000000001</v>
      </c>
      <c r="AH17" s="194">
        <v>308.02999999999997</v>
      </c>
      <c r="AI17" s="167">
        <v>287.94</v>
      </c>
      <c r="AJ17" s="168">
        <v>445.7</v>
      </c>
      <c r="AK17" s="168"/>
      <c r="AL17" s="168"/>
      <c r="AM17" s="168">
        <v>376.87</v>
      </c>
      <c r="AN17" s="168">
        <v>1701.45</v>
      </c>
      <c r="AO17" s="168">
        <v>261.17</v>
      </c>
      <c r="AP17" s="168">
        <v>445.31</v>
      </c>
      <c r="AQ17" s="168">
        <v>217.63</v>
      </c>
      <c r="AR17" s="168"/>
      <c r="AS17" s="168"/>
      <c r="AT17" s="168">
        <v>1080.74</v>
      </c>
      <c r="AU17" s="168">
        <v>34.1</v>
      </c>
      <c r="AV17" s="168">
        <v>119.19</v>
      </c>
      <c r="AW17" s="168">
        <v>158.47999999999999</v>
      </c>
      <c r="AX17" s="168">
        <v>745.7</v>
      </c>
      <c r="AY17" s="168"/>
      <c r="AZ17" s="168"/>
      <c r="BA17" s="168">
        <v>474.54</v>
      </c>
      <c r="BB17" s="168">
        <v>3000</v>
      </c>
      <c r="BC17" s="168"/>
      <c r="BD17" s="168"/>
      <c r="BE17" s="168"/>
      <c r="BF17" s="168"/>
      <c r="BG17" s="168"/>
      <c r="BH17" s="168"/>
      <c r="BI17" s="168"/>
      <c r="BJ17" s="168"/>
      <c r="BK17" s="168"/>
      <c r="BL17" s="168"/>
      <c r="BM17" s="169"/>
      <c r="BN17" s="170"/>
      <c r="BO17" s="168"/>
      <c r="BP17" s="168"/>
      <c r="BQ17" s="168"/>
      <c r="BR17" s="168"/>
      <c r="BS17" s="168"/>
      <c r="BT17" s="168"/>
      <c r="BU17" s="168"/>
      <c r="BV17" s="168"/>
      <c r="BW17" s="168"/>
      <c r="BX17" s="168"/>
      <c r="BY17" s="168"/>
      <c r="BZ17" s="168"/>
      <c r="CA17" s="168"/>
      <c r="CB17" s="168"/>
      <c r="CC17" s="168"/>
      <c r="CD17" s="168"/>
      <c r="CE17" s="168">
        <v>1500</v>
      </c>
      <c r="CF17" s="168">
        <v>203.75</v>
      </c>
      <c r="CG17" s="168">
        <v>101</v>
      </c>
      <c r="CH17" s="168"/>
      <c r="CI17" s="168"/>
      <c r="CJ17" s="168">
        <v>899</v>
      </c>
      <c r="CK17" s="168">
        <v>157.75</v>
      </c>
      <c r="CL17" s="168">
        <v>361.5</v>
      </c>
      <c r="CM17" s="168">
        <v>139.25</v>
      </c>
      <c r="CN17" s="168">
        <v>230</v>
      </c>
      <c r="CO17" s="168"/>
      <c r="CP17" s="168"/>
      <c r="CQ17" s="168">
        <v>447.5</v>
      </c>
      <c r="CR17" s="168"/>
      <c r="CS17" s="168"/>
      <c r="CT17" s="168"/>
      <c r="CU17" s="168"/>
      <c r="CV17" s="168"/>
      <c r="CW17" s="168"/>
      <c r="CX17" s="168"/>
      <c r="CY17" s="168"/>
      <c r="CZ17" s="168"/>
      <c r="DA17" s="168"/>
      <c r="DB17" s="168"/>
      <c r="DC17" s="168"/>
      <c r="DD17" s="168"/>
      <c r="DE17" s="168"/>
      <c r="DF17" s="168"/>
      <c r="DG17" s="168"/>
      <c r="DH17" s="168"/>
      <c r="DI17" s="168"/>
      <c r="DJ17" s="168"/>
      <c r="DK17" s="168"/>
      <c r="DL17" s="168"/>
      <c r="DM17" s="168"/>
      <c r="DN17" s="168"/>
      <c r="DO17" s="168"/>
      <c r="DP17" s="168"/>
      <c r="DQ17" s="168"/>
      <c r="DR17" s="168"/>
      <c r="DS17" s="168"/>
      <c r="DT17" s="168"/>
      <c r="DU17" s="168"/>
      <c r="DV17" s="168"/>
      <c r="DW17" s="168"/>
      <c r="DX17" s="168"/>
      <c r="DY17" s="168"/>
      <c r="DZ17" s="168"/>
      <c r="EA17" s="168"/>
      <c r="EB17" s="168"/>
      <c r="EC17" s="168"/>
      <c r="ED17" s="168"/>
      <c r="EE17" s="168"/>
      <c r="EF17" s="168"/>
      <c r="EG17" s="168"/>
      <c r="EH17" s="168"/>
      <c r="EI17" s="168"/>
      <c r="EJ17" s="168"/>
      <c r="EK17" s="168"/>
      <c r="EL17" s="168"/>
      <c r="EM17" s="168"/>
      <c r="EN17" s="168"/>
      <c r="EO17" s="168"/>
      <c r="EP17" s="168"/>
      <c r="EQ17" s="168"/>
      <c r="ER17" s="168"/>
      <c r="ES17" s="168"/>
      <c r="ET17" s="168"/>
      <c r="EU17" s="168"/>
      <c r="EV17" s="168"/>
      <c r="EW17" s="168"/>
      <c r="EX17" s="168"/>
      <c r="EY17" s="168"/>
      <c r="EZ17" s="168"/>
      <c r="FA17" s="168"/>
      <c r="FB17" s="168"/>
      <c r="FC17" s="168"/>
      <c r="FD17" s="168"/>
      <c r="FE17" s="168"/>
      <c r="FF17" s="168"/>
      <c r="FG17" s="168"/>
      <c r="FH17" s="168"/>
      <c r="FI17" s="168"/>
      <c r="FJ17" s="168"/>
      <c r="FK17" s="168"/>
      <c r="FL17" s="168"/>
      <c r="FM17" s="168"/>
      <c r="FN17" s="168"/>
      <c r="FO17" s="168"/>
      <c r="FP17" s="168"/>
      <c r="FQ17" s="168"/>
      <c r="FR17" s="168"/>
      <c r="FS17" s="168"/>
      <c r="FT17" s="168"/>
      <c r="FU17" s="168"/>
      <c r="FV17" s="168"/>
      <c r="FW17" s="168"/>
      <c r="FX17" s="168"/>
      <c r="FY17" s="168"/>
      <c r="FZ17" s="168"/>
      <c r="GA17" s="168"/>
      <c r="GB17" s="168"/>
      <c r="GC17" s="168"/>
      <c r="GD17" s="168"/>
      <c r="GE17" s="168"/>
      <c r="GF17" s="168"/>
      <c r="GG17" s="168"/>
      <c r="GH17" s="168"/>
      <c r="GI17" s="168"/>
      <c r="GJ17" s="168"/>
      <c r="GK17" s="168"/>
      <c r="GL17" s="168"/>
      <c r="GM17" s="168"/>
      <c r="GN17" s="168"/>
      <c r="GO17" s="168"/>
      <c r="GP17" s="168"/>
      <c r="GQ17" s="168"/>
      <c r="GR17" s="168"/>
      <c r="GS17" s="168"/>
      <c r="GT17" s="168"/>
      <c r="GU17" s="168"/>
      <c r="GV17" s="168"/>
      <c r="GW17" s="168"/>
      <c r="GX17" s="168"/>
      <c r="GY17" s="168"/>
      <c r="GZ17" s="168"/>
      <c r="HA17" s="168"/>
      <c r="HB17" s="168"/>
      <c r="HC17" s="168"/>
      <c r="HD17" s="168"/>
      <c r="HE17" s="168"/>
      <c r="HF17" s="168"/>
      <c r="HG17" s="168"/>
      <c r="HH17" s="168"/>
      <c r="HI17" s="168"/>
      <c r="HJ17" s="168"/>
      <c r="HK17" s="168"/>
      <c r="HL17" s="168"/>
      <c r="HM17" s="168"/>
      <c r="HN17" s="168"/>
      <c r="HO17" s="168"/>
      <c r="HP17" s="168"/>
      <c r="HQ17" s="168"/>
      <c r="HR17" s="168"/>
      <c r="HS17" s="168"/>
      <c r="HT17" s="168"/>
      <c r="HU17" s="168"/>
      <c r="HV17" s="168"/>
      <c r="HW17" s="168"/>
      <c r="HX17" s="168"/>
      <c r="HY17" s="168"/>
      <c r="HZ17" s="168"/>
      <c r="IA17" s="168"/>
      <c r="IB17" s="168"/>
      <c r="IC17" s="168"/>
      <c r="ID17" s="168"/>
      <c r="IE17" s="168"/>
      <c r="IF17" s="168"/>
      <c r="IG17" s="168"/>
      <c r="IH17" s="168"/>
      <c r="II17" s="168"/>
      <c r="IJ17" s="168"/>
      <c r="IK17" s="168"/>
      <c r="IL17" s="168"/>
    </row>
    <row r="18" spans="1:246" ht="14.5" outlineLevel="1" x14ac:dyDescent="0.35">
      <c r="A18" s="3" t="s">
        <v>801</v>
      </c>
      <c r="B18" s="70"/>
      <c r="C18" s="70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>
        <v>1019.14</v>
      </c>
      <c r="AD18" s="168"/>
      <c r="AE18" s="168"/>
      <c r="AF18" s="168">
        <v>2037.65</v>
      </c>
      <c r="AG18" s="168"/>
      <c r="AH18" s="194">
        <v>1018.92</v>
      </c>
      <c r="AI18" s="167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  <c r="AT18" s="168">
        <v>2034.49</v>
      </c>
      <c r="AU18" s="168"/>
      <c r="AV18" s="168">
        <v>2034.73</v>
      </c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69"/>
      <c r="BN18" s="170"/>
      <c r="BO18" s="168"/>
      <c r="BP18" s="168"/>
      <c r="BQ18" s="168"/>
      <c r="BR18" s="168"/>
      <c r="BS18" s="168"/>
      <c r="BT18" s="168"/>
      <c r="BU18" s="168"/>
      <c r="BV18" s="168"/>
      <c r="BW18" s="168"/>
      <c r="BX18" s="168"/>
      <c r="BY18" s="168"/>
      <c r="BZ18" s="168"/>
      <c r="CA18" s="168"/>
      <c r="CB18" s="168"/>
      <c r="CC18" s="168"/>
      <c r="CD18" s="168"/>
      <c r="CE18" s="168"/>
      <c r="CF18" s="168"/>
      <c r="CG18" s="168">
        <v>1000</v>
      </c>
      <c r="CH18" s="168"/>
      <c r="CI18" s="168"/>
      <c r="CJ18" s="168"/>
      <c r="CK18" s="168"/>
      <c r="CL18" s="168">
        <v>2018.16</v>
      </c>
      <c r="CM18" s="168"/>
      <c r="CN18" s="168"/>
      <c r="CO18" s="168"/>
      <c r="CP18" s="168"/>
      <c r="CQ18" s="168"/>
      <c r="CR18" s="168"/>
      <c r="CS18" s="168"/>
      <c r="CT18" s="168"/>
      <c r="CU18" s="168"/>
      <c r="CV18" s="168"/>
      <c r="CW18" s="168"/>
      <c r="CX18" s="168"/>
      <c r="CY18" s="168"/>
      <c r="CZ18" s="168"/>
      <c r="DA18" s="168"/>
      <c r="DB18" s="168"/>
      <c r="DC18" s="168"/>
      <c r="DD18" s="168"/>
      <c r="DE18" s="168"/>
      <c r="DF18" s="168"/>
      <c r="DG18" s="168"/>
      <c r="DH18" s="168"/>
      <c r="DI18" s="168"/>
      <c r="DJ18" s="168"/>
      <c r="DK18" s="168"/>
      <c r="DL18" s="168"/>
      <c r="DM18" s="168"/>
      <c r="DN18" s="168"/>
      <c r="DO18" s="168"/>
      <c r="DP18" s="168"/>
      <c r="DQ18" s="168"/>
      <c r="DR18" s="168"/>
      <c r="DS18" s="168"/>
      <c r="DT18" s="168"/>
      <c r="DU18" s="168"/>
      <c r="DV18" s="168"/>
      <c r="DW18" s="168"/>
      <c r="DX18" s="168"/>
      <c r="DY18" s="168"/>
      <c r="DZ18" s="168"/>
      <c r="EA18" s="168"/>
      <c r="EB18" s="168"/>
      <c r="EC18" s="168"/>
      <c r="ED18" s="168"/>
      <c r="EE18" s="168"/>
      <c r="EF18" s="168"/>
      <c r="EG18" s="168"/>
      <c r="EH18" s="168"/>
      <c r="EI18" s="168"/>
      <c r="EJ18" s="168"/>
      <c r="EK18" s="168"/>
      <c r="EL18" s="168"/>
      <c r="EM18" s="168"/>
      <c r="EN18" s="168"/>
      <c r="EO18" s="168"/>
      <c r="EP18" s="168"/>
      <c r="EQ18" s="168"/>
      <c r="ER18" s="168"/>
      <c r="ES18" s="168"/>
      <c r="ET18" s="168"/>
      <c r="EU18" s="168"/>
      <c r="EV18" s="168"/>
      <c r="EW18" s="168"/>
      <c r="EX18" s="168"/>
      <c r="EY18" s="168"/>
      <c r="EZ18" s="168"/>
      <c r="FA18" s="168"/>
      <c r="FB18" s="168"/>
      <c r="FC18" s="168"/>
      <c r="FD18" s="168"/>
      <c r="FE18" s="168"/>
      <c r="FF18" s="168"/>
      <c r="FG18" s="168"/>
      <c r="FH18" s="168"/>
      <c r="FI18" s="168"/>
      <c r="FJ18" s="168"/>
      <c r="FK18" s="168"/>
      <c r="FL18" s="168"/>
      <c r="FM18" s="168"/>
      <c r="FN18" s="168"/>
      <c r="FO18" s="168"/>
      <c r="FP18" s="168"/>
      <c r="FQ18" s="168"/>
      <c r="FR18" s="168"/>
      <c r="FS18" s="168"/>
      <c r="FT18" s="168"/>
      <c r="FU18" s="168"/>
      <c r="FV18" s="168"/>
      <c r="FW18" s="168"/>
      <c r="FX18" s="168"/>
      <c r="FY18" s="168"/>
      <c r="FZ18" s="168"/>
      <c r="GA18" s="168"/>
      <c r="GB18" s="168"/>
      <c r="GC18" s="168"/>
      <c r="GD18" s="168"/>
      <c r="GE18" s="168"/>
      <c r="GF18" s="168"/>
      <c r="GG18" s="168"/>
      <c r="GH18" s="168"/>
      <c r="GI18" s="168"/>
      <c r="GJ18" s="168"/>
      <c r="GK18" s="168"/>
      <c r="GL18" s="168"/>
      <c r="GM18" s="168"/>
      <c r="GN18" s="168"/>
      <c r="GO18" s="168"/>
      <c r="GP18" s="168"/>
      <c r="GQ18" s="168"/>
      <c r="GR18" s="168"/>
      <c r="GS18" s="168"/>
      <c r="GT18" s="168"/>
      <c r="GU18" s="168"/>
      <c r="GV18" s="168"/>
      <c r="GW18" s="168"/>
      <c r="GX18" s="168"/>
      <c r="GY18" s="168"/>
      <c r="GZ18" s="168"/>
      <c r="HA18" s="168"/>
      <c r="HB18" s="168"/>
      <c r="HC18" s="168"/>
      <c r="HD18" s="168"/>
      <c r="HE18" s="168"/>
      <c r="HF18" s="168"/>
      <c r="HG18" s="168"/>
      <c r="HH18" s="168"/>
      <c r="HI18" s="168"/>
      <c r="HJ18" s="168"/>
      <c r="HK18" s="168"/>
      <c r="HL18" s="168"/>
      <c r="HM18" s="168"/>
      <c r="HN18" s="168"/>
      <c r="HO18" s="168"/>
      <c r="HP18" s="168"/>
      <c r="HQ18" s="168"/>
      <c r="HR18" s="168"/>
      <c r="HS18" s="168"/>
      <c r="HT18" s="168"/>
      <c r="HU18" s="168"/>
      <c r="HV18" s="168"/>
      <c r="HW18" s="168"/>
      <c r="HX18" s="168"/>
      <c r="HY18" s="168"/>
      <c r="HZ18" s="168"/>
      <c r="IA18" s="168"/>
      <c r="IB18" s="168"/>
      <c r="IC18" s="168"/>
      <c r="ID18" s="168"/>
      <c r="IE18" s="168"/>
      <c r="IF18" s="168"/>
      <c r="IG18" s="168"/>
      <c r="IH18" s="168"/>
      <c r="II18" s="168"/>
      <c r="IJ18" s="168"/>
      <c r="IK18" s="168"/>
      <c r="IL18" s="168"/>
    </row>
    <row r="19" spans="1:246" ht="14.5" outlineLevel="1" x14ac:dyDescent="0.35">
      <c r="A19" s="3" t="s">
        <v>802</v>
      </c>
      <c r="B19" s="70"/>
      <c r="C19" s="70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>
        <v>0</v>
      </c>
      <c r="Z19" s="168"/>
      <c r="AA19" s="168"/>
      <c r="AB19" s="168"/>
      <c r="AC19" s="168"/>
      <c r="AD19" s="168"/>
      <c r="AE19" s="168">
        <v>150</v>
      </c>
      <c r="AF19" s="168">
        <v>1199</v>
      </c>
      <c r="AG19" s="168"/>
      <c r="AH19" s="194">
        <v>3900</v>
      </c>
      <c r="AI19" s="167"/>
      <c r="AJ19" s="168"/>
      <c r="AK19" s="168">
        <v>1000</v>
      </c>
      <c r="AL19" s="168">
        <v>150</v>
      </c>
      <c r="AM19" s="168">
        <v>3500</v>
      </c>
      <c r="AN19" s="168"/>
      <c r="AO19" s="168"/>
      <c r="AP19" s="168"/>
      <c r="AQ19" s="168"/>
      <c r="AR19" s="168"/>
      <c r="AS19" s="168"/>
      <c r="AT19" s="168"/>
      <c r="AU19" s="168"/>
      <c r="AV19" s="168">
        <v>191.02</v>
      </c>
      <c r="AW19" s="168"/>
      <c r="AX19" s="168">
        <v>2500</v>
      </c>
      <c r="AY19" s="168"/>
      <c r="AZ19" s="168"/>
      <c r="BA19" s="168">
        <v>4000</v>
      </c>
      <c r="BB19" s="168"/>
      <c r="BC19" s="168"/>
      <c r="BD19" s="168"/>
      <c r="BE19" s="168"/>
      <c r="BF19" s="168"/>
      <c r="BG19" s="168"/>
      <c r="BH19" s="168">
        <v>2500</v>
      </c>
      <c r="BI19" s="168"/>
      <c r="BJ19" s="168"/>
      <c r="BK19" s="168"/>
      <c r="BL19" s="168"/>
      <c r="BM19" s="169">
        <v>861</v>
      </c>
      <c r="BN19" s="170"/>
      <c r="BO19" s="168"/>
      <c r="BP19" s="168"/>
      <c r="BQ19" s="168"/>
      <c r="BR19" s="168"/>
      <c r="BS19" s="168"/>
      <c r="BT19" s="168"/>
      <c r="BU19" s="168"/>
      <c r="BV19" s="168"/>
      <c r="BW19" s="168"/>
      <c r="BX19" s="168"/>
      <c r="BY19" s="168"/>
      <c r="BZ19" s="168"/>
      <c r="CA19" s="168"/>
      <c r="CB19" s="168"/>
      <c r="CC19" s="168"/>
      <c r="CD19" s="168"/>
      <c r="CE19" s="168"/>
      <c r="CF19" s="168">
        <v>1500</v>
      </c>
      <c r="CG19" s="168"/>
      <c r="CH19" s="168"/>
      <c r="CI19" s="168"/>
      <c r="CJ19" s="168"/>
      <c r="CK19" s="168"/>
      <c r="CL19" s="168"/>
      <c r="CM19" s="168">
        <v>2120</v>
      </c>
      <c r="CN19" s="168">
        <v>1008.07</v>
      </c>
      <c r="CO19" s="168"/>
      <c r="CP19" s="168"/>
      <c r="CQ19" s="168"/>
      <c r="CR19" s="168"/>
      <c r="CS19" s="168"/>
      <c r="CT19" s="168"/>
      <c r="CU19" s="168"/>
      <c r="CV19" s="168"/>
      <c r="CW19" s="168"/>
      <c r="CX19" s="168"/>
      <c r="CY19" s="168"/>
      <c r="CZ19" s="168"/>
      <c r="DA19" s="168"/>
      <c r="DB19" s="168"/>
      <c r="DC19" s="168"/>
      <c r="DD19" s="168"/>
      <c r="DE19" s="168"/>
      <c r="DF19" s="168"/>
      <c r="DG19" s="168"/>
      <c r="DH19" s="168"/>
      <c r="DI19" s="168"/>
      <c r="DJ19" s="168"/>
      <c r="DK19" s="168"/>
      <c r="DL19" s="168"/>
      <c r="DM19" s="168"/>
      <c r="DN19" s="168"/>
      <c r="DO19" s="168"/>
      <c r="DP19" s="168"/>
      <c r="DQ19" s="168"/>
      <c r="DR19" s="168"/>
      <c r="DS19" s="168"/>
      <c r="DT19" s="168"/>
      <c r="DU19" s="168"/>
      <c r="DV19" s="168"/>
      <c r="DW19" s="168"/>
      <c r="DX19" s="168"/>
      <c r="DY19" s="168"/>
      <c r="DZ19" s="168"/>
      <c r="EA19" s="168"/>
      <c r="EB19" s="168"/>
      <c r="EC19" s="168"/>
      <c r="ED19" s="168"/>
      <c r="EE19" s="168"/>
      <c r="EF19" s="168"/>
      <c r="EG19" s="168"/>
      <c r="EH19" s="168"/>
      <c r="EI19" s="168"/>
      <c r="EJ19" s="168"/>
      <c r="EK19" s="168"/>
      <c r="EL19" s="168"/>
      <c r="EM19" s="168"/>
      <c r="EN19" s="168"/>
      <c r="EO19" s="168"/>
      <c r="EP19" s="168"/>
      <c r="EQ19" s="168"/>
      <c r="ER19" s="168"/>
      <c r="ES19" s="168"/>
      <c r="ET19" s="168"/>
      <c r="EU19" s="168"/>
      <c r="EV19" s="168"/>
      <c r="EW19" s="168"/>
      <c r="EX19" s="168"/>
      <c r="EY19" s="168"/>
      <c r="EZ19" s="168"/>
      <c r="FA19" s="168"/>
      <c r="FB19" s="168"/>
      <c r="FC19" s="168"/>
      <c r="FD19" s="168"/>
      <c r="FE19" s="168"/>
      <c r="FF19" s="168"/>
      <c r="FG19" s="168"/>
      <c r="FH19" s="168"/>
      <c r="FI19" s="168"/>
      <c r="FJ19" s="168"/>
      <c r="FK19" s="168"/>
      <c r="FL19" s="168"/>
      <c r="FM19" s="168"/>
      <c r="FN19" s="168"/>
      <c r="FO19" s="168"/>
      <c r="FP19" s="168"/>
      <c r="FQ19" s="168"/>
      <c r="FR19" s="168"/>
      <c r="FS19" s="168"/>
      <c r="FT19" s="168"/>
      <c r="FU19" s="168"/>
      <c r="FV19" s="168"/>
      <c r="FW19" s="168"/>
      <c r="FX19" s="168"/>
      <c r="FY19" s="168"/>
      <c r="FZ19" s="168"/>
      <c r="GA19" s="168"/>
      <c r="GB19" s="168"/>
      <c r="GC19" s="168"/>
      <c r="GD19" s="168"/>
      <c r="GE19" s="168"/>
      <c r="GF19" s="168"/>
      <c r="GG19" s="168"/>
      <c r="GH19" s="168"/>
      <c r="GI19" s="168"/>
      <c r="GJ19" s="168"/>
      <c r="GK19" s="168"/>
      <c r="GL19" s="168"/>
      <c r="GM19" s="168"/>
      <c r="GN19" s="168"/>
      <c r="GO19" s="168"/>
      <c r="GP19" s="168"/>
      <c r="GQ19" s="168"/>
      <c r="GR19" s="168"/>
      <c r="GS19" s="168"/>
      <c r="GT19" s="168"/>
      <c r="GU19" s="168"/>
      <c r="GV19" s="168"/>
      <c r="GW19" s="168"/>
      <c r="GX19" s="168"/>
      <c r="GY19" s="168"/>
      <c r="GZ19" s="168"/>
      <c r="HA19" s="168"/>
      <c r="HB19" s="168"/>
      <c r="HC19" s="168"/>
      <c r="HD19" s="168"/>
      <c r="HE19" s="168"/>
      <c r="HF19" s="168"/>
      <c r="HG19" s="168"/>
      <c r="HH19" s="168"/>
      <c r="HI19" s="168"/>
      <c r="HJ19" s="168"/>
      <c r="HK19" s="168"/>
      <c r="HL19" s="168"/>
      <c r="HM19" s="168"/>
      <c r="HN19" s="168"/>
      <c r="HO19" s="168"/>
      <c r="HP19" s="168"/>
      <c r="HQ19" s="168"/>
      <c r="HR19" s="168"/>
      <c r="HS19" s="168"/>
      <c r="HT19" s="168"/>
      <c r="HU19" s="168"/>
      <c r="HV19" s="168"/>
      <c r="HW19" s="168"/>
      <c r="HX19" s="168"/>
      <c r="HY19" s="168"/>
      <c r="HZ19" s="168"/>
      <c r="IA19" s="168"/>
      <c r="IB19" s="168"/>
      <c r="IC19" s="168"/>
      <c r="ID19" s="168"/>
      <c r="IE19" s="168"/>
      <c r="IF19" s="168"/>
      <c r="IG19" s="168"/>
      <c r="IH19" s="168"/>
      <c r="II19" s="168"/>
      <c r="IJ19" s="168"/>
      <c r="IK19" s="168"/>
      <c r="IL19" s="168"/>
    </row>
    <row r="20" spans="1:246" ht="14.5" outlineLevel="1" x14ac:dyDescent="0.35">
      <c r="A20" s="3" t="s">
        <v>803</v>
      </c>
      <c r="B20" s="70"/>
      <c r="C20" s="70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71">
        <v>1600.58</v>
      </c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94"/>
      <c r="AI20" s="167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8"/>
      <c r="AU20" s="168">
        <v>123.36</v>
      </c>
      <c r="AV20" s="168"/>
      <c r="AW20" s="168"/>
      <c r="AX20" s="172">
        <v>77.5</v>
      </c>
      <c r="AY20" s="168"/>
      <c r="AZ20" s="168"/>
      <c r="BA20" s="171">
        <v>-5.58</v>
      </c>
      <c r="BB20" s="168"/>
      <c r="BC20" s="168"/>
      <c r="BD20" s="168"/>
      <c r="BE20" s="168"/>
      <c r="BF20" s="168"/>
      <c r="BG20" s="168"/>
      <c r="BH20" s="168"/>
      <c r="BI20" s="168"/>
      <c r="BJ20" s="168"/>
      <c r="BK20" s="168"/>
      <c r="BL20" s="168"/>
      <c r="BM20" s="169"/>
      <c r="BN20" s="170"/>
      <c r="BO20" s="168"/>
      <c r="BP20" s="168"/>
      <c r="BQ20" s="168"/>
      <c r="BR20" s="168"/>
      <c r="BS20" s="168"/>
      <c r="BT20" s="168"/>
      <c r="BU20" s="168"/>
      <c r="BV20" s="168"/>
      <c r="BW20" s="168"/>
      <c r="BX20" s="168"/>
      <c r="BY20" s="168"/>
      <c r="BZ20" s="168"/>
      <c r="CA20" s="168"/>
      <c r="CB20" s="168"/>
      <c r="CC20" s="168"/>
      <c r="CD20" s="168"/>
      <c r="CE20" s="168"/>
      <c r="CF20" s="171"/>
      <c r="CG20" s="168"/>
      <c r="CH20" s="168"/>
      <c r="CI20" s="168"/>
      <c r="CJ20" s="168"/>
      <c r="CK20" s="168">
        <v>0.32</v>
      </c>
      <c r="CL20" s="168"/>
      <c r="CM20" s="168"/>
      <c r="CN20" s="168">
        <v>-0.23</v>
      </c>
      <c r="CO20" s="168"/>
      <c r="CP20" s="168"/>
      <c r="CQ20" s="168"/>
      <c r="CR20" s="168"/>
      <c r="CS20" s="168"/>
      <c r="CT20" s="168"/>
      <c r="CU20" s="168"/>
      <c r="CV20" s="168"/>
      <c r="CW20" s="168"/>
      <c r="CX20" s="168"/>
      <c r="CY20" s="168"/>
      <c r="CZ20" s="168"/>
      <c r="DA20" s="168"/>
      <c r="DB20" s="168"/>
      <c r="DC20" s="168"/>
      <c r="DD20" s="168"/>
      <c r="DE20" s="168"/>
      <c r="DF20" s="168"/>
      <c r="DG20" s="168"/>
      <c r="DH20" s="168"/>
      <c r="DI20" s="168"/>
      <c r="DJ20" s="168"/>
      <c r="DK20" s="168"/>
      <c r="DL20" s="168"/>
      <c r="DM20" s="168"/>
      <c r="DN20" s="168"/>
      <c r="DO20" s="168"/>
      <c r="DP20" s="168"/>
      <c r="DQ20" s="168"/>
      <c r="DR20" s="168"/>
      <c r="DS20" s="168"/>
      <c r="DT20" s="168"/>
      <c r="DU20" s="168"/>
      <c r="DV20" s="168"/>
      <c r="DW20" s="168"/>
      <c r="DX20" s="168"/>
      <c r="DY20" s="168"/>
      <c r="DZ20" s="168"/>
      <c r="EA20" s="168"/>
      <c r="EB20" s="168"/>
      <c r="EC20" s="168"/>
      <c r="ED20" s="168"/>
      <c r="EE20" s="168"/>
      <c r="EF20" s="168"/>
      <c r="EG20" s="168"/>
      <c r="EH20" s="168"/>
      <c r="EI20" s="168"/>
      <c r="EJ20" s="168"/>
      <c r="EK20" s="168"/>
      <c r="EL20" s="168"/>
      <c r="EM20" s="168"/>
      <c r="EN20" s="168"/>
      <c r="EO20" s="168"/>
      <c r="EP20" s="168"/>
      <c r="EQ20" s="168"/>
      <c r="ER20" s="168"/>
      <c r="ES20" s="168"/>
      <c r="ET20" s="168"/>
      <c r="EU20" s="168"/>
      <c r="EV20" s="168"/>
      <c r="EW20" s="168"/>
      <c r="EX20" s="168"/>
      <c r="EY20" s="168"/>
      <c r="EZ20" s="168"/>
      <c r="FA20" s="168"/>
      <c r="FB20" s="168"/>
      <c r="FC20" s="168"/>
      <c r="FD20" s="168"/>
      <c r="FE20" s="168"/>
      <c r="FF20" s="168"/>
      <c r="FG20" s="168"/>
      <c r="FH20" s="168"/>
      <c r="FI20" s="168"/>
      <c r="FJ20" s="168"/>
      <c r="FK20" s="168"/>
      <c r="FL20" s="168"/>
      <c r="FM20" s="168"/>
      <c r="FN20" s="168"/>
      <c r="FO20" s="168"/>
      <c r="FP20" s="168"/>
      <c r="FQ20" s="168"/>
      <c r="FR20" s="168"/>
      <c r="FS20" s="168"/>
      <c r="FT20" s="168"/>
      <c r="FU20" s="168"/>
      <c r="FV20" s="168"/>
      <c r="FW20" s="168"/>
      <c r="FX20" s="168"/>
      <c r="FY20" s="168"/>
      <c r="FZ20" s="168"/>
      <c r="GA20" s="168"/>
      <c r="GB20" s="168"/>
      <c r="GC20" s="168"/>
      <c r="GD20" s="168"/>
      <c r="GE20" s="168"/>
      <c r="GF20" s="168"/>
      <c r="GG20" s="168"/>
      <c r="GH20" s="168"/>
      <c r="GI20" s="168"/>
      <c r="GJ20" s="168"/>
      <c r="GK20" s="168"/>
      <c r="GL20" s="168"/>
      <c r="GM20" s="168"/>
      <c r="GN20" s="168"/>
      <c r="GO20" s="168"/>
      <c r="GP20" s="168"/>
      <c r="GQ20" s="168"/>
      <c r="GR20" s="168"/>
      <c r="GS20" s="168"/>
      <c r="GT20" s="168"/>
      <c r="GU20" s="168"/>
      <c r="GV20" s="168"/>
      <c r="GW20" s="168"/>
      <c r="GX20" s="168"/>
      <c r="GY20" s="168"/>
      <c r="GZ20" s="168"/>
      <c r="HA20" s="168"/>
      <c r="HB20" s="168"/>
      <c r="HC20" s="168"/>
      <c r="HD20" s="168"/>
      <c r="HE20" s="168"/>
      <c r="HF20" s="168"/>
      <c r="HG20" s="168"/>
      <c r="HH20" s="168"/>
      <c r="HI20" s="168"/>
      <c r="HJ20" s="168"/>
      <c r="HK20" s="168"/>
      <c r="HL20" s="168"/>
      <c r="HM20" s="168"/>
      <c r="HN20" s="168"/>
      <c r="HO20" s="168"/>
      <c r="HP20" s="168"/>
      <c r="HQ20" s="168"/>
      <c r="HR20" s="168"/>
      <c r="HS20" s="168"/>
      <c r="HT20" s="168"/>
      <c r="HU20" s="168"/>
      <c r="HV20" s="168"/>
      <c r="HW20" s="168"/>
      <c r="HX20" s="168"/>
      <c r="HY20" s="168"/>
      <c r="HZ20" s="168"/>
      <c r="IA20" s="168"/>
      <c r="IB20" s="168"/>
      <c r="IC20" s="168"/>
      <c r="ID20" s="168"/>
      <c r="IE20" s="168"/>
      <c r="IF20" s="168"/>
      <c r="IG20" s="168"/>
      <c r="IH20" s="168"/>
      <c r="II20" s="168"/>
      <c r="IJ20" s="168"/>
      <c r="IK20" s="168"/>
      <c r="IL20" s="168"/>
    </row>
    <row r="21" spans="1:246" ht="15.75" customHeight="1" x14ac:dyDescent="0.35">
      <c r="B21" s="70"/>
      <c r="C21" s="70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7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8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</row>
    <row r="22" spans="1:246" ht="15.75" customHeight="1" x14ac:dyDescent="0.35">
      <c r="A22" s="73" t="s">
        <v>809</v>
      </c>
      <c r="B22" s="81" t="s">
        <v>931</v>
      </c>
      <c r="C22" s="70"/>
      <c r="D22" s="164">
        <f t="shared" ref="D22:CQ22" si="318">SUM(D23:D27)</f>
        <v>0</v>
      </c>
      <c r="E22" s="164">
        <f t="shared" si="318"/>
        <v>0</v>
      </c>
      <c r="F22" s="164">
        <f t="shared" si="318"/>
        <v>0</v>
      </c>
      <c r="G22" s="164">
        <f t="shared" si="318"/>
        <v>0</v>
      </c>
      <c r="H22" s="164">
        <f t="shared" si="318"/>
        <v>0</v>
      </c>
      <c r="I22" s="164">
        <f t="shared" si="318"/>
        <v>0</v>
      </c>
      <c r="J22" s="164">
        <f t="shared" si="318"/>
        <v>0</v>
      </c>
      <c r="K22" s="164">
        <f t="shared" si="318"/>
        <v>0</v>
      </c>
      <c r="L22" s="164">
        <f t="shared" si="318"/>
        <v>0</v>
      </c>
      <c r="M22" s="164">
        <f t="shared" si="318"/>
        <v>0</v>
      </c>
      <c r="N22" s="164">
        <f t="shared" si="318"/>
        <v>0</v>
      </c>
      <c r="O22" s="164">
        <f t="shared" si="318"/>
        <v>0</v>
      </c>
      <c r="P22" s="164">
        <f t="shared" si="318"/>
        <v>0</v>
      </c>
      <c r="Q22" s="164">
        <f t="shared" si="318"/>
        <v>0</v>
      </c>
      <c r="R22" s="164">
        <f t="shared" si="318"/>
        <v>0</v>
      </c>
      <c r="S22" s="164">
        <f t="shared" si="318"/>
        <v>0</v>
      </c>
      <c r="T22" s="164">
        <f t="shared" si="318"/>
        <v>0</v>
      </c>
      <c r="U22" s="164">
        <f t="shared" si="318"/>
        <v>0</v>
      </c>
      <c r="V22" s="164">
        <f t="shared" si="318"/>
        <v>0</v>
      </c>
      <c r="W22" s="164">
        <f t="shared" si="318"/>
        <v>0</v>
      </c>
      <c r="X22" s="164">
        <f t="shared" si="318"/>
        <v>0</v>
      </c>
      <c r="Y22" s="164">
        <f t="shared" si="318"/>
        <v>0</v>
      </c>
      <c r="Z22" s="164">
        <f t="shared" si="318"/>
        <v>0</v>
      </c>
      <c r="AA22" s="164">
        <f t="shared" si="318"/>
        <v>0</v>
      </c>
      <c r="AB22" s="164">
        <f t="shared" si="318"/>
        <v>0</v>
      </c>
      <c r="AC22" s="164">
        <f t="shared" si="318"/>
        <v>20.43</v>
      </c>
      <c r="AD22" s="164">
        <f t="shared" si="318"/>
        <v>0</v>
      </c>
      <c r="AE22" s="164">
        <f t="shared" si="318"/>
        <v>0</v>
      </c>
      <c r="AF22" s="164">
        <f t="shared" si="318"/>
        <v>38.46</v>
      </c>
      <c r="AG22" s="164">
        <f t="shared" si="318"/>
        <v>0</v>
      </c>
      <c r="AH22" s="193">
        <f t="shared" si="318"/>
        <v>19.14</v>
      </c>
      <c r="AI22" s="163">
        <f t="shared" si="318"/>
        <v>0</v>
      </c>
      <c r="AJ22" s="164">
        <f t="shared" si="318"/>
        <v>0</v>
      </c>
      <c r="AK22" s="164">
        <f t="shared" si="318"/>
        <v>0</v>
      </c>
      <c r="AL22" s="164">
        <f t="shared" si="318"/>
        <v>0</v>
      </c>
      <c r="AM22" s="164">
        <f t="shared" si="318"/>
        <v>0</v>
      </c>
      <c r="AN22" s="164">
        <f t="shared" si="318"/>
        <v>0</v>
      </c>
      <c r="AO22" s="164">
        <f t="shared" si="318"/>
        <v>0</v>
      </c>
      <c r="AP22" s="164">
        <f t="shared" si="318"/>
        <v>0</v>
      </c>
      <c r="AQ22" s="164">
        <f t="shared" si="318"/>
        <v>0</v>
      </c>
      <c r="AR22" s="164">
        <f t="shared" si="318"/>
        <v>0</v>
      </c>
      <c r="AS22" s="164">
        <f t="shared" si="318"/>
        <v>0</v>
      </c>
      <c r="AT22" s="164">
        <f t="shared" si="318"/>
        <v>35.07</v>
      </c>
      <c r="AU22" s="164">
        <f t="shared" si="318"/>
        <v>116.89</v>
      </c>
      <c r="AV22" s="164">
        <f t="shared" si="318"/>
        <v>34.78</v>
      </c>
      <c r="AW22" s="164">
        <f t="shared" si="318"/>
        <v>0</v>
      </c>
      <c r="AX22" s="164">
        <f t="shared" si="318"/>
        <v>0</v>
      </c>
      <c r="AY22" s="164">
        <f t="shared" si="318"/>
        <v>0</v>
      </c>
      <c r="AZ22" s="164">
        <f t="shared" si="318"/>
        <v>0</v>
      </c>
      <c r="BA22" s="164">
        <f t="shared" si="318"/>
        <v>0</v>
      </c>
      <c r="BB22" s="164">
        <f t="shared" si="318"/>
        <v>0</v>
      </c>
      <c r="BC22" s="164">
        <f t="shared" si="318"/>
        <v>0</v>
      </c>
      <c r="BD22" s="164">
        <f t="shared" si="318"/>
        <v>0</v>
      </c>
      <c r="BE22" s="164">
        <f t="shared" si="318"/>
        <v>0</v>
      </c>
      <c r="BF22" s="164">
        <f t="shared" si="318"/>
        <v>0</v>
      </c>
      <c r="BG22" s="164">
        <f t="shared" si="318"/>
        <v>0</v>
      </c>
      <c r="BH22" s="164">
        <f t="shared" si="318"/>
        <v>0</v>
      </c>
      <c r="BI22" s="164">
        <f t="shared" si="318"/>
        <v>0</v>
      </c>
      <c r="BJ22" s="164">
        <f t="shared" si="318"/>
        <v>0</v>
      </c>
      <c r="BK22" s="164">
        <f t="shared" si="318"/>
        <v>0</v>
      </c>
      <c r="BL22" s="164">
        <f t="shared" si="318"/>
        <v>0</v>
      </c>
      <c r="BM22" s="165">
        <f t="shared" si="318"/>
        <v>0</v>
      </c>
      <c r="BN22" s="166">
        <f t="shared" si="318"/>
        <v>0</v>
      </c>
      <c r="BO22" s="164">
        <f t="shared" si="318"/>
        <v>0</v>
      </c>
      <c r="BP22" s="164">
        <f t="shared" si="318"/>
        <v>0</v>
      </c>
      <c r="BQ22" s="164">
        <f t="shared" si="318"/>
        <v>0</v>
      </c>
      <c r="BR22" s="164">
        <f t="shared" si="318"/>
        <v>0</v>
      </c>
      <c r="BS22" s="164">
        <f t="shared" si="318"/>
        <v>0</v>
      </c>
      <c r="BT22" s="164">
        <f t="shared" si="318"/>
        <v>0</v>
      </c>
      <c r="BU22" s="164">
        <f t="shared" si="318"/>
        <v>0</v>
      </c>
      <c r="BV22" s="164">
        <f t="shared" si="318"/>
        <v>0</v>
      </c>
      <c r="BW22" s="164">
        <f t="shared" si="318"/>
        <v>0</v>
      </c>
      <c r="BX22" s="164">
        <f t="shared" si="318"/>
        <v>0</v>
      </c>
      <c r="BY22" s="164">
        <f t="shared" si="318"/>
        <v>0</v>
      </c>
      <c r="BZ22" s="164">
        <f t="shared" si="318"/>
        <v>0</v>
      </c>
      <c r="CA22" s="164">
        <f t="shared" si="318"/>
        <v>0</v>
      </c>
      <c r="CB22" s="164">
        <f t="shared" si="318"/>
        <v>0</v>
      </c>
      <c r="CC22" s="164">
        <f t="shared" si="318"/>
        <v>0</v>
      </c>
      <c r="CD22" s="164">
        <f t="shared" si="318"/>
        <v>0</v>
      </c>
      <c r="CE22" s="164">
        <f t="shared" si="318"/>
        <v>0</v>
      </c>
      <c r="CF22" s="164">
        <f t="shared" si="318"/>
        <v>0</v>
      </c>
      <c r="CG22" s="164">
        <f t="shared" si="318"/>
        <v>0</v>
      </c>
      <c r="CH22" s="164">
        <f t="shared" si="318"/>
        <v>0</v>
      </c>
      <c r="CI22" s="164">
        <f t="shared" si="318"/>
        <v>0</v>
      </c>
      <c r="CJ22" s="164">
        <f t="shared" si="318"/>
        <v>0</v>
      </c>
      <c r="CK22" s="164">
        <f t="shared" si="318"/>
        <v>0</v>
      </c>
      <c r="CL22" s="164">
        <f t="shared" si="318"/>
        <v>18.28</v>
      </c>
      <c r="CM22" s="164">
        <f t="shared" si="318"/>
        <v>0</v>
      </c>
      <c r="CN22" s="164">
        <f t="shared" si="318"/>
        <v>8.84</v>
      </c>
      <c r="CO22" s="164">
        <f t="shared" si="318"/>
        <v>0</v>
      </c>
      <c r="CP22" s="164">
        <f t="shared" si="318"/>
        <v>0</v>
      </c>
      <c r="CQ22" s="164">
        <f t="shared" si="318"/>
        <v>0</v>
      </c>
      <c r="CR22" s="164">
        <f t="shared" ref="CR22:FC22" si="319">SUM(CR23:CR27)</f>
        <v>0</v>
      </c>
      <c r="CS22" s="164">
        <f t="shared" si="319"/>
        <v>0</v>
      </c>
      <c r="CT22" s="164">
        <f t="shared" si="319"/>
        <v>0</v>
      </c>
      <c r="CU22" s="164">
        <f t="shared" si="319"/>
        <v>0</v>
      </c>
      <c r="CV22" s="164">
        <f t="shared" si="319"/>
        <v>0</v>
      </c>
      <c r="CW22" s="164">
        <f t="shared" si="319"/>
        <v>0</v>
      </c>
      <c r="CX22" s="164">
        <f t="shared" si="319"/>
        <v>0</v>
      </c>
      <c r="CY22" s="164">
        <f t="shared" si="319"/>
        <v>0</v>
      </c>
      <c r="CZ22" s="164">
        <f t="shared" si="319"/>
        <v>0</v>
      </c>
      <c r="DA22" s="164">
        <f t="shared" si="319"/>
        <v>0</v>
      </c>
      <c r="DB22" s="164">
        <f t="shared" si="319"/>
        <v>0</v>
      </c>
      <c r="DC22" s="164">
        <f t="shared" si="319"/>
        <v>0</v>
      </c>
      <c r="DD22" s="164">
        <f t="shared" si="319"/>
        <v>0</v>
      </c>
      <c r="DE22" s="164">
        <f t="shared" si="319"/>
        <v>0</v>
      </c>
      <c r="DF22" s="164">
        <f t="shared" si="319"/>
        <v>0</v>
      </c>
      <c r="DG22" s="164">
        <f t="shared" si="319"/>
        <v>0</v>
      </c>
      <c r="DH22" s="164">
        <f t="shared" si="319"/>
        <v>0</v>
      </c>
      <c r="DI22" s="164">
        <f t="shared" si="319"/>
        <v>0</v>
      </c>
      <c r="DJ22" s="164">
        <f t="shared" si="319"/>
        <v>0</v>
      </c>
      <c r="DK22" s="164">
        <f t="shared" si="319"/>
        <v>0</v>
      </c>
      <c r="DL22" s="164">
        <f t="shared" si="319"/>
        <v>0</v>
      </c>
      <c r="DM22" s="164">
        <f t="shared" si="319"/>
        <v>0</v>
      </c>
      <c r="DN22" s="164">
        <f t="shared" si="319"/>
        <v>0</v>
      </c>
      <c r="DO22" s="164">
        <f t="shared" si="319"/>
        <v>0</v>
      </c>
      <c r="DP22" s="164">
        <f t="shared" si="319"/>
        <v>0</v>
      </c>
      <c r="DQ22" s="164">
        <f t="shared" si="319"/>
        <v>0</v>
      </c>
      <c r="DR22" s="164">
        <f t="shared" si="319"/>
        <v>0</v>
      </c>
      <c r="DS22" s="164">
        <f t="shared" si="319"/>
        <v>0</v>
      </c>
      <c r="DT22" s="164">
        <f t="shared" si="319"/>
        <v>0</v>
      </c>
      <c r="DU22" s="164">
        <f t="shared" si="319"/>
        <v>0</v>
      </c>
      <c r="DV22" s="164">
        <f t="shared" si="319"/>
        <v>0</v>
      </c>
      <c r="DW22" s="164">
        <f t="shared" si="319"/>
        <v>0</v>
      </c>
      <c r="DX22" s="164">
        <f t="shared" si="319"/>
        <v>0</v>
      </c>
      <c r="DY22" s="164">
        <f t="shared" si="319"/>
        <v>0</v>
      </c>
      <c r="DZ22" s="164">
        <f t="shared" si="319"/>
        <v>0</v>
      </c>
      <c r="EA22" s="164">
        <f t="shared" si="319"/>
        <v>0</v>
      </c>
      <c r="EB22" s="164">
        <f t="shared" si="319"/>
        <v>0</v>
      </c>
      <c r="EC22" s="164">
        <f t="shared" si="319"/>
        <v>0</v>
      </c>
      <c r="ED22" s="164">
        <f t="shared" si="319"/>
        <v>0</v>
      </c>
      <c r="EE22" s="164">
        <f t="shared" si="319"/>
        <v>0</v>
      </c>
      <c r="EF22" s="164">
        <f t="shared" si="319"/>
        <v>0</v>
      </c>
      <c r="EG22" s="164">
        <f t="shared" si="319"/>
        <v>0</v>
      </c>
      <c r="EH22" s="164">
        <f t="shared" si="319"/>
        <v>0</v>
      </c>
      <c r="EI22" s="164">
        <f t="shared" si="319"/>
        <v>0</v>
      </c>
      <c r="EJ22" s="164">
        <f t="shared" si="319"/>
        <v>0</v>
      </c>
      <c r="EK22" s="164">
        <f t="shared" si="319"/>
        <v>0</v>
      </c>
      <c r="EL22" s="164">
        <f t="shared" si="319"/>
        <v>0</v>
      </c>
      <c r="EM22" s="164">
        <f t="shared" si="319"/>
        <v>0</v>
      </c>
      <c r="EN22" s="164">
        <f t="shared" si="319"/>
        <v>0</v>
      </c>
      <c r="EO22" s="164">
        <f t="shared" si="319"/>
        <v>0</v>
      </c>
      <c r="EP22" s="164">
        <f t="shared" si="319"/>
        <v>0</v>
      </c>
      <c r="EQ22" s="164">
        <f t="shared" si="319"/>
        <v>0</v>
      </c>
      <c r="ER22" s="164">
        <f t="shared" si="319"/>
        <v>0</v>
      </c>
      <c r="ES22" s="164">
        <f t="shared" si="319"/>
        <v>0</v>
      </c>
      <c r="ET22" s="164">
        <f t="shared" si="319"/>
        <v>0</v>
      </c>
      <c r="EU22" s="164">
        <f t="shared" si="319"/>
        <v>0</v>
      </c>
      <c r="EV22" s="164">
        <f t="shared" si="319"/>
        <v>0</v>
      </c>
      <c r="EW22" s="164">
        <f t="shared" si="319"/>
        <v>0</v>
      </c>
      <c r="EX22" s="164">
        <f t="shared" si="319"/>
        <v>0</v>
      </c>
      <c r="EY22" s="164">
        <f t="shared" si="319"/>
        <v>0</v>
      </c>
      <c r="EZ22" s="164">
        <f t="shared" si="319"/>
        <v>0</v>
      </c>
      <c r="FA22" s="164">
        <f t="shared" si="319"/>
        <v>0</v>
      </c>
      <c r="FB22" s="164">
        <f t="shared" si="319"/>
        <v>0</v>
      </c>
      <c r="FC22" s="164">
        <f t="shared" si="319"/>
        <v>0</v>
      </c>
      <c r="FD22" s="164">
        <f t="shared" ref="FD22:HO22" si="320">SUM(FD23:FD27)</f>
        <v>0</v>
      </c>
      <c r="FE22" s="164">
        <f t="shared" si="320"/>
        <v>0</v>
      </c>
      <c r="FF22" s="164">
        <f t="shared" si="320"/>
        <v>0</v>
      </c>
      <c r="FG22" s="164">
        <f t="shared" si="320"/>
        <v>0</v>
      </c>
      <c r="FH22" s="164">
        <f t="shared" si="320"/>
        <v>0</v>
      </c>
      <c r="FI22" s="164">
        <f t="shared" si="320"/>
        <v>0</v>
      </c>
      <c r="FJ22" s="164">
        <f t="shared" si="320"/>
        <v>0</v>
      </c>
      <c r="FK22" s="164">
        <f t="shared" si="320"/>
        <v>0</v>
      </c>
      <c r="FL22" s="164">
        <f t="shared" si="320"/>
        <v>0</v>
      </c>
      <c r="FM22" s="164">
        <f t="shared" si="320"/>
        <v>0</v>
      </c>
      <c r="FN22" s="164">
        <f t="shared" si="320"/>
        <v>0</v>
      </c>
      <c r="FO22" s="164">
        <f t="shared" si="320"/>
        <v>0</v>
      </c>
      <c r="FP22" s="164">
        <f t="shared" si="320"/>
        <v>0</v>
      </c>
      <c r="FQ22" s="164">
        <f t="shared" si="320"/>
        <v>0</v>
      </c>
      <c r="FR22" s="164">
        <f t="shared" si="320"/>
        <v>0</v>
      </c>
      <c r="FS22" s="164">
        <f t="shared" si="320"/>
        <v>0</v>
      </c>
      <c r="FT22" s="164">
        <f t="shared" si="320"/>
        <v>0</v>
      </c>
      <c r="FU22" s="164">
        <f t="shared" si="320"/>
        <v>0</v>
      </c>
      <c r="FV22" s="164">
        <f t="shared" si="320"/>
        <v>0</v>
      </c>
      <c r="FW22" s="164">
        <f t="shared" si="320"/>
        <v>0</v>
      </c>
      <c r="FX22" s="164">
        <f t="shared" si="320"/>
        <v>0</v>
      </c>
      <c r="FY22" s="164">
        <f t="shared" si="320"/>
        <v>0</v>
      </c>
      <c r="FZ22" s="164">
        <f t="shared" si="320"/>
        <v>0</v>
      </c>
      <c r="GA22" s="164">
        <f t="shared" si="320"/>
        <v>0</v>
      </c>
      <c r="GB22" s="164">
        <f t="shared" si="320"/>
        <v>0</v>
      </c>
      <c r="GC22" s="164">
        <f t="shared" si="320"/>
        <v>0</v>
      </c>
      <c r="GD22" s="164">
        <f t="shared" si="320"/>
        <v>0</v>
      </c>
      <c r="GE22" s="164">
        <f t="shared" si="320"/>
        <v>0</v>
      </c>
      <c r="GF22" s="164">
        <f t="shared" si="320"/>
        <v>0</v>
      </c>
      <c r="GG22" s="164">
        <f t="shared" si="320"/>
        <v>0</v>
      </c>
      <c r="GH22" s="164">
        <f t="shared" si="320"/>
        <v>0</v>
      </c>
      <c r="GI22" s="164">
        <f t="shared" si="320"/>
        <v>0</v>
      </c>
      <c r="GJ22" s="164">
        <f t="shared" si="320"/>
        <v>0</v>
      </c>
      <c r="GK22" s="164">
        <f t="shared" si="320"/>
        <v>0</v>
      </c>
      <c r="GL22" s="164">
        <f t="shared" si="320"/>
        <v>0</v>
      </c>
      <c r="GM22" s="164">
        <f t="shared" si="320"/>
        <v>0</v>
      </c>
      <c r="GN22" s="164">
        <f t="shared" si="320"/>
        <v>0</v>
      </c>
      <c r="GO22" s="164">
        <f t="shared" si="320"/>
        <v>0</v>
      </c>
      <c r="GP22" s="164">
        <f t="shared" si="320"/>
        <v>0</v>
      </c>
      <c r="GQ22" s="164">
        <f t="shared" si="320"/>
        <v>0</v>
      </c>
      <c r="GR22" s="164">
        <f t="shared" si="320"/>
        <v>0</v>
      </c>
      <c r="GS22" s="164">
        <f t="shared" si="320"/>
        <v>0</v>
      </c>
      <c r="GT22" s="164">
        <f t="shared" si="320"/>
        <v>0</v>
      </c>
      <c r="GU22" s="164">
        <f t="shared" si="320"/>
        <v>0</v>
      </c>
      <c r="GV22" s="164">
        <f t="shared" si="320"/>
        <v>0</v>
      </c>
      <c r="GW22" s="164">
        <f t="shared" si="320"/>
        <v>0</v>
      </c>
      <c r="GX22" s="164">
        <f t="shared" si="320"/>
        <v>0</v>
      </c>
      <c r="GY22" s="164">
        <f t="shared" si="320"/>
        <v>0</v>
      </c>
      <c r="GZ22" s="164">
        <f t="shared" si="320"/>
        <v>0</v>
      </c>
      <c r="HA22" s="164">
        <f t="shared" si="320"/>
        <v>0</v>
      </c>
      <c r="HB22" s="164">
        <f t="shared" si="320"/>
        <v>0</v>
      </c>
      <c r="HC22" s="164">
        <f t="shared" si="320"/>
        <v>0</v>
      </c>
      <c r="HD22" s="164">
        <f t="shared" si="320"/>
        <v>0</v>
      </c>
      <c r="HE22" s="164">
        <f t="shared" si="320"/>
        <v>0</v>
      </c>
      <c r="HF22" s="164">
        <f t="shared" si="320"/>
        <v>0</v>
      </c>
      <c r="HG22" s="164">
        <f t="shared" si="320"/>
        <v>0</v>
      </c>
      <c r="HH22" s="164">
        <f t="shared" si="320"/>
        <v>0</v>
      </c>
      <c r="HI22" s="164">
        <f t="shared" si="320"/>
        <v>0</v>
      </c>
      <c r="HJ22" s="164">
        <f t="shared" si="320"/>
        <v>0</v>
      </c>
      <c r="HK22" s="164">
        <f t="shared" si="320"/>
        <v>0</v>
      </c>
      <c r="HL22" s="164">
        <f t="shared" si="320"/>
        <v>0</v>
      </c>
      <c r="HM22" s="164">
        <f t="shared" si="320"/>
        <v>0</v>
      </c>
      <c r="HN22" s="164">
        <f t="shared" si="320"/>
        <v>0</v>
      </c>
      <c r="HO22" s="164">
        <f t="shared" si="320"/>
        <v>0</v>
      </c>
      <c r="HP22" s="164">
        <f t="shared" ref="HP22:IL22" si="321">SUM(HP23:HP27)</f>
        <v>0</v>
      </c>
      <c r="HQ22" s="164">
        <f t="shared" si="321"/>
        <v>0</v>
      </c>
      <c r="HR22" s="164">
        <f t="shared" si="321"/>
        <v>0</v>
      </c>
      <c r="HS22" s="164">
        <f t="shared" si="321"/>
        <v>0</v>
      </c>
      <c r="HT22" s="164">
        <f t="shared" si="321"/>
        <v>0</v>
      </c>
      <c r="HU22" s="164">
        <f t="shared" si="321"/>
        <v>0</v>
      </c>
      <c r="HV22" s="164">
        <f t="shared" si="321"/>
        <v>0</v>
      </c>
      <c r="HW22" s="164">
        <f t="shared" si="321"/>
        <v>0</v>
      </c>
      <c r="HX22" s="164">
        <f t="shared" si="321"/>
        <v>0</v>
      </c>
      <c r="HY22" s="164">
        <f t="shared" si="321"/>
        <v>0</v>
      </c>
      <c r="HZ22" s="164">
        <f t="shared" si="321"/>
        <v>0</v>
      </c>
      <c r="IA22" s="164">
        <f t="shared" si="321"/>
        <v>0</v>
      </c>
      <c r="IB22" s="164">
        <f t="shared" si="321"/>
        <v>0</v>
      </c>
      <c r="IC22" s="164">
        <f t="shared" si="321"/>
        <v>0</v>
      </c>
      <c r="ID22" s="164">
        <f t="shared" si="321"/>
        <v>0</v>
      </c>
      <c r="IE22" s="164">
        <f t="shared" si="321"/>
        <v>0</v>
      </c>
      <c r="IF22" s="164">
        <f t="shared" si="321"/>
        <v>0</v>
      </c>
      <c r="IG22" s="164">
        <f t="shared" si="321"/>
        <v>0</v>
      </c>
      <c r="IH22" s="164">
        <f t="shared" si="321"/>
        <v>0</v>
      </c>
      <c r="II22" s="164">
        <f t="shared" si="321"/>
        <v>0</v>
      </c>
      <c r="IJ22" s="164">
        <f t="shared" si="321"/>
        <v>0</v>
      </c>
      <c r="IK22" s="164">
        <f t="shared" si="321"/>
        <v>0</v>
      </c>
      <c r="IL22" s="164">
        <f t="shared" si="321"/>
        <v>0</v>
      </c>
    </row>
    <row r="23" spans="1:246" ht="15.75" customHeight="1" outlineLevel="1" x14ac:dyDescent="0.35">
      <c r="A23" s="3" t="s">
        <v>810</v>
      </c>
      <c r="B23" s="85">
        <v>1.89E-2</v>
      </c>
      <c r="C23" s="70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94"/>
      <c r="AI23" s="167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9"/>
      <c r="BN23" s="170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168"/>
      <c r="CP23" s="168"/>
      <c r="CQ23" s="168"/>
      <c r="CR23" s="168"/>
      <c r="CS23" s="168"/>
      <c r="CT23" s="168"/>
      <c r="CU23" s="168"/>
      <c r="CV23" s="168"/>
      <c r="CW23" s="168"/>
      <c r="CX23" s="168"/>
      <c r="CY23" s="168"/>
      <c r="CZ23" s="168"/>
      <c r="DA23" s="168"/>
      <c r="DB23" s="168"/>
      <c r="DC23" s="168"/>
      <c r="DD23" s="168"/>
      <c r="DE23" s="168"/>
      <c r="DF23" s="168"/>
      <c r="DG23" s="168"/>
      <c r="DH23" s="168"/>
      <c r="DI23" s="168"/>
      <c r="DJ23" s="168"/>
      <c r="DK23" s="168"/>
      <c r="DL23" s="168"/>
      <c r="DM23" s="168"/>
      <c r="DN23" s="168"/>
      <c r="DO23" s="168"/>
      <c r="DP23" s="168"/>
      <c r="DQ23" s="168"/>
      <c r="DR23" s="168"/>
      <c r="DS23" s="168"/>
      <c r="DT23" s="168"/>
      <c r="DU23" s="168"/>
      <c r="DV23" s="168"/>
      <c r="DW23" s="168"/>
      <c r="DX23" s="168"/>
      <c r="DY23" s="168"/>
      <c r="DZ23" s="168"/>
      <c r="EA23" s="168"/>
      <c r="EB23" s="168"/>
      <c r="EC23" s="168"/>
      <c r="ED23" s="168"/>
      <c r="EE23" s="168"/>
      <c r="EF23" s="168"/>
      <c r="EG23" s="168"/>
      <c r="EH23" s="168"/>
      <c r="EI23" s="168"/>
      <c r="EJ23" s="168"/>
      <c r="EK23" s="168"/>
      <c r="EL23" s="168"/>
      <c r="EM23" s="168"/>
      <c r="EN23" s="168"/>
      <c r="EO23" s="168"/>
      <c r="EP23" s="168"/>
      <c r="EQ23" s="168"/>
      <c r="ER23" s="168"/>
      <c r="ES23" s="168"/>
      <c r="ET23" s="168"/>
      <c r="EU23" s="168"/>
      <c r="EV23" s="168"/>
      <c r="EW23" s="168"/>
      <c r="EX23" s="168"/>
      <c r="EY23" s="168"/>
      <c r="EZ23" s="168"/>
      <c r="FA23" s="168"/>
      <c r="FB23" s="168"/>
      <c r="FC23" s="168"/>
      <c r="FD23" s="168"/>
      <c r="FE23" s="168"/>
      <c r="FF23" s="168"/>
      <c r="FG23" s="168"/>
      <c r="FH23" s="168"/>
      <c r="FI23" s="168"/>
      <c r="FJ23" s="168"/>
      <c r="FK23" s="168"/>
      <c r="FL23" s="168"/>
      <c r="FM23" s="168"/>
      <c r="FN23" s="168"/>
      <c r="FO23" s="168"/>
      <c r="FP23" s="168"/>
      <c r="FQ23" s="168"/>
      <c r="FR23" s="168"/>
      <c r="FS23" s="168"/>
      <c r="FT23" s="168"/>
      <c r="FU23" s="168"/>
      <c r="FV23" s="168"/>
      <c r="FW23" s="168"/>
      <c r="FX23" s="168"/>
      <c r="FY23" s="168"/>
      <c r="FZ23" s="168"/>
      <c r="GA23" s="168"/>
      <c r="GB23" s="168"/>
      <c r="GC23" s="168"/>
      <c r="GD23" s="168"/>
      <c r="GE23" s="168"/>
      <c r="GF23" s="168"/>
      <c r="GG23" s="168"/>
      <c r="GH23" s="168"/>
      <c r="GI23" s="168"/>
      <c r="GJ23" s="168"/>
      <c r="GK23" s="168"/>
      <c r="GL23" s="168"/>
      <c r="GM23" s="168"/>
      <c r="GN23" s="168"/>
      <c r="GO23" s="168"/>
      <c r="GP23" s="168"/>
      <c r="GQ23" s="168"/>
      <c r="GR23" s="168"/>
      <c r="GS23" s="168"/>
      <c r="GT23" s="168"/>
      <c r="GU23" s="168"/>
      <c r="GV23" s="168"/>
      <c r="GW23" s="168"/>
      <c r="GX23" s="168"/>
      <c r="GY23" s="168"/>
      <c r="GZ23" s="168"/>
      <c r="HA23" s="168"/>
      <c r="HB23" s="168"/>
      <c r="HC23" s="168"/>
      <c r="HD23" s="168"/>
      <c r="HE23" s="168"/>
      <c r="HF23" s="168"/>
      <c r="HG23" s="168"/>
      <c r="HH23" s="168"/>
      <c r="HI23" s="168"/>
      <c r="HJ23" s="168"/>
      <c r="HK23" s="168"/>
      <c r="HL23" s="168"/>
      <c r="HM23" s="168"/>
      <c r="HN23" s="168"/>
      <c r="HO23" s="168"/>
      <c r="HP23" s="168"/>
      <c r="HQ23" s="168"/>
      <c r="HR23" s="168"/>
      <c r="HS23" s="168"/>
      <c r="HT23" s="168"/>
      <c r="HU23" s="168"/>
      <c r="HV23" s="168"/>
      <c r="HW23" s="168"/>
      <c r="HX23" s="168"/>
      <c r="HY23" s="168"/>
      <c r="HZ23" s="168"/>
      <c r="IA23" s="168"/>
      <c r="IB23" s="168"/>
      <c r="IC23" s="168"/>
      <c r="ID23" s="168"/>
      <c r="IE23" s="168"/>
      <c r="IF23" s="168"/>
      <c r="IG23" s="168"/>
      <c r="IH23" s="168"/>
      <c r="II23" s="168"/>
      <c r="IJ23" s="168"/>
      <c r="IK23" s="168"/>
      <c r="IL23" s="168"/>
    </row>
    <row r="24" spans="1:246" ht="15.75" customHeight="1" outlineLevel="1" x14ac:dyDescent="0.35">
      <c r="A24" s="3" t="s">
        <v>811</v>
      </c>
      <c r="B24" s="85">
        <v>1.01E-2</v>
      </c>
      <c r="C24" s="70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94"/>
      <c r="AI24" s="167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9"/>
      <c r="BN24" s="170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168"/>
      <c r="CP24" s="168"/>
      <c r="CQ24" s="168"/>
      <c r="CR24" s="168"/>
      <c r="CS24" s="168"/>
      <c r="CT24" s="168"/>
      <c r="CU24" s="168"/>
      <c r="CV24" s="168"/>
      <c r="CW24" s="168"/>
      <c r="CX24" s="168"/>
      <c r="CY24" s="168"/>
      <c r="CZ24" s="168"/>
      <c r="DA24" s="168"/>
      <c r="DB24" s="168"/>
      <c r="DC24" s="168"/>
      <c r="DD24" s="168"/>
      <c r="DE24" s="168"/>
      <c r="DF24" s="168"/>
      <c r="DG24" s="168"/>
      <c r="DH24" s="168"/>
      <c r="DI24" s="168"/>
      <c r="DJ24" s="168"/>
      <c r="DK24" s="168"/>
      <c r="DL24" s="168"/>
      <c r="DM24" s="168"/>
      <c r="DN24" s="168"/>
      <c r="DO24" s="168"/>
      <c r="DP24" s="168"/>
      <c r="DQ24" s="168"/>
      <c r="DR24" s="168"/>
      <c r="DS24" s="168"/>
      <c r="DT24" s="168"/>
      <c r="DU24" s="168"/>
      <c r="DV24" s="168"/>
      <c r="DW24" s="168"/>
      <c r="DX24" s="168"/>
      <c r="DY24" s="168"/>
      <c r="DZ24" s="168"/>
      <c r="EA24" s="168"/>
      <c r="EB24" s="168"/>
      <c r="EC24" s="168"/>
      <c r="ED24" s="168"/>
      <c r="EE24" s="168"/>
      <c r="EF24" s="168"/>
      <c r="EG24" s="168"/>
      <c r="EH24" s="168"/>
      <c r="EI24" s="168"/>
      <c r="EJ24" s="168"/>
      <c r="EK24" s="168"/>
      <c r="EL24" s="168"/>
      <c r="EM24" s="168"/>
      <c r="EN24" s="168"/>
      <c r="EO24" s="168"/>
      <c r="EP24" s="168"/>
      <c r="EQ24" s="168"/>
      <c r="ER24" s="168"/>
      <c r="ES24" s="168"/>
      <c r="ET24" s="168"/>
      <c r="EU24" s="168"/>
      <c r="EV24" s="168"/>
      <c r="EW24" s="168"/>
      <c r="EX24" s="168"/>
      <c r="EY24" s="168"/>
      <c r="EZ24" s="168"/>
      <c r="FA24" s="168"/>
      <c r="FB24" s="168"/>
      <c r="FC24" s="168"/>
      <c r="FD24" s="168"/>
      <c r="FE24" s="168"/>
      <c r="FF24" s="168"/>
      <c r="FG24" s="168"/>
      <c r="FH24" s="168"/>
      <c r="FI24" s="168"/>
      <c r="FJ24" s="168"/>
      <c r="FK24" s="168"/>
      <c r="FL24" s="168"/>
      <c r="FM24" s="168"/>
      <c r="FN24" s="168"/>
      <c r="FO24" s="168"/>
      <c r="FP24" s="168"/>
      <c r="FQ24" s="168"/>
      <c r="FR24" s="168"/>
      <c r="FS24" s="168"/>
      <c r="FT24" s="168"/>
      <c r="FU24" s="168"/>
      <c r="FV24" s="168"/>
      <c r="FW24" s="168"/>
      <c r="FX24" s="168"/>
      <c r="FY24" s="168"/>
      <c r="FZ24" s="168"/>
      <c r="GA24" s="168"/>
      <c r="GB24" s="168"/>
      <c r="GC24" s="168"/>
      <c r="GD24" s="168"/>
      <c r="GE24" s="168"/>
      <c r="GF24" s="168"/>
      <c r="GG24" s="168"/>
      <c r="GH24" s="168"/>
      <c r="GI24" s="168"/>
      <c r="GJ24" s="168"/>
      <c r="GK24" s="168"/>
      <c r="GL24" s="168"/>
      <c r="GM24" s="168"/>
      <c r="GN24" s="168"/>
      <c r="GO24" s="168"/>
      <c r="GP24" s="168"/>
      <c r="GQ24" s="168"/>
      <c r="GR24" s="168"/>
      <c r="GS24" s="168"/>
      <c r="GT24" s="168"/>
      <c r="GU24" s="168"/>
      <c r="GV24" s="168"/>
      <c r="GW24" s="168"/>
      <c r="GX24" s="168"/>
      <c r="GY24" s="168"/>
      <c r="GZ24" s="168"/>
      <c r="HA24" s="168"/>
      <c r="HB24" s="168"/>
      <c r="HC24" s="168"/>
      <c r="HD24" s="168"/>
      <c r="HE24" s="168"/>
      <c r="HF24" s="168"/>
      <c r="HG24" s="168"/>
      <c r="HH24" s="168"/>
      <c r="HI24" s="168"/>
      <c r="HJ24" s="168"/>
      <c r="HK24" s="168"/>
      <c r="HL24" s="168"/>
      <c r="HM24" s="168"/>
      <c r="HN24" s="168"/>
      <c r="HO24" s="168"/>
      <c r="HP24" s="168"/>
      <c r="HQ24" s="168"/>
      <c r="HR24" s="168"/>
      <c r="HS24" s="168"/>
      <c r="HT24" s="168"/>
      <c r="HU24" s="168"/>
      <c r="HV24" s="168"/>
      <c r="HW24" s="168"/>
      <c r="HX24" s="168"/>
      <c r="HY24" s="168"/>
      <c r="HZ24" s="168"/>
      <c r="IA24" s="168"/>
      <c r="IB24" s="168"/>
      <c r="IC24" s="168"/>
      <c r="ID24" s="168"/>
      <c r="IE24" s="168"/>
      <c r="IF24" s="168"/>
      <c r="IG24" s="168"/>
      <c r="IH24" s="168"/>
      <c r="II24" s="168"/>
      <c r="IJ24" s="168"/>
      <c r="IK24" s="168"/>
      <c r="IL24" s="168"/>
    </row>
    <row r="25" spans="1:246" ht="15.75" customHeight="1" outlineLevel="1" x14ac:dyDescent="0.35">
      <c r="A25" s="3" t="s">
        <v>812</v>
      </c>
      <c r="B25" s="85">
        <v>5.0000000000000001E-3</v>
      </c>
      <c r="C25" s="85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94"/>
      <c r="AI25" s="167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69"/>
      <c r="BN25" s="170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168"/>
      <c r="CP25" s="168"/>
      <c r="CQ25" s="168"/>
      <c r="CR25" s="168"/>
      <c r="CS25" s="168"/>
      <c r="CT25" s="168"/>
      <c r="CU25" s="168"/>
      <c r="CV25" s="168"/>
      <c r="CW25" s="168"/>
      <c r="CX25" s="168"/>
      <c r="CY25" s="168"/>
      <c r="CZ25" s="168"/>
      <c r="DA25" s="168"/>
      <c r="DB25" s="168"/>
      <c r="DC25" s="168"/>
      <c r="DD25" s="168"/>
      <c r="DE25" s="168"/>
      <c r="DF25" s="168"/>
      <c r="DG25" s="168"/>
      <c r="DH25" s="168"/>
      <c r="DI25" s="168"/>
      <c r="DJ25" s="168"/>
      <c r="DK25" s="168"/>
      <c r="DL25" s="168"/>
      <c r="DM25" s="168"/>
      <c r="DN25" s="168"/>
      <c r="DO25" s="168"/>
      <c r="DP25" s="168"/>
      <c r="DQ25" s="168"/>
      <c r="DR25" s="168"/>
      <c r="DS25" s="168"/>
      <c r="DT25" s="168"/>
      <c r="DU25" s="168"/>
      <c r="DV25" s="168"/>
      <c r="DW25" s="168"/>
      <c r="DX25" s="168"/>
      <c r="DY25" s="168"/>
      <c r="DZ25" s="168"/>
      <c r="EA25" s="168"/>
      <c r="EB25" s="168"/>
      <c r="EC25" s="168"/>
      <c r="ED25" s="168"/>
      <c r="EE25" s="168"/>
      <c r="EF25" s="168"/>
      <c r="EG25" s="168"/>
      <c r="EH25" s="168"/>
      <c r="EI25" s="168"/>
      <c r="EJ25" s="168"/>
      <c r="EK25" s="168"/>
      <c r="EL25" s="168"/>
      <c r="EM25" s="168"/>
      <c r="EN25" s="168"/>
      <c r="EO25" s="168"/>
      <c r="EP25" s="168"/>
      <c r="EQ25" s="168"/>
      <c r="ER25" s="168"/>
      <c r="ES25" s="168"/>
      <c r="ET25" s="168"/>
      <c r="EU25" s="168"/>
      <c r="EV25" s="168"/>
      <c r="EW25" s="168"/>
      <c r="EX25" s="168"/>
      <c r="EY25" s="168"/>
      <c r="EZ25" s="168"/>
      <c r="FA25" s="168"/>
      <c r="FB25" s="168"/>
      <c r="FC25" s="168"/>
      <c r="FD25" s="168"/>
      <c r="FE25" s="168"/>
      <c r="FF25" s="168"/>
      <c r="FG25" s="168"/>
      <c r="FH25" s="168"/>
      <c r="FI25" s="168"/>
      <c r="FJ25" s="168"/>
      <c r="FK25" s="168"/>
      <c r="FL25" s="168"/>
      <c r="FM25" s="168"/>
      <c r="FN25" s="168"/>
      <c r="FO25" s="168"/>
      <c r="FP25" s="168"/>
      <c r="FQ25" s="168"/>
      <c r="FR25" s="168"/>
      <c r="FS25" s="168"/>
      <c r="FT25" s="168"/>
      <c r="FU25" s="168"/>
      <c r="FV25" s="168"/>
      <c r="FW25" s="168"/>
      <c r="FX25" s="168"/>
      <c r="FY25" s="168"/>
      <c r="FZ25" s="168"/>
      <c r="GA25" s="168"/>
      <c r="GB25" s="168"/>
      <c r="GC25" s="168"/>
      <c r="GD25" s="168"/>
      <c r="GE25" s="168"/>
      <c r="GF25" s="168"/>
      <c r="GG25" s="168"/>
      <c r="GH25" s="168"/>
      <c r="GI25" s="168"/>
      <c r="GJ25" s="168"/>
      <c r="GK25" s="168"/>
      <c r="GL25" s="168"/>
      <c r="GM25" s="168"/>
      <c r="GN25" s="168"/>
      <c r="GO25" s="168"/>
      <c r="GP25" s="168"/>
      <c r="GQ25" s="168"/>
      <c r="GR25" s="168"/>
      <c r="GS25" s="168"/>
      <c r="GT25" s="168"/>
      <c r="GU25" s="168"/>
      <c r="GV25" s="168"/>
      <c r="GW25" s="168"/>
      <c r="GX25" s="168"/>
      <c r="GY25" s="168"/>
      <c r="GZ25" s="168"/>
      <c r="HA25" s="168"/>
      <c r="HB25" s="168"/>
      <c r="HC25" s="168"/>
      <c r="HD25" s="168"/>
      <c r="HE25" s="168"/>
      <c r="HF25" s="168"/>
      <c r="HG25" s="168"/>
      <c r="HH25" s="168"/>
      <c r="HI25" s="168"/>
      <c r="HJ25" s="168"/>
      <c r="HK25" s="168"/>
      <c r="HL25" s="168"/>
      <c r="HM25" s="168"/>
      <c r="HN25" s="168"/>
      <c r="HO25" s="168"/>
      <c r="HP25" s="168"/>
      <c r="HQ25" s="168"/>
      <c r="HR25" s="168"/>
      <c r="HS25" s="168"/>
      <c r="HT25" s="168"/>
      <c r="HU25" s="168"/>
      <c r="HV25" s="168"/>
      <c r="HW25" s="168"/>
      <c r="HX25" s="168"/>
      <c r="HY25" s="168"/>
      <c r="HZ25" s="168"/>
      <c r="IA25" s="168"/>
      <c r="IB25" s="168"/>
      <c r="IC25" s="168"/>
      <c r="ID25" s="168"/>
      <c r="IE25" s="168"/>
      <c r="IF25" s="168"/>
      <c r="IG25" s="168"/>
      <c r="IH25" s="168"/>
      <c r="II25" s="168"/>
      <c r="IJ25" s="168"/>
      <c r="IK25" s="168"/>
      <c r="IL25" s="168"/>
    </row>
    <row r="26" spans="1:246" ht="15.75" customHeight="1" outlineLevel="1" x14ac:dyDescent="0.35">
      <c r="A26" s="3" t="s">
        <v>813</v>
      </c>
      <c r="B26" s="85">
        <v>1.7999999999999999E-2</v>
      </c>
      <c r="C26" s="70"/>
      <c r="D26" s="168" t="s">
        <v>798</v>
      </c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>
        <v>20.43</v>
      </c>
      <c r="AD26" s="168"/>
      <c r="AE26" s="168"/>
      <c r="AF26" s="168">
        <v>38.46</v>
      </c>
      <c r="AG26" s="168"/>
      <c r="AH26" s="194">
        <v>19.14</v>
      </c>
      <c r="AI26" s="167" t="s">
        <v>798</v>
      </c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8">
        <v>35.07</v>
      </c>
      <c r="AU26" s="168"/>
      <c r="AV26" s="168">
        <v>34.78</v>
      </c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/>
      <c r="BJ26" s="168"/>
      <c r="BK26" s="168"/>
      <c r="BL26" s="168"/>
      <c r="BM26" s="169"/>
      <c r="BN26" s="170" t="s">
        <v>798</v>
      </c>
      <c r="BO26" s="168"/>
      <c r="BP26" s="168"/>
      <c r="BQ26" s="168"/>
      <c r="BR26" s="168"/>
      <c r="BS26" s="168"/>
      <c r="BT26" s="168"/>
      <c r="BU26" s="168"/>
      <c r="BV26" s="168"/>
      <c r="BW26" s="168"/>
      <c r="BX26" s="168"/>
      <c r="BY26" s="168"/>
      <c r="BZ26" s="168"/>
      <c r="CA26" s="168"/>
      <c r="CB26" s="168"/>
      <c r="CC26" s="168"/>
      <c r="CD26" s="168"/>
      <c r="CE26" s="168"/>
      <c r="CF26" s="168"/>
      <c r="CG26" s="168"/>
      <c r="CH26" s="168"/>
      <c r="CI26" s="168"/>
      <c r="CJ26" s="168"/>
      <c r="CK26" s="168"/>
      <c r="CL26" s="168">
        <v>18.28</v>
      </c>
      <c r="CM26" s="168"/>
      <c r="CN26" s="168">
        <v>8.84</v>
      </c>
      <c r="CO26" s="168"/>
      <c r="CP26" s="168"/>
      <c r="CQ26" s="168"/>
      <c r="CR26" s="168"/>
      <c r="CS26" s="168"/>
      <c r="CT26" s="168"/>
      <c r="CU26" s="168"/>
      <c r="CV26" s="168"/>
      <c r="CW26" s="168"/>
      <c r="CX26" s="168"/>
      <c r="CY26" s="168"/>
      <c r="CZ26" s="168"/>
      <c r="DA26" s="168"/>
      <c r="DB26" s="168"/>
      <c r="DC26" s="168"/>
      <c r="DD26" s="168"/>
      <c r="DE26" s="168"/>
      <c r="DF26" s="168"/>
      <c r="DG26" s="168"/>
      <c r="DH26" s="168"/>
      <c r="DI26" s="168"/>
      <c r="DJ26" s="168"/>
      <c r="DK26" s="168"/>
      <c r="DL26" s="168"/>
      <c r="DM26" s="168"/>
      <c r="DN26" s="168"/>
      <c r="DO26" s="168"/>
      <c r="DP26" s="168"/>
      <c r="DQ26" s="168"/>
      <c r="DR26" s="168"/>
      <c r="DS26" s="168"/>
      <c r="DT26" s="168"/>
      <c r="DU26" s="168"/>
      <c r="DV26" s="168"/>
      <c r="DW26" s="168"/>
      <c r="DX26" s="168"/>
      <c r="DY26" s="168"/>
      <c r="DZ26" s="168"/>
      <c r="EA26" s="168"/>
      <c r="EB26" s="168"/>
      <c r="EC26" s="168"/>
      <c r="ED26" s="168"/>
      <c r="EE26" s="168"/>
      <c r="EF26" s="168"/>
      <c r="EG26" s="168"/>
      <c r="EH26" s="168"/>
      <c r="EI26" s="168"/>
      <c r="EJ26" s="168"/>
      <c r="EK26" s="168"/>
      <c r="EL26" s="168"/>
      <c r="EM26" s="168"/>
      <c r="EN26" s="168"/>
      <c r="EO26" s="168"/>
      <c r="EP26" s="168"/>
      <c r="EQ26" s="168"/>
      <c r="ER26" s="168"/>
      <c r="ES26" s="168"/>
      <c r="ET26" s="168"/>
      <c r="EU26" s="168"/>
      <c r="EV26" s="168"/>
      <c r="EW26" s="168"/>
      <c r="EX26" s="168"/>
      <c r="EY26" s="168"/>
      <c r="EZ26" s="168"/>
      <c r="FA26" s="168"/>
      <c r="FB26" s="168"/>
      <c r="FC26" s="168"/>
      <c r="FD26" s="168"/>
      <c r="FE26" s="168"/>
      <c r="FF26" s="168"/>
      <c r="FG26" s="168"/>
      <c r="FH26" s="168"/>
      <c r="FI26" s="168"/>
      <c r="FJ26" s="168"/>
      <c r="FK26" s="168"/>
      <c r="FL26" s="168"/>
      <c r="FM26" s="168"/>
      <c r="FN26" s="168"/>
      <c r="FO26" s="168"/>
      <c r="FP26" s="168"/>
      <c r="FQ26" s="168"/>
      <c r="FR26" s="168"/>
      <c r="FS26" s="168"/>
      <c r="FT26" s="168"/>
      <c r="FU26" s="168"/>
      <c r="FV26" s="168"/>
      <c r="FW26" s="168"/>
      <c r="FX26" s="168"/>
      <c r="FY26" s="168"/>
      <c r="FZ26" s="168"/>
      <c r="GA26" s="168"/>
      <c r="GB26" s="168"/>
      <c r="GC26" s="168"/>
      <c r="GD26" s="168"/>
      <c r="GE26" s="168"/>
      <c r="GF26" s="168"/>
      <c r="GG26" s="168"/>
      <c r="GH26" s="168"/>
      <c r="GI26" s="168"/>
      <c r="GJ26" s="168"/>
      <c r="GK26" s="168"/>
      <c r="GL26" s="168"/>
      <c r="GM26" s="168"/>
      <c r="GN26" s="168"/>
      <c r="GO26" s="168"/>
      <c r="GP26" s="168"/>
      <c r="GQ26" s="168"/>
      <c r="GR26" s="168"/>
      <c r="GS26" s="168"/>
      <c r="GT26" s="168"/>
      <c r="GU26" s="168"/>
      <c r="GV26" s="168"/>
      <c r="GW26" s="168"/>
      <c r="GX26" s="168"/>
      <c r="GY26" s="168"/>
      <c r="GZ26" s="168"/>
      <c r="HA26" s="168"/>
      <c r="HB26" s="168"/>
      <c r="HC26" s="168"/>
      <c r="HD26" s="168"/>
      <c r="HE26" s="168"/>
      <c r="HF26" s="168"/>
      <c r="HG26" s="168"/>
      <c r="HH26" s="168"/>
      <c r="HI26" s="168"/>
      <c r="HJ26" s="168"/>
      <c r="HK26" s="168"/>
      <c r="HL26" s="168"/>
      <c r="HM26" s="168"/>
      <c r="HN26" s="168"/>
      <c r="HO26" s="168"/>
      <c r="HP26" s="168"/>
      <c r="HQ26" s="168"/>
      <c r="HR26" s="168"/>
      <c r="HS26" s="168"/>
      <c r="HT26" s="168"/>
      <c r="HU26" s="168"/>
      <c r="HV26" s="168"/>
      <c r="HW26" s="168"/>
      <c r="HX26" s="168"/>
      <c r="HY26" s="168"/>
      <c r="HZ26" s="168"/>
      <c r="IA26" s="168"/>
      <c r="IB26" s="168"/>
      <c r="IC26" s="168"/>
      <c r="ID26" s="168"/>
      <c r="IE26" s="168"/>
      <c r="IF26" s="168"/>
      <c r="IG26" s="168"/>
      <c r="IH26" s="168"/>
      <c r="II26" s="168"/>
      <c r="IJ26" s="168"/>
      <c r="IK26" s="168"/>
      <c r="IL26" s="168"/>
    </row>
    <row r="27" spans="1:246" ht="15.75" customHeight="1" outlineLevel="1" x14ac:dyDescent="0.35">
      <c r="A27" s="3" t="s">
        <v>814</v>
      </c>
      <c r="B27" s="85"/>
      <c r="C27" s="70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94"/>
      <c r="AI27" s="167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>
        <v>116.89</v>
      </c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9"/>
      <c r="BN27" s="170"/>
      <c r="BO27" s="168"/>
      <c r="BP27" s="168"/>
      <c r="BQ27" s="168"/>
      <c r="BR27" s="168"/>
      <c r="BS27" s="168"/>
      <c r="BT27" s="168"/>
      <c r="BU27" s="168"/>
      <c r="BV27" s="168"/>
      <c r="BW27" s="168"/>
      <c r="BX27" s="168"/>
      <c r="BY27" s="168"/>
      <c r="BZ27" s="168"/>
      <c r="CA27" s="168"/>
      <c r="CB27" s="168"/>
      <c r="CC27" s="168"/>
      <c r="CD27" s="168"/>
      <c r="CE27" s="168"/>
      <c r="CF27" s="168"/>
      <c r="CG27" s="168"/>
      <c r="CH27" s="168"/>
      <c r="CI27" s="168"/>
      <c r="CJ27" s="168"/>
      <c r="CK27" s="168"/>
      <c r="CL27" s="168"/>
      <c r="CM27" s="168"/>
      <c r="CN27" s="168"/>
      <c r="CO27" s="168"/>
      <c r="CP27" s="168"/>
      <c r="CQ27" s="168"/>
      <c r="CR27" s="168"/>
      <c r="CS27" s="168"/>
      <c r="CT27" s="168"/>
      <c r="CU27" s="168"/>
      <c r="CV27" s="168"/>
      <c r="CW27" s="168"/>
      <c r="CX27" s="168"/>
      <c r="CY27" s="168"/>
      <c r="CZ27" s="168"/>
      <c r="DA27" s="168"/>
      <c r="DB27" s="168"/>
      <c r="DC27" s="168"/>
      <c r="DD27" s="168"/>
      <c r="DE27" s="168"/>
      <c r="DF27" s="168"/>
      <c r="DG27" s="168"/>
      <c r="DH27" s="168"/>
      <c r="DI27" s="168"/>
      <c r="DJ27" s="168"/>
      <c r="DK27" s="168"/>
      <c r="DL27" s="168"/>
      <c r="DM27" s="168"/>
      <c r="DN27" s="168"/>
      <c r="DO27" s="168"/>
      <c r="DP27" s="168"/>
      <c r="DQ27" s="168"/>
      <c r="DR27" s="168"/>
      <c r="DS27" s="168"/>
      <c r="DT27" s="168"/>
      <c r="DU27" s="168"/>
      <c r="DV27" s="168"/>
      <c r="DW27" s="168"/>
      <c r="DX27" s="168"/>
      <c r="DY27" s="168"/>
      <c r="DZ27" s="168"/>
      <c r="EA27" s="168"/>
      <c r="EB27" s="168"/>
      <c r="EC27" s="168"/>
      <c r="ED27" s="168"/>
      <c r="EE27" s="168"/>
      <c r="EF27" s="168"/>
      <c r="EG27" s="168"/>
      <c r="EH27" s="168"/>
      <c r="EI27" s="168"/>
      <c r="EJ27" s="168"/>
      <c r="EK27" s="168"/>
      <c r="EL27" s="168"/>
      <c r="EM27" s="168"/>
      <c r="EN27" s="168"/>
      <c r="EO27" s="168"/>
      <c r="EP27" s="168"/>
      <c r="EQ27" s="168"/>
      <c r="ER27" s="168"/>
      <c r="ES27" s="168"/>
      <c r="ET27" s="168"/>
      <c r="EU27" s="168"/>
      <c r="EV27" s="168"/>
      <c r="EW27" s="168"/>
      <c r="EX27" s="168"/>
      <c r="EY27" s="168"/>
      <c r="EZ27" s="168"/>
      <c r="FA27" s="168"/>
      <c r="FB27" s="168"/>
      <c r="FC27" s="168"/>
      <c r="FD27" s="168"/>
      <c r="FE27" s="168"/>
      <c r="FF27" s="168"/>
      <c r="FG27" s="168"/>
      <c r="FH27" s="168"/>
      <c r="FI27" s="168"/>
      <c r="FJ27" s="168"/>
      <c r="FK27" s="168"/>
      <c r="FL27" s="168"/>
      <c r="FM27" s="168"/>
      <c r="FN27" s="168"/>
      <c r="FO27" s="168"/>
      <c r="FP27" s="168"/>
      <c r="FQ27" s="168"/>
      <c r="FR27" s="168"/>
      <c r="FS27" s="168"/>
      <c r="FT27" s="168"/>
      <c r="FU27" s="168"/>
      <c r="FV27" s="168"/>
      <c r="FW27" s="168"/>
      <c r="FX27" s="168"/>
      <c r="FY27" s="168"/>
      <c r="FZ27" s="168"/>
      <c r="GA27" s="168"/>
      <c r="GB27" s="168"/>
      <c r="GC27" s="168"/>
      <c r="GD27" s="168"/>
      <c r="GE27" s="168"/>
      <c r="GF27" s="168"/>
      <c r="GG27" s="168"/>
      <c r="GH27" s="168"/>
      <c r="GI27" s="168"/>
      <c r="GJ27" s="168"/>
      <c r="GK27" s="168"/>
      <c r="GL27" s="168"/>
      <c r="GM27" s="168"/>
      <c r="GN27" s="168"/>
      <c r="GO27" s="168"/>
      <c r="GP27" s="168"/>
      <c r="GQ27" s="168"/>
      <c r="GR27" s="168"/>
      <c r="GS27" s="168"/>
      <c r="GT27" s="168"/>
      <c r="GU27" s="168"/>
      <c r="GV27" s="168"/>
      <c r="GW27" s="168"/>
      <c r="GX27" s="168"/>
      <c r="GY27" s="168"/>
      <c r="GZ27" s="168"/>
      <c r="HA27" s="168"/>
      <c r="HB27" s="168"/>
      <c r="HC27" s="168"/>
      <c r="HD27" s="168"/>
      <c r="HE27" s="168"/>
      <c r="HF27" s="168"/>
      <c r="HG27" s="168"/>
      <c r="HH27" s="168"/>
      <c r="HI27" s="168"/>
      <c r="HJ27" s="168"/>
      <c r="HK27" s="168"/>
      <c r="HL27" s="168"/>
      <c r="HM27" s="168"/>
      <c r="HN27" s="168"/>
      <c r="HO27" s="168"/>
      <c r="HP27" s="168"/>
      <c r="HQ27" s="168"/>
      <c r="HR27" s="168"/>
      <c r="HS27" s="168"/>
      <c r="HT27" s="168"/>
      <c r="HU27" s="168"/>
      <c r="HV27" s="168"/>
      <c r="HW27" s="168"/>
      <c r="HX27" s="168"/>
      <c r="HY27" s="168"/>
      <c r="HZ27" s="168"/>
      <c r="IA27" s="168"/>
      <c r="IB27" s="168"/>
      <c r="IC27" s="168"/>
      <c r="ID27" s="168"/>
      <c r="IE27" s="168"/>
      <c r="IF27" s="168"/>
      <c r="IG27" s="168"/>
      <c r="IH27" s="168"/>
      <c r="II27" s="168"/>
      <c r="IJ27" s="168"/>
      <c r="IK27" s="168"/>
      <c r="IL27" s="168"/>
    </row>
    <row r="28" spans="1:246" ht="15.75" customHeight="1" x14ac:dyDescent="0.35">
      <c r="B28" s="70"/>
      <c r="C28" s="70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7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8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</row>
    <row r="29" spans="1:246" ht="15.75" customHeight="1" x14ac:dyDescent="0.35">
      <c r="A29" s="73" t="s">
        <v>815</v>
      </c>
      <c r="B29" s="70"/>
      <c r="C29" s="70"/>
      <c r="D29" s="164">
        <f t="shared" ref="D29:CQ29" si="322">SUM(D30:D38)</f>
        <v>1958.5900000000001</v>
      </c>
      <c r="E29" s="164">
        <f t="shared" si="322"/>
        <v>656.16000000000008</v>
      </c>
      <c r="F29" s="164">
        <f t="shared" si="322"/>
        <v>2518.86</v>
      </c>
      <c r="G29" s="164">
        <f t="shared" si="322"/>
        <v>1612.15</v>
      </c>
      <c r="H29" s="164">
        <f t="shared" si="322"/>
        <v>1191.22</v>
      </c>
      <c r="I29" s="164">
        <f t="shared" si="322"/>
        <v>0</v>
      </c>
      <c r="J29" s="164">
        <f t="shared" si="322"/>
        <v>0</v>
      </c>
      <c r="K29" s="164">
        <f t="shared" si="322"/>
        <v>1024.08</v>
      </c>
      <c r="L29" s="164">
        <f t="shared" si="322"/>
        <v>245.34</v>
      </c>
      <c r="M29" s="164">
        <f t="shared" si="322"/>
        <v>3263.58</v>
      </c>
      <c r="N29" s="164">
        <f t="shared" si="322"/>
        <v>1612.85</v>
      </c>
      <c r="O29" s="164">
        <f t="shared" si="322"/>
        <v>1708.94</v>
      </c>
      <c r="P29" s="164">
        <f t="shared" si="322"/>
        <v>0</v>
      </c>
      <c r="Q29" s="164">
        <f t="shared" si="322"/>
        <v>0</v>
      </c>
      <c r="R29" s="164">
        <f t="shared" si="322"/>
        <v>0</v>
      </c>
      <c r="S29" s="164">
        <f t="shared" si="322"/>
        <v>296</v>
      </c>
      <c r="T29" s="164">
        <f t="shared" si="322"/>
        <v>692.75</v>
      </c>
      <c r="U29" s="164">
        <f t="shared" si="322"/>
        <v>829.78</v>
      </c>
      <c r="V29" s="164">
        <f t="shared" si="322"/>
        <v>1754.32</v>
      </c>
      <c r="W29" s="164">
        <f t="shared" si="322"/>
        <v>0</v>
      </c>
      <c r="X29" s="164">
        <f t="shared" si="322"/>
        <v>0</v>
      </c>
      <c r="Y29" s="164">
        <f t="shared" si="322"/>
        <v>1581.61</v>
      </c>
      <c r="Z29" s="164">
        <f t="shared" si="322"/>
        <v>974.2</v>
      </c>
      <c r="AA29" s="164">
        <f t="shared" si="322"/>
        <v>512.55999999999995</v>
      </c>
      <c r="AB29" s="164">
        <f t="shared" si="322"/>
        <v>827.47</v>
      </c>
      <c r="AC29" s="164">
        <f t="shared" si="322"/>
        <v>2200.9</v>
      </c>
      <c r="AD29" s="164">
        <f t="shared" si="322"/>
        <v>0</v>
      </c>
      <c r="AE29" s="164">
        <f t="shared" si="322"/>
        <v>0</v>
      </c>
      <c r="AF29" s="164">
        <f t="shared" si="322"/>
        <v>1952.67</v>
      </c>
      <c r="AG29" s="164">
        <f t="shared" si="322"/>
        <v>395.25</v>
      </c>
      <c r="AH29" s="193">
        <f t="shared" si="322"/>
        <v>1624.23</v>
      </c>
      <c r="AI29" s="163">
        <f t="shared" si="322"/>
        <v>1007.9099999999999</v>
      </c>
      <c r="AJ29" s="164">
        <f t="shared" si="322"/>
        <v>1317</v>
      </c>
      <c r="AK29" s="164">
        <f t="shared" si="322"/>
        <v>0</v>
      </c>
      <c r="AL29" s="164">
        <f t="shared" si="322"/>
        <v>0</v>
      </c>
      <c r="AM29" s="164">
        <f t="shared" si="322"/>
        <v>2409.4799999999996</v>
      </c>
      <c r="AN29" s="164">
        <f t="shared" si="322"/>
        <v>721</v>
      </c>
      <c r="AO29" s="164">
        <f t="shared" si="322"/>
        <v>768.77</v>
      </c>
      <c r="AP29" s="164">
        <f t="shared" si="322"/>
        <v>2054.5500000000002</v>
      </c>
      <c r="AQ29" s="164">
        <f t="shared" si="322"/>
        <v>833.66</v>
      </c>
      <c r="AR29" s="164">
        <f t="shared" si="322"/>
        <v>240</v>
      </c>
      <c r="AS29" s="164">
        <f t="shared" si="322"/>
        <v>0</v>
      </c>
      <c r="AT29" s="164">
        <f t="shared" si="322"/>
        <v>2259.48</v>
      </c>
      <c r="AU29" s="164">
        <f t="shared" si="322"/>
        <v>1027.5899999999999</v>
      </c>
      <c r="AV29" s="164">
        <f t="shared" si="322"/>
        <v>1972.23</v>
      </c>
      <c r="AW29" s="164">
        <f t="shared" si="322"/>
        <v>494.48</v>
      </c>
      <c r="AX29" s="164">
        <f t="shared" si="322"/>
        <v>2029.6299999999999</v>
      </c>
      <c r="AY29" s="164">
        <f t="shared" si="322"/>
        <v>0</v>
      </c>
      <c r="AZ29" s="164">
        <f t="shared" si="322"/>
        <v>0</v>
      </c>
      <c r="BA29" s="164">
        <f t="shared" si="322"/>
        <v>1009.87</v>
      </c>
      <c r="BB29" s="164">
        <f t="shared" si="322"/>
        <v>173.5</v>
      </c>
      <c r="BC29" s="164">
        <f t="shared" si="322"/>
        <v>771.68</v>
      </c>
      <c r="BD29" s="164">
        <f t="shared" si="322"/>
        <v>1164.4000000000001</v>
      </c>
      <c r="BE29" s="164">
        <f t="shared" si="322"/>
        <v>0</v>
      </c>
      <c r="BF29" s="164">
        <f t="shared" si="322"/>
        <v>0</v>
      </c>
      <c r="BG29" s="164">
        <f t="shared" si="322"/>
        <v>0</v>
      </c>
      <c r="BH29" s="164">
        <f t="shared" si="322"/>
        <v>0</v>
      </c>
      <c r="BI29" s="164">
        <f t="shared" si="322"/>
        <v>0</v>
      </c>
      <c r="BJ29" s="164">
        <f t="shared" si="322"/>
        <v>1407.95</v>
      </c>
      <c r="BK29" s="164">
        <f t="shared" si="322"/>
        <v>109.2</v>
      </c>
      <c r="BL29" s="164">
        <f t="shared" si="322"/>
        <v>0</v>
      </c>
      <c r="BM29" s="165">
        <f t="shared" si="322"/>
        <v>0</v>
      </c>
      <c r="BN29" s="166">
        <f t="shared" si="322"/>
        <v>0</v>
      </c>
      <c r="BO29" s="164">
        <f t="shared" si="322"/>
        <v>0</v>
      </c>
      <c r="BP29" s="164">
        <f t="shared" si="322"/>
        <v>0</v>
      </c>
      <c r="BQ29" s="164">
        <f t="shared" si="322"/>
        <v>0</v>
      </c>
      <c r="BR29" s="164">
        <f t="shared" si="322"/>
        <v>0</v>
      </c>
      <c r="BS29" s="164">
        <f t="shared" si="322"/>
        <v>0</v>
      </c>
      <c r="BT29" s="164">
        <f t="shared" si="322"/>
        <v>0</v>
      </c>
      <c r="BU29" s="164">
        <f t="shared" si="322"/>
        <v>0</v>
      </c>
      <c r="BV29" s="164">
        <f t="shared" si="322"/>
        <v>0</v>
      </c>
      <c r="BW29" s="164">
        <f t="shared" si="322"/>
        <v>0</v>
      </c>
      <c r="BX29" s="164">
        <f t="shared" si="322"/>
        <v>378.53</v>
      </c>
      <c r="BY29" s="164">
        <f t="shared" si="322"/>
        <v>618.82999999999993</v>
      </c>
      <c r="BZ29" s="164">
        <f t="shared" si="322"/>
        <v>2777.3</v>
      </c>
      <c r="CA29" s="164">
        <f t="shared" si="322"/>
        <v>412</v>
      </c>
      <c r="CB29" s="164">
        <f t="shared" si="322"/>
        <v>0</v>
      </c>
      <c r="CC29" s="164">
        <f t="shared" si="322"/>
        <v>1410.7400000000002</v>
      </c>
      <c r="CD29" s="164">
        <f t="shared" si="322"/>
        <v>2390.79</v>
      </c>
      <c r="CE29" s="164">
        <f t="shared" si="322"/>
        <v>2133.46</v>
      </c>
      <c r="CF29" s="164">
        <f t="shared" si="322"/>
        <v>1827.8999999999999</v>
      </c>
      <c r="CG29" s="164">
        <f t="shared" si="322"/>
        <v>1539.88</v>
      </c>
      <c r="CH29" s="164">
        <f t="shared" si="322"/>
        <v>0</v>
      </c>
      <c r="CI29" s="164">
        <f t="shared" si="322"/>
        <v>0</v>
      </c>
      <c r="CJ29" s="164">
        <f t="shared" si="322"/>
        <v>1520.1599999999999</v>
      </c>
      <c r="CK29" s="164">
        <f t="shared" si="322"/>
        <v>2579.88</v>
      </c>
      <c r="CL29" s="164">
        <f t="shared" si="322"/>
        <v>1703.75</v>
      </c>
      <c r="CM29" s="164">
        <f t="shared" si="322"/>
        <v>2336.1</v>
      </c>
      <c r="CN29" s="164">
        <f t="shared" si="322"/>
        <v>2278.38</v>
      </c>
      <c r="CO29" s="164">
        <f t="shared" si="322"/>
        <v>0</v>
      </c>
      <c r="CP29" s="164">
        <f t="shared" si="322"/>
        <v>0</v>
      </c>
      <c r="CQ29" s="164">
        <f t="shared" si="322"/>
        <v>0</v>
      </c>
      <c r="CR29" s="164">
        <f t="shared" ref="CR29:FC29" si="323">SUM(CR30:CR38)</f>
        <v>944.7</v>
      </c>
      <c r="CS29" s="164">
        <f t="shared" si="323"/>
        <v>791.99</v>
      </c>
      <c r="CT29" s="164">
        <f t="shared" si="323"/>
        <v>658.44999999999993</v>
      </c>
      <c r="CU29" s="164">
        <f t="shared" si="323"/>
        <v>2371.4899999999998</v>
      </c>
      <c r="CV29" s="164">
        <f t="shared" si="323"/>
        <v>1174.28</v>
      </c>
      <c r="CW29" s="164">
        <f t="shared" si="323"/>
        <v>0</v>
      </c>
      <c r="CX29" s="164">
        <f t="shared" si="323"/>
        <v>0</v>
      </c>
      <c r="CY29" s="164">
        <f t="shared" si="323"/>
        <v>0</v>
      </c>
      <c r="CZ29" s="164">
        <f t="shared" si="323"/>
        <v>0</v>
      </c>
      <c r="DA29" s="164">
        <f t="shared" si="323"/>
        <v>622.62</v>
      </c>
      <c r="DB29" s="164">
        <f t="shared" si="323"/>
        <v>385.52</v>
      </c>
      <c r="DC29" s="164">
        <f t="shared" si="323"/>
        <v>0</v>
      </c>
      <c r="DD29" s="164">
        <f t="shared" si="323"/>
        <v>0</v>
      </c>
      <c r="DE29" s="164">
        <f t="shared" si="323"/>
        <v>0</v>
      </c>
      <c r="DF29" s="164">
        <f t="shared" si="323"/>
        <v>169</v>
      </c>
      <c r="DG29" s="164">
        <f t="shared" si="323"/>
        <v>0</v>
      </c>
      <c r="DH29" s="164">
        <f t="shared" si="323"/>
        <v>412.26</v>
      </c>
      <c r="DI29" s="164">
        <f t="shared" si="323"/>
        <v>114</v>
      </c>
      <c r="DJ29" s="164">
        <f t="shared" si="323"/>
        <v>1002.03</v>
      </c>
      <c r="DK29" s="164">
        <f t="shared" si="323"/>
        <v>0</v>
      </c>
      <c r="DL29" s="164">
        <f t="shared" si="323"/>
        <v>0</v>
      </c>
      <c r="DM29" s="164">
        <f t="shared" si="323"/>
        <v>166.25</v>
      </c>
      <c r="DN29" s="164">
        <f t="shared" si="323"/>
        <v>0</v>
      </c>
      <c r="DO29" s="164">
        <f t="shared" si="323"/>
        <v>0</v>
      </c>
      <c r="DP29" s="164">
        <f t="shared" si="323"/>
        <v>0</v>
      </c>
      <c r="DQ29" s="164">
        <f t="shared" si="323"/>
        <v>0</v>
      </c>
      <c r="DR29" s="164">
        <f t="shared" si="323"/>
        <v>0</v>
      </c>
      <c r="DS29" s="164">
        <f t="shared" si="323"/>
        <v>0</v>
      </c>
      <c r="DT29" s="164">
        <f t="shared" si="323"/>
        <v>0</v>
      </c>
      <c r="DU29" s="164">
        <f t="shared" si="323"/>
        <v>0</v>
      </c>
      <c r="DV29" s="164">
        <f t="shared" si="323"/>
        <v>0</v>
      </c>
      <c r="DW29" s="164">
        <f t="shared" si="323"/>
        <v>0</v>
      </c>
      <c r="DX29" s="164">
        <f t="shared" si="323"/>
        <v>0</v>
      </c>
      <c r="DY29" s="164">
        <f t="shared" si="323"/>
        <v>0</v>
      </c>
      <c r="DZ29" s="164">
        <f t="shared" si="323"/>
        <v>0</v>
      </c>
      <c r="EA29" s="164">
        <f t="shared" si="323"/>
        <v>0</v>
      </c>
      <c r="EB29" s="164">
        <f t="shared" si="323"/>
        <v>0</v>
      </c>
      <c r="EC29" s="164">
        <f t="shared" si="323"/>
        <v>0</v>
      </c>
      <c r="ED29" s="164">
        <f t="shared" si="323"/>
        <v>0</v>
      </c>
      <c r="EE29" s="164">
        <f t="shared" si="323"/>
        <v>0</v>
      </c>
      <c r="EF29" s="164">
        <f t="shared" si="323"/>
        <v>0</v>
      </c>
      <c r="EG29" s="164">
        <f t="shared" si="323"/>
        <v>0</v>
      </c>
      <c r="EH29" s="164">
        <f t="shared" si="323"/>
        <v>0</v>
      </c>
      <c r="EI29" s="164">
        <f t="shared" si="323"/>
        <v>0</v>
      </c>
      <c r="EJ29" s="164">
        <f t="shared" si="323"/>
        <v>0</v>
      </c>
      <c r="EK29" s="164">
        <f t="shared" si="323"/>
        <v>0</v>
      </c>
      <c r="EL29" s="164">
        <f t="shared" si="323"/>
        <v>0</v>
      </c>
      <c r="EM29" s="164">
        <f t="shared" si="323"/>
        <v>0</v>
      </c>
      <c r="EN29" s="164">
        <f t="shared" si="323"/>
        <v>0</v>
      </c>
      <c r="EO29" s="164">
        <f t="shared" si="323"/>
        <v>0</v>
      </c>
      <c r="EP29" s="164">
        <f t="shared" si="323"/>
        <v>0</v>
      </c>
      <c r="EQ29" s="164">
        <f t="shared" si="323"/>
        <v>0</v>
      </c>
      <c r="ER29" s="164">
        <f t="shared" si="323"/>
        <v>0</v>
      </c>
      <c r="ES29" s="164">
        <f t="shared" si="323"/>
        <v>0</v>
      </c>
      <c r="ET29" s="164">
        <f t="shared" si="323"/>
        <v>0</v>
      </c>
      <c r="EU29" s="164">
        <f t="shared" si="323"/>
        <v>0</v>
      </c>
      <c r="EV29" s="164">
        <f t="shared" si="323"/>
        <v>0</v>
      </c>
      <c r="EW29" s="164">
        <f t="shared" si="323"/>
        <v>0</v>
      </c>
      <c r="EX29" s="164">
        <f t="shared" si="323"/>
        <v>0</v>
      </c>
      <c r="EY29" s="164">
        <f t="shared" si="323"/>
        <v>0</v>
      </c>
      <c r="EZ29" s="164">
        <f t="shared" si="323"/>
        <v>0</v>
      </c>
      <c r="FA29" s="164">
        <f t="shared" si="323"/>
        <v>0</v>
      </c>
      <c r="FB29" s="164">
        <f t="shared" si="323"/>
        <v>0</v>
      </c>
      <c r="FC29" s="164">
        <f t="shared" si="323"/>
        <v>0</v>
      </c>
      <c r="FD29" s="164">
        <f t="shared" ref="FD29:HO29" si="324">SUM(FD30:FD38)</f>
        <v>0</v>
      </c>
      <c r="FE29" s="164">
        <f t="shared" si="324"/>
        <v>0</v>
      </c>
      <c r="FF29" s="164">
        <f t="shared" si="324"/>
        <v>0</v>
      </c>
      <c r="FG29" s="164">
        <f t="shared" si="324"/>
        <v>0</v>
      </c>
      <c r="FH29" s="164">
        <f t="shared" si="324"/>
        <v>0</v>
      </c>
      <c r="FI29" s="164">
        <f t="shared" si="324"/>
        <v>0</v>
      </c>
      <c r="FJ29" s="164">
        <f t="shared" si="324"/>
        <v>0</v>
      </c>
      <c r="FK29" s="164">
        <f t="shared" si="324"/>
        <v>0</v>
      </c>
      <c r="FL29" s="164">
        <f t="shared" si="324"/>
        <v>0</v>
      </c>
      <c r="FM29" s="164">
        <f t="shared" si="324"/>
        <v>0</v>
      </c>
      <c r="FN29" s="164">
        <f t="shared" si="324"/>
        <v>0</v>
      </c>
      <c r="FO29" s="164">
        <f t="shared" si="324"/>
        <v>0</v>
      </c>
      <c r="FP29" s="164">
        <f t="shared" si="324"/>
        <v>0</v>
      </c>
      <c r="FQ29" s="164">
        <f t="shared" si="324"/>
        <v>0</v>
      </c>
      <c r="FR29" s="164">
        <f t="shared" si="324"/>
        <v>0</v>
      </c>
      <c r="FS29" s="164">
        <f t="shared" si="324"/>
        <v>0</v>
      </c>
      <c r="FT29" s="164">
        <f t="shared" si="324"/>
        <v>0</v>
      </c>
      <c r="FU29" s="164">
        <f t="shared" si="324"/>
        <v>0</v>
      </c>
      <c r="FV29" s="164">
        <f t="shared" si="324"/>
        <v>0</v>
      </c>
      <c r="FW29" s="164">
        <f t="shared" si="324"/>
        <v>0</v>
      </c>
      <c r="FX29" s="164">
        <f t="shared" si="324"/>
        <v>0</v>
      </c>
      <c r="FY29" s="164">
        <f t="shared" si="324"/>
        <v>0</v>
      </c>
      <c r="FZ29" s="164">
        <f t="shared" si="324"/>
        <v>0</v>
      </c>
      <c r="GA29" s="164">
        <f t="shared" si="324"/>
        <v>0</v>
      </c>
      <c r="GB29" s="164">
        <f t="shared" si="324"/>
        <v>0</v>
      </c>
      <c r="GC29" s="164">
        <f t="shared" si="324"/>
        <v>0</v>
      </c>
      <c r="GD29" s="164">
        <f t="shared" si="324"/>
        <v>0</v>
      </c>
      <c r="GE29" s="164">
        <f t="shared" si="324"/>
        <v>0</v>
      </c>
      <c r="GF29" s="164">
        <f t="shared" si="324"/>
        <v>0</v>
      </c>
      <c r="GG29" s="164">
        <f t="shared" si="324"/>
        <v>0</v>
      </c>
      <c r="GH29" s="164">
        <f t="shared" si="324"/>
        <v>0</v>
      </c>
      <c r="GI29" s="164">
        <f t="shared" si="324"/>
        <v>0</v>
      </c>
      <c r="GJ29" s="164">
        <f t="shared" si="324"/>
        <v>0</v>
      </c>
      <c r="GK29" s="164">
        <f t="shared" si="324"/>
        <v>0</v>
      </c>
      <c r="GL29" s="164">
        <f t="shared" si="324"/>
        <v>0</v>
      </c>
      <c r="GM29" s="164">
        <f t="shared" si="324"/>
        <v>0</v>
      </c>
      <c r="GN29" s="164">
        <f t="shared" si="324"/>
        <v>0</v>
      </c>
      <c r="GO29" s="164">
        <f t="shared" si="324"/>
        <v>0</v>
      </c>
      <c r="GP29" s="164">
        <f t="shared" si="324"/>
        <v>0</v>
      </c>
      <c r="GQ29" s="164">
        <f t="shared" si="324"/>
        <v>0</v>
      </c>
      <c r="GR29" s="164">
        <f t="shared" si="324"/>
        <v>0</v>
      </c>
      <c r="GS29" s="164">
        <f t="shared" si="324"/>
        <v>0</v>
      </c>
      <c r="GT29" s="164">
        <f t="shared" si="324"/>
        <v>0</v>
      </c>
      <c r="GU29" s="164">
        <f t="shared" si="324"/>
        <v>0</v>
      </c>
      <c r="GV29" s="164">
        <f t="shared" si="324"/>
        <v>0</v>
      </c>
      <c r="GW29" s="164">
        <f t="shared" si="324"/>
        <v>0</v>
      </c>
      <c r="GX29" s="164">
        <f t="shared" si="324"/>
        <v>0</v>
      </c>
      <c r="GY29" s="164">
        <f t="shared" si="324"/>
        <v>0</v>
      </c>
      <c r="GZ29" s="164">
        <f t="shared" si="324"/>
        <v>0</v>
      </c>
      <c r="HA29" s="164">
        <f t="shared" si="324"/>
        <v>0</v>
      </c>
      <c r="HB29" s="164">
        <f t="shared" si="324"/>
        <v>0</v>
      </c>
      <c r="HC29" s="164">
        <f t="shared" si="324"/>
        <v>0</v>
      </c>
      <c r="HD29" s="164">
        <f t="shared" si="324"/>
        <v>0</v>
      </c>
      <c r="HE29" s="164">
        <f t="shared" si="324"/>
        <v>0</v>
      </c>
      <c r="HF29" s="164">
        <f t="shared" si="324"/>
        <v>0</v>
      </c>
      <c r="HG29" s="164">
        <f t="shared" si="324"/>
        <v>0</v>
      </c>
      <c r="HH29" s="164">
        <f t="shared" si="324"/>
        <v>0</v>
      </c>
      <c r="HI29" s="164">
        <f t="shared" si="324"/>
        <v>0</v>
      </c>
      <c r="HJ29" s="164">
        <f t="shared" si="324"/>
        <v>0</v>
      </c>
      <c r="HK29" s="164">
        <f t="shared" si="324"/>
        <v>0</v>
      </c>
      <c r="HL29" s="164">
        <f t="shared" si="324"/>
        <v>0</v>
      </c>
      <c r="HM29" s="164">
        <f t="shared" si="324"/>
        <v>0</v>
      </c>
      <c r="HN29" s="164">
        <f t="shared" si="324"/>
        <v>0</v>
      </c>
      <c r="HO29" s="164">
        <f t="shared" si="324"/>
        <v>0</v>
      </c>
      <c r="HP29" s="164">
        <f t="shared" ref="HP29:IL29" si="325">SUM(HP30:HP38)</f>
        <v>0</v>
      </c>
      <c r="HQ29" s="164">
        <f t="shared" si="325"/>
        <v>0</v>
      </c>
      <c r="HR29" s="164">
        <f t="shared" si="325"/>
        <v>0</v>
      </c>
      <c r="HS29" s="164">
        <f t="shared" si="325"/>
        <v>0</v>
      </c>
      <c r="HT29" s="164">
        <f t="shared" si="325"/>
        <v>0</v>
      </c>
      <c r="HU29" s="164">
        <f t="shared" si="325"/>
        <v>0</v>
      </c>
      <c r="HV29" s="164">
        <f t="shared" si="325"/>
        <v>0</v>
      </c>
      <c r="HW29" s="164">
        <f t="shared" si="325"/>
        <v>0</v>
      </c>
      <c r="HX29" s="164">
        <f t="shared" si="325"/>
        <v>0</v>
      </c>
      <c r="HY29" s="164">
        <f t="shared" si="325"/>
        <v>0</v>
      </c>
      <c r="HZ29" s="164">
        <f t="shared" si="325"/>
        <v>0</v>
      </c>
      <c r="IA29" s="164">
        <f t="shared" si="325"/>
        <v>0</v>
      </c>
      <c r="IB29" s="164">
        <f t="shared" si="325"/>
        <v>0</v>
      </c>
      <c r="IC29" s="164">
        <f t="shared" si="325"/>
        <v>0</v>
      </c>
      <c r="ID29" s="164">
        <f t="shared" si="325"/>
        <v>0</v>
      </c>
      <c r="IE29" s="164">
        <f t="shared" si="325"/>
        <v>0</v>
      </c>
      <c r="IF29" s="164">
        <f t="shared" si="325"/>
        <v>0</v>
      </c>
      <c r="IG29" s="164">
        <f t="shared" si="325"/>
        <v>0</v>
      </c>
      <c r="IH29" s="164">
        <f t="shared" si="325"/>
        <v>0</v>
      </c>
      <c r="II29" s="164">
        <f t="shared" si="325"/>
        <v>0</v>
      </c>
      <c r="IJ29" s="164">
        <f t="shared" si="325"/>
        <v>0</v>
      </c>
      <c r="IK29" s="164">
        <f t="shared" si="325"/>
        <v>0</v>
      </c>
      <c r="IL29" s="164">
        <f t="shared" si="325"/>
        <v>0</v>
      </c>
    </row>
    <row r="30" spans="1:246" ht="15.75" customHeight="1" outlineLevel="1" x14ac:dyDescent="0.35">
      <c r="A30" s="3" t="s">
        <v>32</v>
      </c>
      <c r="B30" s="70"/>
      <c r="C30" s="70"/>
      <c r="D30" s="168">
        <f>SUMPRODUCT(('Controle de NFs Tomadas'!$E$4:$E$9993=$A$1)*('Controle de NFs Tomadas'!$C$4:$C$9993=D$2)*('Controle de NFs Tomadas'!$G$4:$G$9993=$A30)*('Controle de NFs Tomadas'!$I$4:$I$9993))</f>
        <v>594.29999999999995</v>
      </c>
      <c r="E30" s="168">
        <f>SUMPRODUCT(('Controle de NFs Tomadas'!$E$4:$E$9993=$A$1)*('Controle de NFs Tomadas'!$C$4:$C$9993=E$2)*('Controle de NFs Tomadas'!$G$4:$G$9993=$A30)*('Controle de NFs Tomadas'!$I$4:$I$9993))</f>
        <v>308.3</v>
      </c>
      <c r="F30" s="168">
        <f>SUMPRODUCT(('Controle de NFs Tomadas'!$E$4:$E$9993=$A$1)*('Controle de NFs Tomadas'!$C$4:$C$9993=F$2)*('Controle de NFs Tomadas'!$G$4:$G$9993=$A30)*('Controle de NFs Tomadas'!$I$4:$I$9993))</f>
        <v>919.73</v>
      </c>
      <c r="G30" s="168">
        <f>SUMPRODUCT(('Controle de NFs Tomadas'!$E$4:$E$9993=$A$1)*('Controle de NFs Tomadas'!$C$4:$C$9993=G$2)*('Controle de NFs Tomadas'!$G$4:$G$9993=$A30)*('Controle de NFs Tomadas'!$I$4:$I$9993))</f>
        <v>408.1</v>
      </c>
      <c r="H30" s="168">
        <f>SUMPRODUCT(('Controle de NFs Tomadas'!$E$4:$E$9993=$A$1)*('Controle de NFs Tomadas'!$C$4:$C$9993=H$2)*('Controle de NFs Tomadas'!$G$4:$G$9993=$A30)*('Controle de NFs Tomadas'!$I$4:$I$9993))</f>
        <v>0</v>
      </c>
      <c r="I30" s="168">
        <f>SUMPRODUCT(('Controle de NFs Tomadas'!$E$4:$E$9993=$A$1)*('Controle de NFs Tomadas'!$C$4:$C$9993=I$2)*('Controle de NFs Tomadas'!$G$4:$G$9993=$A30)*('Controle de NFs Tomadas'!$I$4:$I$9993))</f>
        <v>0</v>
      </c>
      <c r="J30" s="168">
        <f>SUMPRODUCT(('Controle de NFs Tomadas'!$E$4:$E$9993=$A$1)*('Controle de NFs Tomadas'!$C$4:$C$9993=J$2)*('Controle de NFs Tomadas'!$G$4:$G$9993=$A30)*('Controle de NFs Tomadas'!$I$4:$I$9993))</f>
        <v>0</v>
      </c>
      <c r="K30" s="168">
        <f>SUMPRODUCT(('Controle de NFs Tomadas'!$E$4:$E$9993=$A$1)*('Controle de NFs Tomadas'!$C$4:$C$9993=K$2)*('Controle de NFs Tomadas'!$G$4:$G$9993=$A30)*('Controle de NFs Tomadas'!$I$4:$I$9993))</f>
        <v>0</v>
      </c>
      <c r="L30" s="168">
        <f>SUMPRODUCT(('Controle de NFs Tomadas'!$E$4:$E$9993=$A$1)*('Controle de NFs Tomadas'!$C$4:$C$9993=L$2)*('Controle de NFs Tomadas'!$G$4:$G$9993=$A30)*('Controle de NFs Tomadas'!$I$4:$I$9993))</f>
        <v>0</v>
      </c>
      <c r="M30" s="168">
        <f>SUMPRODUCT(('Controle de NFs Tomadas'!$E$4:$E$9993=$A$1)*('Controle de NFs Tomadas'!$C$4:$C$9993=M$2)*('Controle de NFs Tomadas'!$G$4:$G$9993=$A30)*('Controle de NFs Tomadas'!$I$4:$I$9993))</f>
        <v>1714.1999999999998</v>
      </c>
      <c r="N30" s="168">
        <f>SUMPRODUCT(('Controle de NFs Tomadas'!$E$4:$E$9993=$A$1)*('Controle de NFs Tomadas'!$C$4:$C$9993=N$2)*('Controle de NFs Tomadas'!$G$4:$G$9993=$A30)*('Controle de NFs Tomadas'!$I$4:$I$9993))</f>
        <v>0</v>
      </c>
      <c r="O30" s="168">
        <f>SUMPRODUCT(('Controle de NFs Tomadas'!$E$4:$E$9993=$A$1)*('Controle de NFs Tomadas'!$C$4:$C$9993=O$2)*('Controle de NFs Tomadas'!$G$4:$G$9993=$A30)*('Controle de NFs Tomadas'!$I$4:$I$9993))</f>
        <v>0</v>
      </c>
      <c r="P30" s="168">
        <f>SUMPRODUCT(('Controle de NFs Tomadas'!$E$4:$E$9993=$A$1)*('Controle de NFs Tomadas'!$C$4:$C$9993=P$2)*('Controle de NFs Tomadas'!$G$4:$G$9993=$A30)*('Controle de NFs Tomadas'!$I$4:$I$9993))</f>
        <v>0</v>
      </c>
      <c r="Q30" s="168">
        <f>SUMPRODUCT(('Controle de NFs Tomadas'!$E$4:$E$9993=$A$1)*('Controle de NFs Tomadas'!$C$4:$C$9993=Q$2)*('Controle de NFs Tomadas'!$G$4:$G$9993=$A30)*('Controle de NFs Tomadas'!$I$4:$I$9993))</f>
        <v>0</v>
      </c>
      <c r="R30" s="168">
        <f>SUMPRODUCT(('Controle de NFs Tomadas'!$E$4:$E$9993=$A$1)*('Controle de NFs Tomadas'!$C$4:$C$9993=R$2)*('Controle de NFs Tomadas'!$G$4:$G$9993=$A30)*('Controle de NFs Tomadas'!$I$4:$I$9993))</f>
        <v>0</v>
      </c>
      <c r="S30" s="168">
        <f>SUMPRODUCT(('Controle de NFs Tomadas'!$E$4:$E$9993=$A$1)*('Controle de NFs Tomadas'!$C$4:$C$9993=S$2)*('Controle de NFs Tomadas'!$G$4:$G$9993=$A30)*('Controle de NFs Tomadas'!$I$4:$I$9993))</f>
        <v>296</v>
      </c>
      <c r="T30" s="168">
        <f>SUMPRODUCT(('Controle de NFs Tomadas'!$E$4:$E$9993=$A$1)*('Controle de NFs Tomadas'!$C$4:$C$9993=T$2)*('Controle de NFs Tomadas'!$G$4:$G$9993=$A30)*('Controle de NFs Tomadas'!$I$4:$I$9993))</f>
        <v>379</v>
      </c>
      <c r="U30" s="168">
        <f>SUMPRODUCT(('Controle de NFs Tomadas'!$E$4:$E$9993=$A$1)*('Controle de NFs Tomadas'!$C$4:$C$9993=U$2)*('Controle de NFs Tomadas'!$G$4:$G$9993=$A30)*('Controle de NFs Tomadas'!$I$4:$I$9993))</f>
        <v>184.5</v>
      </c>
      <c r="V30" s="168">
        <f>SUMPRODUCT(('Controle de NFs Tomadas'!$E$4:$E$9993=$A$1)*('Controle de NFs Tomadas'!$C$4:$C$9993=V$2)*('Controle de NFs Tomadas'!$G$4:$G$9993=$A30)*('Controle de NFs Tomadas'!$I$4:$I$9993))</f>
        <v>0</v>
      </c>
      <c r="W30" s="168">
        <f>SUMPRODUCT(('Controle de NFs Tomadas'!$E$4:$E$9993=$A$1)*('Controle de NFs Tomadas'!$C$4:$C$9993=W$2)*('Controle de NFs Tomadas'!$G$4:$G$9993=$A30)*('Controle de NFs Tomadas'!$I$4:$I$9993))</f>
        <v>0</v>
      </c>
      <c r="X30" s="168">
        <f>SUMPRODUCT(('Controle de NFs Tomadas'!$E$4:$E$9993=$A$1)*('Controle de NFs Tomadas'!$C$4:$C$9993=X$2)*('Controle de NFs Tomadas'!$G$4:$G$9993=$A30)*('Controle de NFs Tomadas'!$I$4:$I$9993))</f>
        <v>0</v>
      </c>
      <c r="Y30" s="168">
        <f>SUMPRODUCT(('Controle de NFs Tomadas'!$E$4:$E$9993=$A$1)*('Controle de NFs Tomadas'!$C$4:$C$9993=Y$2)*('Controle de NFs Tomadas'!$G$4:$G$9993=$A30)*('Controle de NFs Tomadas'!$I$4:$I$9993))</f>
        <v>0</v>
      </c>
      <c r="Z30" s="168">
        <v>396</v>
      </c>
      <c r="AA30" s="168">
        <f>SUMPRODUCT(('Controle de NFs Tomadas'!$E$4:$E$9993=$A$1)*('Controle de NFs Tomadas'!$C$4:$C$9993=AA$2)*('Controle de NFs Tomadas'!$G$4:$G$9993=$A30)*('Controle de NFs Tomadas'!$I$4:$I$9993))</f>
        <v>270</v>
      </c>
      <c r="AB30" s="168">
        <v>589.25</v>
      </c>
      <c r="AC30" s="168">
        <f>SUMPRODUCT(('Controle de NFs Tomadas'!$E$4:$E$9993=$A$1)*('Controle de NFs Tomadas'!$C$4:$C$9993=AC$2)*('Controle de NFs Tomadas'!$G$4:$G$9993=$A30)*('Controle de NFs Tomadas'!$I$4:$I$9993))</f>
        <v>0</v>
      </c>
      <c r="AD30" s="168">
        <f>SUMPRODUCT(('Controle de NFs Tomadas'!$E$4:$E$9993=$A$1)*('Controle de NFs Tomadas'!$C$4:$C$9993=AD$2)*('Controle de NFs Tomadas'!$G$4:$G$9993=$A30)*('Controle de NFs Tomadas'!$I$4:$I$9993))</f>
        <v>0</v>
      </c>
      <c r="AE30" s="168">
        <f>SUMPRODUCT(('Controle de NFs Tomadas'!$E$4:$E$9993=$A$1)*('Controle de NFs Tomadas'!$C$4:$C$9993=AE$2)*('Controle de NFs Tomadas'!$G$4:$G$9993=$A30)*('Controle de NFs Tomadas'!$I$4:$I$9993))</f>
        <v>0</v>
      </c>
      <c r="AF30" s="168">
        <f>SUMPRODUCT(('Controle de NFs Tomadas'!$E$4:$E$9993=$A$1)*('Controle de NFs Tomadas'!$C$4:$C$9993=AF$2)*('Controle de NFs Tomadas'!$G$4:$G$9993=$A30)*('Controle de NFs Tomadas'!$I$4:$I$9993))</f>
        <v>134.5</v>
      </c>
      <c r="AG30" s="168">
        <f>SUMPRODUCT(('Controle de NFs Tomadas'!$E$4:$E$9993=$A$1)*('Controle de NFs Tomadas'!$C$4:$C$9993=AG$2)*('Controle de NFs Tomadas'!$G$4:$G$9993=$A30)*('Controle de NFs Tomadas'!$I$4:$I$9993))</f>
        <v>0</v>
      </c>
      <c r="AH30" s="194">
        <f>SUMPRODUCT(('Controle de NFs Tomadas'!$E$4:$E$9993=$A$1)*('Controle de NFs Tomadas'!$C$4:$C$9993=AH$2)*('Controle de NFs Tomadas'!$G$4:$G$9993=$A30)*('Controle de NFs Tomadas'!$I$4:$I$9993))</f>
        <v>212.3</v>
      </c>
      <c r="AI30" s="167">
        <f>SUMPRODUCT(('Controle de NFs Tomadas'!$E$4:$E$9993=$A$1)*('Controle de NFs Tomadas'!$C$4:$C$9993=AI$2)*('Controle de NFs Tomadas'!$G$4:$G$9993=$A30)*('Controle de NFs Tomadas'!$I$4:$I$9993))</f>
        <v>343.26</v>
      </c>
      <c r="AJ30" s="168">
        <f>SUMPRODUCT(('Controle de NFs Tomadas'!$E$4:$E$9993=$A$1)*('Controle de NFs Tomadas'!$C$4:$C$9993=AJ$2)*('Controle de NFs Tomadas'!$G$4:$G$9993=$A30)*('Controle de NFs Tomadas'!$I$4:$I$9993))</f>
        <v>0</v>
      </c>
      <c r="AK30" s="168">
        <f>SUMPRODUCT(('Controle de NFs Tomadas'!$E$4:$E$9993=$A$1)*('Controle de NFs Tomadas'!$C$4:$C$9993=AK$2)*('Controle de NFs Tomadas'!$G$4:$G$9993=$A30)*('Controle de NFs Tomadas'!$I$4:$I$9993))</f>
        <v>0</v>
      </c>
      <c r="AL30" s="168">
        <f>SUMPRODUCT(('Controle de NFs Tomadas'!$E$4:$E$9993=$A$1)*('Controle de NFs Tomadas'!$C$4:$C$9993=AL$2)*('Controle de NFs Tomadas'!$G$4:$G$9993=$A30)*('Controle de NFs Tomadas'!$I$4:$I$9993))</f>
        <v>0</v>
      </c>
      <c r="AM30" s="168">
        <f>SUMPRODUCT(('Controle de NFs Tomadas'!$E$4:$E$9993=$A$1)*('Controle de NFs Tomadas'!$C$4:$C$9993=AM$2)*('Controle de NFs Tomadas'!$G$4:$G$9993=$A30)*('Controle de NFs Tomadas'!$I$4:$I$9993))</f>
        <v>1049.58</v>
      </c>
      <c r="AN30" s="168">
        <f>SUMPRODUCT(('Controle de NFs Tomadas'!$E$4:$E$9993=$A$1)*('Controle de NFs Tomadas'!$C$4:$C$9993=AN$2)*('Controle de NFs Tomadas'!$G$4:$G$9993=$A30)*('Controle de NFs Tomadas'!$I$4:$I$9993))</f>
        <v>0</v>
      </c>
      <c r="AO30" s="168">
        <f>SUMPRODUCT(('Controle de NFs Tomadas'!$E$4:$E$9993=$A$1)*('Controle de NFs Tomadas'!$C$4:$C$9993=AO$2)*('Controle de NFs Tomadas'!$G$4:$G$9993=$A30)*('Controle de NFs Tomadas'!$I$4:$I$9993))</f>
        <v>240.2</v>
      </c>
      <c r="AP30" s="168">
        <f>SUMPRODUCT(('Controle de NFs Tomadas'!$E$4:$E$9993=$A$1)*('Controle de NFs Tomadas'!$C$4:$C$9993=AP$2)*('Controle de NFs Tomadas'!$G$4:$G$9993=$A30)*('Controle de NFs Tomadas'!$I$4:$I$9993))</f>
        <v>0</v>
      </c>
      <c r="AQ30" s="168">
        <f>SUMPRODUCT(('Controle de NFs Tomadas'!$E$4:$E$9993=$A$1)*('Controle de NFs Tomadas'!$C$4:$C$9993=AQ$2)*('Controle de NFs Tomadas'!$G$4:$G$9993=$A30)*('Controle de NFs Tomadas'!$I$4:$I$9993))</f>
        <v>200.01</v>
      </c>
      <c r="AR30" s="168">
        <f>SUMPRODUCT(('Controle de NFs Tomadas'!$E$4:$E$9993=$A$1)*('Controle de NFs Tomadas'!$C$4:$C$9993=AR$2)*('Controle de NFs Tomadas'!$G$4:$G$9993=$A30)*('Controle de NFs Tomadas'!$I$4:$I$9993))</f>
        <v>0</v>
      </c>
      <c r="AS30" s="168">
        <f>SUMPRODUCT(('Controle de NFs Tomadas'!$E$4:$E$9993=$A$1)*('Controle de NFs Tomadas'!$C$4:$C$9993=AS$2)*('Controle de NFs Tomadas'!$G$4:$G$9993=$A30)*('Controle de NFs Tomadas'!$I$4:$I$9993))</f>
        <v>0</v>
      </c>
      <c r="AT30" s="168">
        <v>123.36</v>
      </c>
      <c r="AU30" s="168">
        <f>SUMPRODUCT(('Controle de NFs Tomadas'!$E$4:$E$9993=$A$1)*('Controle de NFs Tomadas'!$C$4:$C$9993=AU$2)*('Controle de NFs Tomadas'!$G$4:$G$9993=$A30)*('Controle de NFs Tomadas'!$I$4:$I$9993))</f>
        <v>392.59</v>
      </c>
      <c r="AV30" s="168">
        <v>260</v>
      </c>
      <c r="AW30" s="168">
        <v>260</v>
      </c>
      <c r="AX30" s="168">
        <f>SUMPRODUCT(('Controle de NFs Tomadas'!$E$4:$E$9993=$A$1)*('Controle de NFs Tomadas'!$C$4:$C$9993=AX$2)*('Controle de NFs Tomadas'!$G$4:$G$9993=$A30)*('Controle de NFs Tomadas'!$I$4:$I$9993))</f>
        <v>0</v>
      </c>
      <c r="AY30" s="168">
        <f>SUMPRODUCT(('Controle de NFs Tomadas'!$E$4:$E$9993=$A$1)*('Controle de NFs Tomadas'!$C$4:$C$9993=AY$2)*('Controle de NFs Tomadas'!$G$4:$G$9993=$A30)*('Controle de NFs Tomadas'!$I$4:$I$9993))</f>
        <v>0</v>
      </c>
      <c r="AZ30" s="168">
        <f>SUMPRODUCT(('Controle de NFs Tomadas'!$E$4:$E$9993=$A$1)*('Controle de NFs Tomadas'!$C$4:$C$9993=AZ$2)*('Controle de NFs Tomadas'!$G$4:$G$9993=$A30)*('Controle de NFs Tomadas'!$I$4:$I$9993))</f>
        <v>0</v>
      </c>
      <c r="BA30" s="168">
        <v>114.73</v>
      </c>
      <c r="BB30" s="168">
        <f>SUMPRODUCT(('Controle de NFs Tomadas'!$E$4:$E$9993=$A$1)*('Controle de NFs Tomadas'!$C$4:$C$9993=BB$2)*('Controle de NFs Tomadas'!$G$4:$G$9993=$A30)*('Controle de NFs Tomadas'!$I$4:$I$9993))</f>
        <v>0</v>
      </c>
      <c r="BC30" s="168"/>
      <c r="BD30" s="168">
        <f>SUMPRODUCT(('Controle de NFs Tomadas'!$E$4:$E$9993=$A$1)*('Controle de NFs Tomadas'!$C$4:$C$9993=BD$2)*('Controle de NFs Tomadas'!$G$4:$G$9993=$A30)*('Controle de NFs Tomadas'!$I$4:$I$9993))</f>
        <v>263.8</v>
      </c>
      <c r="BE30" s="168">
        <v>0</v>
      </c>
      <c r="BF30" s="168">
        <f>SUMPRODUCT(('Controle de NFs Tomadas'!$E$4:$E$9993=$A$1)*('Controle de NFs Tomadas'!$C$4:$C$9993=BF$2)*('Controle de NFs Tomadas'!$G$4:$G$9993=$A30)*('Controle de NFs Tomadas'!$I$4:$I$9993))</f>
        <v>0</v>
      </c>
      <c r="BG30" s="168">
        <f>SUMPRODUCT(('Controle de NFs Tomadas'!$E$4:$E$9993=$A$1)*('Controle de NFs Tomadas'!$C$4:$C$9993=BG$2)*('Controle de NFs Tomadas'!$G$4:$G$9993=$A30)*('Controle de NFs Tomadas'!$I$4:$I$9993))</f>
        <v>0</v>
      </c>
      <c r="BH30" s="168">
        <f>SUMPRODUCT(('Controle de NFs Tomadas'!$E$4:$E$9993=$A$1)*('Controle de NFs Tomadas'!$C$4:$C$9993=BH$2)*('Controle de NFs Tomadas'!$G$4:$G$9993=$A30)*('Controle de NFs Tomadas'!$I$4:$I$9993))</f>
        <v>0</v>
      </c>
      <c r="BI30" s="168">
        <v>0</v>
      </c>
      <c r="BJ30" s="168">
        <v>844.76</v>
      </c>
      <c r="BK30" s="168">
        <f>SUMPRODUCT(('Controle de NFs Tomadas'!$E$4:$E$9993=$A$1)*('Controle de NFs Tomadas'!$C$4:$C$9993=BK$2)*('Controle de NFs Tomadas'!$G$4:$G$9993=$A30)*('Controle de NFs Tomadas'!$I$4:$I$9993))</f>
        <v>109.2</v>
      </c>
      <c r="BL30" s="168">
        <f>SUMPRODUCT(('Controle de NFs Tomadas'!$E$4:$E$9993=$A$1)*('Controle de NFs Tomadas'!$C$4:$C$9993=BL$2)*('Controle de NFs Tomadas'!$G$4:$G$9993=$A30)*('Controle de NFs Tomadas'!$I$4:$I$9993))</f>
        <v>0</v>
      </c>
      <c r="BM30" s="169">
        <f>SUMPRODUCT(('Controle de NFs Tomadas'!$E$4:$E$9993=$A$1)*('Controle de NFs Tomadas'!$C$4:$C$9993=BM$2)*('Controle de NFs Tomadas'!$G$4:$G$9993=$A30)*('Controle de NFs Tomadas'!$I$4:$I$9993))</f>
        <v>0</v>
      </c>
      <c r="BN30" s="170">
        <f>SUMPRODUCT(('Controle de NFs Tomadas'!$E$4:$E$9993=$A$1)*('Controle de NFs Tomadas'!$C$4:$C$9993=BN$2)*('Controle de NFs Tomadas'!$G$4:$G$9993=$A30)*('Controle de NFs Tomadas'!$I$4:$I$9993))</f>
        <v>0</v>
      </c>
      <c r="BO30" s="168">
        <v>0</v>
      </c>
      <c r="BP30" s="168">
        <v>0</v>
      </c>
      <c r="BQ30" s="168">
        <v>0</v>
      </c>
      <c r="BR30" s="168">
        <f>SUMPRODUCT(('Controle de NFs Tomadas'!$E$4:$E$9993=$A$1)*('Controle de NFs Tomadas'!$C$4:$C$9993=BR$2)*('Controle de NFs Tomadas'!$G$4:$G$9993=$A30)*('Controle de NFs Tomadas'!$I$4:$I$9993))</f>
        <v>0</v>
      </c>
      <c r="BS30" s="168">
        <f>SUMPRODUCT(('Controle de NFs Tomadas'!$E$4:$E$9993=$A$1)*('Controle de NFs Tomadas'!$C$4:$C$9993=BS$2)*('Controle de NFs Tomadas'!$G$4:$G$9993=$A30)*('Controle de NFs Tomadas'!$I$4:$I$9993))</f>
        <v>0</v>
      </c>
      <c r="BT30" s="168">
        <f>SUMPRODUCT(('Controle de NFs Tomadas'!$E$4:$E$9993=$A$1)*('Controle de NFs Tomadas'!$C$4:$C$9993=BT$2)*('Controle de NFs Tomadas'!$G$4:$G$9993=$A30)*('Controle de NFs Tomadas'!$I$4:$I$9993))</f>
        <v>0</v>
      </c>
      <c r="BU30" s="168">
        <f>SUMPRODUCT(('Controle de NFs Tomadas'!$E$4:$E$9993=$A$1)*('Controle de NFs Tomadas'!$C$4:$C$9993=BU$2)*('Controle de NFs Tomadas'!$G$4:$G$9993=$A30)*('Controle de NFs Tomadas'!$I$4:$I$9993))</f>
        <v>0</v>
      </c>
      <c r="BV30" s="168">
        <f>SUMPRODUCT(('Controle de NFs Tomadas'!$E$4:$E$9993=$A$1)*('Controle de NFs Tomadas'!$C$4:$C$9993=BV$2)*('Controle de NFs Tomadas'!$G$4:$G$9993=$A30)*('Controle de NFs Tomadas'!$I$4:$I$9993))</f>
        <v>0</v>
      </c>
      <c r="BW30" s="168">
        <v>0</v>
      </c>
      <c r="BX30" s="168">
        <f>SUMPRODUCT(('Controle de NFs Tomadas'!$E$4:$E$9993=$A$1)*('Controle de NFs Tomadas'!$C$4:$C$9993=BX$2)*('Controle de NFs Tomadas'!$G$4:$G$9993=$A30)*('Controle de NFs Tomadas'!$I$4:$I$9993))</f>
        <v>202.7</v>
      </c>
      <c r="BY30" s="168">
        <f>SUMPRODUCT(('Controle de NFs Tomadas'!$E$4:$E$9993=$A$1)*('Controle de NFs Tomadas'!$C$4:$C$9993=BY$2)*('Controle de NFs Tomadas'!$G$4:$G$9993=$A30)*('Controle de NFs Tomadas'!$I$4:$I$9993))</f>
        <v>342.95</v>
      </c>
      <c r="BZ30" s="168">
        <f>SUMPRODUCT(('Controle de NFs Tomadas'!$E$4:$E$9993=$A$1)*('Controle de NFs Tomadas'!$C$4:$C$9993=BZ$2)*('Controle de NFs Tomadas'!$G$4:$G$9993=$A30)*('Controle de NFs Tomadas'!$I$4:$I$9993))</f>
        <v>955.82</v>
      </c>
      <c r="CA30" s="168">
        <f>SUMPRODUCT(('Controle de NFs Tomadas'!$E$4:$E$9993=$A$1)*('Controle de NFs Tomadas'!$C$4:$C$9993=CA$2)*('Controle de NFs Tomadas'!$G$4:$G$9993=$A30)*('Controle de NFs Tomadas'!$I$4:$I$9993))</f>
        <v>412</v>
      </c>
      <c r="CB30" s="168">
        <f>SUMPRODUCT(('Controle de NFs Tomadas'!$E$4:$E$9993=$A$1)*('Controle de NFs Tomadas'!$C$4:$C$9993=CB$2)*('Controle de NFs Tomadas'!$G$4:$G$9993=$A30)*('Controle de NFs Tomadas'!$I$4:$I$9993))</f>
        <v>0</v>
      </c>
      <c r="CC30" s="168">
        <f>SUMPRODUCT(('Controle de NFs Tomadas'!$E$4:$E$9993=$A$1)*('Controle de NFs Tomadas'!$C$4:$C$9993=CC$2)*('Controle de NFs Tomadas'!$G$4:$G$9993=$A30)*('Controle de NFs Tomadas'!$I$4:$I$9993))</f>
        <v>1216.6300000000001</v>
      </c>
      <c r="CD30" s="168">
        <f>SUMPRODUCT(('Controle de NFs Tomadas'!$E$4:$E$9993=$A$1)*('Controle de NFs Tomadas'!$C$4:$C$9993=CD$2)*('Controle de NFs Tomadas'!$G$4:$G$9993=$A30)*('Controle de NFs Tomadas'!$I$4:$I$9993))</f>
        <v>1619.7900000000002</v>
      </c>
      <c r="CE30" s="168">
        <v>412</v>
      </c>
      <c r="CF30" s="168"/>
      <c r="CG30" s="168"/>
      <c r="CH30" s="168">
        <f>SUMPRODUCT(('Controle de NFs Tomadas'!$E$4:$E$9993=$A$1)*('Controle de NFs Tomadas'!$C$4:$C$9993=CH$2)*('Controle de NFs Tomadas'!$G$4:$G$9993=$A30)*('Controle de NFs Tomadas'!$I$4:$I$9993))</f>
        <v>0</v>
      </c>
      <c r="CI30" s="168">
        <f>SUMPRODUCT(('Controle de NFs Tomadas'!$E$4:$E$9993=$A$1)*('Controle de NFs Tomadas'!$C$4:$C$9993=CI$2)*('Controle de NFs Tomadas'!$G$4:$G$9993=$A30)*('Controle de NFs Tomadas'!$I$4:$I$9993))</f>
        <v>0</v>
      </c>
      <c r="CJ30" s="168">
        <v>91.62</v>
      </c>
      <c r="CK30" s="168">
        <v>952.72</v>
      </c>
      <c r="CL30" s="168">
        <v>130</v>
      </c>
      <c r="CM30" s="168">
        <f>SUMPRODUCT(('Controle de NFs Tomadas'!$E$4:$E$9993=$A$1)*('Controle de NFs Tomadas'!$C$4:$C$9993=CM$2)*('Controle de NFs Tomadas'!$G$4:$G$9993=$A30)*('Controle de NFs Tomadas'!$I$4:$I$9993))</f>
        <v>768.16</v>
      </c>
      <c r="CN30" s="168">
        <f>SUMPRODUCT(('Controle de NFs Tomadas'!$E$4:$E$9993=$A$1)*('Controle de NFs Tomadas'!$C$4:$C$9993=CN$2)*('Controle de NFs Tomadas'!$G$4:$G$9993=$A30)*('Controle de NFs Tomadas'!$I$4:$I$9993))</f>
        <v>0</v>
      </c>
      <c r="CO30" s="168">
        <f>SUMPRODUCT(('Controle de NFs Tomadas'!$E$4:$E$9993=$A$1)*('Controle de NFs Tomadas'!$C$4:$C$9993=CO$2)*('Controle de NFs Tomadas'!$G$4:$G$9993=$A30)*('Controle de NFs Tomadas'!$I$4:$I$9993))</f>
        <v>0</v>
      </c>
      <c r="CP30" s="168">
        <f>SUMPRODUCT(('Controle de NFs Tomadas'!$E$4:$E$9993=$A$1)*('Controle de NFs Tomadas'!$C$4:$C$9993=CP$2)*('Controle de NFs Tomadas'!$G$4:$G$9993=$A30)*('Controle de NFs Tomadas'!$I$4:$I$9993))</f>
        <v>0</v>
      </c>
      <c r="CQ30" s="168">
        <f>SUMPRODUCT(('Controle de NFs Tomadas'!$E$4:$E$9993=$A$1)*('Controle de NFs Tomadas'!$C$4:$C$9993=CQ$2)*('Controle de NFs Tomadas'!$G$4:$G$9993=$A30)*('Controle de NFs Tomadas'!$I$4:$I$9993))</f>
        <v>0</v>
      </c>
      <c r="CR30" s="168">
        <f>SUMPRODUCT(('Controle de NFs Tomadas'!$E$4:$E$9993=$A$1)*('Controle de NFs Tomadas'!$C$4:$C$9993=CR$2)*('Controle de NFs Tomadas'!$G$4:$G$9993=$A30)*('Controle de NFs Tomadas'!$I$4:$I$9993))</f>
        <v>412.2</v>
      </c>
      <c r="CS30" s="168">
        <f>SUMPRODUCT(('Controle de NFs Tomadas'!$E$4:$E$9993=$A$1)*('Controle de NFs Tomadas'!$C$4:$C$9993=CS$2)*('Controle de NFs Tomadas'!$G$4:$G$9993=$A30)*('Controle de NFs Tomadas'!$I$4:$I$9993))</f>
        <v>0</v>
      </c>
      <c r="CT30" s="168">
        <f>SUMPRODUCT(('Controle de NFs Tomadas'!$E$4:$E$9993=$A$1)*('Controle de NFs Tomadas'!$C$4:$C$9993=CT$2)*('Controle de NFs Tomadas'!$G$4:$G$9993=$A30)*('Controle de NFs Tomadas'!$I$4:$I$9993))</f>
        <v>0</v>
      </c>
      <c r="CU30" s="168">
        <f>SUMPRODUCT(('Controle de NFs Tomadas'!$E$4:$E$9993=$A$1)*('Controle de NFs Tomadas'!$C$4:$C$9993=CU$2)*('Controle de NFs Tomadas'!$G$4:$G$9993=$A30)*('Controle de NFs Tomadas'!$I$4:$I$9993))</f>
        <v>1299.26</v>
      </c>
      <c r="CV30" s="168">
        <f>SUMPRODUCT(('Controle de NFs Tomadas'!$E$4:$E$9993=$A$1)*('Controle de NFs Tomadas'!$C$4:$C$9993=CV$2)*('Controle de NFs Tomadas'!$G$4:$G$9993=$A30)*('Controle de NFs Tomadas'!$I$4:$I$9993))</f>
        <v>0</v>
      </c>
      <c r="CW30" s="168">
        <f>SUMPRODUCT(('Controle de NFs Tomadas'!$E$4:$E$9993=$A$1)*('Controle de NFs Tomadas'!$C$4:$C$9993=CW$2)*('Controle de NFs Tomadas'!$G$4:$G$9993=$A30)*('Controle de NFs Tomadas'!$I$4:$I$9993))</f>
        <v>0</v>
      </c>
      <c r="CX30" s="168">
        <f>SUMPRODUCT(('Controle de NFs Tomadas'!$E$4:$E$9993=$A$1)*('Controle de NFs Tomadas'!$C$4:$C$9993=CX$2)*('Controle de NFs Tomadas'!$G$4:$G$9993=$A30)*('Controle de NFs Tomadas'!$I$4:$I$9993))</f>
        <v>0</v>
      </c>
      <c r="CY30" s="168">
        <f>SUMPRODUCT(('Controle de NFs Tomadas'!$E$4:$E$9993=$A$1)*('Controle de NFs Tomadas'!$C$4:$C$9993=CY$2)*('Controle de NFs Tomadas'!$G$4:$G$9993=$A30)*('Controle de NFs Tomadas'!$I$4:$I$9993))</f>
        <v>0</v>
      </c>
      <c r="CZ30" s="168">
        <f>SUMPRODUCT(('Controle de NFs Tomadas'!$E$4:$E$9993=$A$1)*('Controle de NFs Tomadas'!$C$4:$C$9993=CZ$2)*('Controle de NFs Tomadas'!$G$4:$G$9993=$A30)*('Controle de NFs Tomadas'!$I$4:$I$9993))</f>
        <v>0</v>
      </c>
      <c r="DA30" s="168">
        <f>SUMPRODUCT(('Controle de NFs Tomadas'!$E$4:$E$9993=$A$1)*('Controle de NFs Tomadas'!$C$4:$C$9993=DA$2)*('Controle de NFs Tomadas'!$G$4:$G$9993=$A30)*('Controle de NFs Tomadas'!$I$4:$I$9993))</f>
        <v>0</v>
      </c>
      <c r="DB30" s="168">
        <f>SUMPRODUCT(('Controle de NFs Tomadas'!$E$4:$E$9993=$A$1)*('Controle de NFs Tomadas'!$C$4:$C$9993=DB$2)*('Controle de NFs Tomadas'!$G$4:$G$9993=$A30)*('Controle de NFs Tomadas'!$I$4:$I$9993))</f>
        <v>0</v>
      </c>
      <c r="DC30" s="168">
        <f>SUMPRODUCT(('Controle de NFs Tomadas'!$E$4:$E$9993=$A$1)*('Controle de NFs Tomadas'!$C$4:$C$9993=DC$2)*('Controle de NFs Tomadas'!$G$4:$G$9993=$A30)*('Controle de NFs Tomadas'!$I$4:$I$9993))</f>
        <v>0</v>
      </c>
      <c r="DD30" s="168">
        <f>SUMPRODUCT(('Controle de NFs Tomadas'!$E$4:$E$9993=$A$1)*('Controle de NFs Tomadas'!$C$4:$C$9993=DD$2)*('Controle de NFs Tomadas'!$G$4:$G$9993=$A30)*('Controle de NFs Tomadas'!$I$4:$I$9993))</f>
        <v>0</v>
      </c>
      <c r="DE30" s="168">
        <f>SUMPRODUCT(('Controle de NFs Tomadas'!$E$4:$E$9993=$A$1)*('Controle de NFs Tomadas'!$C$4:$C$9993=DE$2)*('Controle de NFs Tomadas'!$G$4:$G$9993=$A30)*('Controle de NFs Tomadas'!$I$4:$I$9993))</f>
        <v>0</v>
      </c>
      <c r="DF30" s="168">
        <f>SUMPRODUCT(('Controle de NFs Tomadas'!$E$4:$E$9993=$A$1)*('Controle de NFs Tomadas'!$C$4:$C$9993=DF$2)*('Controle de NFs Tomadas'!$G$4:$G$9993=$A30)*('Controle de NFs Tomadas'!$I$4:$I$9993))</f>
        <v>0</v>
      </c>
      <c r="DG30" s="168">
        <f>SUMPRODUCT(('Controle de NFs Tomadas'!$E$4:$E$9993=$A$1)*('Controle de NFs Tomadas'!$C$4:$C$9993=DG$2)*('Controle de NFs Tomadas'!$G$4:$G$9993=$A30)*('Controle de NFs Tomadas'!$I$4:$I$9993))</f>
        <v>0</v>
      </c>
      <c r="DH30" s="168">
        <f>SUMPRODUCT(('Controle de NFs Tomadas'!$E$4:$E$9993=$A$1)*('Controle de NFs Tomadas'!$C$4:$C$9993=DH$2)*('Controle de NFs Tomadas'!$G$4:$G$9993=$A30)*('Controle de NFs Tomadas'!$I$4:$I$9993))</f>
        <v>0</v>
      </c>
      <c r="DI30" s="168">
        <f>SUMPRODUCT(('Controle de NFs Tomadas'!$E$4:$E$9993=$A$1)*('Controle de NFs Tomadas'!$C$4:$C$9993=DI$2)*('Controle de NFs Tomadas'!$G$4:$G$9993=$A30)*('Controle de NFs Tomadas'!$I$4:$I$9993))</f>
        <v>0</v>
      </c>
      <c r="DJ30" s="168">
        <f>SUMPRODUCT(('Controle de NFs Tomadas'!$E$4:$E$9993=$A$1)*('Controle de NFs Tomadas'!$C$4:$C$9993=DJ$2)*('Controle de NFs Tomadas'!$G$4:$G$9993=$A30)*('Controle de NFs Tomadas'!$I$4:$I$9993))</f>
        <v>0</v>
      </c>
      <c r="DK30" s="168">
        <f>SUMPRODUCT(('Controle de NFs Tomadas'!$E$4:$E$9993=$A$1)*('Controle de NFs Tomadas'!$C$4:$C$9993=DK$2)*('Controle de NFs Tomadas'!$G$4:$G$9993=$A30)*('Controle de NFs Tomadas'!$I$4:$I$9993))</f>
        <v>0</v>
      </c>
      <c r="DL30" s="168">
        <f>SUMPRODUCT(('Controle de NFs Tomadas'!$E$4:$E$9993=$A$1)*('Controle de NFs Tomadas'!$C$4:$C$9993=DL$2)*('Controle de NFs Tomadas'!$G$4:$G$9993=$A30)*('Controle de NFs Tomadas'!$I$4:$I$9993))</f>
        <v>0</v>
      </c>
      <c r="DM30" s="168">
        <f>SUMPRODUCT(('Controle de NFs Tomadas'!$E$4:$E$9993=$A$1)*('Controle de NFs Tomadas'!$C$4:$C$9993=DM$2)*('Controle de NFs Tomadas'!$G$4:$G$9993=$A30)*('Controle de NFs Tomadas'!$I$4:$I$9993))</f>
        <v>0</v>
      </c>
      <c r="DN30" s="168">
        <f>SUMPRODUCT(('Controle de NFs Tomadas'!$E$4:$E$9993=$A$1)*('Controle de NFs Tomadas'!$C$4:$C$9993=DN$2)*('Controle de NFs Tomadas'!$G$4:$G$9993=$A30)*('Controle de NFs Tomadas'!$I$4:$I$9993))</f>
        <v>0</v>
      </c>
      <c r="DO30" s="168">
        <f>SUMPRODUCT(('Controle de NFs Tomadas'!$E$4:$E$9993=$A$1)*('Controle de NFs Tomadas'!$C$4:$C$9993=DO$2)*('Controle de NFs Tomadas'!$G$4:$G$9993=$A30)*('Controle de NFs Tomadas'!$I$4:$I$9993))</f>
        <v>0</v>
      </c>
      <c r="DP30" s="168">
        <f>SUMPRODUCT(('Controle de NFs Tomadas'!$E$4:$E$9993=$A$1)*('Controle de NFs Tomadas'!$C$4:$C$9993=DP$2)*('Controle de NFs Tomadas'!$G$4:$G$9993=$A30)*('Controle de NFs Tomadas'!$I$4:$I$9993))</f>
        <v>0</v>
      </c>
      <c r="DQ30" s="168">
        <f>SUMPRODUCT(('Controle de NFs Tomadas'!$E$4:$E$9993=$A$1)*('Controle de NFs Tomadas'!$C$4:$C$9993=DQ$2)*('Controle de NFs Tomadas'!$G$4:$G$9993=$A30)*('Controle de NFs Tomadas'!$I$4:$I$9993))</f>
        <v>0</v>
      </c>
      <c r="DR30" s="168">
        <f>SUMPRODUCT(('Controle de NFs Tomadas'!$E$4:$E$9993=$A$1)*('Controle de NFs Tomadas'!$C$4:$C$9993=DR$2)*('Controle de NFs Tomadas'!$G$4:$G$9993=$A30)*('Controle de NFs Tomadas'!$I$4:$I$9993))</f>
        <v>0</v>
      </c>
      <c r="DS30" s="168">
        <f>SUMPRODUCT(('Controle de NFs Tomadas'!$E$4:$E$9993=$A$1)*('Controle de NFs Tomadas'!$C$4:$C$9993=DS$2)*('Controle de NFs Tomadas'!$G$4:$G$9993=$A30)*('Controle de NFs Tomadas'!$I$4:$I$9993))</f>
        <v>0</v>
      </c>
      <c r="DT30" s="168">
        <f>SUMPRODUCT(('Controle de NFs Tomadas'!$E$4:$E$9993=$A$1)*('Controle de NFs Tomadas'!$C$4:$C$9993=DT$2)*('Controle de NFs Tomadas'!$G$4:$G$9993=$A30)*('Controle de NFs Tomadas'!$I$4:$I$9993))</f>
        <v>0</v>
      </c>
      <c r="DU30" s="168">
        <f>SUMPRODUCT(('Controle de NFs Tomadas'!$E$4:$E$9993=$A$1)*('Controle de NFs Tomadas'!$C$4:$C$9993=DU$2)*('Controle de NFs Tomadas'!$G$4:$G$9993=$A30)*('Controle de NFs Tomadas'!$I$4:$I$9993))</f>
        <v>0</v>
      </c>
      <c r="DV30" s="168">
        <f>SUMPRODUCT(('Controle de NFs Tomadas'!$E$4:$E$9993=$A$1)*('Controle de NFs Tomadas'!$C$4:$C$9993=DV$2)*('Controle de NFs Tomadas'!$G$4:$G$9993=$A30)*('Controle de NFs Tomadas'!$I$4:$I$9993))</f>
        <v>0</v>
      </c>
      <c r="DW30" s="168">
        <f>SUMPRODUCT(('Controle de NFs Tomadas'!$E$4:$E$9993=$A$1)*('Controle de NFs Tomadas'!$C$4:$C$9993=DW$2)*('Controle de NFs Tomadas'!$G$4:$G$9993=$A30)*('Controle de NFs Tomadas'!$I$4:$I$9993))</f>
        <v>0</v>
      </c>
      <c r="DX30" s="168">
        <f>SUMPRODUCT(('Controle de NFs Tomadas'!$E$4:$E$9993=$A$1)*('Controle de NFs Tomadas'!$C$4:$C$9993=DX$2)*('Controle de NFs Tomadas'!$G$4:$G$9993=$A30)*('Controle de NFs Tomadas'!$I$4:$I$9993))</f>
        <v>0</v>
      </c>
      <c r="DY30" s="168">
        <f>SUMPRODUCT(('Controle de NFs Tomadas'!$E$4:$E$9993=$A$1)*('Controle de NFs Tomadas'!$C$4:$C$9993=DY$2)*('Controle de NFs Tomadas'!$G$4:$G$9993=$A30)*('Controle de NFs Tomadas'!$I$4:$I$9993))</f>
        <v>0</v>
      </c>
      <c r="DZ30" s="168">
        <f>SUMPRODUCT(('Controle de NFs Tomadas'!$E$4:$E$9993=$A$1)*('Controle de NFs Tomadas'!$C$4:$C$9993=DZ$2)*('Controle de NFs Tomadas'!$G$4:$G$9993=$A30)*('Controle de NFs Tomadas'!$I$4:$I$9993))</f>
        <v>0</v>
      </c>
      <c r="EA30" s="168">
        <f>SUMPRODUCT(('Controle de NFs Tomadas'!$E$4:$E$9993=$A$1)*('Controle de NFs Tomadas'!$C$4:$C$9993=EA$2)*('Controle de NFs Tomadas'!$G$4:$G$9993=$A30)*('Controle de NFs Tomadas'!$I$4:$I$9993))</f>
        <v>0</v>
      </c>
      <c r="EB30" s="168">
        <f>SUMPRODUCT(('Controle de NFs Tomadas'!$E$4:$E$9993=$A$1)*('Controle de NFs Tomadas'!$C$4:$C$9993=EB$2)*('Controle de NFs Tomadas'!$G$4:$G$9993=$A30)*('Controle de NFs Tomadas'!$I$4:$I$9993))</f>
        <v>0</v>
      </c>
      <c r="EC30" s="168">
        <f>SUMPRODUCT(('Controle de NFs Tomadas'!$E$4:$E$9993=$A$1)*('Controle de NFs Tomadas'!$C$4:$C$9993=EC$2)*('Controle de NFs Tomadas'!$G$4:$G$9993=$A30)*('Controle de NFs Tomadas'!$I$4:$I$9993))</f>
        <v>0</v>
      </c>
      <c r="ED30" s="168">
        <f>SUMPRODUCT(('Controle de NFs Tomadas'!$E$4:$E$9993=$A$1)*('Controle de NFs Tomadas'!$C$4:$C$9993=ED$2)*('Controle de NFs Tomadas'!$G$4:$G$9993=$A30)*('Controle de NFs Tomadas'!$I$4:$I$9993))</f>
        <v>0</v>
      </c>
      <c r="EE30" s="168">
        <f>SUMPRODUCT(('Controle de NFs Tomadas'!$E$4:$E$9993=$A$1)*('Controle de NFs Tomadas'!$C$4:$C$9993=EE$2)*('Controle de NFs Tomadas'!$G$4:$G$9993=$A30)*('Controle de NFs Tomadas'!$I$4:$I$9993))</f>
        <v>0</v>
      </c>
      <c r="EF30" s="168">
        <f>SUMPRODUCT(('Controle de NFs Tomadas'!$E$4:$E$9993=$A$1)*('Controle de NFs Tomadas'!$C$4:$C$9993=EF$2)*('Controle de NFs Tomadas'!$G$4:$G$9993=$A30)*('Controle de NFs Tomadas'!$I$4:$I$9993))</f>
        <v>0</v>
      </c>
      <c r="EG30" s="168">
        <f>SUMPRODUCT(('Controle de NFs Tomadas'!$E$4:$E$9993=$A$1)*('Controle de NFs Tomadas'!$C$4:$C$9993=EG$2)*('Controle de NFs Tomadas'!$G$4:$G$9993=$A30)*('Controle de NFs Tomadas'!$I$4:$I$9993))</f>
        <v>0</v>
      </c>
      <c r="EH30" s="168">
        <f>SUMPRODUCT(('Controle de NFs Tomadas'!$E$4:$E$9993=$A$1)*('Controle de NFs Tomadas'!$C$4:$C$9993=EH$2)*('Controle de NFs Tomadas'!$G$4:$G$9993=$A30)*('Controle de NFs Tomadas'!$I$4:$I$9993))</f>
        <v>0</v>
      </c>
      <c r="EI30" s="168">
        <f>SUMPRODUCT(('Controle de NFs Tomadas'!$E$4:$E$9993=$A$1)*('Controle de NFs Tomadas'!$C$4:$C$9993=EI$2)*('Controle de NFs Tomadas'!$G$4:$G$9993=$A30)*('Controle de NFs Tomadas'!$I$4:$I$9993))</f>
        <v>0</v>
      </c>
      <c r="EJ30" s="168">
        <f>SUMPRODUCT(('Controle de NFs Tomadas'!$E$4:$E$9993=$A$1)*('Controle de NFs Tomadas'!$C$4:$C$9993=EJ$2)*('Controle de NFs Tomadas'!$G$4:$G$9993=$A30)*('Controle de NFs Tomadas'!$I$4:$I$9993))</f>
        <v>0</v>
      </c>
      <c r="EK30" s="168">
        <f>SUMPRODUCT(('Controle de NFs Tomadas'!$E$4:$E$9993=$A$1)*('Controle de NFs Tomadas'!$C$4:$C$9993=EK$2)*('Controle de NFs Tomadas'!$G$4:$G$9993=$A30)*('Controle de NFs Tomadas'!$I$4:$I$9993))</f>
        <v>0</v>
      </c>
      <c r="EL30" s="168">
        <f>SUMPRODUCT(('Controle de NFs Tomadas'!$E$4:$E$9993=$A$1)*('Controle de NFs Tomadas'!$C$4:$C$9993=EL$2)*('Controle de NFs Tomadas'!$G$4:$G$9993=$A30)*('Controle de NFs Tomadas'!$I$4:$I$9993))</f>
        <v>0</v>
      </c>
      <c r="EM30" s="168">
        <f>SUMPRODUCT(('Controle de NFs Tomadas'!$E$4:$E$9993=$A$1)*('Controle de NFs Tomadas'!$C$4:$C$9993=EM$2)*('Controle de NFs Tomadas'!$G$4:$G$9993=$A30)*('Controle de NFs Tomadas'!$I$4:$I$9993))</f>
        <v>0</v>
      </c>
      <c r="EN30" s="168">
        <f>SUMPRODUCT(('Controle de NFs Tomadas'!$E$4:$E$9993=$A$1)*('Controle de NFs Tomadas'!$C$4:$C$9993=EN$2)*('Controle de NFs Tomadas'!$G$4:$G$9993=$A30)*('Controle de NFs Tomadas'!$I$4:$I$9993))</f>
        <v>0</v>
      </c>
      <c r="EO30" s="168">
        <f>SUMPRODUCT(('Controle de NFs Tomadas'!$E$4:$E$9993=$A$1)*('Controle de NFs Tomadas'!$C$4:$C$9993=EO$2)*('Controle de NFs Tomadas'!$G$4:$G$9993=$A30)*('Controle de NFs Tomadas'!$I$4:$I$9993))</f>
        <v>0</v>
      </c>
      <c r="EP30" s="168">
        <f>SUMPRODUCT(('Controle de NFs Tomadas'!$E$4:$E$9993=$A$1)*('Controle de NFs Tomadas'!$C$4:$C$9993=EP$2)*('Controle de NFs Tomadas'!$G$4:$G$9993=$A30)*('Controle de NFs Tomadas'!$I$4:$I$9993))</f>
        <v>0</v>
      </c>
      <c r="EQ30" s="168">
        <f>SUMPRODUCT(('Controle de NFs Tomadas'!$E$4:$E$9993=$A$1)*('Controle de NFs Tomadas'!$C$4:$C$9993=EQ$2)*('Controle de NFs Tomadas'!$G$4:$G$9993=$A30)*('Controle de NFs Tomadas'!$I$4:$I$9993))</f>
        <v>0</v>
      </c>
      <c r="ER30" s="168">
        <f>SUMPRODUCT(('Controle de NFs Tomadas'!$E$4:$E$9993=$A$1)*('Controle de NFs Tomadas'!$C$4:$C$9993=ER$2)*('Controle de NFs Tomadas'!$G$4:$G$9993=$A30)*('Controle de NFs Tomadas'!$I$4:$I$9993))</f>
        <v>0</v>
      </c>
      <c r="ES30" s="168">
        <f>SUMPRODUCT(('Controle de NFs Tomadas'!$E$4:$E$9993=$A$1)*('Controle de NFs Tomadas'!$C$4:$C$9993=ES$2)*('Controle de NFs Tomadas'!$G$4:$G$9993=$A30)*('Controle de NFs Tomadas'!$I$4:$I$9993))</f>
        <v>0</v>
      </c>
      <c r="ET30" s="168">
        <f>SUMPRODUCT(('Controle de NFs Tomadas'!$E$4:$E$9993=$A$1)*('Controle de NFs Tomadas'!$C$4:$C$9993=ET$2)*('Controle de NFs Tomadas'!$G$4:$G$9993=$A30)*('Controle de NFs Tomadas'!$I$4:$I$9993))</f>
        <v>0</v>
      </c>
      <c r="EU30" s="168">
        <f>SUMPRODUCT(('Controle de NFs Tomadas'!$E$4:$E$9993=$A$1)*('Controle de NFs Tomadas'!$C$4:$C$9993=EU$2)*('Controle de NFs Tomadas'!$G$4:$G$9993=$A30)*('Controle de NFs Tomadas'!$I$4:$I$9993))</f>
        <v>0</v>
      </c>
      <c r="EV30" s="168">
        <f>SUMPRODUCT(('Controle de NFs Tomadas'!$E$4:$E$9993=$A$1)*('Controle de NFs Tomadas'!$C$4:$C$9993=EV$2)*('Controle de NFs Tomadas'!$G$4:$G$9993=$A30)*('Controle de NFs Tomadas'!$I$4:$I$9993))</f>
        <v>0</v>
      </c>
      <c r="EW30" s="168">
        <f>SUMPRODUCT(('Controle de NFs Tomadas'!$E$4:$E$9993=$A$1)*('Controle de NFs Tomadas'!$C$4:$C$9993=EW$2)*('Controle de NFs Tomadas'!$G$4:$G$9993=$A30)*('Controle de NFs Tomadas'!$I$4:$I$9993))</f>
        <v>0</v>
      </c>
      <c r="EX30" s="168">
        <f>SUMPRODUCT(('Controle de NFs Tomadas'!$E$4:$E$9993=$A$1)*('Controle de NFs Tomadas'!$C$4:$C$9993=EX$2)*('Controle de NFs Tomadas'!$G$4:$G$9993=$A30)*('Controle de NFs Tomadas'!$I$4:$I$9993))</f>
        <v>0</v>
      </c>
      <c r="EY30" s="168">
        <f>SUMPRODUCT(('Controle de NFs Tomadas'!$E$4:$E$9993=$A$1)*('Controle de NFs Tomadas'!$C$4:$C$9993=EY$2)*('Controle de NFs Tomadas'!$G$4:$G$9993=$A30)*('Controle de NFs Tomadas'!$I$4:$I$9993))</f>
        <v>0</v>
      </c>
      <c r="EZ30" s="168">
        <f>SUMPRODUCT(('Controle de NFs Tomadas'!$E$4:$E$9993=$A$1)*('Controle de NFs Tomadas'!$C$4:$C$9993=EZ$2)*('Controle de NFs Tomadas'!$G$4:$G$9993=$A30)*('Controle de NFs Tomadas'!$I$4:$I$9993))</f>
        <v>0</v>
      </c>
      <c r="FA30" s="168">
        <f>SUMPRODUCT(('Controle de NFs Tomadas'!$E$4:$E$9993=$A$1)*('Controle de NFs Tomadas'!$C$4:$C$9993=FA$2)*('Controle de NFs Tomadas'!$G$4:$G$9993=$A30)*('Controle de NFs Tomadas'!$I$4:$I$9993))</f>
        <v>0</v>
      </c>
      <c r="FB30" s="168">
        <f>SUMPRODUCT(('Controle de NFs Tomadas'!$E$4:$E$9993=$A$1)*('Controle de NFs Tomadas'!$C$4:$C$9993=FB$2)*('Controle de NFs Tomadas'!$G$4:$G$9993=$A30)*('Controle de NFs Tomadas'!$I$4:$I$9993))</f>
        <v>0</v>
      </c>
      <c r="FC30" s="168">
        <f>SUMPRODUCT(('Controle de NFs Tomadas'!$E$4:$E$9993=$A$1)*('Controle de NFs Tomadas'!$C$4:$C$9993=FC$2)*('Controle de NFs Tomadas'!$G$4:$G$9993=$A30)*('Controle de NFs Tomadas'!$I$4:$I$9993))</f>
        <v>0</v>
      </c>
      <c r="FD30" s="168">
        <f>SUMPRODUCT(('Controle de NFs Tomadas'!$E$4:$E$9993=$A$1)*('Controle de NFs Tomadas'!$C$4:$C$9993=FD$2)*('Controle de NFs Tomadas'!$G$4:$G$9993=$A30)*('Controle de NFs Tomadas'!$I$4:$I$9993))</f>
        <v>0</v>
      </c>
      <c r="FE30" s="168">
        <f>SUMPRODUCT(('Controle de NFs Tomadas'!$E$4:$E$9993=$A$1)*('Controle de NFs Tomadas'!$C$4:$C$9993=FE$2)*('Controle de NFs Tomadas'!$G$4:$G$9993=$A30)*('Controle de NFs Tomadas'!$I$4:$I$9993))</f>
        <v>0</v>
      </c>
      <c r="FF30" s="168">
        <f>SUMPRODUCT(('Controle de NFs Tomadas'!$E$4:$E$9993=$A$1)*('Controle de NFs Tomadas'!$C$4:$C$9993=FF$2)*('Controle de NFs Tomadas'!$G$4:$G$9993=$A30)*('Controle de NFs Tomadas'!$I$4:$I$9993))</f>
        <v>0</v>
      </c>
      <c r="FG30" s="168">
        <f>SUMPRODUCT(('Controle de NFs Tomadas'!$E$4:$E$9993=$A$1)*('Controle de NFs Tomadas'!$C$4:$C$9993=FG$2)*('Controle de NFs Tomadas'!$G$4:$G$9993=$A30)*('Controle de NFs Tomadas'!$I$4:$I$9993))</f>
        <v>0</v>
      </c>
      <c r="FH30" s="168">
        <f>SUMPRODUCT(('Controle de NFs Tomadas'!$E$4:$E$9993=$A$1)*('Controle de NFs Tomadas'!$C$4:$C$9993=FH$2)*('Controle de NFs Tomadas'!$G$4:$G$9993=$A30)*('Controle de NFs Tomadas'!$I$4:$I$9993))</f>
        <v>0</v>
      </c>
      <c r="FI30" s="168">
        <f>SUMPRODUCT(('Controle de NFs Tomadas'!$E$4:$E$9993=$A$1)*('Controle de NFs Tomadas'!$C$4:$C$9993=FI$2)*('Controle de NFs Tomadas'!$G$4:$G$9993=$A30)*('Controle de NFs Tomadas'!$I$4:$I$9993))</f>
        <v>0</v>
      </c>
      <c r="FJ30" s="168">
        <f>SUMPRODUCT(('Controle de NFs Tomadas'!$E$4:$E$9993=$A$1)*('Controle de NFs Tomadas'!$C$4:$C$9993=FJ$2)*('Controle de NFs Tomadas'!$G$4:$G$9993=$A30)*('Controle de NFs Tomadas'!$I$4:$I$9993))</f>
        <v>0</v>
      </c>
      <c r="FK30" s="168">
        <f>SUMPRODUCT(('Controle de NFs Tomadas'!$E$4:$E$9993=$A$1)*('Controle de NFs Tomadas'!$C$4:$C$9993=FK$2)*('Controle de NFs Tomadas'!$G$4:$G$9993=$A30)*('Controle de NFs Tomadas'!$I$4:$I$9993))</f>
        <v>0</v>
      </c>
      <c r="FL30" s="168">
        <f>SUMPRODUCT(('Controle de NFs Tomadas'!$E$4:$E$9993=$A$1)*('Controle de NFs Tomadas'!$C$4:$C$9993=FL$2)*('Controle de NFs Tomadas'!$G$4:$G$9993=$A30)*('Controle de NFs Tomadas'!$I$4:$I$9993))</f>
        <v>0</v>
      </c>
      <c r="FM30" s="168">
        <f>SUMPRODUCT(('Controle de NFs Tomadas'!$E$4:$E$9993=$A$1)*('Controle de NFs Tomadas'!$C$4:$C$9993=FM$2)*('Controle de NFs Tomadas'!$G$4:$G$9993=$A30)*('Controle de NFs Tomadas'!$I$4:$I$9993))</f>
        <v>0</v>
      </c>
      <c r="FN30" s="168">
        <f>SUMPRODUCT(('Controle de NFs Tomadas'!$E$4:$E$9993=$A$1)*('Controle de NFs Tomadas'!$C$4:$C$9993=FN$2)*('Controle de NFs Tomadas'!$G$4:$G$9993=$A30)*('Controle de NFs Tomadas'!$I$4:$I$9993))</f>
        <v>0</v>
      </c>
      <c r="FO30" s="168">
        <f>SUMPRODUCT(('Controle de NFs Tomadas'!$E$4:$E$9993=$A$1)*('Controle de NFs Tomadas'!$C$4:$C$9993=FO$2)*('Controle de NFs Tomadas'!$G$4:$G$9993=$A30)*('Controle de NFs Tomadas'!$I$4:$I$9993))</f>
        <v>0</v>
      </c>
      <c r="FP30" s="168">
        <f>SUMPRODUCT(('Controle de NFs Tomadas'!$E$4:$E$9993=$A$1)*('Controle de NFs Tomadas'!$C$4:$C$9993=FP$2)*('Controle de NFs Tomadas'!$G$4:$G$9993=$A30)*('Controle de NFs Tomadas'!$I$4:$I$9993))</f>
        <v>0</v>
      </c>
      <c r="FQ30" s="168">
        <f>SUMPRODUCT(('Controle de NFs Tomadas'!$E$4:$E$9993=$A$1)*('Controle de NFs Tomadas'!$C$4:$C$9993=FQ$2)*('Controle de NFs Tomadas'!$G$4:$G$9993=$A30)*('Controle de NFs Tomadas'!$I$4:$I$9993))</f>
        <v>0</v>
      </c>
      <c r="FR30" s="168">
        <f>SUMPRODUCT(('Controle de NFs Tomadas'!$E$4:$E$9993=$A$1)*('Controle de NFs Tomadas'!$C$4:$C$9993=FR$2)*('Controle de NFs Tomadas'!$G$4:$G$9993=$A30)*('Controle de NFs Tomadas'!$I$4:$I$9993))</f>
        <v>0</v>
      </c>
      <c r="FS30" s="168">
        <f>SUMPRODUCT(('Controle de NFs Tomadas'!$E$4:$E$9993=$A$1)*('Controle de NFs Tomadas'!$C$4:$C$9993=FS$2)*('Controle de NFs Tomadas'!$G$4:$G$9993=$A30)*('Controle de NFs Tomadas'!$I$4:$I$9993))</f>
        <v>0</v>
      </c>
      <c r="FT30" s="168">
        <f>SUMPRODUCT(('Controle de NFs Tomadas'!$E$4:$E$9993=$A$1)*('Controle de NFs Tomadas'!$C$4:$C$9993=FT$2)*('Controle de NFs Tomadas'!$G$4:$G$9993=$A30)*('Controle de NFs Tomadas'!$I$4:$I$9993))</f>
        <v>0</v>
      </c>
      <c r="FU30" s="168">
        <f>SUMPRODUCT(('Controle de NFs Tomadas'!$E$4:$E$9993=$A$1)*('Controle de NFs Tomadas'!$C$4:$C$9993=FU$2)*('Controle de NFs Tomadas'!$G$4:$G$9993=$A30)*('Controle de NFs Tomadas'!$I$4:$I$9993))</f>
        <v>0</v>
      </c>
      <c r="FV30" s="168">
        <f>SUMPRODUCT(('Controle de NFs Tomadas'!$E$4:$E$9993=$A$1)*('Controle de NFs Tomadas'!$C$4:$C$9993=FV$2)*('Controle de NFs Tomadas'!$G$4:$G$9993=$A30)*('Controle de NFs Tomadas'!$I$4:$I$9993))</f>
        <v>0</v>
      </c>
      <c r="FW30" s="168">
        <f>SUMPRODUCT(('Controle de NFs Tomadas'!$E$4:$E$9993=$A$1)*('Controle de NFs Tomadas'!$C$4:$C$9993=FW$2)*('Controle de NFs Tomadas'!$G$4:$G$9993=$A30)*('Controle de NFs Tomadas'!$I$4:$I$9993))</f>
        <v>0</v>
      </c>
      <c r="FX30" s="168">
        <f>SUMPRODUCT(('Controle de NFs Tomadas'!$E$4:$E$9993=$A$1)*('Controle de NFs Tomadas'!$C$4:$C$9993=FX$2)*('Controle de NFs Tomadas'!$G$4:$G$9993=$A30)*('Controle de NFs Tomadas'!$I$4:$I$9993))</f>
        <v>0</v>
      </c>
      <c r="FY30" s="168">
        <f>SUMPRODUCT(('Controle de NFs Tomadas'!$E$4:$E$9993=$A$1)*('Controle de NFs Tomadas'!$C$4:$C$9993=FY$2)*('Controle de NFs Tomadas'!$G$4:$G$9993=$A30)*('Controle de NFs Tomadas'!$I$4:$I$9993))</f>
        <v>0</v>
      </c>
      <c r="FZ30" s="168">
        <f>SUMPRODUCT(('Controle de NFs Tomadas'!$E$4:$E$9993=$A$1)*('Controle de NFs Tomadas'!$C$4:$C$9993=FZ$2)*('Controle de NFs Tomadas'!$G$4:$G$9993=$A30)*('Controle de NFs Tomadas'!$I$4:$I$9993))</f>
        <v>0</v>
      </c>
      <c r="GA30" s="168">
        <f>SUMPRODUCT(('Controle de NFs Tomadas'!$E$4:$E$9993=$A$1)*('Controle de NFs Tomadas'!$C$4:$C$9993=GA$2)*('Controle de NFs Tomadas'!$G$4:$G$9993=$A30)*('Controle de NFs Tomadas'!$I$4:$I$9993))</f>
        <v>0</v>
      </c>
      <c r="GB30" s="168">
        <f>SUMPRODUCT(('Controle de NFs Tomadas'!$E$4:$E$9993=$A$1)*('Controle de NFs Tomadas'!$C$4:$C$9993=GB$2)*('Controle de NFs Tomadas'!$G$4:$G$9993=$A30)*('Controle de NFs Tomadas'!$I$4:$I$9993))</f>
        <v>0</v>
      </c>
      <c r="GC30" s="168">
        <f>SUMPRODUCT(('Controle de NFs Tomadas'!$E$4:$E$9993=$A$1)*('Controle de NFs Tomadas'!$C$4:$C$9993=GC$2)*('Controle de NFs Tomadas'!$G$4:$G$9993=$A30)*('Controle de NFs Tomadas'!$I$4:$I$9993))</f>
        <v>0</v>
      </c>
      <c r="GD30" s="168">
        <f>SUMPRODUCT(('Controle de NFs Tomadas'!$E$4:$E$9993=$A$1)*('Controle de NFs Tomadas'!$C$4:$C$9993=GD$2)*('Controle de NFs Tomadas'!$G$4:$G$9993=$A30)*('Controle de NFs Tomadas'!$I$4:$I$9993))</f>
        <v>0</v>
      </c>
      <c r="GE30" s="168">
        <f>SUMPRODUCT(('Controle de NFs Tomadas'!$E$4:$E$9993=$A$1)*('Controle de NFs Tomadas'!$C$4:$C$9993=GE$2)*('Controle de NFs Tomadas'!$G$4:$G$9993=$A30)*('Controle de NFs Tomadas'!$I$4:$I$9993))</f>
        <v>0</v>
      </c>
      <c r="GF30" s="168">
        <f>SUMPRODUCT(('Controle de NFs Tomadas'!$E$4:$E$9993=$A$1)*('Controle de NFs Tomadas'!$C$4:$C$9993=GF$2)*('Controle de NFs Tomadas'!$G$4:$G$9993=$A30)*('Controle de NFs Tomadas'!$I$4:$I$9993))</f>
        <v>0</v>
      </c>
      <c r="GG30" s="168">
        <f>SUMPRODUCT(('Controle de NFs Tomadas'!$E$4:$E$9993=$A$1)*('Controle de NFs Tomadas'!$C$4:$C$9993=GG$2)*('Controle de NFs Tomadas'!$G$4:$G$9993=$A30)*('Controle de NFs Tomadas'!$I$4:$I$9993))</f>
        <v>0</v>
      </c>
      <c r="GH30" s="168">
        <f>SUMPRODUCT(('Controle de NFs Tomadas'!$E$4:$E$9993=$A$1)*('Controle de NFs Tomadas'!$C$4:$C$9993=GH$2)*('Controle de NFs Tomadas'!$G$4:$G$9993=$A30)*('Controle de NFs Tomadas'!$I$4:$I$9993))</f>
        <v>0</v>
      </c>
      <c r="GI30" s="168">
        <f>SUMPRODUCT(('Controle de NFs Tomadas'!$E$4:$E$9993=$A$1)*('Controle de NFs Tomadas'!$C$4:$C$9993=GI$2)*('Controle de NFs Tomadas'!$G$4:$G$9993=$A30)*('Controle de NFs Tomadas'!$I$4:$I$9993))</f>
        <v>0</v>
      </c>
      <c r="GJ30" s="168">
        <f>SUMPRODUCT(('Controle de NFs Tomadas'!$E$4:$E$9993=$A$1)*('Controle de NFs Tomadas'!$C$4:$C$9993=GJ$2)*('Controle de NFs Tomadas'!$G$4:$G$9993=$A30)*('Controle de NFs Tomadas'!$I$4:$I$9993))</f>
        <v>0</v>
      </c>
      <c r="GK30" s="168">
        <f>SUMPRODUCT(('Controle de NFs Tomadas'!$E$4:$E$9993=$A$1)*('Controle de NFs Tomadas'!$C$4:$C$9993=GK$2)*('Controle de NFs Tomadas'!$G$4:$G$9993=$A30)*('Controle de NFs Tomadas'!$I$4:$I$9993))</f>
        <v>0</v>
      </c>
      <c r="GL30" s="168">
        <f>SUMPRODUCT(('Controle de NFs Tomadas'!$E$4:$E$9993=$A$1)*('Controle de NFs Tomadas'!$C$4:$C$9993=GL$2)*('Controle de NFs Tomadas'!$G$4:$G$9993=$A30)*('Controle de NFs Tomadas'!$I$4:$I$9993))</f>
        <v>0</v>
      </c>
      <c r="GM30" s="168">
        <f>SUMPRODUCT(('Controle de NFs Tomadas'!$E$4:$E$9993=$A$1)*('Controle de NFs Tomadas'!$C$4:$C$9993=GM$2)*('Controle de NFs Tomadas'!$G$4:$G$9993=$A30)*('Controle de NFs Tomadas'!$I$4:$I$9993))</f>
        <v>0</v>
      </c>
      <c r="GN30" s="168">
        <f>SUMPRODUCT(('Controle de NFs Tomadas'!$E$4:$E$9993=$A$1)*('Controle de NFs Tomadas'!$C$4:$C$9993=GN$2)*('Controle de NFs Tomadas'!$G$4:$G$9993=$A30)*('Controle de NFs Tomadas'!$I$4:$I$9993))</f>
        <v>0</v>
      </c>
      <c r="GO30" s="168">
        <f>SUMPRODUCT(('Controle de NFs Tomadas'!$E$4:$E$9993=$A$1)*('Controle de NFs Tomadas'!$C$4:$C$9993=GO$2)*('Controle de NFs Tomadas'!$G$4:$G$9993=$A30)*('Controle de NFs Tomadas'!$I$4:$I$9993))</f>
        <v>0</v>
      </c>
      <c r="GP30" s="168">
        <f>SUMPRODUCT(('Controle de NFs Tomadas'!$E$4:$E$9993=$A$1)*('Controle de NFs Tomadas'!$C$4:$C$9993=GP$2)*('Controle de NFs Tomadas'!$G$4:$G$9993=$A30)*('Controle de NFs Tomadas'!$I$4:$I$9993))</f>
        <v>0</v>
      </c>
      <c r="GQ30" s="168">
        <f>SUMPRODUCT(('Controle de NFs Tomadas'!$E$4:$E$9993=$A$1)*('Controle de NFs Tomadas'!$C$4:$C$9993=GQ$2)*('Controle de NFs Tomadas'!$G$4:$G$9993=$A30)*('Controle de NFs Tomadas'!$I$4:$I$9993))</f>
        <v>0</v>
      </c>
      <c r="GR30" s="168">
        <f>SUMPRODUCT(('Controle de NFs Tomadas'!$E$4:$E$9993=$A$1)*('Controle de NFs Tomadas'!$C$4:$C$9993=GR$2)*('Controle de NFs Tomadas'!$G$4:$G$9993=$A30)*('Controle de NFs Tomadas'!$I$4:$I$9993))</f>
        <v>0</v>
      </c>
      <c r="GS30" s="168">
        <f>SUMPRODUCT(('Controle de NFs Tomadas'!$E$4:$E$9993=$A$1)*('Controle de NFs Tomadas'!$C$4:$C$9993=GS$2)*('Controle de NFs Tomadas'!$G$4:$G$9993=$A30)*('Controle de NFs Tomadas'!$I$4:$I$9993))</f>
        <v>0</v>
      </c>
      <c r="GT30" s="168">
        <f>SUMPRODUCT(('Controle de NFs Tomadas'!$E$4:$E$9993=$A$1)*('Controle de NFs Tomadas'!$C$4:$C$9993=GT$2)*('Controle de NFs Tomadas'!$G$4:$G$9993=$A30)*('Controle de NFs Tomadas'!$I$4:$I$9993))</f>
        <v>0</v>
      </c>
      <c r="GU30" s="168">
        <f>SUMPRODUCT(('Controle de NFs Tomadas'!$E$4:$E$9993=$A$1)*('Controle de NFs Tomadas'!$C$4:$C$9993=GU$2)*('Controle de NFs Tomadas'!$G$4:$G$9993=$A30)*('Controle de NFs Tomadas'!$I$4:$I$9993))</f>
        <v>0</v>
      </c>
      <c r="GV30" s="168">
        <f>SUMPRODUCT(('Controle de NFs Tomadas'!$E$4:$E$9993=$A$1)*('Controle de NFs Tomadas'!$C$4:$C$9993=GV$2)*('Controle de NFs Tomadas'!$G$4:$G$9993=$A30)*('Controle de NFs Tomadas'!$I$4:$I$9993))</f>
        <v>0</v>
      </c>
      <c r="GW30" s="168">
        <f>SUMPRODUCT(('Controle de NFs Tomadas'!$E$4:$E$9993=$A$1)*('Controle de NFs Tomadas'!$C$4:$C$9993=GW$2)*('Controle de NFs Tomadas'!$G$4:$G$9993=$A30)*('Controle de NFs Tomadas'!$I$4:$I$9993))</f>
        <v>0</v>
      </c>
      <c r="GX30" s="168">
        <f>SUMPRODUCT(('Controle de NFs Tomadas'!$E$4:$E$9993=$A$1)*('Controle de NFs Tomadas'!$C$4:$C$9993=GX$2)*('Controle de NFs Tomadas'!$G$4:$G$9993=$A30)*('Controle de NFs Tomadas'!$I$4:$I$9993))</f>
        <v>0</v>
      </c>
      <c r="GY30" s="168">
        <f>SUMPRODUCT(('Controle de NFs Tomadas'!$E$4:$E$9993=$A$1)*('Controle de NFs Tomadas'!$C$4:$C$9993=GY$2)*('Controle de NFs Tomadas'!$G$4:$G$9993=$A30)*('Controle de NFs Tomadas'!$I$4:$I$9993))</f>
        <v>0</v>
      </c>
      <c r="GZ30" s="168">
        <f>SUMPRODUCT(('Controle de NFs Tomadas'!$E$4:$E$9993=$A$1)*('Controle de NFs Tomadas'!$C$4:$C$9993=GZ$2)*('Controle de NFs Tomadas'!$G$4:$G$9993=$A30)*('Controle de NFs Tomadas'!$I$4:$I$9993))</f>
        <v>0</v>
      </c>
      <c r="HA30" s="168">
        <f>SUMPRODUCT(('Controle de NFs Tomadas'!$E$4:$E$9993=$A$1)*('Controle de NFs Tomadas'!$C$4:$C$9993=HA$2)*('Controle de NFs Tomadas'!$G$4:$G$9993=$A30)*('Controle de NFs Tomadas'!$I$4:$I$9993))</f>
        <v>0</v>
      </c>
      <c r="HB30" s="168">
        <f>SUMPRODUCT(('Controle de NFs Tomadas'!$E$4:$E$9993=$A$1)*('Controle de NFs Tomadas'!$C$4:$C$9993=HB$2)*('Controle de NFs Tomadas'!$G$4:$G$9993=$A30)*('Controle de NFs Tomadas'!$I$4:$I$9993))</f>
        <v>0</v>
      </c>
      <c r="HC30" s="168">
        <f>SUMPRODUCT(('Controle de NFs Tomadas'!$E$4:$E$9993=$A$1)*('Controle de NFs Tomadas'!$C$4:$C$9993=HC$2)*('Controle de NFs Tomadas'!$G$4:$G$9993=$A30)*('Controle de NFs Tomadas'!$I$4:$I$9993))</f>
        <v>0</v>
      </c>
      <c r="HD30" s="168">
        <f>SUMPRODUCT(('Controle de NFs Tomadas'!$E$4:$E$9993=$A$1)*('Controle de NFs Tomadas'!$C$4:$C$9993=HD$2)*('Controle de NFs Tomadas'!$G$4:$G$9993=$A30)*('Controle de NFs Tomadas'!$I$4:$I$9993))</f>
        <v>0</v>
      </c>
      <c r="HE30" s="168">
        <f>SUMPRODUCT(('Controle de NFs Tomadas'!$E$4:$E$9993=$A$1)*('Controle de NFs Tomadas'!$C$4:$C$9993=HE$2)*('Controle de NFs Tomadas'!$G$4:$G$9993=$A30)*('Controle de NFs Tomadas'!$I$4:$I$9993))</f>
        <v>0</v>
      </c>
      <c r="HF30" s="168">
        <f>SUMPRODUCT(('Controle de NFs Tomadas'!$E$4:$E$9993=$A$1)*('Controle de NFs Tomadas'!$C$4:$C$9993=HF$2)*('Controle de NFs Tomadas'!$G$4:$G$9993=$A30)*('Controle de NFs Tomadas'!$I$4:$I$9993))</f>
        <v>0</v>
      </c>
      <c r="HG30" s="168">
        <f>SUMPRODUCT(('Controle de NFs Tomadas'!$E$4:$E$9993=$A$1)*('Controle de NFs Tomadas'!$C$4:$C$9993=HG$2)*('Controle de NFs Tomadas'!$G$4:$G$9993=$A30)*('Controle de NFs Tomadas'!$I$4:$I$9993))</f>
        <v>0</v>
      </c>
      <c r="HH30" s="168">
        <f>SUMPRODUCT(('Controle de NFs Tomadas'!$E$4:$E$9993=$A$1)*('Controle de NFs Tomadas'!$C$4:$C$9993=HH$2)*('Controle de NFs Tomadas'!$G$4:$G$9993=$A30)*('Controle de NFs Tomadas'!$I$4:$I$9993))</f>
        <v>0</v>
      </c>
      <c r="HI30" s="168">
        <f>SUMPRODUCT(('Controle de NFs Tomadas'!$E$4:$E$9993=$A$1)*('Controle de NFs Tomadas'!$C$4:$C$9993=HI$2)*('Controle de NFs Tomadas'!$G$4:$G$9993=$A30)*('Controle de NFs Tomadas'!$I$4:$I$9993))</f>
        <v>0</v>
      </c>
      <c r="HJ30" s="168">
        <f>SUMPRODUCT(('Controle de NFs Tomadas'!$E$4:$E$9993=$A$1)*('Controle de NFs Tomadas'!$C$4:$C$9993=HJ$2)*('Controle de NFs Tomadas'!$G$4:$G$9993=$A30)*('Controle de NFs Tomadas'!$I$4:$I$9993))</f>
        <v>0</v>
      </c>
      <c r="HK30" s="168">
        <f>SUMPRODUCT(('Controle de NFs Tomadas'!$E$4:$E$9993=$A$1)*('Controle de NFs Tomadas'!$C$4:$C$9993=HK$2)*('Controle de NFs Tomadas'!$G$4:$G$9993=$A30)*('Controle de NFs Tomadas'!$I$4:$I$9993))</f>
        <v>0</v>
      </c>
      <c r="HL30" s="168">
        <f>SUMPRODUCT(('Controle de NFs Tomadas'!$E$4:$E$9993=$A$1)*('Controle de NFs Tomadas'!$C$4:$C$9993=HL$2)*('Controle de NFs Tomadas'!$G$4:$G$9993=$A30)*('Controle de NFs Tomadas'!$I$4:$I$9993))</f>
        <v>0</v>
      </c>
      <c r="HM30" s="168">
        <f>SUMPRODUCT(('Controle de NFs Tomadas'!$E$4:$E$9993=$A$1)*('Controle de NFs Tomadas'!$C$4:$C$9993=HM$2)*('Controle de NFs Tomadas'!$G$4:$G$9993=$A30)*('Controle de NFs Tomadas'!$I$4:$I$9993))</f>
        <v>0</v>
      </c>
      <c r="HN30" s="168">
        <f>SUMPRODUCT(('Controle de NFs Tomadas'!$E$4:$E$9993=$A$1)*('Controle de NFs Tomadas'!$C$4:$C$9993=HN$2)*('Controle de NFs Tomadas'!$G$4:$G$9993=$A30)*('Controle de NFs Tomadas'!$I$4:$I$9993))</f>
        <v>0</v>
      </c>
      <c r="HO30" s="168">
        <f>SUMPRODUCT(('Controle de NFs Tomadas'!$E$4:$E$9993=$A$1)*('Controle de NFs Tomadas'!$C$4:$C$9993=HO$2)*('Controle de NFs Tomadas'!$G$4:$G$9993=$A30)*('Controle de NFs Tomadas'!$I$4:$I$9993))</f>
        <v>0</v>
      </c>
      <c r="HP30" s="168">
        <f>SUMPRODUCT(('Controle de NFs Tomadas'!$E$4:$E$9993=$A$1)*('Controle de NFs Tomadas'!$C$4:$C$9993=HP$2)*('Controle de NFs Tomadas'!$G$4:$G$9993=$A30)*('Controle de NFs Tomadas'!$I$4:$I$9993))</f>
        <v>0</v>
      </c>
      <c r="HQ30" s="168">
        <f>SUMPRODUCT(('Controle de NFs Tomadas'!$E$4:$E$9993=$A$1)*('Controle de NFs Tomadas'!$C$4:$C$9993=HQ$2)*('Controle de NFs Tomadas'!$G$4:$G$9993=$A30)*('Controle de NFs Tomadas'!$I$4:$I$9993))</f>
        <v>0</v>
      </c>
      <c r="HR30" s="168">
        <f>SUMPRODUCT(('Controle de NFs Tomadas'!$E$4:$E$9993=$A$1)*('Controle de NFs Tomadas'!$C$4:$C$9993=HR$2)*('Controle de NFs Tomadas'!$G$4:$G$9993=$A30)*('Controle de NFs Tomadas'!$I$4:$I$9993))</f>
        <v>0</v>
      </c>
      <c r="HS30" s="168">
        <f>SUMPRODUCT(('Controle de NFs Tomadas'!$E$4:$E$9993=$A$1)*('Controle de NFs Tomadas'!$C$4:$C$9993=HS$2)*('Controle de NFs Tomadas'!$G$4:$G$9993=$A30)*('Controle de NFs Tomadas'!$I$4:$I$9993))</f>
        <v>0</v>
      </c>
      <c r="HT30" s="168">
        <f>SUMPRODUCT(('Controle de NFs Tomadas'!$E$4:$E$9993=$A$1)*('Controle de NFs Tomadas'!$C$4:$C$9993=HT$2)*('Controle de NFs Tomadas'!$G$4:$G$9993=$A30)*('Controle de NFs Tomadas'!$I$4:$I$9993))</f>
        <v>0</v>
      </c>
      <c r="HU30" s="168">
        <f>SUMPRODUCT(('Controle de NFs Tomadas'!$E$4:$E$9993=$A$1)*('Controle de NFs Tomadas'!$C$4:$C$9993=HU$2)*('Controle de NFs Tomadas'!$G$4:$G$9993=$A30)*('Controle de NFs Tomadas'!$I$4:$I$9993))</f>
        <v>0</v>
      </c>
      <c r="HV30" s="168">
        <f>SUMPRODUCT(('Controle de NFs Tomadas'!$E$4:$E$9993=$A$1)*('Controle de NFs Tomadas'!$C$4:$C$9993=HV$2)*('Controle de NFs Tomadas'!$G$4:$G$9993=$A30)*('Controle de NFs Tomadas'!$I$4:$I$9993))</f>
        <v>0</v>
      </c>
      <c r="HW30" s="168">
        <f>SUMPRODUCT(('Controle de NFs Tomadas'!$E$4:$E$9993=$A$1)*('Controle de NFs Tomadas'!$C$4:$C$9993=HW$2)*('Controle de NFs Tomadas'!$G$4:$G$9993=$A30)*('Controle de NFs Tomadas'!$I$4:$I$9993))</f>
        <v>0</v>
      </c>
      <c r="HX30" s="168">
        <f>SUMPRODUCT(('Controle de NFs Tomadas'!$E$4:$E$9993=$A$1)*('Controle de NFs Tomadas'!$C$4:$C$9993=HX$2)*('Controle de NFs Tomadas'!$G$4:$G$9993=$A30)*('Controle de NFs Tomadas'!$I$4:$I$9993))</f>
        <v>0</v>
      </c>
      <c r="HY30" s="168">
        <f>SUMPRODUCT(('Controle de NFs Tomadas'!$E$4:$E$9993=$A$1)*('Controle de NFs Tomadas'!$C$4:$C$9993=HY$2)*('Controle de NFs Tomadas'!$G$4:$G$9993=$A30)*('Controle de NFs Tomadas'!$I$4:$I$9993))</f>
        <v>0</v>
      </c>
      <c r="HZ30" s="168">
        <f>SUMPRODUCT(('Controle de NFs Tomadas'!$E$4:$E$9993=$A$1)*('Controle de NFs Tomadas'!$C$4:$C$9993=HZ$2)*('Controle de NFs Tomadas'!$G$4:$G$9993=$A30)*('Controle de NFs Tomadas'!$I$4:$I$9993))</f>
        <v>0</v>
      </c>
      <c r="IA30" s="168">
        <f>SUMPRODUCT(('Controle de NFs Tomadas'!$E$4:$E$9993=$A$1)*('Controle de NFs Tomadas'!$C$4:$C$9993=IA$2)*('Controle de NFs Tomadas'!$G$4:$G$9993=$A30)*('Controle de NFs Tomadas'!$I$4:$I$9993))</f>
        <v>0</v>
      </c>
      <c r="IB30" s="168">
        <f>SUMPRODUCT(('Controle de NFs Tomadas'!$E$4:$E$9993=$A$1)*('Controle de NFs Tomadas'!$C$4:$C$9993=IB$2)*('Controle de NFs Tomadas'!$G$4:$G$9993=$A30)*('Controle de NFs Tomadas'!$I$4:$I$9993))</f>
        <v>0</v>
      </c>
      <c r="IC30" s="168">
        <f>SUMPRODUCT(('Controle de NFs Tomadas'!$E$4:$E$9993=$A$1)*('Controle de NFs Tomadas'!$C$4:$C$9993=IC$2)*('Controle de NFs Tomadas'!$G$4:$G$9993=$A30)*('Controle de NFs Tomadas'!$I$4:$I$9993))</f>
        <v>0</v>
      </c>
      <c r="ID30" s="168">
        <f>SUMPRODUCT(('Controle de NFs Tomadas'!$E$4:$E$9993=$A$1)*('Controle de NFs Tomadas'!$C$4:$C$9993=ID$2)*('Controle de NFs Tomadas'!$G$4:$G$9993=$A30)*('Controle de NFs Tomadas'!$I$4:$I$9993))</f>
        <v>0</v>
      </c>
      <c r="IE30" s="168">
        <f>SUMPRODUCT(('Controle de NFs Tomadas'!$E$4:$E$9993=$A$1)*('Controle de NFs Tomadas'!$C$4:$C$9993=IE$2)*('Controle de NFs Tomadas'!$G$4:$G$9993=$A30)*('Controle de NFs Tomadas'!$I$4:$I$9993))</f>
        <v>0</v>
      </c>
      <c r="IF30" s="168">
        <f>SUMPRODUCT(('Controle de NFs Tomadas'!$E$4:$E$9993=$A$1)*('Controle de NFs Tomadas'!$C$4:$C$9993=IF$2)*('Controle de NFs Tomadas'!$G$4:$G$9993=$A30)*('Controle de NFs Tomadas'!$I$4:$I$9993))</f>
        <v>0</v>
      </c>
      <c r="IG30" s="168">
        <f>SUMPRODUCT(('Controle de NFs Tomadas'!$E$4:$E$9993=$A$1)*('Controle de NFs Tomadas'!$C$4:$C$9993=IG$2)*('Controle de NFs Tomadas'!$G$4:$G$9993=$A30)*('Controle de NFs Tomadas'!$I$4:$I$9993))</f>
        <v>0</v>
      </c>
      <c r="IH30" s="168">
        <f>SUMPRODUCT(('Controle de NFs Tomadas'!$E$4:$E$9993=$A$1)*('Controle de NFs Tomadas'!$C$4:$C$9993=IH$2)*('Controle de NFs Tomadas'!$G$4:$G$9993=$A30)*('Controle de NFs Tomadas'!$I$4:$I$9993))</f>
        <v>0</v>
      </c>
      <c r="II30" s="168">
        <f>SUMPRODUCT(('Controle de NFs Tomadas'!$E$4:$E$9993=$A$1)*('Controle de NFs Tomadas'!$C$4:$C$9993=II$2)*('Controle de NFs Tomadas'!$G$4:$G$9993=$A30)*('Controle de NFs Tomadas'!$I$4:$I$9993))</f>
        <v>0</v>
      </c>
      <c r="IJ30" s="168">
        <f>SUMPRODUCT(('Controle de NFs Tomadas'!$E$4:$E$9993=$A$1)*('Controle de NFs Tomadas'!$C$4:$C$9993=IJ$2)*('Controle de NFs Tomadas'!$G$4:$G$9993=$A30)*('Controle de NFs Tomadas'!$I$4:$I$9993))</f>
        <v>0</v>
      </c>
      <c r="IK30" s="168">
        <f>SUMPRODUCT(('Controle de NFs Tomadas'!$E$4:$E$9993=$A$1)*('Controle de NFs Tomadas'!$C$4:$C$9993=IK$2)*('Controle de NFs Tomadas'!$G$4:$G$9993=$A30)*('Controle de NFs Tomadas'!$I$4:$I$9993))</f>
        <v>0</v>
      </c>
      <c r="IL30" s="168">
        <f>SUMPRODUCT(('Controle de NFs Tomadas'!$E$4:$E$9993=$A$1)*('Controle de NFs Tomadas'!$C$4:$C$9993=IL$2)*('Controle de NFs Tomadas'!$G$4:$G$9993=$A30)*('Controle de NFs Tomadas'!$I$4:$I$9993))</f>
        <v>0</v>
      </c>
    </row>
    <row r="31" spans="1:246" ht="15.75" customHeight="1" outlineLevel="1" x14ac:dyDescent="0.35">
      <c r="A31" s="3" t="s">
        <v>42</v>
      </c>
      <c r="B31" s="70"/>
      <c r="C31" s="70"/>
      <c r="D31" s="168">
        <f>SUMPRODUCT(('Controle de NFs Tomadas'!$E$4:$E$9993=$A$1)*('Controle de NFs Tomadas'!$C$4:$C$9993=D$2)*('Controle de NFs Tomadas'!$G$4:$G$9993=$A31)*('Controle de NFs Tomadas'!$I$4:$I$9993))</f>
        <v>173.08</v>
      </c>
      <c r="E31" s="168">
        <f>SUMPRODUCT(('Controle de NFs Tomadas'!$E$4:$E$9993=$A$1)*('Controle de NFs Tomadas'!$C$4:$C$9993=E$2)*('Controle de NFs Tomadas'!$G$4:$G$9993=$A31)*('Controle de NFs Tomadas'!$I$4:$I$9993))</f>
        <v>347.86</v>
      </c>
      <c r="F31" s="168">
        <f>SUMPRODUCT(('Controle de NFs Tomadas'!$E$4:$E$9993=$A$1)*('Controle de NFs Tomadas'!$C$4:$C$9993=F$2)*('Controle de NFs Tomadas'!$G$4:$G$9993=$A31)*('Controle de NFs Tomadas'!$I$4:$I$9993))</f>
        <v>0</v>
      </c>
      <c r="G31" s="168">
        <f>SUMPRODUCT(('Controle de NFs Tomadas'!$E$4:$E$9993=$A$1)*('Controle de NFs Tomadas'!$C$4:$C$9993=G$2)*('Controle de NFs Tomadas'!$G$4:$G$9993=$A31)*('Controle de NFs Tomadas'!$I$4:$I$9993))</f>
        <v>0</v>
      </c>
      <c r="H31" s="168">
        <f>SUMPRODUCT(('Controle de NFs Tomadas'!$E$4:$E$9993=$A$1)*('Controle de NFs Tomadas'!$C$4:$C$9993=H$2)*('Controle de NFs Tomadas'!$G$4:$G$9993=$A31)*('Controle de NFs Tomadas'!$I$4:$I$9993))</f>
        <v>0</v>
      </c>
      <c r="I31" s="168">
        <f>SUMPRODUCT(('Controle de NFs Tomadas'!$E$4:$E$9993=$A$1)*('Controle de NFs Tomadas'!$C$4:$C$9993=I$2)*('Controle de NFs Tomadas'!$G$4:$G$9993=$A31)*('Controle de NFs Tomadas'!$I$4:$I$9993))</f>
        <v>0</v>
      </c>
      <c r="J31" s="168">
        <f>SUMPRODUCT(('Controle de NFs Tomadas'!$E$4:$E$9993=$A$1)*('Controle de NFs Tomadas'!$C$4:$C$9993=J$2)*('Controle de NFs Tomadas'!$G$4:$G$9993=$A31)*('Controle de NFs Tomadas'!$I$4:$I$9993))</f>
        <v>0</v>
      </c>
      <c r="K31" s="168">
        <f>SUMPRODUCT(('Controle de NFs Tomadas'!$E$4:$E$9993=$A$1)*('Controle de NFs Tomadas'!$C$4:$C$9993=K$2)*('Controle de NFs Tomadas'!$G$4:$G$9993=$A31)*('Controle de NFs Tomadas'!$I$4:$I$9993))</f>
        <v>0</v>
      </c>
      <c r="L31" s="168">
        <f>SUMPRODUCT(('Controle de NFs Tomadas'!$E$4:$E$9993=$A$1)*('Controle de NFs Tomadas'!$C$4:$C$9993=L$2)*('Controle de NFs Tomadas'!$G$4:$G$9993=$A31)*('Controle de NFs Tomadas'!$I$4:$I$9993))</f>
        <v>245.34</v>
      </c>
      <c r="M31" s="168">
        <f>SUMPRODUCT(('Controle de NFs Tomadas'!$E$4:$E$9993=$A$1)*('Controle de NFs Tomadas'!$C$4:$C$9993=M$2)*('Controle de NFs Tomadas'!$G$4:$G$9993=$A31)*('Controle de NFs Tomadas'!$I$4:$I$9993))</f>
        <v>0</v>
      </c>
      <c r="N31" s="168">
        <f>SUMPRODUCT(('Controle de NFs Tomadas'!$E$4:$E$9993=$A$1)*('Controle de NFs Tomadas'!$C$4:$C$9993=N$2)*('Controle de NFs Tomadas'!$G$4:$G$9993=$A31)*('Controle de NFs Tomadas'!$I$4:$I$9993))</f>
        <v>0</v>
      </c>
      <c r="O31" s="168">
        <f>SUMPRODUCT(('Controle de NFs Tomadas'!$E$4:$E$9993=$A$1)*('Controle de NFs Tomadas'!$C$4:$C$9993=O$2)*('Controle de NFs Tomadas'!$G$4:$G$9993=$A31)*('Controle de NFs Tomadas'!$I$4:$I$9993))</f>
        <v>0</v>
      </c>
      <c r="P31" s="168">
        <f>SUMPRODUCT(('Controle de NFs Tomadas'!$E$4:$E$9993=$A$1)*('Controle de NFs Tomadas'!$C$4:$C$9993=P$2)*('Controle de NFs Tomadas'!$G$4:$G$9993=$A31)*('Controle de NFs Tomadas'!$I$4:$I$9993))</f>
        <v>0</v>
      </c>
      <c r="Q31" s="168">
        <f>SUMPRODUCT(('Controle de NFs Tomadas'!$E$4:$E$9993=$A$1)*('Controle de NFs Tomadas'!$C$4:$C$9993=Q$2)*('Controle de NFs Tomadas'!$G$4:$G$9993=$A31)*('Controle de NFs Tomadas'!$I$4:$I$9993))</f>
        <v>0</v>
      </c>
      <c r="R31" s="168">
        <f>SUMPRODUCT(('Controle de NFs Tomadas'!$E$4:$E$9993=$A$1)*('Controle de NFs Tomadas'!$C$4:$C$9993=R$2)*('Controle de NFs Tomadas'!$G$4:$G$9993=$A31)*('Controle de NFs Tomadas'!$I$4:$I$9993))</f>
        <v>0</v>
      </c>
      <c r="S31" s="168">
        <f>SUMPRODUCT(('Controle de NFs Tomadas'!$E$4:$E$9993=$A$1)*('Controle de NFs Tomadas'!$C$4:$C$9993=S$2)*('Controle de NFs Tomadas'!$G$4:$G$9993=$A31)*('Controle de NFs Tomadas'!$I$4:$I$9993))</f>
        <v>0</v>
      </c>
      <c r="T31" s="168">
        <f>SUMPRODUCT(('Controle de NFs Tomadas'!$E$4:$E$9993=$A$1)*('Controle de NFs Tomadas'!$C$4:$C$9993=T$2)*('Controle de NFs Tomadas'!$G$4:$G$9993=$A31)*('Controle de NFs Tomadas'!$I$4:$I$9993))</f>
        <v>104.8</v>
      </c>
      <c r="U31" s="168">
        <f>SUMPRODUCT(('Controle de NFs Tomadas'!$E$4:$E$9993=$A$1)*('Controle de NFs Tomadas'!$C$4:$C$9993=U$2)*('Controle de NFs Tomadas'!$G$4:$G$9993=$A31)*('Controle de NFs Tomadas'!$I$4:$I$9993))</f>
        <v>0</v>
      </c>
      <c r="V31" s="168">
        <f>SUMPRODUCT(('Controle de NFs Tomadas'!$E$4:$E$9993=$A$1)*('Controle de NFs Tomadas'!$C$4:$C$9993=V$2)*('Controle de NFs Tomadas'!$G$4:$G$9993=$A31)*('Controle de NFs Tomadas'!$I$4:$I$9993))</f>
        <v>0</v>
      </c>
      <c r="W31" s="168">
        <f>SUMPRODUCT(('Controle de NFs Tomadas'!$E$4:$E$9993=$A$1)*('Controle de NFs Tomadas'!$C$4:$C$9993=W$2)*('Controle de NFs Tomadas'!$G$4:$G$9993=$A31)*('Controle de NFs Tomadas'!$I$4:$I$9993))</f>
        <v>0</v>
      </c>
      <c r="X31" s="168">
        <f>SUMPRODUCT(('Controle de NFs Tomadas'!$E$4:$E$9993=$A$1)*('Controle de NFs Tomadas'!$C$4:$C$9993=X$2)*('Controle de NFs Tomadas'!$G$4:$G$9993=$A31)*('Controle de NFs Tomadas'!$I$4:$I$9993))</f>
        <v>0</v>
      </c>
      <c r="Y31" s="168">
        <f>SUMPRODUCT(('Controle de NFs Tomadas'!$E$4:$E$9993=$A$1)*('Controle de NFs Tomadas'!$C$4:$C$9993=Y$2)*('Controle de NFs Tomadas'!$G$4:$G$9993=$A31)*('Controle de NFs Tomadas'!$I$4:$I$9993))</f>
        <v>0</v>
      </c>
      <c r="Z31" s="168">
        <f>SUMPRODUCT(('Controle de NFs Tomadas'!$E$4:$E$9993=$A$1)*('Controle de NFs Tomadas'!$C$4:$C$9993=Z$2)*('Controle de NFs Tomadas'!$G$4:$G$9993=$A31)*('Controle de NFs Tomadas'!$I$4:$I$9993))</f>
        <v>138.19999999999999</v>
      </c>
      <c r="AA31" s="168">
        <v>167.56</v>
      </c>
      <c r="AB31" s="168">
        <f>SUMPRODUCT(('Controle de NFs Tomadas'!$E$4:$E$9993=$A$1)*('Controle de NFs Tomadas'!$C$4:$C$9993=AB$2)*('Controle de NFs Tomadas'!$G$4:$G$9993=$A31)*('Controle de NFs Tomadas'!$I$4:$I$9993))</f>
        <v>0</v>
      </c>
      <c r="AC31" s="168">
        <f>SUMPRODUCT(('Controle de NFs Tomadas'!$E$4:$E$9993=$A$1)*('Controle de NFs Tomadas'!$C$4:$C$9993=AC$2)*('Controle de NFs Tomadas'!$G$4:$G$9993=$A31)*('Controle de NFs Tomadas'!$I$4:$I$9993))</f>
        <v>0</v>
      </c>
      <c r="AD31" s="168">
        <f>SUMPRODUCT(('Controle de NFs Tomadas'!$E$4:$E$9993=$A$1)*('Controle de NFs Tomadas'!$C$4:$C$9993=AD$2)*('Controle de NFs Tomadas'!$G$4:$G$9993=$A31)*('Controle de NFs Tomadas'!$I$4:$I$9993))</f>
        <v>0</v>
      </c>
      <c r="AE31" s="168">
        <f>SUMPRODUCT(('Controle de NFs Tomadas'!$E$4:$E$9993=$A$1)*('Controle de NFs Tomadas'!$C$4:$C$9993=AE$2)*('Controle de NFs Tomadas'!$G$4:$G$9993=$A31)*('Controle de NFs Tomadas'!$I$4:$I$9993))</f>
        <v>0</v>
      </c>
      <c r="AF31" s="168">
        <v>401.7</v>
      </c>
      <c r="AG31" s="168">
        <f>SUMPRODUCT(('Controle de NFs Tomadas'!$E$4:$E$9993=$A$1)*('Controle de NFs Tomadas'!$C$4:$C$9993=AG$2)*('Controle de NFs Tomadas'!$G$4:$G$9993=$A31)*('Controle de NFs Tomadas'!$I$4:$I$9993))</f>
        <v>0</v>
      </c>
      <c r="AH31" s="194">
        <v>167.56</v>
      </c>
      <c r="AI31" s="167">
        <v>254.3</v>
      </c>
      <c r="AJ31" s="168">
        <f>SUMPRODUCT(('Controle de NFs Tomadas'!$E$4:$E$9993=$A$1)*('Controle de NFs Tomadas'!$C$4:$C$9993=AJ$2)*('Controle de NFs Tomadas'!$G$4:$G$9993=$A31)*('Controle de NFs Tomadas'!$I$4:$I$9993))</f>
        <v>0</v>
      </c>
      <c r="AK31" s="168">
        <f>SUMPRODUCT(('Controle de NFs Tomadas'!$E$4:$E$9993=$A$1)*('Controle de NFs Tomadas'!$C$4:$C$9993=AK$2)*('Controle de NFs Tomadas'!$G$4:$G$9993=$A31)*('Controle de NFs Tomadas'!$I$4:$I$9993))</f>
        <v>0</v>
      </c>
      <c r="AL31" s="168">
        <f>SUMPRODUCT(('Controle de NFs Tomadas'!$E$4:$E$9993=$A$1)*('Controle de NFs Tomadas'!$C$4:$C$9993=AL$2)*('Controle de NFs Tomadas'!$G$4:$G$9993=$A31)*('Controle de NFs Tomadas'!$I$4:$I$9993))</f>
        <v>0</v>
      </c>
      <c r="AM31" s="168">
        <v>157.13</v>
      </c>
      <c r="AN31" s="168">
        <f>SUMPRODUCT(('Controle de NFs Tomadas'!$E$4:$E$9993=$A$1)*('Controle de NFs Tomadas'!$C$4:$C$9993=AN$2)*('Controle de NFs Tomadas'!$G$4:$G$9993=$A31)*('Controle de NFs Tomadas'!$I$4:$I$9993))</f>
        <v>0</v>
      </c>
      <c r="AO31" s="168">
        <f>SUMPRODUCT(('Controle de NFs Tomadas'!$E$4:$E$9993=$A$1)*('Controle de NFs Tomadas'!$C$4:$C$9993=AO$2)*('Controle de NFs Tomadas'!$G$4:$G$9993=$A31)*('Controle de NFs Tomadas'!$I$4:$I$9993))</f>
        <v>0</v>
      </c>
      <c r="AP31" s="168">
        <f>SUMPRODUCT(('Controle de NFs Tomadas'!$E$4:$E$9993=$A$1)*('Controle de NFs Tomadas'!$C$4:$C$9993=AP$2)*('Controle de NFs Tomadas'!$G$4:$G$9993=$A31)*('Controle de NFs Tomadas'!$I$4:$I$9993))</f>
        <v>0</v>
      </c>
      <c r="AQ31" s="168">
        <f>SUMPRODUCT(('Controle de NFs Tomadas'!$E$4:$E$9993=$A$1)*('Controle de NFs Tomadas'!$C$4:$C$9993=AQ$2)*('Controle de NFs Tomadas'!$G$4:$G$9993=$A31)*('Controle de NFs Tomadas'!$I$4:$I$9993))</f>
        <v>0</v>
      </c>
      <c r="AR31" s="168">
        <v>0</v>
      </c>
      <c r="AS31" s="168">
        <f>SUMPRODUCT(('Controle de NFs Tomadas'!$E$4:$E$9993=$A$1)*('Controle de NFs Tomadas'!$C$4:$C$9993=AS$2)*('Controle de NFs Tomadas'!$G$4:$G$9993=$A31)*('Controle de NFs Tomadas'!$I$4:$I$9993))</f>
        <v>0</v>
      </c>
      <c r="AT31" s="168">
        <f>SUMPRODUCT(('Controle de NFs Tomadas'!$E$4:$E$9993=$A$1)*('Controle de NFs Tomadas'!$C$4:$C$9993=AT$2)*('Controle de NFs Tomadas'!$G$4:$G$9993=$A31)*('Controle de NFs Tomadas'!$I$4:$I$9993))</f>
        <v>299.94</v>
      </c>
      <c r="AU31" s="168">
        <f>SUMPRODUCT(('Controle de NFs Tomadas'!$E$4:$E$9993=$A$1)*('Controle de NFs Tomadas'!$C$4:$C$9993=AU$2)*('Controle de NFs Tomadas'!$G$4:$G$9993=$A31)*('Controle de NFs Tomadas'!$I$4:$I$9993))</f>
        <v>0</v>
      </c>
      <c r="AV31" s="168">
        <f>SUMPRODUCT(('Controle de NFs Tomadas'!$E$4:$E$9993=$A$1)*('Controle de NFs Tomadas'!$C$4:$C$9993=AV$2)*('Controle de NFs Tomadas'!$G$4:$G$9993=$A31)*('Controle de NFs Tomadas'!$I$4:$I$9993))</f>
        <v>0</v>
      </c>
      <c r="AW31" s="168">
        <f>SUMPRODUCT(('Controle de NFs Tomadas'!$E$4:$E$9993=$A$1)*('Controle de NFs Tomadas'!$C$4:$C$9993=AW$2)*('Controle de NFs Tomadas'!$G$4:$G$9993=$A31)*('Controle de NFs Tomadas'!$I$4:$I$9993))</f>
        <v>0</v>
      </c>
      <c r="AX31" s="168">
        <f>SUMPRODUCT(('Controle de NFs Tomadas'!$E$4:$E$9993=$A$1)*('Controle de NFs Tomadas'!$C$4:$C$9993=AX$2)*('Controle de NFs Tomadas'!$G$4:$G$9993=$A31)*('Controle de NFs Tomadas'!$I$4:$I$9993))</f>
        <v>0</v>
      </c>
      <c r="AY31" s="168">
        <f>SUMPRODUCT(('Controle de NFs Tomadas'!$E$4:$E$9993=$A$1)*('Controle de NFs Tomadas'!$C$4:$C$9993=AY$2)*('Controle de NFs Tomadas'!$G$4:$G$9993=$A31)*('Controle de NFs Tomadas'!$I$4:$I$9993))</f>
        <v>0</v>
      </c>
      <c r="AZ31" s="168">
        <f>SUMPRODUCT(('Controle de NFs Tomadas'!$E$4:$E$9993=$A$1)*('Controle de NFs Tomadas'!$C$4:$C$9993=AZ$2)*('Controle de NFs Tomadas'!$G$4:$G$9993=$A31)*('Controle de NFs Tomadas'!$I$4:$I$9993))</f>
        <v>0</v>
      </c>
      <c r="BA31" s="168">
        <f>SUMPRODUCT(('Controle de NFs Tomadas'!$E$4:$E$9993=$A$1)*('Controle de NFs Tomadas'!$C$4:$C$9993=BA$2)*('Controle de NFs Tomadas'!$G$4:$G$9993=$A31)*('Controle de NFs Tomadas'!$I$4:$I$9993))</f>
        <v>0</v>
      </c>
      <c r="BB31" s="168">
        <f>SUMPRODUCT(('Controle de NFs Tomadas'!$E$4:$E$9993=$A$1)*('Controle de NFs Tomadas'!$C$4:$C$9993=BB$2)*('Controle de NFs Tomadas'!$G$4:$G$9993=$A31)*('Controle de NFs Tomadas'!$I$4:$I$9993))</f>
        <v>173.5</v>
      </c>
      <c r="BC31" s="168">
        <f>SUMPRODUCT(('Controle de NFs Tomadas'!$E$4:$E$9993=$A$1)*('Controle de NFs Tomadas'!$C$4:$C$9993=BC$2)*('Controle de NFs Tomadas'!$G$4:$G$9993=$A31)*('Controle de NFs Tomadas'!$I$4:$I$9993))</f>
        <v>0</v>
      </c>
      <c r="BD31" s="168">
        <f>SUMPRODUCT(('Controle de NFs Tomadas'!$E$4:$E$9993=$A$1)*('Controle de NFs Tomadas'!$C$4:$C$9993=BD$2)*('Controle de NFs Tomadas'!$G$4:$G$9993=$A31)*('Controle de NFs Tomadas'!$I$4:$I$9993))</f>
        <v>0</v>
      </c>
      <c r="BE31" s="168">
        <f>SUMPRODUCT(('Controle de NFs Tomadas'!$E$4:$E$9993=$A$1)*('Controle de NFs Tomadas'!$C$4:$C$9993=BE$2)*('Controle de NFs Tomadas'!$G$4:$G$9993=$A31)*('Controle de NFs Tomadas'!$I$4:$I$9993))</f>
        <v>0</v>
      </c>
      <c r="BF31" s="168">
        <f>SUMPRODUCT(('Controle de NFs Tomadas'!$E$4:$E$9993=$A$1)*('Controle de NFs Tomadas'!$C$4:$C$9993=BF$2)*('Controle de NFs Tomadas'!$G$4:$G$9993=$A31)*('Controle de NFs Tomadas'!$I$4:$I$9993))</f>
        <v>0</v>
      </c>
      <c r="BG31" s="168">
        <f>SUMPRODUCT(('Controle de NFs Tomadas'!$E$4:$E$9993=$A$1)*('Controle de NFs Tomadas'!$C$4:$C$9993=BG$2)*('Controle de NFs Tomadas'!$G$4:$G$9993=$A31)*('Controle de NFs Tomadas'!$I$4:$I$9993))</f>
        <v>0</v>
      </c>
      <c r="BH31" s="168">
        <f>SUMPRODUCT(('Controle de NFs Tomadas'!$E$4:$E$9993=$A$1)*('Controle de NFs Tomadas'!$C$4:$C$9993=BH$2)*('Controle de NFs Tomadas'!$G$4:$G$9993=$A31)*('Controle de NFs Tomadas'!$I$4:$I$9993))</f>
        <v>0</v>
      </c>
      <c r="BI31" s="168">
        <f>SUMPRODUCT(('Controle de NFs Tomadas'!$E$4:$E$9993=$A$1)*('Controle de NFs Tomadas'!$C$4:$C$9993=BI$2)*('Controle de NFs Tomadas'!$G$4:$G$9993=$A31)*('Controle de NFs Tomadas'!$I$4:$I$9993))</f>
        <v>0</v>
      </c>
      <c r="BJ31" s="168">
        <f>SUMPRODUCT(('Controle de NFs Tomadas'!$E$4:$E$9993=$A$1)*('Controle de NFs Tomadas'!$C$4:$C$9993=BJ$2)*('Controle de NFs Tomadas'!$G$4:$G$9993=$A31)*('Controle de NFs Tomadas'!$I$4:$I$9993))</f>
        <v>0</v>
      </c>
      <c r="BK31" s="168">
        <v>0</v>
      </c>
      <c r="BL31" s="168">
        <f>SUMPRODUCT(('Controle de NFs Tomadas'!$E$4:$E$9993=$A$1)*('Controle de NFs Tomadas'!$C$4:$C$9993=BL$2)*('Controle de NFs Tomadas'!$G$4:$G$9993=$A31)*('Controle de NFs Tomadas'!$I$4:$I$9993))</f>
        <v>0</v>
      </c>
      <c r="BM31" s="169">
        <f>SUMPRODUCT(('Controle de NFs Tomadas'!$E$4:$E$9993=$A$1)*('Controle de NFs Tomadas'!$C$4:$C$9993=BM$2)*('Controle de NFs Tomadas'!$G$4:$G$9993=$A31)*('Controle de NFs Tomadas'!$I$4:$I$9993))</f>
        <v>0</v>
      </c>
      <c r="BN31" s="170">
        <f>SUMPRODUCT(('Controle de NFs Tomadas'!$E$4:$E$9993=$A$1)*('Controle de NFs Tomadas'!$C$4:$C$9993=BN$2)*('Controle de NFs Tomadas'!$G$4:$G$9993=$A31)*('Controle de NFs Tomadas'!$I$4:$I$9993))</f>
        <v>0</v>
      </c>
      <c r="BO31" s="168">
        <v>0</v>
      </c>
      <c r="BP31" s="168">
        <f>SUMPRODUCT(('Controle de NFs Tomadas'!$E$4:$E$9993=$A$1)*('Controle de NFs Tomadas'!$C$4:$C$9993=BP$2)*('Controle de NFs Tomadas'!$G$4:$G$9993=$A31)*('Controle de NFs Tomadas'!$I$4:$I$9993))</f>
        <v>0</v>
      </c>
      <c r="BQ31" s="168">
        <f>SUMPRODUCT(('Controle de NFs Tomadas'!$E$4:$E$9993=$A$1)*('Controle de NFs Tomadas'!$C$4:$C$9993=BQ$2)*('Controle de NFs Tomadas'!$G$4:$G$9993=$A31)*('Controle de NFs Tomadas'!$I$4:$I$9993))</f>
        <v>0</v>
      </c>
      <c r="BR31" s="168">
        <f>SUMPRODUCT(('Controle de NFs Tomadas'!$E$4:$E$9993=$A$1)*('Controle de NFs Tomadas'!$C$4:$C$9993=BR$2)*('Controle de NFs Tomadas'!$G$4:$G$9993=$A31)*('Controle de NFs Tomadas'!$I$4:$I$9993))</f>
        <v>0</v>
      </c>
      <c r="BS31" s="168">
        <f>SUMPRODUCT(('Controle de NFs Tomadas'!$E$4:$E$9993=$A$1)*('Controle de NFs Tomadas'!$C$4:$C$9993=BS$2)*('Controle de NFs Tomadas'!$G$4:$G$9993=$A31)*('Controle de NFs Tomadas'!$I$4:$I$9993))</f>
        <v>0</v>
      </c>
      <c r="BT31" s="168">
        <f>SUMPRODUCT(('Controle de NFs Tomadas'!$E$4:$E$9993=$A$1)*('Controle de NFs Tomadas'!$C$4:$C$9993=BT$2)*('Controle de NFs Tomadas'!$G$4:$G$9993=$A31)*('Controle de NFs Tomadas'!$I$4:$I$9993))</f>
        <v>0</v>
      </c>
      <c r="BU31" s="168">
        <f>SUMPRODUCT(('Controle de NFs Tomadas'!$E$4:$E$9993=$A$1)*('Controle de NFs Tomadas'!$C$4:$C$9993=BU$2)*('Controle de NFs Tomadas'!$G$4:$G$9993=$A31)*('Controle de NFs Tomadas'!$I$4:$I$9993))</f>
        <v>0</v>
      </c>
      <c r="BV31" s="168">
        <f>SUMPRODUCT(('Controle de NFs Tomadas'!$E$4:$E$9993=$A$1)*('Controle de NFs Tomadas'!$C$4:$C$9993=BV$2)*('Controle de NFs Tomadas'!$G$4:$G$9993=$A31)*('Controle de NFs Tomadas'!$I$4:$I$9993))</f>
        <v>0</v>
      </c>
      <c r="BW31" s="168">
        <v>0</v>
      </c>
      <c r="BX31" s="168">
        <f>SUMPRODUCT(('Controle de NFs Tomadas'!$E$4:$E$9993=$A$1)*('Controle de NFs Tomadas'!$C$4:$C$9993=BX$2)*('Controle de NFs Tomadas'!$G$4:$G$9993=$A31)*('Controle de NFs Tomadas'!$I$4:$I$9993))</f>
        <v>0</v>
      </c>
      <c r="BY31" s="168">
        <f>SUMPRODUCT(('Controle de NFs Tomadas'!$E$4:$E$9993=$A$1)*('Controle de NFs Tomadas'!$C$4:$C$9993=BY$2)*('Controle de NFs Tomadas'!$G$4:$G$9993=$A31)*('Controle de NFs Tomadas'!$I$4:$I$9993))</f>
        <v>0</v>
      </c>
      <c r="BZ31" s="168">
        <f>SUMPRODUCT(('Controle de NFs Tomadas'!$E$4:$E$9993=$A$1)*('Controle de NFs Tomadas'!$C$4:$C$9993=BZ$2)*('Controle de NFs Tomadas'!$G$4:$G$9993=$A31)*('Controle de NFs Tomadas'!$I$4:$I$9993))</f>
        <v>0</v>
      </c>
      <c r="CA31" s="168">
        <f>SUMPRODUCT(('Controle de NFs Tomadas'!$E$4:$E$9993=$A$1)*('Controle de NFs Tomadas'!$C$4:$C$9993=CA$2)*('Controle de NFs Tomadas'!$G$4:$G$9993=$A31)*('Controle de NFs Tomadas'!$I$4:$I$9993))</f>
        <v>0</v>
      </c>
      <c r="CB31" s="168">
        <f>SUMPRODUCT(('Controle de NFs Tomadas'!$E$4:$E$9993=$A$1)*('Controle de NFs Tomadas'!$C$4:$C$9993=CB$2)*('Controle de NFs Tomadas'!$G$4:$G$9993=$A31)*('Controle de NFs Tomadas'!$I$4:$I$9993))</f>
        <v>0</v>
      </c>
      <c r="CC31" s="168">
        <f>SUMPRODUCT(('Controle de NFs Tomadas'!$E$4:$E$9993=$A$1)*('Controle de NFs Tomadas'!$C$4:$C$9993=CC$2)*('Controle de NFs Tomadas'!$G$4:$G$9993=$A31)*('Controle de NFs Tomadas'!$I$4:$I$9993))</f>
        <v>0</v>
      </c>
      <c r="CD31" s="168">
        <f>SUMPRODUCT(('Controle de NFs Tomadas'!$E$4:$E$9993=$A$1)*('Controle de NFs Tomadas'!$C$4:$C$9993=CD$2)*('Controle de NFs Tomadas'!$G$4:$G$9993=$A31)*('Controle de NFs Tomadas'!$I$4:$I$9993))</f>
        <v>0</v>
      </c>
      <c r="CE31" s="168">
        <f>SUMPRODUCT(('Controle de NFs Tomadas'!$E$4:$E$9993=$A$1)*('Controle de NFs Tomadas'!$C$4:$C$9993=CE$2)*('Controle de NFs Tomadas'!$G$4:$G$9993=$A31)*('Controle de NFs Tomadas'!$I$4:$I$9993))</f>
        <v>0</v>
      </c>
      <c r="CF31" s="168" cm="1">
        <f t="array" ref="CF31">SUMPRODUCT(('Controle de NFs Tomadas'!$E$4:$E$9993=$A$1)*('Controle de NFs Tomadas'!$C$4:$C$9993=CF$2)*('Controle de NFs Tomadas'!$G$4:$G$9993=$A31)*('Controle de NFs Tomadas'!$I$4:$I$9993))</f>
        <v>277.32</v>
      </c>
      <c r="CG31" s="168">
        <f>SUMPRODUCT(('Controle de NFs Tomadas'!$E$4:$E$9993=$A$1)*('Controle de NFs Tomadas'!$C$4:$C$9993=CG$2)*('Controle de NFs Tomadas'!$G$4:$G$9993=$A31)*('Controle de NFs Tomadas'!$I$4:$I$9993))</f>
        <v>0</v>
      </c>
      <c r="CH31" s="168">
        <f>SUMPRODUCT(('Controle de NFs Tomadas'!$E$4:$E$9993=$A$1)*('Controle de NFs Tomadas'!$C$4:$C$9993=CH$2)*('Controle de NFs Tomadas'!$G$4:$G$9993=$A31)*('Controle de NFs Tomadas'!$I$4:$I$9993))</f>
        <v>0</v>
      </c>
      <c r="CI31" s="168">
        <f>SUMPRODUCT(('Controle de NFs Tomadas'!$E$4:$E$9993=$A$1)*('Controle de NFs Tomadas'!$C$4:$C$9993=CI$2)*('Controle de NFs Tomadas'!$G$4:$G$9993=$A31)*('Controle de NFs Tomadas'!$I$4:$I$9993))</f>
        <v>0</v>
      </c>
      <c r="CJ31" s="168">
        <f>SUMPRODUCT(('Controle de NFs Tomadas'!$E$4:$E$9993=$A$1)*('Controle de NFs Tomadas'!$C$4:$C$9993=CJ$2)*('Controle de NFs Tomadas'!$G$4:$G$9993=$A31)*('Controle de NFs Tomadas'!$I$4:$I$9993))</f>
        <v>0</v>
      </c>
      <c r="CK31" s="168">
        <v>797.94</v>
      </c>
      <c r="CL31" s="168">
        <f>SUMPRODUCT(('Controle de NFs Tomadas'!$E$4:$E$9993=$A$1)*('Controle de NFs Tomadas'!$C$4:$C$9993=CL$2)*('Controle de NFs Tomadas'!$G$4:$G$9993=$A31)*('Controle de NFs Tomadas'!$I$4:$I$9993))</f>
        <v>0</v>
      </c>
      <c r="CM31" s="168">
        <f>SUMPRODUCT(('Controle de NFs Tomadas'!$E$4:$E$9993=$A$1)*('Controle de NFs Tomadas'!$C$4:$C$9993=CM$2)*('Controle de NFs Tomadas'!$G$4:$G$9993=$A31)*('Controle de NFs Tomadas'!$I$4:$I$9993))</f>
        <v>124.8</v>
      </c>
      <c r="CN31" s="168">
        <f>SUMPRODUCT(('Controle de NFs Tomadas'!$E$4:$E$9993=$A$1)*('Controle de NFs Tomadas'!$C$4:$C$9993=CN$2)*('Controle de NFs Tomadas'!$G$4:$G$9993=$A31)*('Controle de NFs Tomadas'!$I$4:$I$9993))</f>
        <v>0</v>
      </c>
      <c r="CO31" s="168">
        <f>SUMPRODUCT(('Controle de NFs Tomadas'!$E$4:$E$9993=$A$1)*('Controle de NFs Tomadas'!$C$4:$C$9993=CO$2)*('Controle de NFs Tomadas'!$G$4:$G$9993=$A31)*('Controle de NFs Tomadas'!$I$4:$I$9993))</f>
        <v>0</v>
      </c>
      <c r="CP31" s="168">
        <f>SUMPRODUCT(('Controle de NFs Tomadas'!$E$4:$E$9993=$A$1)*('Controle de NFs Tomadas'!$C$4:$C$9993=CP$2)*('Controle de NFs Tomadas'!$G$4:$G$9993=$A31)*('Controle de NFs Tomadas'!$I$4:$I$9993))</f>
        <v>0</v>
      </c>
      <c r="CQ31" s="168">
        <f>SUMPRODUCT(('Controle de NFs Tomadas'!$E$4:$E$9993=$A$1)*('Controle de NFs Tomadas'!$C$4:$C$9993=CQ$2)*('Controle de NFs Tomadas'!$G$4:$G$9993=$A31)*('Controle de NFs Tomadas'!$I$4:$I$9993))</f>
        <v>0</v>
      </c>
      <c r="CR31" s="168">
        <f>SUMPRODUCT(('Controle de NFs Tomadas'!$E$4:$E$9993=$A$1)*('Controle de NFs Tomadas'!$C$4:$C$9993=CR$2)*('Controle de NFs Tomadas'!$G$4:$G$9993=$A31)*('Controle de NFs Tomadas'!$I$4:$I$9993))</f>
        <v>0</v>
      </c>
      <c r="CS31" s="168">
        <f>SUMPRODUCT(('Controle de NFs Tomadas'!$E$4:$E$9993=$A$1)*('Controle de NFs Tomadas'!$C$4:$C$9993=CS$2)*('Controle de NFs Tomadas'!$G$4:$G$9993=$A31)*('Controle de NFs Tomadas'!$I$4:$I$9993))</f>
        <v>379.73</v>
      </c>
      <c r="CT31" s="168">
        <f>SUMPRODUCT(('Controle de NFs Tomadas'!$E$4:$E$9993=$A$1)*('Controle de NFs Tomadas'!$C$4:$C$9993=CT$2)*('Controle de NFs Tomadas'!$G$4:$G$9993=$A31)*('Controle de NFs Tomadas'!$I$4:$I$9993))</f>
        <v>180.67</v>
      </c>
      <c r="CU31" s="168">
        <f>SUMPRODUCT(('Controle de NFs Tomadas'!$E$4:$E$9993=$A$1)*('Controle de NFs Tomadas'!$C$4:$C$9993=CU$2)*('Controle de NFs Tomadas'!$G$4:$G$9993=$A31)*('Controle de NFs Tomadas'!$I$4:$I$9993))</f>
        <v>0</v>
      </c>
      <c r="CV31" s="168">
        <f>SUMPRODUCT(('Controle de NFs Tomadas'!$E$4:$E$9993=$A$1)*('Controle de NFs Tomadas'!$C$4:$C$9993=CV$2)*('Controle de NFs Tomadas'!$G$4:$G$9993=$A31)*('Controle de NFs Tomadas'!$I$4:$I$9993))</f>
        <v>0</v>
      </c>
      <c r="CW31" s="168">
        <f>SUMPRODUCT(('Controle de NFs Tomadas'!$E$4:$E$9993=$A$1)*('Controle de NFs Tomadas'!$C$4:$C$9993=CW$2)*('Controle de NFs Tomadas'!$G$4:$G$9993=$A31)*('Controle de NFs Tomadas'!$I$4:$I$9993))</f>
        <v>0</v>
      </c>
      <c r="CX31" s="168">
        <f>SUMPRODUCT(('Controle de NFs Tomadas'!$E$4:$E$9993=$A$1)*('Controle de NFs Tomadas'!$C$4:$C$9993=CX$2)*('Controle de NFs Tomadas'!$G$4:$G$9993=$A31)*('Controle de NFs Tomadas'!$I$4:$I$9993))</f>
        <v>0</v>
      </c>
      <c r="CY31" s="168">
        <f>SUMPRODUCT(('Controle de NFs Tomadas'!$E$4:$E$9993=$A$1)*('Controle de NFs Tomadas'!$C$4:$C$9993=CY$2)*('Controle de NFs Tomadas'!$G$4:$G$9993=$A31)*('Controle de NFs Tomadas'!$I$4:$I$9993))</f>
        <v>0</v>
      </c>
      <c r="CZ31" s="168">
        <f>SUMPRODUCT(('Controle de NFs Tomadas'!$E$4:$E$9993=$A$1)*('Controle de NFs Tomadas'!$C$4:$C$9993=CZ$2)*('Controle de NFs Tomadas'!$G$4:$G$9993=$A31)*('Controle de NFs Tomadas'!$I$4:$I$9993))</f>
        <v>0</v>
      </c>
      <c r="DA31" s="168">
        <f>SUMPRODUCT(('Controle de NFs Tomadas'!$E$4:$E$9993=$A$1)*('Controle de NFs Tomadas'!$C$4:$C$9993=DA$2)*('Controle de NFs Tomadas'!$G$4:$G$9993=$A31)*('Controle de NFs Tomadas'!$I$4:$I$9993))</f>
        <v>180.68</v>
      </c>
      <c r="DB31" s="168">
        <f>SUMPRODUCT(('Controle de NFs Tomadas'!$E$4:$E$9993=$A$1)*('Controle de NFs Tomadas'!$C$4:$C$9993=DB$2)*('Controle de NFs Tomadas'!$G$4:$G$9993=$A31)*('Controle de NFs Tomadas'!$I$4:$I$9993))</f>
        <v>0</v>
      </c>
      <c r="DC31" s="168">
        <f>SUMPRODUCT(('Controle de NFs Tomadas'!$E$4:$E$9993=$A$1)*('Controle de NFs Tomadas'!$C$4:$C$9993=DC$2)*('Controle de NFs Tomadas'!$G$4:$G$9993=$A31)*('Controle de NFs Tomadas'!$I$4:$I$9993))</f>
        <v>0</v>
      </c>
      <c r="DD31" s="168">
        <f>SUMPRODUCT(('Controle de NFs Tomadas'!$E$4:$E$9993=$A$1)*('Controle de NFs Tomadas'!$C$4:$C$9993=DD$2)*('Controle de NFs Tomadas'!$G$4:$G$9993=$A31)*('Controle de NFs Tomadas'!$I$4:$I$9993))</f>
        <v>0</v>
      </c>
      <c r="DE31" s="168">
        <f>SUMPRODUCT(('Controle de NFs Tomadas'!$E$4:$E$9993=$A$1)*('Controle de NFs Tomadas'!$C$4:$C$9993=DE$2)*('Controle de NFs Tomadas'!$G$4:$G$9993=$A31)*('Controle de NFs Tomadas'!$I$4:$I$9993))</f>
        <v>0</v>
      </c>
      <c r="DF31" s="168">
        <f>SUMPRODUCT(('Controle de NFs Tomadas'!$E$4:$E$9993=$A$1)*('Controle de NFs Tomadas'!$C$4:$C$9993=DF$2)*('Controle de NFs Tomadas'!$G$4:$G$9993=$A31)*('Controle de NFs Tomadas'!$I$4:$I$9993))</f>
        <v>0</v>
      </c>
      <c r="DG31" s="168">
        <f>SUMPRODUCT(('Controle de NFs Tomadas'!$E$4:$E$9993=$A$1)*('Controle de NFs Tomadas'!$C$4:$C$9993=DG$2)*('Controle de NFs Tomadas'!$G$4:$G$9993=$A31)*('Controle de NFs Tomadas'!$I$4:$I$9993))</f>
        <v>0</v>
      </c>
      <c r="DH31" s="168">
        <f>SUMPRODUCT(('Controle de NFs Tomadas'!$E$4:$E$9993=$A$1)*('Controle de NFs Tomadas'!$C$4:$C$9993=DH$2)*('Controle de NFs Tomadas'!$G$4:$G$9993=$A31)*('Controle de NFs Tomadas'!$I$4:$I$9993))</f>
        <v>0</v>
      </c>
      <c r="DI31" s="168">
        <f>SUMPRODUCT(('Controle de NFs Tomadas'!$E$4:$E$9993=$A$1)*('Controle de NFs Tomadas'!$C$4:$C$9993=DI$2)*('Controle de NFs Tomadas'!$G$4:$G$9993=$A31)*('Controle de NFs Tomadas'!$I$4:$I$9993))</f>
        <v>0</v>
      </c>
      <c r="DJ31" s="168">
        <f>SUMPRODUCT(('Controle de NFs Tomadas'!$E$4:$E$9993=$A$1)*('Controle de NFs Tomadas'!$C$4:$C$9993=DJ$2)*('Controle de NFs Tomadas'!$G$4:$G$9993=$A31)*('Controle de NFs Tomadas'!$I$4:$I$9993))</f>
        <v>0</v>
      </c>
      <c r="DK31" s="168">
        <f>SUMPRODUCT(('Controle de NFs Tomadas'!$E$4:$E$9993=$A$1)*('Controle de NFs Tomadas'!$C$4:$C$9993=DK$2)*('Controle de NFs Tomadas'!$G$4:$G$9993=$A31)*('Controle de NFs Tomadas'!$I$4:$I$9993))</f>
        <v>0</v>
      </c>
      <c r="DL31" s="168">
        <f>SUMPRODUCT(('Controle de NFs Tomadas'!$E$4:$E$9993=$A$1)*('Controle de NFs Tomadas'!$C$4:$C$9993=DL$2)*('Controle de NFs Tomadas'!$G$4:$G$9993=$A31)*('Controle de NFs Tomadas'!$I$4:$I$9993))</f>
        <v>0</v>
      </c>
      <c r="DM31" s="168">
        <f>SUMPRODUCT(('Controle de NFs Tomadas'!$E$4:$E$9993=$A$1)*('Controle de NFs Tomadas'!$C$4:$C$9993=DM$2)*('Controle de NFs Tomadas'!$G$4:$G$9993=$A31)*('Controle de NFs Tomadas'!$I$4:$I$9993))</f>
        <v>0</v>
      </c>
      <c r="DN31" s="168">
        <f>SUMPRODUCT(('Controle de NFs Tomadas'!$E$4:$E$9993=$A$1)*('Controle de NFs Tomadas'!$C$4:$C$9993=DN$2)*('Controle de NFs Tomadas'!$G$4:$G$9993=$A31)*('Controle de NFs Tomadas'!$I$4:$I$9993))</f>
        <v>0</v>
      </c>
      <c r="DO31" s="168">
        <f>SUMPRODUCT(('Controle de NFs Tomadas'!$E$4:$E$9993=$A$1)*('Controle de NFs Tomadas'!$C$4:$C$9993=DO$2)*('Controle de NFs Tomadas'!$G$4:$G$9993=$A31)*('Controle de NFs Tomadas'!$I$4:$I$9993))</f>
        <v>0</v>
      </c>
      <c r="DP31" s="168">
        <f>SUMPRODUCT(('Controle de NFs Tomadas'!$E$4:$E$9993=$A$1)*('Controle de NFs Tomadas'!$C$4:$C$9993=DP$2)*('Controle de NFs Tomadas'!$G$4:$G$9993=$A31)*('Controle de NFs Tomadas'!$I$4:$I$9993))</f>
        <v>0</v>
      </c>
      <c r="DQ31" s="168">
        <f>SUMPRODUCT(('Controle de NFs Tomadas'!$E$4:$E$9993=$A$1)*('Controle de NFs Tomadas'!$C$4:$C$9993=DQ$2)*('Controle de NFs Tomadas'!$G$4:$G$9993=$A31)*('Controle de NFs Tomadas'!$I$4:$I$9993))</f>
        <v>0</v>
      </c>
      <c r="DR31" s="168">
        <f>SUMPRODUCT(('Controle de NFs Tomadas'!$E$4:$E$9993=$A$1)*('Controle de NFs Tomadas'!$C$4:$C$9993=DR$2)*('Controle de NFs Tomadas'!$G$4:$G$9993=$A31)*('Controle de NFs Tomadas'!$I$4:$I$9993))</f>
        <v>0</v>
      </c>
      <c r="DS31" s="168">
        <f>SUMPRODUCT(('Controle de NFs Tomadas'!$E$4:$E$9993=$A$1)*('Controle de NFs Tomadas'!$C$4:$C$9993=DS$2)*('Controle de NFs Tomadas'!$G$4:$G$9993=$A31)*('Controle de NFs Tomadas'!$I$4:$I$9993))</f>
        <v>0</v>
      </c>
      <c r="DT31" s="168">
        <f>SUMPRODUCT(('Controle de NFs Tomadas'!$E$4:$E$9993=$A$1)*('Controle de NFs Tomadas'!$C$4:$C$9993=DT$2)*('Controle de NFs Tomadas'!$G$4:$G$9993=$A31)*('Controle de NFs Tomadas'!$I$4:$I$9993))</f>
        <v>0</v>
      </c>
      <c r="DU31" s="168">
        <f>SUMPRODUCT(('Controle de NFs Tomadas'!$E$4:$E$9993=$A$1)*('Controle de NFs Tomadas'!$C$4:$C$9993=DU$2)*('Controle de NFs Tomadas'!$G$4:$G$9993=$A31)*('Controle de NFs Tomadas'!$I$4:$I$9993))</f>
        <v>0</v>
      </c>
      <c r="DV31" s="168">
        <f>SUMPRODUCT(('Controle de NFs Tomadas'!$E$4:$E$9993=$A$1)*('Controle de NFs Tomadas'!$C$4:$C$9993=DV$2)*('Controle de NFs Tomadas'!$G$4:$G$9993=$A31)*('Controle de NFs Tomadas'!$I$4:$I$9993))</f>
        <v>0</v>
      </c>
      <c r="DW31" s="168">
        <f>SUMPRODUCT(('Controle de NFs Tomadas'!$E$4:$E$9993=$A$1)*('Controle de NFs Tomadas'!$C$4:$C$9993=DW$2)*('Controle de NFs Tomadas'!$G$4:$G$9993=$A31)*('Controle de NFs Tomadas'!$I$4:$I$9993))</f>
        <v>0</v>
      </c>
      <c r="DX31" s="168">
        <f>SUMPRODUCT(('Controle de NFs Tomadas'!$E$4:$E$9993=$A$1)*('Controle de NFs Tomadas'!$C$4:$C$9993=DX$2)*('Controle de NFs Tomadas'!$G$4:$G$9993=$A31)*('Controle de NFs Tomadas'!$I$4:$I$9993))</f>
        <v>0</v>
      </c>
      <c r="DY31" s="168">
        <f>SUMPRODUCT(('Controle de NFs Tomadas'!$E$4:$E$9993=$A$1)*('Controle de NFs Tomadas'!$C$4:$C$9993=DY$2)*('Controle de NFs Tomadas'!$G$4:$G$9993=$A31)*('Controle de NFs Tomadas'!$I$4:$I$9993))</f>
        <v>0</v>
      </c>
      <c r="DZ31" s="168">
        <f>SUMPRODUCT(('Controle de NFs Tomadas'!$E$4:$E$9993=$A$1)*('Controle de NFs Tomadas'!$C$4:$C$9993=DZ$2)*('Controle de NFs Tomadas'!$G$4:$G$9993=$A31)*('Controle de NFs Tomadas'!$I$4:$I$9993))</f>
        <v>0</v>
      </c>
      <c r="EA31" s="168">
        <f>SUMPRODUCT(('Controle de NFs Tomadas'!$E$4:$E$9993=$A$1)*('Controle de NFs Tomadas'!$C$4:$C$9993=EA$2)*('Controle de NFs Tomadas'!$G$4:$G$9993=$A31)*('Controle de NFs Tomadas'!$I$4:$I$9993))</f>
        <v>0</v>
      </c>
      <c r="EB31" s="168">
        <f>SUMPRODUCT(('Controle de NFs Tomadas'!$E$4:$E$9993=$A$1)*('Controle de NFs Tomadas'!$C$4:$C$9993=EB$2)*('Controle de NFs Tomadas'!$G$4:$G$9993=$A31)*('Controle de NFs Tomadas'!$I$4:$I$9993))</f>
        <v>0</v>
      </c>
      <c r="EC31" s="168">
        <f>SUMPRODUCT(('Controle de NFs Tomadas'!$E$4:$E$9993=$A$1)*('Controle de NFs Tomadas'!$C$4:$C$9993=EC$2)*('Controle de NFs Tomadas'!$G$4:$G$9993=$A31)*('Controle de NFs Tomadas'!$I$4:$I$9993))</f>
        <v>0</v>
      </c>
      <c r="ED31" s="168">
        <f>SUMPRODUCT(('Controle de NFs Tomadas'!$E$4:$E$9993=$A$1)*('Controle de NFs Tomadas'!$C$4:$C$9993=ED$2)*('Controle de NFs Tomadas'!$G$4:$G$9993=$A31)*('Controle de NFs Tomadas'!$I$4:$I$9993))</f>
        <v>0</v>
      </c>
      <c r="EE31" s="168">
        <f>SUMPRODUCT(('Controle de NFs Tomadas'!$E$4:$E$9993=$A$1)*('Controle de NFs Tomadas'!$C$4:$C$9993=EE$2)*('Controle de NFs Tomadas'!$G$4:$G$9993=$A31)*('Controle de NFs Tomadas'!$I$4:$I$9993))</f>
        <v>0</v>
      </c>
      <c r="EF31" s="168">
        <f>SUMPRODUCT(('Controle de NFs Tomadas'!$E$4:$E$9993=$A$1)*('Controle de NFs Tomadas'!$C$4:$C$9993=EF$2)*('Controle de NFs Tomadas'!$G$4:$G$9993=$A31)*('Controle de NFs Tomadas'!$I$4:$I$9993))</f>
        <v>0</v>
      </c>
      <c r="EG31" s="168">
        <f>SUMPRODUCT(('Controle de NFs Tomadas'!$E$4:$E$9993=$A$1)*('Controle de NFs Tomadas'!$C$4:$C$9993=EG$2)*('Controle de NFs Tomadas'!$G$4:$G$9993=$A31)*('Controle de NFs Tomadas'!$I$4:$I$9993))</f>
        <v>0</v>
      </c>
      <c r="EH31" s="168">
        <f>SUMPRODUCT(('Controle de NFs Tomadas'!$E$4:$E$9993=$A$1)*('Controle de NFs Tomadas'!$C$4:$C$9993=EH$2)*('Controle de NFs Tomadas'!$G$4:$G$9993=$A31)*('Controle de NFs Tomadas'!$I$4:$I$9993))</f>
        <v>0</v>
      </c>
      <c r="EI31" s="168">
        <f>SUMPRODUCT(('Controle de NFs Tomadas'!$E$4:$E$9993=$A$1)*('Controle de NFs Tomadas'!$C$4:$C$9993=EI$2)*('Controle de NFs Tomadas'!$G$4:$G$9993=$A31)*('Controle de NFs Tomadas'!$I$4:$I$9993))</f>
        <v>0</v>
      </c>
      <c r="EJ31" s="168">
        <f>SUMPRODUCT(('Controle de NFs Tomadas'!$E$4:$E$9993=$A$1)*('Controle de NFs Tomadas'!$C$4:$C$9993=EJ$2)*('Controle de NFs Tomadas'!$G$4:$G$9993=$A31)*('Controle de NFs Tomadas'!$I$4:$I$9993))</f>
        <v>0</v>
      </c>
      <c r="EK31" s="168">
        <f>SUMPRODUCT(('Controle de NFs Tomadas'!$E$4:$E$9993=$A$1)*('Controle de NFs Tomadas'!$C$4:$C$9993=EK$2)*('Controle de NFs Tomadas'!$G$4:$G$9993=$A31)*('Controle de NFs Tomadas'!$I$4:$I$9993))</f>
        <v>0</v>
      </c>
      <c r="EL31" s="168">
        <f>SUMPRODUCT(('Controle de NFs Tomadas'!$E$4:$E$9993=$A$1)*('Controle de NFs Tomadas'!$C$4:$C$9993=EL$2)*('Controle de NFs Tomadas'!$G$4:$G$9993=$A31)*('Controle de NFs Tomadas'!$I$4:$I$9993))</f>
        <v>0</v>
      </c>
      <c r="EM31" s="168">
        <f>SUMPRODUCT(('Controle de NFs Tomadas'!$E$4:$E$9993=$A$1)*('Controle de NFs Tomadas'!$C$4:$C$9993=EM$2)*('Controle de NFs Tomadas'!$G$4:$G$9993=$A31)*('Controle de NFs Tomadas'!$I$4:$I$9993))</f>
        <v>0</v>
      </c>
      <c r="EN31" s="168">
        <f>SUMPRODUCT(('Controle de NFs Tomadas'!$E$4:$E$9993=$A$1)*('Controle de NFs Tomadas'!$C$4:$C$9993=EN$2)*('Controle de NFs Tomadas'!$G$4:$G$9993=$A31)*('Controle de NFs Tomadas'!$I$4:$I$9993))</f>
        <v>0</v>
      </c>
      <c r="EO31" s="168">
        <f>SUMPRODUCT(('Controle de NFs Tomadas'!$E$4:$E$9993=$A$1)*('Controle de NFs Tomadas'!$C$4:$C$9993=EO$2)*('Controle de NFs Tomadas'!$G$4:$G$9993=$A31)*('Controle de NFs Tomadas'!$I$4:$I$9993))</f>
        <v>0</v>
      </c>
      <c r="EP31" s="168">
        <f>SUMPRODUCT(('Controle de NFs Tomadas'!$E$4:$E$9993=$A$1)*('Controle de NFs Tomadas'!$C$4:$C$9993=EP$2)*('Controle de NFs Tomadas'!$G$4:$G$9993=$A31)*('Controle de NFs Tomadas'!$I$4:$I$9993))</f>
        <v>0</v>
      </c>
      <c r="EQ31" s="168">
        <f>SUMPRODUCT(('Controle de NFs Tomadas'!$E$4:$E$9993=$A$1)*('Controle de NFs Tomadas'!$C$4:$C$9993=EQ$2)*('Controle de NFs Tomadas'!$G$4:$G$9993=$A31)*('Controle de NFs Tomadas'!$I$4:$I$9993))</f>
        <v>0</v>
      </c>
      <c r="ER31" s="168">
        <f>SUMPRODUCT(('Controle de NFs Tomadas'!$E$4:$E$9993=$A$1)*('Controle de NFs Tomadas'!$C$4:$C$9993=ER$2)*('Controle de NFs Tomadas'!$G$4:$G$9993=$A31)*('Controle de NFs Tomadas'!$I$4:$I$9993))</f>
        <v>0</v>
      </c>
      <c r="ES31" s="168">
        <f>SUMPRODUCT(('Controle de NFs Tomadas'!$E$4:$E$9993=$A$1)*('Controle de NFs Tomadas'!$C$4:$C$9993=ES$2)*('Controle de NFs Tomadas'!$G$4:$G$9993=$A31)*('Controle de NFs Tomadas'!$I$4:$I$9993))</f>
        <v>0</v>
      </c>
      <c r="ET31" s="168">
        <f>SUMPRODUCT(('Controle de NFs Tomadas'!$E$4:$E$9993=$A$1)*('Controle de NFs Tomadas'!$C$4:$C$9993=ET$2)*('Controle de NFs Tomadas'!$G$4:$G$9993=$A31)*('Controle de NFs Tomadas'!$I$4:$I$9993))</f>
        <v>0</v>
      </c>
      <c r="EU31" s="168">
        <f>SUMPRODUCT(('Controle de NFs Tomadas'!$E$4:$E$9993=$A$1)*('Controle de NFs Tomadas'!$C$4:$C$9993=EU$2)*('Controle de NFs Tomadas'!$G$4:$G$9993=$A31)*('Controle de NFs Tomadas'!$I$4:$I$9993))</f>
        <v>0</v>
      </c>
      <c r="EV31" s="168">
        <f>SUMPRODUCT(('Controle de NFs Tomadas'!$E$4:$E$9993=$A$1)*('Controle de NFs Tomadas'!$C$4:$C$9993=EV$2)*('Controle de NFs Tomadas'!$G$4:$G$9993=$A31)*('Controle de NFs Tomadas'!$I$4:$I$9993))</f>
        <v>0</v>
      </c>
      <c r="EW31" s="168">
        <f>SUMPRODUCT(('Controle de NFs Tomadas'!$E$4:$E$9993=$A$1)*('Controle de NFs Tomadas'!$C$4:$C$9993=EW$2)*('Controle de NFs Tomadas'!$G$4:$G$9993=$A31)*('Controle de NFs Tomadas'!$I$4:$I$9993))</f>
        <v>0</v>
      </c>
      <c r="EX31" s="168">
        <f>SUMPRODUCT(('Controle de NFs Tomadas'!$E$4:$E$9993=$A$1)*('Controle de NFs Tomadas'!$C$4:$C$9993=EX$2)*('Controle de NFs Tomadas'!$G$4:$G$9993=$A31)*('Controle de NFs Tomadas'!$I$4:$I$9993))</f>
        <v>0</v>
      </c>
      <c r="EY31" s="168">
        <f>SUMPRODUCT(('Controle de NFs Tomadas'!$E$4:$E$9993=$A$1)*('Controle de NFs Tomadas'!$C$4:$C$9993=EY$2)*('Controle de NFs Tomadas'!$G$4:$G$9993=$A31)*('Controle de NFs Tomadas'!$I$4:$I$9993))</f>
        <v>0</v>
      </c>
      <c r="EZ31" s="168">
        <f>SUMPRODUCT(('Controle de NFs Tomadas'!$E$4:$E$9993=$A$1)*('Controle de NFs Tomadas'!$C$4:$C$9993=EZ$2)*('Controle de NFs Tomadas'!$G$4:$G$9993=$A31)*('Controle de NFs Tomadas'!$I$4:$I$9993))</f>
        <v>0</v>
      </c>
      <c r="FA31" s="168">
        <f>SUMPRODUCT(('Controle de NFs Tomadas'!$E$4:$E$9993=$A$1)*('Controle de NFs Tomadas'!$C$4:$C$9993=FA$2)*('Controle de NFs Tomadas'!$G$4:$G$9993=$A31)*('Controle de NFs Tomadas'!$I$4:$I$9993))</f>
        <v>0</v>
      </c>
      <c r="FB31" s="168">
        <f>SUMPRODUCT(('Controle de NFs Tomadas'!$E$4:$E$9993=$A$1)*('Controle de NFs Tomadas'!$C$4:$C$9993=FB$2)*('Controle de NFs Tomadas'!$G$4:$G$9993=$A31)*('Controle de NFs Tomadas'!$I$4:$I$9993))</f>
        <v>0</v>
      </c>
      <c r="FC31" s="168">
        <f>SUMPRODUCT(('Controle de NFs Tomadas'!$E$4:$E$9993=$A$1)*('Controle de NFs Tomadas'!$C$4:$C$9993=FC$2)*('Controle de NFs Tomadas'!$G$4:$G$9993=$A31)*('Controle de NFs Tomadas'!$I$4:$I$9993))</f>
        <v>0</v>
      </c>
      <c r="FD31" s="168">
        <f>SUMPRODUCT(('Controle de NFs Tomadas'!$E$4:$E$9993=$A$1)*('Controle de NFs Tomadas'!$C$4:$C$9993=FD$2)*('Controle de NFs Tomadas'!$G$4:$G$9993=$A31)*('Controle de NFs Tomadas'!$I$4:$I$9993))</f>
        <v>0</v>
      </c>
      <c r="FE31" s="168">
        <f>SUMPRODUCT(('Controle de NFs Tomadas'!$E$4:$E$9993=$A$1)*('Controle de NFs Tomadas'!$C$4:$C$9993=FE$2)*('Controle de NFs Tomadas'!$G$4:$G$9993=$A31)*('Controle de NFs Tomadas'!$I$4:$I$9993))</f>
        <v>0</v>
      </c>
      <c r="FF31" s="168">
        <f>SUMPRODUCT(('Controle de NFs Tomadas'!$E$4:$E$9993=$A$1)*('Controle de NFs Tomadas'!$C$4:$C$9993=FF$2)*('Controle de NFs Tomadas'!$G$4:$G$9993=$A31)*('Controle de NFs Tomadas'!$I$4:$I$9993))</f>
        <v>0</v>
      </c>
      <c r="FG31" s="168">
        <f>SUMPRODUCT(('Controle de NFs Tomadas'!$E$4:$E$9993=$A$1)*('Controle de NFs Tomadas'!$C$4:$C$9993=FG$2)*('Controle de NFs Tomadas'!$G$4:$G$9993=$A31)*('Controle de NFs Tomadas'!$I$4:$I$9993))</f>
        <v>0</v>
      </c>
      <c r="FH31" s="168">
        <f>SUMPRODUCT(('Controle de NFs Tomadas'!$E$4:$E$9993=$A$1)*('Controle de NFs Tomadas'!$C$4:$C$9993=FH$2)*('Controle de NFs Tomadas'!$G$4:$G$9993=$A31)*('Controle de NFs Tomadas'!$I$4:$I$9993))</f>
        <v>0</v>
      </c>
      <c r="FI31" s="168">
        <f>SUMPRODUCT(('Controle de NFs Tomadas'!$E$4:$E$9993=$A$1)*('Controle de NFs Tomadas'!$C$4:$C$9993=FI$2)*('Controle de NFs Tomadas'!$G$4:$G$9993=$A31)*('Controle de NFs Tomadas'!$I$4:$I$9993))</f>
        <v>0</v>
      </c>
      <c r="FJ31" s="168">
        <f>SUMPRODUCT(('Controle de NFs Tomadas'!$E$4:$E$9993=$A$1)*('Controle de NFs Tomadas'!$C$4:$C$9993=FJ$2)*('Controle de NFs Tomadas'!$G$4:$G$9993=$A31)*('Controle de NFs Tomadas'!$I$4:$I$9993))</f>
        <v>0</v>
      </c>
      <c r="FK31" s="168">
        <f>SUMPRODUCT(('Controle de NFs Tomadas'!$E$4:$E$9993=$A$1)*('Controle de NFs Tomadas'!$C$4:$C$9993=FK$2)*('Controle de NFs Tomadas'!$G$4:$G$9993=$A31)*('Controle de NFs Tomadas'!$I$4:$I$9993))</f>
        <v>0</v>
      </c>
      <c r="FL31" s="168">
        <f>SUMPRODUCT(('Controle de NFs Tomadas'!$E$4:$E$9993=$A$1)*('Controle de NFs Tomadas'!$C$4:$C$9993=FL$2)*('Controle de NFs Tomadas'!$G$4:$G$9993=$A31)*('Controle de NFs Tomadas'!$I$4:$I$9993))</f>
        <v>0</v>
      </c>
      <c r="FM31" s="168">
        <f>SUMPRODUCT(('Controle de NFs Tomadas'!$E$4:$E$9993=$A$1)*('Controle de NFs Tomadas'!$C$4:$C$9993=FM$2)*('Controle de NFs Tomadas'!$G$4:$G$9993=$A31)*('Controle de NFs Tomadas'!$I$4:$I$9993))</f>
        <v>0</v>
      </c>
      <c r="FN31" s="168">
        <f>SUMPRODUCT(('Controle de NFs Tomadas'!$E$4:$E$9993=$A$1)*('Controle de NFs Tomadas'!$C$4:$C$9993=FN$2)*('Controle de NFs Tomadas'!$G$4:$G$9993=$A31)*('Controle de NFs Tomadas'!$I$4:$I$9993))</f>
        <v>0</v>
      </c>
      <c r="FO31" s="168">
        <f>SUMPRODUCT(('Controle de NFs Tomadas'!$E$4:$E$9993=$A$1)*('Controle de NFs Tomadas'!$C$4:$C$9993=FO$2)*('Controle de NFs Tomadas'!$G$4:$G$9993=$A31)*('Controle de NFs Tomadas'!$I$4:$I$9993))</f>
        <v>0</v>
      </c>
      <c r="FP31" s="168">
        <f>SUMPRODUCT(('Controle de NFs Tomadas'!$E$4:$E$9993=$A$1)*('Controle de NFs Tomadas'!$C$4:$C$9993=FP$2)*('Controle de NFs Tomadas'!$G$4:$G$9993=$A31)*('Controle de NFs Tomadas'!$I$4:$I$9993))</f>
        <v>0</v>
      </c>
      <c r="FQ31" s="168">
        <f>SUMPRODUCT(('Controle de NFs Tomadas'!$E$4:$E$9993=$A$1)*('Controle de NFs Tomadas'!$C$4:$C$9993=FQ$2)*('Controle de NFs Tomadas'!$G$4:$G$9993=$A31)*('Controle de NFs Tomadas'!$I$4:$I$9993))</f>
        <v>0</v>
      </c>
      <c r="FR31" s="168">
        <f>SUMPRODUCT(('Controle de NFs Tomadas'!$E$4:$E$9993=$A$1)*('Controle de NFs Tomadas'!$C$4:$C$9993=FR$2)*('Controle de NFs Tomadas'!$G$4:$G$9993=$A31)*('Controle de NFs Tomadas'!$I$4:$I$9993))</f>
        <v>0</v>
      </c>
      <c r="FS31" s="168">
        <f>SUMPRODUCT(('Controle de NFs Tomadas'!$E$4:$E$9993=$A$1)*('Controle de NFs Tomadas'!$C$4:$C$9993=FS$2)*('Controle de NFs Tomadas'!$G$4:$G$9993=$A31)*('Controle de NFs Tomadas'!$I$4:$I$9993))</f>
        <v>0</v>
      </c>
      <c r="FT31" s="168">
        <f>SUMPRODUCT(('Controle de NFs Tomadas'!$E$4:$E$9993=$A$1)*('Controle de NFs Tomadas'!$C$4:$C$9993=FT$2)*('Controle de NFs Tomadas'!$G$4:$G$9993=$A31)*('Controle de NFs Tomadas'!$I$4:$I$9993))</f>
        <v>0</v>
      </c>
      <c r="FU31" s="168">
        <f>SUMPRODUCT(('Controle de NFs Tomadas'!$E$4:$E$9993=$A$1)*('Controle de NFs Tomadas'!$C$4:$C$9993=FU$2)*('Controle de NFs Tomadas'!$G$4:$G$9993=$A31)*('Controle de NFs Tomadas'!$I$4:$I$9993))</f>
        <v>0</v>
      </c>
      <c r="FV31" s="168">
        <f>SUMPRODUCT(('Controle de NFs Tomadas'!$E$4:$E$9993=$A$1)*('Controle de NFs Tomadas'!$C$4:$C$9993=FV$2)*('Controle de NFs Tomadas'!$G$4:$G$9993=$A31)*('Controle de NFs Tomadas'!$I$4:$I$9993))</f>
        <v>0</v>
      </c>
      <c r="FW31" s="168">
        <f>SUMPRODUCT(('Controle de NFs Tomadas'!$E$4:$E$9993=$A$1)*('Controle de NFs Tomadas'!$C$4:$C$9993=FW$2)*('Controle de NFs Tomadas'!$G$4:$G$9993=$A31)*('Controle de NFs Tomadas'!$I$4:$I$9993))</f>
        <v>0</v>
      </c>
      <c r="FX31" s="168">
        <f>SUMPRODUCT(('Controle de NFs Tomadas'!$E$4:$E$9993=$A$1)*('Controle de NFs Tomadas'!$C$4:$C$9993=FX$2)*('Controle de NFs Tomadas'!$G$4:$G$9993=$A31)*('Controle de NFs Tomadas'!$I$4:$I$9993))</f>
        <v>0</v>
      </c>
      <c r="FY31" s="168">
        <f>SUMPRODUCT(('Controle de NFs Tomadas'!$E$4:$E$9993=$A$1)*('Controle de NFs Tomadas'!$C$4:$C$9993=FY$2)*('Controle de NFs Tomadas'!$G$4:$G$9993=$A31)*('Controle de NFs Tomadas'!$I$4:$I$9993))</f>
        <v>0</v>
      </c>
      <c r="FZ31" s="168">
        <f>SUMPRODUCT(('Controle de NFs Tomadas'!$E$4:$E$9993=$A$1)*('Controle de NFs Tomadas'!$C$4:$C$9993=FZ$2)*('Controle de NFs Tomadas'!$G$4:$G$9993=$A31)*('Controle de NFs Tomadas'!$I$4:$I$9993))</f>
        <v>0</v>
      </c>
      <c r="GA31" s="168">
        <f>SUMPRODUCT(('Controle de NFs Tomadas'!$E$4:$E$9993=$A$1)*('Controle de NFs Tomadas'!$C$4:$C$9993=GA$2)*('Controle de NFs Tomadas'!$G$4:$G$9993=$A31)*('Controle de NFs Tomadas'!$I$4:$I$9993))</f>
        <v>0</v>
      </c>
      <c r="GB31" s="168">
        <f>SUMPRODUCT(('Controle de NFs Tomadas'!$E$4:$E$9993=$A$1)*('Controle de NFs Tomadas'!$C$4:$C$9993=GB$2)*('Controle de NFs Tomadas'!$G$4:$G$9993=$A31)*('Controle de NFs Tomadas'!$I$4:$I$9993))</f>
        <v>0</v>
      </c>
      <c r="GC31" s="168">
        <f>SUMPRODUCT(('Controle de NFs Tomadas'!$E$4:$E$9993=$A$1)*('Controle de NFs Tomadas'!$C$4:$C$9993=GC$2)*('Controle de NFs Tomadas'!$G$4:$G$9993=$A31)*('Controle de NFs Tomadas'!$I$4:$I$9993))</f>
        <v>0</v>
      </c>
      <c r="GD31" s="168">
        <f>SUMPRODUCT(('Controle de NFs Tomadas'!$E$4:$E$9993=$A$1)*('Controle de NFs Tomadas'!$C$4:$C$9993=GD$2)*('Controle de NFs Tomadas'!$G$4:$G$9993=$A31)*('Controle de NFs Tomadas'!$I$4:$I$9993))</f>
        <v>0</v>
      </c>
      <c r="GE31" s="168">
        <f>SUMPRODUCT(('Controle de NFs Tomadas'!$E$4:$E$9993=$A$1)*('Controle de NFs Tomadas'!$C$4:$C$9993=GE$2)*('Controle de NFs Tomadas'!$G$4:$G$9993=$A31)*('Controle de NFs Tomadas'!$I$4:$I$9993))</f>
        <v>0</v>
      </c>
      <c r="GF31" s="168">
        <f>SUMPRODUCT(('Controle de NFs Tomadas'!$E$4:$E$9993=$A$1)*('Controle de NFs Tomadas'!$C$4:$C$9993=GF$2)*('Controle de NFs Tomadas'!$G$4:$G$9993=$A31)*('Controle de NFs Tomadas'!$I$4:$I$9993))</f>
        <v>0</v>
      </c>
      <c r="GG31" s="168">
        <f>SUMPRODUCT(('Controle de NFs Tomadas'!$E$4:$E$9993=$A$1)*('Controle de NFs Tomadas'!$C$4:$C$9993=GG$2)*('Controle de NFs Tomadas'!$G$4:$G$9993=$A31)*('Controle de NFs Tomadas'!$I$4:$I$9993))</f>
        <v>0</v>
      </c>
      <c r="GH31" s="168">
        <f>SUMPRODUCT(('Controle de NFs Tomadas'!$E$4:$E$9993=$A$1)*('Controle de NFs Tomadas'!$C$4:$C$9993=GH$2)*('Controle de NFs Tomadas'!$G$4:$G$9993=$A31)*('Controle de NFs Tomadas'!$I$4:$I$9993))</f>
        <v>0</v>
      </c>
      <c r="GI31" s="168">
        <f>SUMPRODUCT(('Controle de NFs Tomadas'!$E$4:$E$9993=$A$1)*('Controle de NFs Tomadas'!$C$4:$C$9993=GI$2)*('Controle de NFs Tomadas'!$G$4:$G$9993=$A31)*('Controle de NFs Tomadas'!$I$4:$I$9993))</f>
        <v>0</v>
      </c>
      <c r="GJ31" s="168">
        <f>SUMPRODUCT(('Controle de NFs Tomadas'!$E$4:$E$9993=$A$1)*('Controle de NFs Tomadas'!$C$4:$C$9993=GJ$2)*('Controle de NFs Tomadas'!$G$4:$G$9993=$A31)*('Controle de NFs Tomadas'!$I$4:$I$9993))</f>
        <v>0</v>
      </c>
      <c r="GK31" s="168">
        <f>SUMPRODUCT(('Controle de NFs Tomadas'!$E$4:$E$9993=$A$1)*('Controle de NFs Tomadas'!$C$4:$C$9993=GK$2)*('Controle de NFs Tomadas'!$G$4:$G$9993=$A31)*('Controle de NFs Tomadas'!$I$4:$I$9993))</f>
        <v>0</v>
      </c>
      <c r="GL31" s="168">
        <f>SUMPRODUCT(('Controle de NFs Tomadas'!$E$4:$E$9993=$A$1)*('Controle de NFs Tomadas'!$C$4:$C$9993=GL$2)*('Controle de NFs Tomadas'!$G$4:$G$9993=$A31)*('Controle de NFs Tomadas'!$I$4:$I$9993))</f>
        <v>0</v>
      </c>
      <c r="GM31" s="168">
        <f>SUMPRODUCT(('Controle de NFs Tomadas'!$E$4:$E$9993=$A$1)*('Controle de NFs Tomadas'!$C$4:$C$9993=GM$2)*('Controle de NFs Tomadas'!$G$4:$G$9993=$A31)*('Controle de NFs Tomadas'!$I$4:$I$9993))</f>
        <v>0</v>
      </c>
      <c r="GN31" s="168">
        <f>SUMPRODUCT(('Controle de NFs Tomadas'!$E$4:$E$9993=$A$1)*('Controle de NFs Tomadas'!$C$4:$C$9993=GN$2)*('Controle de NFs Tomadas'!$G$4:$G$9993=$A31)*('Controle de NFs Tomadas'!$I$4:$I$9993))</f>
        <v>0</v>
      </c>
      <c r="GO31" s="168">
        <f>SUMPRODUCT(('Controle de NFs Tomadas'!$E$4:$E$9993=$A$1)*('Controle de NFs Tomadas'!$C$4:$C$9993=GO$2)*('Controle de NFs Tomadas'!$G$4:$G$9993=$A31)*('Controle de NFs Tomadas'!$I$4:$I$9993))</f>
        <v>0</v>
      </c>
      <c r="GP31" s="168">
        <f>SUMPRODUCT(('Controle de NFs Tomadas'!$E$4:$E$9993=$A$1)*('Controle de NFs Tomadas'!$C$4:$C$9993=GP$2)*('Controle de NFs Tomadas'!$G$4:$G$9993=$A31)*('Controle de NFs Tomadas'!$I$4:$I$9993))</f>
        <v>0</v>
      </c>
      <c r="GQ31" s="168">
        <f>SUMPRODUCT(('Controle de NFs Tomadas'!$E$4:$E$9993=$A$1)*('Controle de NFs Tomadas'!$C$4:$C$9993=GQ$2)*('Controle de NFs Tomadas'!$G$4:$G$9993=$A31)*('Controle de NFs Tomadas'!$I$4:$I$9993))</f>
        <v>0</v>
      </c>
      <c r="GR31" s="168">
        <f>SUMPRODUCT(('Controle de NFs Tomadas'!$E$4:$E$9993=$A$1)*('Controle de NFs Tomadas'!$C$4:$C$9993=GR$2)*('Controle de NFs Tomadas'!$G$4:$G$9993=$A31)*('Controle de NFs Tomadas'!$I$4:$I$9993))</f>
        <v>0</v>
      </c>
      <c r="GS31" s="168">
        <f>SUMPRODUCT(('Controle de NFs Tomadas'!$E$4:$E$9993=$A$1)*('Controle de NFs Tomadas'!$C$4:$C$9993=GS$2)*('Controle de NFs Tomadas'!$G$4:$G$9993=$A31)*('Controle de NFs Tomadas'!$I$4:$I$9993))</f>
        <v>0</v>
      </c>
      <c r="GT31" s="168">
        <f>SUMPRODUCT(('Controle de NFs Tomadas'!$E$4:$E$9993=$A$1)*('Controle de NFs Tomadas'!$C$4:$C$9993=GT$2)*('Controle de NFs Tomadas'!$G$4:$G$9993=$A31)*('Controle de NFs Tomadas'!$I$4:$I$9993))</f>
        <v>0</v>
      </c>
      <c r="GU31" s="168">
        <f>SUMPRODUCT(('Controle de NFs Tomadas'!$E$4:$E$9993=$A$1)*('Controle de NFs Tomadas'!$C$4:$C$9993=GU$2)*('Controle de NFs Tomadas'!$G$4:$G$9993=$A31)*('Controle de NFs Tomadas'!$I$4:$I$9993))</f>
        <v>0</v>
      </c>
      <c r="GV31" s="168">
        <f>SUMPRODUCT(('Controle de NFs Tomadas'!$E$4:$E$9993=$A$1)*('Controle de NFs Tomadas'!$C$4:$C$9993=GV$2)*('Controle de NFs Tomadas'!$G$4:$G$9993=$A31)*('Controle de NFs Tomadas'!$I$4:$I$9993))</f>
        <v>0</v>
      </c>
      <c r="GW31" s="168">
        <f>SUMPRODUCT(('Controle de NFs Tomadas'!$E$4:$E$9993=$A$1)*('Controle de NFs Tomadas'!$C$4:$C$9993=GW$2)*('Controle de NFs Tomadas'!$G$4:$G$9993=$A31)*('Controle de NFs Tomadas'!$I$4:$I$9993))</f>
        <v>0</v>
      </c>
      <c r="GX31" s="168">
        <f>SUMPRODUCT(('Controle de NFs Tomadas'!$E$4:$E$9993=$A$1)*('Controle de NFs Tomadas'!$C$4:$C$9993=GX$2)*('Controle de NFs Tomadas'!$G$4:$G$9993=$A31)*('Controle de NFs Tomadas'!$I$4:$I$9993))</f>
        <v>0</v>
      </c>
      <c r="GY31" s="168">
        <f>SUMPRODUCT(('Controle de NFs Tomadas'!$E$4:$E$9993=$A$1)*('Controle de NFs Tomadas'!$C$4:$C$9993=GY$2)*('Controle de NFs Tomadas'!$G$4:$G$9993=$A31)*('Controle de NFs Tomadas'!$I$4:$I$9993))</f>
        <v>0</v>
      </c>
      <c r="GZ31" s="168">
        <f>SUMPRODUCT(('Controle de NFs Tomadas'!$E$4:$E$9993=$A$1)*('Controle de NFs Tomadas'!$C$4:$C$9993=GZ$2)*('Controle de NFs Tomadas'!$G$4:$G$9993=$A31)*('Controle de NFs Tomadas'!$I$4:$I$9993))</f>
        <v>0</v>
      </c>
      <c r="HA31" s="168">
        <f>SUMPRODUCT(('Controle de NFs Tomadas'!$E$4:$E$9993=$A$1)*('Controle de NFs Tomadas'!$C$4:$C$9993=HA$2)*('Controle de NFs Tomadas'!$G$4:$G$9993=$A31)*('Controle de NFs Tomadas'!$I$4:$I$9993))</f>
        <v>0</v>
      </c>
      <c r="HB31" s="168">
        <f>SUMPRODUCT(('Controle de NFs Tomadas'!$E$4:$E$9993=$A$1)*('Controle de NFs Tomadas'!$C$4:$C$9993=HB$2)*('Controle de NFs Tomadas'!$G$4:$G$9993=$A31)*('Controle de NFs Tomadas'!$I$4:$I$9993))</f>
        <v>0</v>
      </c>
      <c r="HC31" s="168">
        <f>SUMPRODUCT(('Controle de NFs Tomadas'!$E$4:$E$9993=$A$1)*('Controle de NFs Tomadas'!$C$4:$C$9993=HC$2)*('Controle de NFs Tomadas'!$G$4:$G$9993=$A31)*('Controle de NFs Tomadas'!$I$4:$I$9993))</f>
        <v>0</v>
      </c>
      <c r="HD31" s="168">
        <f>SUMPRODUCT(('Controle de NFs Tomadas'!$E$4:$E$9993=$A$1)*('Controle de NFs Tomadas'!$C$4:$C$9993=HD$2)*('Controle de NFs Tomadas'!$G$4:$G$9993=$A31)*('Controle de NFs Tomadas'!$I$4:$I$9993))</f>
        <v>0</v>
      </c>
      <c r="HE31" s="168">
        <f>SUMPRODUCT(('Controle de NFs Tomadas'!$E$4:$E$9993=$A$1)*('Controle de NFs Tomadas'!$C$4:$C$9993=HE$2)*('Controle de NFs Tomadas'!$G$4:$G$9993=$A31)*('Controle de NFs Tomadas'!$I$4:$I$9993))</f>
        <v>0</v>
      </c>
      <c r="HF31" s="168">
        <f>SUMPRODUCT(('Controle de NFs Tomadas'!$E$4:$E$9993=$A$1)*('Controle de NFs Tomadas'!$C$4:$C$9993=HF$2)*('Controle de NFs Tomadas'!$G$4:$G$9993=$A31)*('Controle de NFs Tomadas'!$I$4:$I$9993))</f>
        <v>0</v>
      </c>
      <c r="HG31" s="168">
        <f>SUMPRODUCT(('Controle de NFs Tomadas'!$E$4:$E$9993=$A$1)*('Controle de NFs Tomadas'!$C$4:$C$9993=HG$2)*('Controle de NFs Tomadas'!$G$4:$G$9993=$A31)*('Controle de NFs Tomadas'!$I$4:$I$9993))</f>
        <v>0</v>
      </c>
      <c r="HH31" s="168">
        <f>SUMPRODUCT(('Controle de NFs Tomadas'!$E$4:$E$9993=$A$1)*('Controle de NFs Tomadas'!$C$4:$C$9993=HH$2)*('Controle de NFs Tomadas'!$G$4:$G$9993=$A31)*('Controle de NFs Tomadas'!$I$4:$I$9993))</f>
        <v>0</v>
      </c>
      <c r="HI31" s="168">
        <f>SUMPRODUCT(('Controle de NFs Tomadas'!$E$4:$E$9993=$A$1)*('Controle de NFs Tomadas'!$C$4:$C$9993=HI$2)*('Controle de NFs Tomadas'!$G$4:$G$9993=$A31)*('Controle de NFs Tomadas'!$I$4:$I$9993))</f>
        <v>0</v>
      </c>
      <c r="HJ31" s="168">
        <f>SUMPRODUCT(('Controle de NFs Tomadas'!$E$4:$E$9993=$A$1)*('Controle de NFs Tomadas'!$C$4:$C$9993=HJ$2)*('Controle de NFs Tomadas'!$G$4:$G$9993=$A31)*('Controle de NFs Tomadas'!$I$4:$I$9993))</f>
        <v>0</v>
      </c>
      <c r="HK31" s="168">
        <f>SUMPRODUCT(('Controle de NFs Tomadas'!$E$4:$E$9993=$A$1)*('Controle de NFs Tomadas'!$C$4:$C$9993=HK$2)*('Controle de NFs Tomadas'!$G$4:$G$9993=$A31)*('Controle de NFs Tomadas'!$I$4:$I$9993))</f>
        <v>0</v>
      </c>
      <c r="HL31" s="168">
        <f>SUMPRODUCT(('Controle de NFs Tomadas'!$E$4:$E$9993=$A$1)*('Controle de NFs Tomadas'!$C$4:$C$9993=HL$2)*('Controle de NFs Tomadas'!$G$4:$G$9993=$A31)*('Controle de NFs Tomadas'!$I$4:$I$9993))</f>
        <v>0</v>
      </c>
      <c r="HM31" s="168">
        <f>SUMPRODUCT(('Controle de NFs Tomadas'!$E$4:$E$9993=$A$1)*('Controle de NFs Tomadas'!$C$4:$C$9993=HM$2)*('Controle de NFs Tomadas'!$G$4:$G$9993=$A31)*('Controle de NFs Tomadas'!$I$4:$I$9993))</f>
        <v>0</v>
      </c>
      <c r="HN31" s="168">
        <f>SUMPRODUCT(('Controle de NFs Tomadas'!$E$4:$E$9993=$A$1)*('Controle de NFs Tomadas'!$C$4:$C$9993=HN$2)*('Controle de NFs Tomadas'!$G$4:$G$9993=$A31)*('Controle de NFs Tomadas'!$I$4:$I$9993))</f>
        <v>0</v>
      </c>
      <c r="HO31" s="168">
        <f>SUMPRODUCT(('Controle de NFs Tomadas'!$E$4:$E$9993=$A$1)*('Controle de NFs Tomadas'!$C$4:$C$9993=HO$2)*('Controle de NFs Tomadas'!$G$4:$G$9993=$A31)*('Controle de NFs Tomadas'!$I$4:$I$9993))</f>
        <v>0</v>
      </c>
      <c r="HP31" s="168">
        <f>SUMPRODUCT(('Controle de NFs Tomadas'!$E$4:$E$9993=$A$1)*('Controle de NFs Tomadas'!$C$4:$C$9993=HP$2)*('Controle de NFs Tomadas'!$G$4:$G$9993=$A31)*('Controle de NFs Tomadas'!$I$4:$I$9993))</f>
        <v>0</v>
      </c>
      <c r="HQ31" s="168">
        <f>SUMPRODUCT(('Controle de NFs Tomadas'!$E$4:$E$9993=$A$1)*('Controle de NFs Tomadas'!$C$4:$C$9993=HQ$2)*('Controle de NFs Tomadas'!$G$4:$G$9993=$A31)*('Controle de NFs Tomadas'!$I$4:$I$9993))</f>
        <v>0</v>
      </c>
      <c r="HR31" s="168">
        <f>SUMPRODUCT(('Controle de NFs Tomadas'!$E$4:$E$9993=$A$1)*('Controle de NFs Tomadas'!$C$4:$C$9993=HR$2)*('Controle de NFs Tomadas'!$G$4:$G$9993=$A31)*('Controle de NFs Tomadas'!$I$4:$I$9993))</f>
        <v>0</v>
      </c>
      <c r="HS31" s="168">
        <f>SUMPRODUCT(('Controle de NFs Tomadas'!$E$4:$E$9993=$A$1)*('Controle de NFs Tomadas'!$C$4:$C$9993=HS$2)*('Controle de NFs Tomadas'!$G$4:$G$9993=$A31)*('Controle de NFs Tomadas'!$I$4:$I$9993))</f>
        <v>0</v>
      </c>
      <c r="HT31" s="168">
        <f>SUMPRODUCT(('Controle de NFs Tomadas'!$E$4:$E$9993=$A$1)*('Controle de NFs Tomadas'!$C$4:$C$9993=HT$2)*('Controle de NFs Tomadas'!$G$4:$G$9993=$A31)*('Controle de NFs Tomadas'!$I$4:$I$9993))</f>
        <v>0</v>
      </c>
      <c r="HU31" s="168">
        <f>SUMPRODUCT(('Controle de NFs Tomadas'!$E$4:$E$9993=$A$1)*('Controle de NFs Tomadas'!$C$4:$C$9993=HU$2)*('Controle de NFs Tomadas'!$G$4:$G$9993=$A31)*('Controle de NFs Tomadas'!$I$4:$I$9993))</f>
        <v>0</v>
      </c>
      <c r="HV31" s="168">
        <f>SUMPRODUCT(('Controle de NFs Tomadas'!$E$4:$E$9993=$A$1)*('Controle de NFs Tomadas'!$C$4:$C$9993=HV$2)*('Controle de NFs Tomadas'!$G$4:$G$9993=$A31)*('Controle de NFs Tomadas'!$I$4:$I$9993))</f>
        <v>0</v>
      </c>
      <c r="HW31" s="168">
        <f>SUMPRODUCT(('Controle de NFs Tomadas'!$E$4:$E$9993=$A$1)*('Controle de NFs Tomadas'!$C$4:$C$9993=HW$2)*('Controle de NFs Tomadas'!$G$4:$G$9993=$A31)*('Controle de NFs Tomadas'!$I$4:$I$9993))</f>
        <v>0</v>
      </c>
      <c r="HX31" s="168">
        <f>SUMPRODUCT(('Controle de NFs Tomadas'!$E$4:$E$9993=$A$1)*('Controle de NFs Tomadas'!$C$4:$C$9993=HX$2)*('Controle de NFs Tomadas'!$G$4:$G$9993=$A31)*('Controle de NFs Tomadas'!$I$4:$I$9993))</f>
        <v>0</v>
      </c>
      <c r="HY31" s="168">
        <f>SUMPRODUCT(('Controle de NFs Tomadas'!$E$4:$E$9993=$A$1)*('Controle de NFs Tomadas'!$C$4:$C$9993=HY$2)*('Controle de NFs Tomadas'!$G$4:$G$9993=$A31)*('Controle de NFs Tomadas'!$I$4:$I$9993))</f>
        <v>0</v>
      </c>
      <c r="HZ31" s="168">
        <f>SUMPRODUCT(('Controle de NFs Tomadas'!$E$4:$E$9993=$A$1)*('Controle de NFs Tomadas'!$C$4:$C$9993=HZ$2)*('Controle de NFs Tomadas'!$G$4:$G$9993=$A31)*('Controle de NFs Tomadas'!$I$4:$I$9993))</f>
        <v>0</v>
      </c>
      <c r="IA31" s="168">
        <f>SUMPRODUCT(('Controle de NFs Tomadas'!$E$4:$E$9993=$A$1)*('Controle de NFs Tomadas'!$C$4:$C$9993=IA$2)*('Controle de NFs Tomadas'!$G$4:$G$9993=$A31)*('Controle de NFs Tomadas'!$I$4:$I$9993))</f>
        <v>0</v>
      </c>
      <c r="IB31" s="168">
        <f>SUMPRODUCT(('Controle de NFs Tomadas'!$E$4:$E$9993=$A$1)*('Controle de NFs Tomadas'!$C$4:$C$9993=IB$2)*('Controle de NFs Tomadas'!$G$4:$G$9993=$A31)*('Controle de NFs Tomadas'!$I$4:$I$9993))</f>
        <v>0</v>
      </c>
      <c r="IC31" s="168">
        <f>SUMPRODUCT(('Controle de NFs Tomadas'!$E$4:$E$9993=$A$1)*('Controle de NFs Tomadas'!$C$4:$C$9993=IC$2)*('Controle de NFs Tomadas'!$G$4:$G$9993=$A31)*('Controle de NFs Tomadas'!$I$4:$I$9993))</f>
        <v>0</v>
      </c>
      <c r="ID31" s="168">
        <f>SUMPRODUCT(('Controle de NFs Tomadas'!$E$4:$E$9993=$A$1)*('Controle de NFs Tomadas'!$C$4:$C$9993=ID$2)*('Controle de NFs Tomadas'!$G$4:$G$9993=$A31)*('Controle de NFs Tomadas'!$I$4:$I$9993))</f>
        <v>0</v>
      </c>
      <c r="IE31" s="168">
        <f>SUMPRODUCT(('Controle de NFs Tomadas'!$E$4:$E$9993=$A$1)*('Controle de NFs Tomadas'!$C$4:$C$9993=IE$2)*('Controle de NFs Tomadas'!$G$4:$G$9993=$A31)*('Controle de NFs Tomadas'!$I$4:$I$9993))</f>
        <v>0</v>
      </c>
      <c r="IF31" s="168">
        <f>SUMPRODUCT(('Controle de NFs Tomadas'!$E$4:$E$9993=$A$1)*('Controle de NFs Tomadas'!$C$4:$C$9993=IF$2)*('Controle de NFs Tomadas'!$G$4:$G$9993=$A31)*('Controle de NFs Tomadas'!$I$4:$I$9993))</f>
        <v>0</v>
      </c>
      <c r="IG31" s="168">
        <f>SUMPRODUCT(('Controle de NFs Tomadas'!$E$4:$E$9993=$A$1)*('Controle de NFs Tomadas'!$C$4:$C$9993=IG$2)*('Controle de NFs Tomadas'!$G$4:$G$9993=$A31)*('Controle de NFs Tomadas'!$I$4:$I$9993))</f>
        <v>0</v>
      </c>
      <c r="IH31" s="168">
        <f>SUMPRODUCT(('Controle de NFs Tomadas'!$E$4:$E$9993=$A$1)*('Controle de NFs Tomadas'!$C$4:$C$9993=IH$2)*('Controle de NFs Tomadas'!$G$4:$G$9993=$A31)*('Controle de NFs Tomadas'!$I$4:$I$9993))</f>
        <v>0</v>
      </c>
      <c r="II31" s="168">
        <f>SUMPRODUCT(('Controle de NFs Tomadas'!$E$4:$E$9993=$A$1)*('Controle de NFs Tomadas'!$C$4:$C$9993=II$2)*('Controle de NFs Tomadas'!$G$4:$G$9993=$A31)*('Controle de NFs Tomadas'!$I$4:$I$9993))</f>
        <v>0</v>
      </c>
      <c r="IJ31" s="168">
        <f>SUMPRODUCT(('Controle de NFs Tomadas'!$E$4:$E$9993=$A$1)*('Controle de NFs Tomadas'!$C$4:$C$9993=IJ$2)*('Controle de NFs Tomadas'!$G$4:$G$9993=$A31)*('Controle de NFs Tomadas'!$I$4:$I$9993))</f>
        <v>0</v>
      </c>
      <c r="IK31" s="168">
        <f>SUMPRODUCT(('Controle de NFs Tomadas'!$E$4:$E$9993=$A$1)*('Controle de NFs Tomadas'!$C$4:$C$9993=IK$2)*('Controle de NFs Tomadas'!$G$4:$G$9993=$A31)*('Controle de NFs Tomadas'!$I$4:$I$9993))</f>
        <v>0</v>
      </c>
      <c r="IL31" s="168">
        <f>SUMPRODUCT(('Controle de NFs Tomadas'!$E$4:$E$9993=$A$1)*('Controle de NFs Tomadas'!$C$4:$C$9993=IL$2)*('Controle de NFs Tomadas'!$G$4:$G$9993=$A31)*('Controle de NFs Tomadas'!$I$4:$I$9993))</f>
        <v>0</v>
      </c>
    </row>
    <row r="32" spans="1:246" ht="15.75" customHeight="1" outlineLevel="1" x14ac:dyDescent="0.35">
      <c r="A32" s="3" t="s">
        <v>38</v>
      </c>
      <c r="B32" s="70"/>
      <c r="C32" s="70"/>
      <c r="D32" s="168">
        <f>SUMPRODUCT(('Controle de NFs Tomadas'!$E$4:$E$9993=$A$1)*('Controle de NFs Tomadas'!$C$4:$C$9993=D$2)*('Controle de NFs Tomadas'!$G$4:$G$9993=$A32)*('Controle de NFs Tomadas'!$I$4:$I$9993))</f>
        <v>1191.21</v>
      </c>
      <c r="E32" s="168">
        <f>SUMPRODUCT(('Controle de NFs Tomadas'!$E$4:$E$9993=$A$1)*('Controle de NFs Tomadas'!$C$4:$C$9993=E$2)*('Controle de NFs Tomadas'!$G$4:$G$9993=$A32)*('Controle de NFs Tomadas'!$I$4:$I$9993))</f>
        <v>0</v>
      </c>
      <c r="F32" s="168">
        <f>SUMPRODUCT(('Controle de NFs Tomadas'!$E$4:$E$9993=$A$1)*('Controle de NFs Tomadas'!$C$4:$C$9993=F$2)*('Controle de NFs Tomadas'!$G$4:$G$9993=$A32)*('Controle de NFs Tomadas'!$I$4:$I$9993))</f>
        <v>338.92</v>
      </c>
      <c r="G32" s="168">
        <f>SUMPRODUCT(('Controle de NFs Tomadas'!$E$4:$E$9993=$A$1)*('Controle de NFs Tomadas'!$C$4:$C$9993=G$2)*('Controle de NFs Tomadas'!$G$4:$G$9993=$A32)*('Controle de NFs Tomadas'!$I$4:$I$9993))</f>
        <v>640.54999999999995</v>
      </c>
      <c r="H32" s="168">
        <f>SUMPRODUCT(('Controle de NFs Tomadas'!$E$4:$E$9993=$A$1)*('Controle de NFs Tomadas'!$C$4:$C$9993=H$2)*('Controle de NFs Tomadas'!$G$4:$G$9993=$A32)*('Controle de NFs Tomadas'!$I$4:$I$9993))</f>
        <v>1191.22</v>
      </c>
      <c r="I32" s="168">
        <f>SUMPRODUCT(('Controle de NFs Tomadas'!$E$4:$E$9993=$A$1)*('Controle de NFs Tomadas'!$C$4:$C$9993=I$2)*('Controle de NFs Tomadas'!$G$4:$G$9993=$A32)*('Controle de NFs Tomadas'!$I$4:$I$9993))</f>
        <v>0</v>
      </c>
      <c r="J32" s="168">
        <f>SUMPRODUCT(('Controle de NFs Tomadas'!$E$4:$E$9993=$A$1)*('Controle de NFs Tomadas'!$C$4:$C$9993=J$2)*('Controle de NFs Tomadas'!$G$4:$G$9993=$A32)*('Controle de NFs Tomadas'!$I$4:$I$9993))</f>
        <v>0</v>
      </c>
      <c r="K32" s="168">
        <f>SUMPRODUCT(('Controle de NFs Tomadas'!$E$4:$E$9993=$A$1)*('Controle de NFs Tomadas'!$C$4:$C$9993=K$2)*('Controle de NFs Tomadas'!$G$4:$G$9993=$A32)*('Controle de NFs Tomadas'!$I$4:$I$9993))</f>
        <v>1024.08</v>
      </c>
      <c r="L32" s="168">
        <f>SUMPRODUCT(('Controle de NFs Tomadas'!$E$4:$E$9993=$A$1)*('Controle de NFs Tomadas'!$C$4:$C$9993=L$2)*('Controle de NFs Tomadas'!$G$4:$G$9993=$A32)*('Controle de NFs Tomadas'!$I$4:$I$9993))</f>
        <v>0</v>
      </c>
      <c r="M32" s="168">
        <f>SUMPRODUCT(('Controle de NFs Tomadas'!$E$4:$E$9993=$A$1)*('Controle de NFs Tomadas'!$C$4:$C$9993=M$2)*('Controle de NFs Tomadas'!$G$4:$G$9993=$A32)*('Controle de NFs Tomadas'!$I$4:$I$9993))</f>
        <v>1286.26</v>
      </c>
      <c r="N32" s="168">
        <f>SUMPRODUCT(('Controle de NFs Tomadas'!$E$4:$E$9993=$A$1)*('Controle de NFs Tomadas'!$C$4:$C$9993=N$2)*('Controle de NFs Tomadas'!$G$4:$G$9993=$A32)*('Controle de NFs Tomadas'!$I$4:$I$9993))</f>
        <v>1612.85</v>
      </c>
      <c r="O32" s="168">
        <f>SUMPRODUCT(('Controle de NFs Tomadas'!$E$4:$E$9993=$A$1)*('Controle de NFs Tomadas'!$C$4:$C$9993=O$2)*('Controle de NFs Tomadas'!$G$4:$G$9993=$A32)*('Controle de NFs Tomadas'!$I$4:$I$9993))</f>
        <v>1318.48</v>
      </c>
      <c r="P32" s="168">
        <f>SUMPRODUCT(('Controle de NFs Tomadas'!$E$4:$E$9993=$A$1)*('Controle de NFs Tomadas'!$C$4:$C$9993=P$2)*('Controle de NFs Tomadas'!$G$4:$G$9993=$A32)*('Controle de NFs Tomadas'!$I$4:$I$9993))</f>
        <v>0</v>
      </c>
      <c r="Q32" s="168">
        <f>SUMPRODUCT(('Controle de NFs Tomadas'!$E$4:$E$9993=$A$1)*('Controle de NFs Tomadas'!$C$4:$C$9993=Q$2)*('Controle de NFs Tomadas'!$G$4:$G$9993=$A32)*('Controle de NFs Tomadas'!$I$4:$I$9993))</f>
        <v>0</v>
      </c>
      <c r="R32" s="168">
        <f>SUMPRODUCT(('Controle de NFs Tomadas'!$E$4:$E$9993=$A$1)*('Controle de NFs Tomadas'!$C$4:$C$9993=R$2)*('Controle de NFs Tomadas'!$G$4:$G$9993=$A32)*('Controle de NFs Tomadas'!$I$4:$I$9993))</f>
        <v>0</v>
      </c>
      <c r="S32" s="168">
        <f>SUMPRODUCT(('Controle de NFs Tomadas'!$E$4:$E$9993=$A$1)*('Controle de NFs Tomadas'!$C$4:$C$9993=S$2)*('Controle de NFs Tomadas'!$G$4:$G$9993=$A32)*('Controle de NFs Tomadas'!$I$4:$I$9993))</f>
        <v>0</v>
      </c>
      <c r="T32" s="168">
        <f>SUMPRODUCT(('Controle de NFs Tomadas'!$E$4:$E$9993=$A$1)*('Controle de NFs Tomadas'!$C$4:$C$9993=T$2)*('Controle de NFs Tomadas'!$G$4:$G$9993=$A32)*('Controle de NFs Tomadas'!$I$4:$I$9993))</f>
        <v>0</v>
      </c>
      <c r="U32" s="168">
        <f>SUMPRODUCT(('Controle de NFs Tomadas'!$E$4:$E$9993=$A$1)*('Controle de NFs Tomadas'!$C$4:$C$9993=U$2)*('Controle de NFs Tomadas'!$G$4:$G$9993=$A32)*('Controle de NFs Tomadas'!$I$4:$I$9993))</f>
        <v>308.5</v>
      </c>
      <c r="V32" s="168">
        <f>SUMPRODUCT(('Controle de NFs Tomadas'!$E$4:$E$9993=$A$1)*('Controle de NFs Tomadas'!$C$4:$C$9993=V$2)*('Controle de NFs Tomadas'!$G$4:$G$9993=$A32)*('Controle de NFs Tomadas'!$I$4:$I$9993))</f>
        <v>1754.32</v>
      </c>
      <c r="W32" s="168">
        <f>SUMPRODUCT(('Controle de NFs Tomadas'!$E$4:$E$9993=$A$1)*('Controle de NFs Tomadas'!$C$4:$C$9993=W$2)*('Controle de NFs Tomadas'!$G$4:$G$9993=$A32)*('Controle de NFs Tomadas'!$I$4:$I$9993))</f>
        <v>0</v>
      </c>
      <c r="X32" s="168">
        <f>SUMPRODUCT(('Controle de NFs Tomadas'!$E$4:$E$9993=$A$1)*('Controle de NFs Tomadas'!$C$4:$C$9993=X$2)*('Controle de NFs Tomadas'!$G$4:$G$9993=$A32)*('Controle de NFs Tomadas'!$I$4:$I$9993))</f>
        <v>0</v>
      </c>
      <c r="Y32" s="168">
        <v>1436.81</v>
      </c>
      <c r="Z32" s="168">
        <v>440</v>
      </c>
      <c r="AA32" s="168">
        <f>SUMPRODUCT(('Controle de NFs Tomadas'!$E$4:$E$9993=$A$1)*('Controle de NFs Tomadas'!$C$4:$C$9993=AA$2)*('Controle de NFs Tomadas'!$G$4:$G$9993=$A32)*('Controle de NFs Tomadas'!$I$4:$I$9993))</f>
        <v>0</v>
      </c>
      <c r="AB32" s="168">
        <v>238.22</v>
      </c>
      <c r="AC32" s="168">
        <v>2200.9</v>
      </c>
      <c r="AD32" s="168">
        <f>SUMPRODUCT(('Controle de NFs Tomadas'!$E$4:$E$9993=$A$1)*('Controle de NFs Tomadas'!$C$4:$C$9993=AD$2)*('Controle de NFs Tomadas'!$G$4:$G$9993=$A32)*('Controle de NFs Tomadas'!$I$4:$I$9993))</f>
        <v>0</v>
      </c>
      <c r="AE32" s="168">
        <f>SUMPRODUCT(('Controle de NFs Tomadas'!$E$4:$E$9993=$A$1)*('Controle de NFs Tomadas'!$C$4:$C$9993=AE$2)*('Controle de NFs Tomadas'!$G$4:$G$9993=$A32)*('Controle de NFs Tomadas'!$I$4:$I$9993))</f>
        <v>0</v>
      </c>
      <c r="AF32" s="168">
        <f>SUMPRODUCT(('Controle de NFs Tomadas'!$E$4:$E$9993=$A$1)*('Controle de NFs Tomadas'!$C$4:$C$9993=AF$2)*('Controle de NFs Tomadas'!$G$4:$G$9993=$A32)*('Controle de NFs Tomadas'!$I$4:$I$9993))</f>
        <v>961.26</v>
      </c>
      <c r="AG32" s="168">
        <f>SUMPRODUCT(('Controle de NFs Tomadas'!$E$4:$E$9993=$A$1)*('Controle de NFs Tomadas'!$C$4:$C$9993=AG$2)*('Controle de NFs Tomadas'!$G$4:$G$9993=$A32)*('Controle de NFs Tomadas'!$I$4:$I$9993))</f>
        <v>0</v>
      </c>
      <c r="AH32" s="194">
        <f>SUMPRODUCT(('Controle de NFs Tomadas'!$E$4:$E$9993=$A$1)*('Controle de NFs Tomadas'!$C$4:$C$9993=AH$2)*('Controle de NFs Tomadas'!$G$4:$G$9993=$A32)*('Controle de NFs Tomadas'!$I$4:$I$9993))</f>
        <v>961.27</v>
      </c>
      <c r="AI32" s="167">
        <f>SUMPRODUCT(('Controle de NFs Tomadas'!$E$4:$E$9993=$A$1)*('Controle de NFs Tomadas'!$C$4:$C$9993=AI$2)*('Controle de NFs Tomadas'!$G$4:$G$9993=$A32)*('Controle de NFs Tomadas'!$I$4:$I$9993))</f>
        <v>201.41</v>
      </c>
      <c r="AJ32" s="168">
        <f>SUMPRODUCT(('Controle de NFs Tomadas'!$E$4:$E$9993=$A$1)*('Controle de NFs Tomadas'!$C$4:$C$9993=AJ$2)*('Controle de NFs Tomadas'!$G$4:$G$9993=$A32)*('Controle de NFs Tomadas'!$I$4:$I$9993))</f>
        <v>1317</v>
      </c>
      <c r="AK32" s="168">
        <f>SUMPRODUCT(('Controle de NFs Tomadas'!$E$4:$E$9993=$A$1)*('Controle de NFs Tomadas'!$C$4:$C$9993=AK$2)*('Controle de NFs Tomadas'!$G$4:$G$9993=$A32)*('Controle de NFs Tomadas'!$I$4:$I$9993))</f>
        <v>0</v>
      </c>
      <c r="AL32" s="168">
        <f>SUMPRODUCT(('Controle de NFs Tomadas'!$E$4:$E$9993=$A$1)*('Controle de NFs Tomadas'!$C$4:$C$9993=AL$2)*('Controle de NFs Tomadas'!$G$4:$G$9993=$A32)*('Controle de NFs Tomadas'!$I$4:$I$9993))</f>
        <v>0</v>
      </c>
      <c r="AM32" s="168">
        <f>SUMPRODUCT(('Controle de NFs Tomadas'!$E$4:$E$9993=$A$1)*('Controle de NFs Tomadas'!$C$4:$C$9993=AM$2)*('Controle de NFs Tomadas'!$G$4:$G$9993=$A32)*('Controle de NFs Tomadas'!$I$4:$I$9993))</f>
        <v>1106.53</v>
      </c>
      <c r="AN32" s="168">
        <v>292</v>
      </c>
      <c r="AO32" s="168">
        <f>SUMPRODUCT(('Controle de NFs Tomadas'!$E$4:$E$9993=$A$1)*('Controle de NFs Tomadas'!$C$4:$C$9993=AO$2)*('Controle de NFs Tomadas'!$G$4:$G$9993=$A32)*('Controle de NFs Tomadas'!$I$4:$I$9993))</f>
        <v>0</v>
      </c>
      <c r="AP32" s="168">
        <f>SUMPRODUCT(('Controle de NFs Tomadas'!$E$4:$E$9993=$A$1)*('Controle de NFs Tomadas'!$C$4:$C$9993=AP$2)*('Controle de NFs Tomadas'!$G$4:$G$9993=$A32)*('Controle de NFs Tomadas'!$I$4:$I$9993))</f>
        <v>1660.72</v>
      </c>
      <c r="AQ32" s="168">
        <f>SUMPRODUCT(('Controle de NFs Tomadas'!$E$4:$E$9993=$A$1)*('Controle de NFs Tomadas'!$C$4:$C$9993=AQ$2)*('Controle de NFs Tomadas'!$G$4:$G$9993=$A32)*('Controle de NFs Tomadas'!$I$4:$I$9993))</f>
        <v>633.65</v>
      </c>
      <c r="AR32" s="168">
        <v>240</v>
      </c>
      <c r="AS32" s="168">
        <f>SUMPRODUCT(('Controle de NFs Tomadas'!$E$4:$E$9993=$A$1)*('Controle de NFs Tomadas'!$C$4:$C$9993=AS$2)*('Controle de NFs Tomadas'!$G$4:$G$9993=$A32)*('Controle de NFs Tomadas'!$I$4:$I$9993))</f>
        <v>0</v>
      </c>
      <c r="AT32" s="168">
        <v>1247.18</v>
      </c>
      <c r="AU32" s="168">
        <f>SUMPRODUCT(('Controle de NFs Tomadas'!$E$4:$E$9993=$A$1)*('Controle de NFs Tomadas'!$C$4:$C$9993=AU$2)*('Controle de NFs Tomadas'!$G$4:$G$9993=$A32)*('Controle de NFs Tomadas'!$I$4:$I$9993))</f>
        <v>0</v>
      </c>
      <c r="AV32" s="168">
        <f>SUMPRODUCT(('Controle de NFs Tomadas'!$E$4:$E$9993=$A$1)*('Controle de NFs Tomadas'!$C$4:$C$9993=AV$2)*('Controle de NFs Tomadas'!$G$4:$G$9993=$A32)*('Controle de NFs Tomadas'!$I$4:$I$9993))</f>
        <v>1712.23</v>
      </c>
      <c r="AW32" s="168">
        <f>SUMPRODUCT(('Controle de NFs Tomadas'!$E$4:$E$9993=$A$1)*('Controle de NFs Tomadas'!$C$4:$C$9993=AW$2)*('Controle de NFs Tomadas'!$G$4:$G$9993=$A32)*('Controle de NFs Tomadas'!$I$4:$I$9993))</f>
        <v>234.48</v>
      </c>
      <c r="AX32" s="168">
        <f>SUMPRODUCT(('Controle de NFs Tomadas'!$E$4:$E$9993=$A$1)*('Controle de NFs Tomadas'!$C$4:$C$9993=AX$2)*('Controle de NFs Tomadas'!$G$4:$G$9993=$A32)*('Controle de NFs Tomadas'!$I$4:$I$9993))</f>
        <v>2029.6299999999999</v>
      </c>
      <c r="AY32" s="168">
        <f>SUMPRODUCT(('Controle de NFs Tomadas'!$E$4:$E$9993=$A$1)*('Controle de NFs Tomadas'!$C$4:$C$9993=AY$2)*('Controle de NFs Tomadas'!$G$4:$G$9993=$A32)*('Controle de NFs Tomadas'!$I$4:$I$9993))</f>
        <v>0</v>
      </c>
      <c r="AZ32" s="168">
        <f>SUMPRODUCT(('Controle de NFs Tomadas'!$E$4:$E$9993=$A$1)*('Controle de NFs Tomadas'!$C$4:$C$9993=AZ$2)*('Controle de NFs Tomadas'!$G$4:$G$9993=$A32)*('Controle de NFs Tomadas'!$I$4:$I$9993))</f>
        <v>0</v>
      </c>
      <c r="BA32" s="168">
        <f>SUMPRODUCT(('Controle de NFs Tomadas'!$E$4:$E$9993=$A$1)*('Controle de NFs Tomadas'!$C$4:$C$9993=BA$2)*('Controle de NFs Tomadas'!$G$4:$G$9993=$A32)*('Controle de NFs Tomadas'!$I$4:$I$9993))</f>
        <v>394</v>
      </c>
      <c r="BB32" s="168">
        <f>SUMPRODUCT(('Controle de NFs Tomadas'!$E$4:$E$9993=$A$1)*('Controle de NFs Tomadas'!$C$4:$C$9993=BB$2)*('Controle de NFs Tomadas'!$G$4:$G$9993=$A32)*('Controle de NFs Tomadas'!$I$4:$I$9993))</f>
        <v>0</v>
      </c>
      <c r="BC32" s="168">
        <f>SUMPRODUCT(('Controle de NFs Tomadas'!$E$4:$E$9993=$A$1)*('Controle de NFs Tomadas'!$C$4:$C$9993=BC$2)*('Controle de NFs Tomadas'!$G$4:$G$9993=$A32)*('Controle de NFs Tomadas'!$I$4:$I$9993))</f>
        <v>0</v>
      </c>
      <c r="BD32" s="168">
        <v>372.03</v>
      </c>
      <c r="BE32" s="168">
        <v>0</v>
      </c>
      <c r="BF32" s="168">
        <f>SUMPRODUCT(('Controle de NFs Tomadas'!$E$4:$E$9993=$A$1)*('Controle de NFs Tomadas'!$C$4:$C$9993=BF$2)*('Controle de NFs Tomadas'!$G$4:$G$9993=$A32)*('Controle de NFs Tomadas'!$I$4:$I$9993))</f>
        <v>0</v>
      </c>
      <c r="BG32" s="168">
        <f>SUMPRODUCT(('Controle de NFs Tomadas'!$E$4:$E$9993=$A$1)*('Controle de NFs Tomadas'!$C$4:$C$9993=BG$2)*('Controle de NFs Tomadas'!$G$4:$G$9993=$A32)*('Controle de NFs Tomadas'!$I$4:$I$9993))</f>
        <v>0</v>
      </c>
      <c r="BH32" s="168">
        <f>SUMPRODUCT(('Controle de NFs Tomadas'!$E$4:$E$9993=$A$1)*('Controle de NFs Tomadas'!$C$4:$C$9993=BH$2)*('Controle de NFs Tomadas'!$G$4:$G$9993=$A32)*('Controle de NFs Tomadas'!$I$4:$I$9993))</f>
        <v>0</v>
      </c>
      <c r="BI32" s="168">
        <f>SUMPRODUCT(('Controle de NFs Tomadas'!$E$4:$E$9993=$A$1)*('Controle de NFs Tomadas'!$C$4:$C$9993=BI$2)*('Controle de NFs Tomadas'!$G$4:$G$9993=$A32)*('Controle de NFs Tomadas'!$I$4:$I$9993))</f>
        <v>0</v>
      </c>
      <c r="BJ32" s="168">
        <f>SUMPRODUCT(('Controle de NFs Tomadas'!$E$4:$E$9993=$A$1)*('Controle de NFs Tomadas'!$C$4:$C$9993=BJ$2)*('Controle de NFs Tomadas'!$G$4:$G$9993=$A32)*('Controle de NFs Tomadas'!$I$4:$I$9993))</f>
        <v>0</v>
      </c>
      <c r="BK32" s="168">
        <v>0</v>
      </c>
      <c r="BL32" s="168"/>
      <c r="BM32" s="169">
        <f>SUMPRODUCT(('Controle de NFs Tomadas'!$E$4:$E$9993=$A$1)*('Controle de NFs Tomadas'!$C$4:$C$9993=BM$2)*('Controle de NFs Tomadas'!$G$4:$G$9993=$A32)*('Controle de NFs Tomadas'!$I$4:$I$9993))</f>
        <v>0</v>
      </c>
      <c r="BN32" s="170">
        <f>SUMPRODUCT(('Controle de NFs Tomadas'!$E$4:$E$9993=$A$1)*('Controle de NFs Tomadas'!$C$4:$C$9993=BN$2)*('Controle de NFs Tomadas'!$G$4:$G$9993=$A32)*('Controle de NFs Tomadas'!$I$4:$I$9993))</f>
        <v>0</v>
      </c>
      <c r="BO32" s="168">
        <f>SUMPRODUCT(('Controle de NFs Tomadas'!$E$4:$E$9993=$A$1)*('Controle de NFs Tomadas'!$C$4:$C$9993=BO$2)*('Controle de NFs Tomadas'!$G$4:$G$9993=$A32)*('Controle de NFs Tomadas'!$I$4:$I$9993))</f>
        <v>0</v>
      </c>
      <c r="BP32" s="168">
        <f>SUMPRODUCT(('Controle de NFs Tomadas'!$E$4:$E$9993=$A$1)*('Controle de NFs Tomadas'!$C$4:$C$9993=BP$2)*('Controle de NFs Tomadas'!$G$4:$G$9993=$A32)*('Controle de NFs Tomadas'!$I$4:$I$9993))</f>
        <v>0</v>
      </c>
      <c r="BQ32" s="168">
        <f>SUMPRODUCT(('Controle de NFs Tomadas'!$E$4:$E$9993=$A$1)*('Controle de NFs Tomadas'!$C$4:$C$9993=BQ$2)*('Controle de NFs Tomadas'!$G$4:$G$9993=$A32)*('Controle de NFs Tomadas'!$I$4:$I$9993))</f>
        <v>0</v>
      </c>
      <c r="BR32" s="168">
        <v>0</v>
      </c>
      <c r="BS32" s="168">
        <v>0</v>
      </c>
      <c r="BT32" s="168">
        <f>SUMPRODUCT(('Controle de NFs Tomadas'!$E$4:$E$9993=$A$1)*('Controle de NFs Tomadas'!$C$4:$C$9993=BT$2)*('Controle de NFs Tomadas'!$G$4:$G$9993=$A32)*('Controle de NFs Tomadas'!$I$4:$I$9993))</f>
        <v>0</v>
      </c>
      <c r="BU32" s="168">
        <f>SUMPRODUCT(('Controle de NFs Tomadas'!$E$4:$E$9993=$A$1)*('Controle de NFs Tomadas'!$C$4:$C$9993=BU$2)*('Controle de NFs Tomadas'!$G$4:$G$9993=$A32)*('Controle de NFs Tomadas'!$I$4:$I$9993))</f>
        <v>0</v>
      </c>
      <c r="BV32" s="168">
        <v>0</v>
      </c>
      <c r="BW32" s="168">
        <f>SUMPRODUCT(('Controle de NFs Tomadas'!$E$4:$E$9993=$A$1)*('Controle de NFs Tomadas'!$C$4:$C$9993=BW$2)*('Controle de NFs Tomadas'!$G$4:$G$9993=$A32)*('Controle de NFs Tomadas'!$I$4:$I$9993))</f>
        <v>0</v>
      </c>
      <c r="BX32" s="168">
        <f>SUMPRODUCT(('Controle de NFs Tomadas'!$E$4:$E$9993=$A$1)*('Controle de NFs Tomadas'!$C$4:$C$9993=BX$2)*('Controle de NFs Tomadas'!$G$4:$G$9993=$A32)*('Controle de NFs Tomadas'!$I$4:$I$9993))</f>
        <v>0</v>
      </c>
      <c r="BY32" s="168">
        <f>SUMPRODUCT(('Controle de NFs Tomadas'!$E$4:$E$9993=$A$1)*('Controle de NFs Tomadas'!$C$4:$C$9993=BY$2)*('Controle de NFs Tomadas'!$G$4:$G$9993=$A32)*('Controle de NFs Tomadas'!$I$4:$I$9993))</f>
        <v>275.88</v>
      </c>
      <c r="BZ32" s="168">
        <f>SUMPRODUCT(('Controle de NFs Tomadas'!$E$4:$E$9993=$A$1)*('Controle de NFs Tomadas'!$C$4:$C$9993=BZ$2)*('Controle de NFs Tomadas'!$G$4:$G$9993=$A32)*('Controle de NFs Tomadas'!$I$4:$I$9993))</f>
        <v>1821.48</v>
      </c>
      <c r="CA32" s="168">
        <f>SUMPRODUCT(('Controle de NFs Tomadas'!$E$4:$E$9993=$A$1)*('Controle de NFs Tomadas'!$C$4:$C$9993=CA$2)*('Controle de NFs Tomadas'!$G$4:$G$9993=$A32)*('Controle de NFs Tomadas'!$I$4:$I$9993))</f>
        <v>0</v>
      </c>
      <c r="CB32" s="168">
        <f>SUMPRODUCT(('Controle de NFs Tomadas'!$E$4:$E$9993=$A$1)*('Controle de NFs Tomadas'!$C$4:$C$9993=CB$2)*('Controle de NFs Tomadas'!$G$4:$G$9993=$A32)*('Controle de NFs Tomadas'!$I$4:$I$9993))</f>
        <v>0</v>
      </c>
      <c r="CC32" s="168">
        <f>SUMPRODUCT(('Controle de NFs Tomadas'!$E$4:$E$9993=$A$1)*('Controle de NFs Tomadas'!$C$4:$C$9993=CC$2)*('Controle de NFs Tomadas'!$G$4:$G$9993=$A32)*('Controle de NFs Tomadas'!$I$4:$I$9993))</f>
        <v>0</v>
      </c>
      <c r="CD32" s="168">
        <f>SUMPRODUCT(('Controle de NFs Tomadas'!$E$4:$E$9993=$A$1)*('Controle de NFs Tomadas'!$C$4:$C$9993=CD$2)*('Controle de NFs Tomadas'!$G$4:$G$9993=$A32)*('Controle de NFs Tomadas'!$I$4:$I$9993))</f>
        <v>375</v>
      </c>
      <c r="CE32" s="168">
        <v>981.4</v>
      </c>
      <c r="CF32" s="168">
        <v>952.53</v>
      </c>
      <c r="CG32" s="168">
        <v>952.73</v>
      </c>
      <c r="CH32" s="168">
        <f>SUMPRODUCT(('Controle de NFs Tomadas'!$E$4:$E$9993=$A$1)*('Controle de NFs Tomadas'!$C$4:$C$9993=CH$2)*('Controle de NFs Tomadas'!$G$4:$G$9993=$A32)*('Controle de NFs Tomadas'!$I$4:$I$9993))</f>
        <v>0</v>
      </c>
      <c r="CI32" s="168">
        <f>SUMPRODUCT(('Controle de NFs Tomadas'!$E$4:$E$9993=$A$1)*('Controle de NFs Tomadas'!$C$4:$C$9993=CI$2)*('Controle de NFs Tomadas'!$G$4:$G$9993=$A32)*('Controle de NFs Tomadas'!$I$4:$I$9993))</f>
        <v>0</v>
      </c>
      <c r="CJ32" s="168">
        <f>SUMPRODUCT(('Controle de NFs Tomadas'!$E$4:$E$9993=$A$1)*('Controle de NFs Tomadas'!$C$4:$C$9993=CJ$2)*('Controle de NFs Tomadas'!$G$4:$G$9993=$A32)*('Controle de NFs Tomadas'!$I$4:$I$9993))</f>
        <v>692.28</v>
      </c>
      <c r="CK32" s="168">
        <f>SUMPRODUCT(('Controle de NFs Tomadas'!$E$4:$E$9993=$A$1)*('Controle de NFs Tomadas'!$C$4:$C$9993=CK$2)*('Controle de NFs Tomadas'!$G$4:$G$9993=$A32)*('Controle de NFs Tomadas'!$I$4:$I$9993))</f>
        <v>0</v>
      </c>
      <c r="CL32" s="168">
        <v>1573.75</v>
      </c>
      <c r="CM32" s="168">
        <v>1249.04</v>
      </c>
      <c r="CN32" s="168">
        <f>SUMPRODUCT(('Controle de NFs Tomadas'!$E$4:$E$9993=$A$1)*('Controle de NFs Tomadas'!$C$4:$C$9993=CN$2)*('Controle de NFs Tomadas'!$G$4:$G$9993=$A32)*('Controle de NFs Tomadas'!$I$4:$I$9993))</f>
        <v>2278.38</v>
      </c>
      <c r="CO32" s="168">
        <f>SUMPRODUCT(('Controle de NFs Tomadas'!$E$4:$E$9993=$A$1)*('Controle de NFs Tomadas'!$C$4:$C$9993=CO$2)*('Controle de NFs Tomadas'!$G$4:$G$9993=$A32)*('Controle de NFs Tomadas'!$I$4:$I$9993))</f>
        <v>0</v>
      </c>
      <c r="CP32" s="168">
        <f>SUMPRODUCT(('Controle de NFs Tomadas'!$E$4:$E$9993=$A$1)*('Controle de NFs Tomadas'!$C$4:$C$9993=CP$2)*('Controle de NFs Tomadas'!$G$4:$G$9993=$A32)*('Controle de NFs Tomadas'!$I$4:$I$9993))</f>
        <v>0</v>
      </c>
      <c r="CQ32" s="168">
        <f>SUMPRODUCT(('Controle de NFs Tomadas'!$E$4:$E$9993=$A$1)*('Controle de NFs Tomadas'!$C$4:$C$9993=CQ$2)*('Controle de NFs Tomadas'!$G$4:$G$9993=$A32)*('Controle de NFs Tomadas'!$I$4:$I$9993))</f>
        <v>0</v>
      </c>
      <c r="CR32" s="168">
        <f>SUMPRODUCT(('Controle de NFs Tomadas'!$E$4:$E$9993=$A$1)*('Controle de NFs Tomadas'!$C$4:$C$9993=CR$2)*('Controle de NFs Tomadas'!$G$4:$G$9993=$A32)*('Controle de NFs Tomadas'!$I$4:$I$9993))</f>
        <v>0</v>
      </c>
      <c r="CS32" s="168">
        <f>SUMPRODUCT(('Controle de NFs Tomadas'!$E$4:$E$9993=$A$1)*('Controle de NFs Tomadas'!$C$4:$C$9993=CS$2)*('Controle de NFs Tomadas'!$G$4:$G$9993=$A32)*('Controle de NFs Tomadas'!$I$4:$I$9993))</f>
        <v>0</v>
      </c>
      <c r="CT32" s="168">
        <f>SUMPRODUCT(('Controle de NFs Tomadas'!$E$4:$E$9993=$A$1)*('Controle de NFs Tomadas'!$C$4:$C$9993=CT$2)*('Controle de NFs Tomadas'!$G$4:$G$9993=$A32)*('Controle de NFs Tomadas'!$I$4:$I$9993))</f>
        <v>477.78</v>
      </c>
      <c r="CU32" s="168">
        <f>SUMPRODUCT(('Controle de NFs Tomadas'!$E$4:$E$9993=$A$1)*('Controle de NFs Tomadas'!$C$4:$C$9993=CU$2)*('Controle de NFs Tomadas'!$G$4:$G$9993=$A32)*('Controle de NFs Tomadas'!$I$4:$I$9993))</f>
        <v>474.18</v>
      </c>
      <c r="CV32" s="168">
        <f>SUMPRODUCT(('Controle de NFs Tomadas'!$E$4:$E$9993=$A$1)*('Controle de NFs Tomadas'!$C$4:$C$9993=CV$2)*('Controle de NFs Tomadas'!$G$4:$G$9993=$A32)*('Controle de NFs Tomadas'!$I$4:$I$9993))</f>
        <v>0</v>
      </c>
      <c r="CW32" s="168">
        <f>SUMPRODUCT(('Controle de NFs Tomadas'!$E$4:$E$9993=$A$1)*('Controle de NFs Tomadas'!$C$4:$C$9993=CW$2)*('Controle de NFs Tomadas'!$G$4:$G$9993=$A32)*('Controle de NFs Tomadas'!$I$4:$I$9993))</f>
        <v>0</v>
      </c>
      <c r="CX32" s="168">
        <f>SUMPRODUCT(('Controle de NFs Tomadas'!$E$4:$E$9993=$A$1)*('Controle de NFs Tomadas'!$C$4:$C$9993=CX$2)*('Controle de NFs Tomadas'!$G$4:$G$9993=$A32)*('Controle de NFs Tomadas'!$I$4:$I$9993))</f>
        <v>0</v>
      </c>
      <c r="CY32" s="168">
        <f>SUMPRODUCT(('Controle de NFs Tomadas'!$E$4:$E$9993=$A$1)*('Controle de NFs Tomadas'!$C$4:$C$9993=CY$2)*('Controle de NFs Tomadas'!$G$4:$G$9993=$A32)*('Controle de NFs Tomadas'!$I$4:$I$9993))</f>
        <v>0</v>
      </c>
      <c r="CZ32" s="168">
        <f>SUMPRODUCT(('Controle de NFs Tomadas'!$E$4:$E$9993=$A$1)*('Controle de NFs Tomadas'!$C$4:$C$9993=CZ$2)*('Controle de NFs Tomadas'!$G$4:$G$9993=$A32)*('Controle de NFs Tomadas'!$I$4:$I$9993))</f>
        <v>0</v>
      </c>
      <c r="DA32" s="168">
        <f>SUMPRODUCT(('Controle de NFs Tomadas'!$E$4:$E$9993=$A$1)*('Controle de NFs Tomadas'!$C$4:$C$9993=DA$2)*('Controle de NFs Tomadas'!$G$4:$G$9993=$A32)*('Controle de NFs Tomadas'!$I$4:$I$9993))</f>
        <v>0</v>
      </c>
      <c r="DB32" s="168">
        <f>SUMPRODUCT(('Controle de NFs Tomadas'!$E$4:$E$9993=$A$1)*('Controle de NFs Tomadas'!$C$4:$C$9993=DB$2)*('Controle de NFs Tomadas'!$G$4:$G$9993=$A32)*('Controle de NFs Tomadas'!$I$4:$I$9993))</f>
        <v>385.52</v>
      </c>
      <c r="DC32" s="168">
        <f>SUMPRODUCT(('Controle de NFs Tomadas'!$E$4:$E$9993=$A$1)*('Controle de NFs Tomadas'!$C$4:$C$9993=DC$2)*('Controle de NFs Tomadas'!$G$4:$G$9993=$A32)*('Controle de NFs Tomadas'!$I$4:$I$9993))</f>
        <v>0</v>
      </c>
      <c r="DD32" s="168">
        <f>SUMPRODUCT(('Controle de NFs Tomadas'!$E$4:$E$9993=$A$1)*('Controle de NFs Tomadas'!$C$4:$C$9993=DD$2)*('Controle de NFs Tomadas'!$G$4:$G$9993=$A32)*('Controle de NFs Tomadas'!$I$4:$I$9993))</f>
        <v>0</v>
      </c>
      <c r="DE32" s="168">
        <f>SUMPRODUCT(('Controle de NFs Tomadas'!$E$4:$E$9993=$A$1)*('Controle de NFs Tomadas'!$C$4:$C$9993=DE$2)*('Controle de NFs Tomadas'!$G$4:$G$9993=$A32)*('Controle de NFs Tomadas'!$I$4:$I$9993))</f>
        <v>0</v>
      </c>
      <c r="DF32" s="168">
        <f>SUMPRODUCT(('Controle de NFs Tomadas'!$E$4:$E$9993=$A$1)*('Controle de NFs Tomadas'!$C$4:$C$9993=DF$2)*('Controle de NFs Tomadas'!$G$4:$G$9993=$A32)*('Controle de NFs Tomadas'!$I$4:$I$9993))</f>
        <v>0</v>
      </c>
      <c r="DG32" s="168">
        <f>SUMPRODUCT(('Controle de NFs Tomadas'!$E$4:$E$9993=$A$1)*('Controle de NFs Tomadas'!$C$4:$C$9993=DG$2)*('Controle de NFs Tomadas'!$G$4:$G$9993=$A32)*('Controle de NFs Tomadas'!$I$4:$I$9993))</f>
        <v>0</v>
      </c>
      <c r="DH32" s="168">
        <f>SUMPRODUCT(('Controle de NFs Tomadas'!$E$4:$E$9993=$A$1)*('Controle de NFs Tomadas'!$C$4:$C$9993=DH$2)*('Controle de NFs Tomadas'!$G$4:$G$9993=$A32)*('Controle de NFs Tomadas'!$I$4:$I$9993))</f>
        <v>0</v>
      </c>
      <c r="DI32" s="168">
        <f>SUMPRODUCT(('Controle de NFs Tomadas'!$E$4:$E$9993=$A$1)*('Controle de NFs Tomadas'!$C$4:$C$9993=DI$2)*('Controle de NFs Tomadas'!$G$4:$G$9993=$A32)*('Controle de NFs Tomadas'!$I$4:$I$9993))</f>
        <v>0</v>
      </c>
      <c r="DJ32" s="168">
        <f>SUMPRODUCT(('Controle de NFs Tomadas'!$E$4:$E$9993=$A$1)*('Controle de NFs Tomadas'!$C$4:$C$9993=DJ$2)*('Controle de NFs Tomadas'!$G$4:$G$9993=$A32)*('Controle de NFs Tomadas'!$I$4:$I$9993))</f>
        <v>0</v>
      </c>
      <c r="DK32" s="168">
        <f>SUMPRODUCT(('Controle de NFs Tomadas'!$E$4:$E$9993=$A$1)*('Controle de NFs Tomadas'!$C$4:$C$9993=DK$2)*('Controle de NFs Tomadas'!$G$4:$G$9993=$A32)*('Controle de NFs Tomadas'!$I$4:$I$9993))</f>
        <v>0</v>
      </c>
      <c r="DL32" s="168">
        <f>SUMPRODUCT(('Controle de NFs Tomadas'!$E$4:$E$9993=$A$1)*('Controle de NFs Tomadas'!$C$4:$C$9993=DL$2)*('Controle de NFs Tomadas'!$G$4:$G$9993=$A32)*('Controle de NFs Tomadas'!$I$4:$I$9993))</f>
        <v>0</v>
      </c>
      <c r="DM32" s="168">
        <f>SUMPRODUCT(('Controle de NFs Tomadas'!$E$4:$E$9993=$A$1)*('Controle de NFs Tomadas'!$C$4:$C$9993=DM$2)*('Controle de NFs Tomadas'!$G$4:$G$9993=$A32)*('Controle de NFs Tomadas'!$I$4:$I$9993))</f>
        <v>0</v>
      </c>
      <c r="DN32" s="168">
        <f>SUMPRODUCT(('Controle de NFs Tomadas'!$E$4:$E$9993=$A$1)*('Controle de NFs Tomadas'!$C$4:$C$9993=DN$2)*('Controle de NFs Tomadas'!$G$4:$G$9993=$A32)*('Controle de NFs Tomadas'!$I$4:$I$9993))</f>
        <v>0</v>
      </c>
      <c r="DO32" s="168">
        <f>SUMPRODUCT(('Controle de NFs Tomadas'!$E$4:$E$9993=$A$1)*('Controle de NFs Tomadas'!$C$4:$C$9993=DO$2)*('Controle de NFs Tomadas'!$G$4:$G$9993=$A32)*('Controle de NFs Tomadas'!$I$4:$I$9993))</f>
        <v>0</v>
      </c>
      <c r="DP32" s="168">
        <f>SUMPRODUCT(('Controle de NFs Tomadas'!$E$4:$E$9993=$A$1)*('Controle de NFs Tomadas'!$C$4:$C$9993=DP$2)*('Controle de NFs Tomadas'!$G$4:$G$9993=$A32)*('Controle de NFs Tomadas'!$I$4:$I$9993))</f>
        <v>0</v>
      </c>
      <c r="DQ32" s="168">
        <f>SUMPRODUCT(('Controle de NFs Tomadas'!$E$4:$E$9993=$A$1)*('Controle de NFs Tomadas'!$C$4:$C$9993=DQ$2)*('Controle de NFs Tomadas'!$G$4:$G$9993=$A32)*('Controle de NFs Tomadas'!$I$4:$I$9993))</f>
        <v>0</v>
      </c>
      <c r="DR32" s="168">
        <f>SUMPRODUCT(('Controle de NFs Tomadas'!$E$4:$E$9993=$A$1)*('Controle de NFs Tomadas'!$C$4:$C$9993=DR$2)*('Controle de NFs Tomadas'!$G$4:$G$9993=$A32)*('Controle de NFs Tomadas'!$I$4:$I$9993))</f>
        <v>0</v>
      </c>
      <c r="DS32" s="168">
        <f>SUMPRODUCT(('Controle de NFs Tomadas'!$E$4:$E$9993=$A$1)*('Controle de NFs Tomadas'!$C$4:$C$9993=DS$2)*('Controle de NFs Tomadas'!$G$4:$G$9993=$A32)*('Controle de NFs Tomadas'!$I$4:$I$9993))</f>
        <v>0</v>
      </c>
      <c r="DT32" s="168">
        <f>SUMPRODUCT(('Controle de NFs Tomadas'!$E$4:$E$9993=$A$1)*('Controle de NFs Tomadas'!$C$4:$C$9993=DT$2)*('Controle de NFs Tomadas'!$G$4:$G$9993=$A32)*('Controle de NFs Tomadas'!$I$4:$I$9993))</f>
        <v>0</v>
      </c>
      <c r="DU32" s="168">
        <f>SUMPRODUCT(('Controle de NFs Tomadas'!$E$4:$E$9993=$A$1)*('Controle de NFs Tomadas'!$C$4:$C$9993=DU$2)*('Controle de NFs Tomadas'!$G$4:$G$9993=$A32)*('Controle de NFs Tomadas'!$I$4:$I$9993))</f>
        <v>0</v>
      </c>
      <c r="DV32" s="168">
        <f>SUMPRODUCT(('Controle de NFs Tomadas'!$E$4:$E$9993=$A$1)*('Controle de NFs Tomadas'!$C$4:$C$9993=DV$2)*('Controle de NFs Tomadas'!$G$4:$G$9993=$A32)*('Controle de NFs Tomadas'!$I$4:$I$9993))</f>
        <v>0</v>
      </c>
      <c r="DW32" s="168">
        <f>SUMPRODUCT(('Controle de NFs Tomadas'!$E$4:$E$9993=$A$1)*('Controle de NFs Tomadas'!$C$4:$C$9993=DW$2)*('Controle de NFs Tomadas'!$G$4:$G$9993=$A32)*('Controle de NFs Tomadas'!$I$4:$I$9993))</f>
        <v>0</v>
      </c>
      <c r="DX32" s="168">
        <f>SUMPRODUCT(('Controle de NFs Tomadas'!$E$4:$E$9993=$A$1)*('Controle de NFs Tomadas'!$C$4:$C$9993=DX$2)*('Controle de NFs Tomadas'!$G$4:$G$9993=$A32)*('Controle de NFs Tomadas'!$I$4:$I$9993))</f>
        <v>0</v>
      </c>
      <c r="DY32" s="168">
        <f>SUMPRODUCT(('Controle de NFs Tomadas'!$E$4:$E$9993=$A$1)*('Controle de NFs Tomadas'!$C$4:$C$9993=DY$2)*('Controle de NFs Tomadas'!$G$4:$G$9993=$A32)*('Controle de NFs Tomadas'!$I$4:$I$9993))</f>
        <v>0</v>
      </c>
      <c r="DZ32" s="168">
        <f>SUMPRODUCT(('Controle de NFs Tomadas'!$E$4:$E$9993=$A$1)*('Controle de NFs Tomadas'!$C$4:$C$9993=DZ$2)*('Controle de NFs Tomadas'!$G$4:$G$9993=$A32)*('Controle de NFs Tomadas'!$I$4:$I$9993))</f>
        <v>0</v>
      </c>
      <c r="EA32" s="168">
        <f>SUMPRODUCT(('Controle de NFs Tomadas'!$E$4:$E$9993=$A$1)*('Controle de NFs Tomadas'!$C$4:$C$9993=EA$2)*('Controle de NFs Tomadas'!$G$4:$G$9993=$A32)*('Controle de NFs Tomadas'!$I$4:$I$9993))</f>
        <v>0</v>
      </c>
      <c r="EB32" s="168">
        <f>SUMPRODUCT(('Controle de NFs Tomadas'!$E$4:$E$9993=$A$1)*('Controle de NFs Tomadas'!$C$4:$C$9993=EB$2)*('Controle de NFs Tomadas'!$G$4:$G$9993=$A32)*('Controle de NFs Tomadas'!$I$4:$I$9993))</f>
        <v>0</v>
      </c>
      <c r="EC32" s="168">
        <f>SUMPRODUCT(('Controle de NFs Tomadas'!$E$4:$E$9993=$A$1)*('Controle de NFs Tomadas'!$C$4:$C$9993=EC$2)*('Controle de NFs Tomadas'!$G$4:$G$9993=$A32)*('Controle de NFs Tomadas'!$I$4:$I$9993))</f>
        <v>0</v>
      </c>
      <c r="ED32" s="168">
        <f>SUMPRODUCT(('Controle de NFs Tomadas'!$E$4:$E$9993=$A$1)*('Controle de NFs Tomadas'!$C$4:$C$9993=ED$2)*('Controle de NFs Tomadas'!$G$4:$G$9993=$A32)*('Controle de NFs Tomadas'!$I$4:$I$9993))</f>
        <v>0</v>
      </c>
      <c r="EE32" s="168">
        <f>SUMPRODUCT(('Controle de NFs Tomadas'!$E$4:$E$9993=$A$1)*('Controle de NFs Tomadas'!$C$4:$C$9993=EE$2)*('Controle de NFs Tomadas'!$G$4:$G$9993=$A32)*('Controle de NFs Tomadas'!$I$4:$I$9993))</f>
        <v>0</v>
      </c>
      <c r="EF32" s="168">
        <f>SUMPRODUCT(('Controle de NFs Tomadas'!$E$4:$E$9993=$A$1)*('Controle de NFs Tomadas'!$C$4:$C$9993=EF$2)*('Controle de NFs Tomadas'!$G$4:$G$9993=$A32)*('Controle de NFs Tomadas'!$I$4:$I$9993))</f>
        <v>0</v>
      </c>
      <c r="EG32" s="168">
        <f>SUMPRODUCT(('Controle de NFs Tomadas'!$E$4:$E$9993=$A$1)*('Controle de NFs Tomadas'!$C$4:$C$9993=EG$2)*('Controle de NFs Tomadas'!$G$4:$G$9993=$A32)*('Controle de NFs Tomadas'!$I$4:$I$9993))</f>
        <v>0</v>
      </c>
      <c r="EH32" s="168">
        <f>SUMPRODUCT(('Controle de NFs Tomadas'!$E$4:$E$9993=$A$1)*('Controle de NFs Tomadas'!$C$4:$C$9993=EH$2)*('Controle de NFs Tomadas'!$G$4:$G$9993=$A32)*('Controle de NFs Tomadas'!$I$4:$I$9993))</f>
        <v>0</v>
      </c>
      <c r="EI32" s="168">
        <f>SUMPRODUCT(('Controle de NFs Tomadas'!$E$4:$E$9993=$A$1)*('Controle de NFs Tomadas'!$C$4:$C$9993=EI$2)*('Controle de NFs Tomadas'!$G$4:$G$9993=$A32)*('Controle de NFs Tomadas'!$I$4:$I$9993))</f>
        <v>0</v>
      </c>
      <c r="EJ32" s="168">
        <f>SUMPRODUCT(('Controle de NFs Tomadas'!$E$4:$E$9993=$A$1)*('Controle de NFs Tomadas'!$C$4:$C$9993=EJ$2)*('Controle de NFs Tomadas'!$G$4:$G$9993=$A32)*('Controle de NFs Tomadas'!$I$4:$I$9993))</f>
        <v>0</v>
      </c>
      <c r="EK32" s="168">
        <f>SUMPRODUCT(('Controle de NFs Tomadas'!$E$4:$E$9993=$A$1)*('Controle de NFs Tomadas'!$C$4:$C$9993=EK$2)*('Controle de NFs Tomadas'!$G$4:$G$9993=$A32)*('Controle de NFs Tomadas'!$I$4:$I$9993))</f>
        <v>0</v>
      </c>
      <c r="EL32" s="168">
        <f>SUMPRODUCT(('Controle de NFs Tomadas'!$E$4:$E$9993=$A$1)*('Controle de NFs Tomadas'!$C$4:$C$9993=EL$2)*('Controle de NFs Tomadas'!$G$4:$G$9993=$A32)*('Controle de NFs Tomadas'!$I$4:$I$9993))</f>
        <v>0</v>
      </c>
      <c r="EM32" s="168">
        <f>SUMPRODUCT(('Controle de NFs Tomadas'!$E$4:$E$9993=$A$1)*('Controle de NFs Tomadas'!$C$4:$C$9993=EM$2)*('Controle de NFs Tomadas'!$G$4:$G$9993=$A32)*('Controle de NFs Tomadas'!$I$4:$I$9993))</f>
        <v>0</v>
      </c>
      <c r="EN32" s="168">
        <f>SUMPRODUCT(('Controle de NFs Tomadas'!$E$4:$E$9993=$A$1)*('Controle de NFs Tomadas'!$C$4:$C$9993=EN$2)*('Controle de NFs Tomadas'!$G$4:$G$9993=$A32)*('Controle de NFs Tomadas'!$I$4:$I$9993))</f>
        <v>0</v>
      </c>
      <c r="EO32" s="168">
        <f>SUMPRODUCT(('Controle de NFs Tomadas'!$E$4:$E$9993=$A$1)*('Controle de NFs Tomadas'!$C$4:$C$9993=EO$2)*('Controle de NFs Tomadas'!$G$4:$G$9993=$A32)*('Controle de NFs Tomadas'!$I$4:$I$9993))</f>
        <v>0</v>
      </c>
      <c r="EP32" s="168">
        <f>SUMPRODUCT(('Controle de NFs Tomadas'!$E$4:$E$9993=$A$1)*('Controle de NFs Tomadas'!$C$4:$C$9993=EP$2)*('Controle de NFs Tomadas'!$G$4:$G$9993=$A32)*('Controle de NFs Tomadas'!$I$4:$I$9993))</f>
        <v>0</v>
      </c>
      <c r="EQ32" s="168">
        <f>SUMPRODUCT(('Controle de NFs Tomadas'!$E$4:$E$9993=$A$1)*('Controle de NFs Tomadas'!$C$4:$C$9993=EQ$2)*('Controle de NFs Tomadas'!$G$4:$G$9993=$A32)*('Controle de NFs Tomadas'!$I$4:$I$9993))</f>
        <v>0</v>
      </c>
      <c r="ER32" s="168">
        <f>SUMPRODUCT(('Controle de NFs Tomadas'!$E$4:$E$9993=$A$1)*('Controle de NFs Tomadas'!$C$4:$C$9993=ER$2)*('Controle de NFs Tomadas'!$G$4:$G$9993=$A32)*('Controle de NFs Tomadas'!$I$4:$I$9993))</f>
        <v>0</v>
      </c>
      <c r="ES32" s="168">
        <f>SUMPRODUCT(('Controle de NFs Tomadas'!$E$4:$E$9993=$A$1)*('Controle de NFs Tomadas'!$C$4:$C$9993=ES$2)*('Controle de NFs Tomadas'!$G$4:$G$9993=$A32)*('Controle de NFs Tomadas'!$I$4:$I$9993))</f>
        <v>0</v>
      </c>
      <c r="ET32" s="168">
        <f>SUMPRODUCT(('Controle de NFs Tomadas'!$E$4:$E$9993=$A$1)*('Controle de NFs Tomadas'!$C$4:$C$9993=ET$2)*('Controle de NFs Tomadas'!$G$4:$G$9993=$A32)*('Controle de NFs Tomadas'!$I$4:$I$9993))</f>
        <v>0</v>
      </c>
      <c r="EU32" s="168">
        <f>SUMPRODUCT(('Controle de NFs Tomadas'!$E$4:$E$9993=$A$1)*('Controle de NFs Tomadas'!$C$4:$C$9993=EU$2)*('Controle de NFs Tomadas'!$G$4:$G$9993=$A32)*('Controle de NFs Tomadas'!$I$4:$I$9993))</f>
        <v>0</v>
      </c>
      <c r="EV32" s="168">
        <f>SUMPRODUCT(('Controle de NFs Tomadas'!$E$4:$E$9993=$A$1)*('Controle de NFs Tomadas'!$C$4:$C$9993=EV$2)*('Controle de NFs Tomadas'!$G$4:$G$9993=$A32)*('Controle de NFs Tomadas'!$I$4:$I$9993))</f>
        <v>0</v>
      </c>
      <c r="EW32" s="168">
        <f>SUMPRODUCT(('Controle de NFs Tomadas'!$E$4:$E$9993=$A$1)*('Controle de NFs Tomadas'!$C$4:$C$9993=EW$2)*('Controle de NFs Tomadas'!$G$4:$G$9993=$A32)*('Controle de NFs Tomadas'!$I$4:$I$9993))</f>
        <v>0</v>
      </c>
      <c r="EX32" s="168">
        <f>SUMPRODUCT(('Controle de NFs Tomadas'!$E$4:$E$9993=$A$1)*('Controle de NFs Tomadas'!$C$4:$C$9993=EX$2)*('Controle de NFs Tomadas'!$G$4:$G$9993=$A32)*('Controle de NFs Tomadas'!$I$4:$I$9993))</f>
        <v>0</v>
      </c>
      <c r="EY32" s="168">
        <f>SUMPRODUCT(('Controle de NFs Tomadas'!$E$4:$E$9993=$A$1)*('Controle de NFs Tomadas'!$C$4:$C$9993=EY$2)*('Controle de NFs Tomadas'!$G$4:$G$9993=$A32)*('Controle de NFs Tomadas'!$I$4:$I$9993))</f>
        <v>0</v>
      </c>
      <c r="EZ32" s="168">
        <f>SUMPRODUCT(('Controle de NFs Tomadas'!$E$4:$E$9993=$A$1)*('Controle de NFs Tomadas'!$C$4:$C$9993=EZ$2)*('Controle de NFs Tomadas'!$G$4:$G$9993=$A32)*('Controle de NFs Tomadas'!$I$4:$I$9993))</f>
        <v>0</v>
      </c>
      <c r="FA32" s="168">
        <f>SUMPRODUCT(('Controle de NFs Tomadas'!$E$4:$E$9993=$A$1)*('Controle de NFs Tomadas'!$C$4:$C$9993=FA$2)*('Controle de NFs Tomadas'!$G$4:$G$9993=$A32)*('Controle de NFs Tomadas'!$I$4:$I$9993))</f>
        <v>0</v>
      </c>
      <c r="FB32" s="168">
        <f>SUMPRODUCT(('Controle de NFs Tomadas'!$E$4:$E$9993=$A$1)*('Controle de NFs Tomadas'!$C$4:$C$9993=FB$2)*('Controle de NFs Tomadas'!$G$4:$G$9993=$A32)*('Controle de NFs Tomadas'!$I$4:$I$9993))</f>
        <v>0</v>
      </c>
      <c r="FC32" s="168">
        <f>SUMPRODUCT(('Controle de NFs Tomadas'!$E$4:$E$9993=$A$1)*('Controle de NFs Tomadas'!$C$4:$C$9993=FC$2)*('Controle de NFs Tomadas'!$G$4:$G$9993=$A32)*('Controle de NFs Tomadas'!$I$4:$I$9993))</f>
        <v>0</v>
      </c>
      <c r="FD32" s="168">
        <f>SUMPRODUCT(('Controle de NFs Tomadas'!$E$4:$E$9993=$A$1)*('Controle de NFs Tomadas'!$C$4:$C$9993=FD$2)*('Controle de NFs Tomadas'!$G$4:$G$9993=$A32)*('Controle de NFs Tomadas'!$I$4:$I$9993))</f>
        <v>0</v>
      </c>
      <c r="FE32" s="168">
        <f>SUMPRODUCT(('Controle de NFs Tomadas'!$E$4:$E$9993=$A$1)*('Controle de NFs Tomadas'!$C$4:$C$9993=FE$2)*('Controle de NFs Tomadas'!$G$4:$G$9993=$A32)*('Controle de NFs Tomadas'!$I$4:$I$9993))</f>
        <v>0</v>
      </c>
      <c r="FF32" s="168">
        <f>SUMPRODUCT(('Controle de NFs Tomadas'!$E$4:$E$9993=$A$1)*('Controle de NFs Tomadas'!$C$4:$C$9993=FF$2)*('Controle de NFs Tomadas'!$G$4:$G$9993=$A32)*('Controle de NFs Tomadas'!$I$4:$I$9993))</f>
        <v>0</v>
      </c>
      <c r="FG32" s="168">
        <f>SUMPRODUCT(('Controle de NFs Tomadas'!$E$4:$E$9993=$A$1)*('Controle de NFs Tomadas'!$C$4:$C$9993=FG$2)*('Controle de NFs Tomadas'!$G$4:$G$9993=$A32)*('Controle de NFs Tomadas'!$I$4:$I$9993))</f>
        <v>0</v>
      </c>
      <c r="FH32" s="168">
        <f>SUMPRODUCT(('Controle de NFs Tomadas'!$E$4:$E$9993=$A$1)*('Controle de NFs Tomadas'!$C$4:$C$9993=FH$2)*('Controle de NFs Tomadas'!$G$4:$G$9993=$A32)*('Controle de NFs Tomadas'!$I$4:$I$9993))</f>
        <v>0</v>
      </c>
      <c r="FI32" s="168">
        <f>SUMPRODUCT(('Controle de NFs Tomadas'!$E$4:$E$9993=$A$1)*('Controle de NFs Tomadas'!$C$4:$C$9993=FI$2)*('Controle de NFs Tomadas'!$G$4:$G$9993=$A32)*('Controle de NFs Tomadas'!$I$4:$I$9993))</f>
        <v>0</v>
      </c>
      <c r="FJ32" s="168">
        <f>SUMPRODUCT(('Controle de NFs Tomadas'!$E$4:$E$9993=$A$1)*('Controle de NFs Tomadas'!$C$4:$C$9993=FJ$2)*('Controle de NFs Tomadas'!$G$4:$G$9993=$A32)*('Controle de NFs Tomadas'!$I$4:$I$9993))</f>
        <v>0</v>
      </c>
      <c r="FK32" s="168">
        <f>SUMPRODUCT(('Controle de NFs Tomadas'!$E$4:$E$9993=$A$1)*('Controle de NFs Tomadas'!$C$4:$C$9993=FK$2)*('Controle de NFs Tomadas'!$G$4:$G$9993=$A32)*('Controle de NFs Tomadas'!$I$4:$I$9993))</f>
        <v>0</v>
      </c>
      <c r="FL32" s="168">
        <f>SUMPRODUCT(('Controle de NFs Tomadas'!$E$4:$E$9993=$A$1)*('Controle de NFs Tomadas'!$C$4:$C$9993=FL$2)*('Controle de NFs Tomadas'!$G$4:$G$9993=$A32)*('Controle de NFs Tomadas'!$I$4:$I$9993))</f>
        <v>0</v>
      </c>
      <c r="FM32" s="168">
        <f>SUMPRODUCT(('Controle de NFs Tomadas'!$E$4:$E$9993=$A$1)*('Controle de NFs Tomadas'!$C$4:$C$9993=FM$2)*('Controle de NFs Tomadas'!$G$4:$G$9993=$A32)*('Controle de NFs Tomadas'!$I$4:$I$9993))</f>
        <v>0</v>
      </c>
      <c r="FN32" s="168">
        <f>SUMPRODUCT(('Controle de NFs Tomadas'!$E$4:$E$9993=$A$1)*('Controle de NFs Tomadas'!$C$4:$C$9993=FN$2)*('Controle de NFs Tomadas'!$G$4:$G$9993=$A32)*('Controle de NFs Tomadas'!$I$4:$I$9993))</f>
        <v>0</v>
      </c>
      <c r="FO32" s="168">
        <f>SUMPRODUCT(('Controle de NFs Tomadas'!$E$4:$E$9993=$A$1)*('Controle de NFs Tomadas'!$C$4:$C$9993=FO$2)*('Controle de NFs Tomadas'!$G$4:$G$9993=$A32)*('Controle de NFs Tomadas'!$I$4:$I$9993))</f>
        <v>0</v>
      </c>
      <c r="FP32" s="168">
        <f>SUMPRODUCT(('Controle de NFs Tomadas'!$E$4:$E$9993=$A$1)*('Controle de NFs Tomadas'!$C$4:$C$9993=FP$2)*('Controle de NFs Tomadas'!$G$4:$G$9993=$A32)*('Controle de NFs Tomadas'!$I$4:$I$9993))</f>
        <v>0</v>
      </c>
      <c r="FQ32" s="168">
        <f>SUMPRODUCT(('Controle de NFs Tomadas'!$E$4:$E$9993=$A$1)*('Controle de NFs Tomadas'!$C$4:$C$9993=FQ$2)*('Controle de NFs Tomadas'!$G$4:$G$9993=$A32)*('Controle de NFs Tomadas'!$I$4:$I$9993))</f>
        <v>0</v>
      </c>
      <c r="FR32" s="168">
        <f>SUMPRODUCT(('Controle de NFs Tomadas'!$E$4:$E$9993=$A$1)*('Controle de NFs Tomadas'!$C$4:$C$9993=FR$2)*('Controle de NFs Tomadas'!$G$4:$G$9993=$A32)*('Controle de NFs Tomadas'!$I$4:$I$9993))</f>
        <v>0</v>
      </c>
      <c r="FS32" s="168">
        <f>SUMPRODUCT(('Controle de NFs Tomadas'!$E$4:$E$9993=$A$1)*('Controle de NFs Tomadas'!$C$4:$C$9993=FS$2)*('Controle de NFs Tomadas'!$G$4:$G$9993=$A32)*('Controle de NFs Tomadas'!$I$4:$I$9993))</f>
        <v>0</v>
      </c>
      <c r="FT32" s="168">
        <f>SUMPRODUCT(('Controle de NFs Tomadas'!$E$4:$E$9993=$A$1)*('Controle de NFs Tomadas'!$C$4:$C$9993=FT$2)*('Controle de NFs Tomadas'!$G$4:$G$9993=$A32)*('Controle de NFs Tomadas'!$I$4:$I$9993))</f>
        <v>0</v>
      </c>
      <c r="FU32" s="168">
        <f>SUMPRODUCT(('Controle de NFs Tomadas'!$E$4:$E$9993=$A$1)*('Controle de NFs Tomadas'!$C$4:$C$9993=FU$2)*('Controle de NFs Tomadas'!$G$4:$G$9993=$A32)*('Controle de NFs Tomadas'!$I$4:$I$9993))</f>
        <v>0</v>
      </c>
      <c r="FV32" s="168">
        <f>SUMPRODUCT(('Controle de NFs Tomadas'!$E$4:$E$9993=$A$1)*('Controle de NFs Tomadas'!$C$4:$C$9993=FV$2)*('Controle de NFs Tomadas'!$G$4:$G$9993=$A32)*('Controle de NFs Tomadas'!$I$4:$I$9993))</f>
        <v>0</v>
      </c>
      <c r="FW32" s="168">
        <f>SUMPRODUCT(('Controle de NFs Tomadas'!$E$4:$E$9993=$A$1)*('Controle de NFs Tomadas'!$C$4:$C$9993=FW$2)*('Controle de NFs Tomadas'!$G$4:$G$9993=$A32)*('Controle de NFs Tomadas'!$I$4:$I$9993))</f>
        <v>0</v>
      </c>
      <c r="FX32" s="168">
        <f>SUMPRODUCT(('Controle de NFs Tomadas'!$E$4:$E$9993=$A$1)*('Controle de NFs Tomadas'!$C$4:$C$9993=FX$2)*('Controle de NFs Tomadas'!$G$4:$G$9993=$A32)*('Controle de NFs Tomadas'!$I$4:$I$9993))</f>
        <v>0</v>
      </c>
      <c r="FY32" s="168">
        <f>SUMPRODUCT(('Controle de NFs Tomadas'!$E$4:$E$9993=$A$1)*('Controle de NFs Tomadas'!$C$4:$C$9993=FY$2)*('Controle de NFs Tomadas'!$G$4:$G$9993=$A32)*('Controle de NFs Tomadas'!$I$4:$I$9993))</f>
        <v>0</v>
      </c>
      <c r="FZ32" s="168">
        <f>SUMPRODUCT(('Controle de NFs Tomadas'!$E$4:$E$9993=$A$1)*('Controle de NFs Tomadas'!$C$4:$C$9993=FZ$2)*('Controle de NFs Tomadas'!$G$4:$G$9993=$A32)*('Controle de NFs Tomadas'!$I$4:$I$9993))</f>
        <v>0</v>
      </c>
      <c r="GA32" s="168">
        <f>SUMPRODUCT(('Controle de NFs Tomadas'!$E$4:$E$9993=$A$1)*('Controle de NFs Tomadas'!$C$4:$C$9993=GA$2)*('Controle de NFs Tomadas'!$G$4:$G$9993=$A32)*('Controle de NFs Tomadas'!$I$4:$I$9993))</f>
        <v>0</v>
      </c>
      <c r="GB32" s="168">
        <f>SUMPRODUCT(('Controle de NFs Tomadas'!$E$4:$E$9993=$A$1)*('Controle de NFs Tomadas'!$C$4:$C$9993=GB$2)*('Controle de NFs Tomadas'!$G$4:$G$9993=$A32)*('Controle de NFs Tomadas'!$I$4:$I$9993))</f>
        <v>0</v>
      </c>
      <c r="GC32" s="168">
        <f>SUMPRODUCT(('Controle de NFs Tomadas'!$E$4:$E$9993=$A$1)*('Controle de NFs Tomadas'!$C$4:$C$9993=GC$2)*('Controle de NFs Tomadas'!$G$4:$G$9993=$A32)*('Controle de NFs Tomadas'!$I$4:$I$9993))</f>
        <v>0</v>
      </c>
      <c r="GD32" s="168">
        <f>SUMPRODUCT(('Controle de NFs Tomadas'!$E$4:$E$9993=$A$1)*('Controle de NFs Tomadas'!$C$4:$C$9993=GD$2)*('Controle de NFs Tomadas'!$G$4:$G$9993=$A32)*('Controle de NFs Tomadas'!$I$4:$I$9993))</f>
        <v>0</v>
      </c>
      <c r="GE32" s="168">
        <f>SUMPRODUCT(('Controle de NFs Tomadas'!$E$4:$E$9993=$A$1)*('Controle de NFs Tomadas'!$C$4:$C$9993=GE$2)*('Controle de NFs Tomadas'!$G$4:$G$9993=$A32)*('Controle de NFs Tomadas'!$I$4:$I$9993))</f>
        <v>0</v>
      </c>
      <c r="GF32" s="168">
        <f>SUMPRODUCT(('Controle de NFs Tomadas'!$E$4:$E$9993=$A$1)*('Controle de NFs Tomadas'!$C$4:$C$9993=GF$2)*('Controle de NFs Tomadas'!$G$4:$G$9993=$A32)*('Controle de NFs Tomadas'!$I$4:$I$9993))</f>
        <v>0</v>
      </c>
      <c r="GG32" s="168">
        <f>SUMPRODUCT(('Controle de NFs Tomadas'!$E$4:$E$9993=$A$1)*('Controle de NFs Tomadas'!$C$4:$C$9993=GG$2)*('Controle de NFs Tomadas'!$G$4:$G$9993=$A32)*('Controle de NFs Tomadas'!$I$4:$I$9993))</f>
        <v>0</v>
      </c>
      <c r="GH32" s="168">
        <f>SUMPRODUCT(('Controle de NFs Tomadas'!$E$4:$E$9993=$A$1)*('Controle de NFs Tomadas'!$C$4:$C$9993=GH$2)*('Controle de NFs Tomadas'!$G$4:$G$9993=$A32)*('Controle de NFs Tomadas'!$I$4:$I$9993))</f>
        <v>0</v>
      </c>
      <c r="GI32" s="168">
        <f>SUMPRODUCT(('Controle de NFs Tomadas'!$E$4:$E$9993=$A$1)*('Controle de NFs Tomadas'!$C$4:$C$9993=GI$2)*('Controle de NFs Tomadas'!$G$4:$G$9993=$A32)*('Controle de NFs Tomadas'!$I$4:$I$9993))</f>
        <v>0</v>
      </c>
      <c r="GJ32" s="168">
        <f>SUMPRODUCT(('Controle de NFs Tomadas'!$E$4:$E$9993=$A$1)*('Controle de NFs Tomadas'!$C$4:$C$9993=GJ$2)*('Controle de NFs Tomadas'!$G$4:$G$9993=$A32)*('Controle de NFs Tomadas'!$I$4:$I$9993))</f>
        <v>0</v>
      </c>
      <c r="GK32" s="168">
        <f>SUMPRODUCT(('Controle de NFs Tomadas'!$E$4:$E$9993=$A$1)*('Controle de NFs Tomadas'!$C$4:$C$9993=GK$2)*('Controle de NFs Tomadas'!$G$4:$G$9993=$A32)*('Controle de NFs Tomadas'!$I$4:$I$9993))</f>
        <v>0</v>
      </c>
      <c r="GL32" s="168">
        <f>SUMPRODUCT(('Controle de NFs Tomadas'!$E$4:$E$9993=$A$1)*('Controle de NFs Tomadas'!$C$4:$C$9993=GL$2)*('Controle de NFs Tomadas'!$G$4:$G$9993=$A32)*('Controle de NFs Tomadas'!$I$4:$I$9993))</f>
        <v>0</v>
      </c>
      <c r="GM32" s="168">
        <f>SUMPRODUCT(('Controle de NFs Tomadas'!$E$4:$E$9993=$A$1)*('Controle de NFs Tomadas'!$C$4:$C$9993=GM$2)*('Controle de NFs Tomadas'!$G$4:$G$9993=$A32)*('Controle de NFs Tomadas'!$I$4:$I$9993))</f>
        <v>0</v>
      </c>
      <c r="GN32" s="168">
        <f>SUMPRODUCT(('Controle de NFs Tomadas'!$E$4:$E$9993=$A$1)*('Controle de NFs Tomadas'!$C$4:$C$9993=GN$2)*('Controle de NFs Tomadas'!$G$4:$G$9993=$A32)*('Controle de NFs Tomadas'!$I$4:$I$9993))</f>
        <v>0</v>
      </c>
      <c r="GO32" s="168">
        <f>SUMPRODUCT(('Controle de NFs Tomadas'!$E$4:$E$9993=$A$1)*('Controle de NFs Tomadas'!$C$4:$C$9993=GO$2)*('Controle de NFs Tomadas'!$G$4:$G$9993=$A32)*('Controle de NFs Tomadas'!$I$4:$I$9993))</f>
        <v>0</v>
      </c>
      <c r="GP32" s="168">
        <f>SUMPRODUCT(('Controle de NFs Tomadas'!$E$4:$E$9993=$A$1)*('Controle de NFs Tomadas'!$C$4:$C$9993=GP$2)*('Controle de NFs Tomadas'!$G$4:$G$9993=$A32)*('Controle de NFs Tomadas'!$I$4:$I$9993))</f>
        <v>0</v>
      </c>
      <c r="GQ32" s="168">
        <f>SUMPRODUCT(('Controle de NFs Tomadas'!$E$4:$E$9993=$A$1)*('Controle de NFs Tomadas'!$C$4:$C$9993=GQ$2)*('Controle de NFs Tomadas'!$G$4:$G$9993=$A32)*('Controle de NFs Tomadas'!$I$4:$I$9993))</f>
        <v>0</v>
      </c>
      <c r="GR32" s="168">
        <f>SUMPRODUCT(('Controle de NFs Tomadas'!$E$4:$E$9993=$A$1)*('Controle de NFs Tomadas'!$C$4:$C$9993=GR$2)*('Controle de NFs Tomadas'!$G$4:$G$9993=$A32)*('Controle de NFs Tomadas'!$I$4:$I$9993))</f>
        <v>0</v>
      </c>
      <c r="GS32" s="168">
        <f>SUMPRODUCT(('Controle de NFs Tomadas'!$E$4:$E$9993=$A$1)*('Controle de NFs Tomadas'!$C$4:$C$9993=GS$2)*('Controle de NFs Tomadas'!$G$4:$G$9993=$A32)*('Controle de NFs Tomadas'!$I$4:$I$9993))</f>
        <v>0</v>
      </c>
      <c r="GT32" s="168">
        <f>SUMPRODUCT(('Controle de NFs Tomadas'!$E$4:$E$9993=$A$1)*('Controle de NFs Tomadas'!$C$4:$C$9993=GT$2)*('Controle de NFs Tomadas'!$G$4:$G$9993=$A32)*('Controle de NFs Tomadas'!$I$4:$I$9993))</f>
        <v>0</v>
      </c>
      <c r="GU32" s="168">
        <f>SUMPRODUCT(('Controle de NFs Tomadas'!$E$4:$E$9993=$A$1)*('Controle de NFs Tomadas'!$C$4:$C$9993=GU$2)*('Controle de NFs Tomadas'!$G$4:$G$9993=$A32)*('Controle de NFs Tomadas'!$I$4:$I$9993))</f>
        <v>0</v>
      </c>
      <c r="GV32" s="168">
        <f>SUMPRODUCT(('Controle de NFs Tomadas'!$E$4:$E$9993=$A$1)*('Controle de NFs Tomadas'!$C$4:$C$9993=GV$2)*('Controle de NFs Tomadas'!$G$4:$G$9993=$A32)*('Controle de NFs Tomadas'!$I$4:$I$9993))</f>
        <v>0</v>
      </c>
      <c r="GW32" s="168">
        <f>SUMPRODUCT(('Controle de NFs Tomadas'!$E$4:$E$9993=$A$1)*('Controle de NFs Tomadas'!$C$4:$C$9993=GW$2)*('Controle de NFs Tomadas'!$G$4:$G$9993=$A32)*('Controle de NFs Tomadas'!$I$4:$I$9993))</f>
        <v>0</v>
      </c>
      <c r="GX32" s="168">
        <f>SUMPRODUCT(('Controle de NFs Tomadas'!$E$4:$E$9993=$A$1)*('Controle de NFs Tomadas'!$C$4:$C$9993=GX$2)*('Controle de NFs Tomadas'!$G$4:$G$9993=$A32)*('Controle de NFs Tomadas'!$I$4:$I$9993))</f>
        <v>0</v>
      </c>
      <c r="GY32" s="168">
        <f>SUMPRODUCT(('Controle de NFs Tomadas'!$E$4:$E$9993=$A$1)*('Controle de NFs Tomadas'!$C$4:$C$9993=GY$2)*('Controle de NFs Tomadas'!$G$4:$G$9993=$A32)*('Controle de NFs Tomadas'!$I$4:$I$9993))</f>
        <v>0</v>
      </c>
      <c r="GZ32" s="168">
        <f>SUMPRODUCT(('Controle de NFs Tomadas'!$E$4:$E$9993=$A$1)*('Controle de NFs Tomadas'!$C$4:$C$9993=GZ$2)*('Controle de NFs Tomadas'!$G$4:$G$9993=$A32)*('Controle de NFs Tomadas'!$I$4:$I$9993))</f>
        <v>0</v>
      </c>
      <c r="HA32" s="168">
        <f>SUMPRODUCT(('Controle de NFs Tomadas'!$E$4:$E$9993=$A$1)*('Controle de NFs Tomadas'!$C$4:$C$9993=HA$2)*('Controle de NFs Tomadas'!$G$4:$G$9993=$A32)*('Controle de NFs Tomadas'!$I$4:$I$9993))</f>
        <v>0</v>
      </c>
      <c r="HB32" s="168">
        <f>SUMPRODUCT(('Controle de NFs Tomadas'!$E$4:$E$9993=$A$1)*('Controle de NFs Tomadas'!$C$4:$C$9993=HB$2)*('Controle de NFs Tomadas'!$G$4:$G$9993=$A32)*('Controle de NFs Tomadas'!$I$4:$I$9993))</f>
        <v>0</v>
      </c>
      <c r="HC32" s="168">
        <f>SUMPRODUCT(('Controle de NFs Tomadas'!$E$4:$E$9993=$A$1)*('Controle de NFs Tomadas'!$C$4:$C$9993=HC$2)*('Controle de NFs Tomadas'!$G$4:$G$9993=$A32)*('Controle de NFs Tomadas'!$I$4:$I$9993))</f>
        <v>0</v>
      </c>
      <c r="HD32" s="168">
        <f>SUMPRODUCT(('Controle de NFs Tomadas'!$E$4:$E$9993=$A$1)*('Controle de NFs Tomadas'!$C$4:$C$9993=HD$2)*('Controle de NFs Tomadas'!$G$4:$G$9993=$A32)*('Controle de NFs Tomadas'!$I$4:$I$9993))</f>
        <v>0</v>
      </c>
      <c r="HE32" s="168">
        <f>SUMPRODUCT(('Controle de NFs Tomadas'!$E$4:$E$9993=$A$1)*('Controle de NFs Tomadas'!$C$4:$C$9993=HE$2)*('Controle de NFs Tomadas'!$G$4:$G$9993=$A32)*('Controle de NFs Tomadas'!$I$4:$I$9993))</f>
        <v>0</v>
      </c>
      <c r="HF32" s="168">
        <f>SUMPRODUCT(('Controle de NFs Tomadas'!$E$4:$E$9993=$A$1)*('Controle de NFs Tomadas'!$C$4:$C$9993=HF$2)*('Controle de NFs Tomadas'!$G$4:$G$9993=$A32)*('Controle de NFs Tomadas'!$I$4:$I$9993))</f>
        <v>0</v>
      </c>
      <c r="HG32" s="168">
        <f>SUMPRODUCT(('Controle de NFs Tomadas'!$E$4:$E$9993=$A$1)*('Controle de NFs Tomadas'!$C$4:$C$9993=HG$2)*('Controle de NFs Tomadas'!$G$4:$G$9993=$A32)*('Controle de NFs Tomadas'!$I$4:$I$9993))</f>
        <v>0</v>
      </c>
      <c r="HH32" s="168">
        <f>SUMPRODUCT(('Controle de NFs Tomadas'!$E$4:$E$9993=$A$1)*('Controle de NFs Tomadas'!$C$4:$C$9993=HH$2)*('Controle de NFs Tomadas'!$G$4:$G$9993=$A32)*('Controle de NFs Tomadas'!$I$4:$I$9993))</f>
        <v>0</v>
      </c>
      <c r="HI32" s="168">
        <f>SUMPRODUCT(('Controle de NFs Tomadas'!$E$4:$E$9993=$A$1)*('Controle de NFs Tomadas'!$C$4:$C$9993=HI$2)*('Controle de NFs Tomadas'!$G$4:$G$9993=$A32)*('Controle de NFs Tomadas'!$I$4:$I$9993))</f>
        <v>0</v>
      </c>
      <c r="HJ32" s="168">
        <f>SUMPRODUCT(('Controle de NFs Tomadas'!$E$4:$E$9993=$A$1)*('Controle de NFs Tomadas'!$C$4:$C$9993=HJ$2)*('Controle de NFs Tomadas'!$G$4:$G$9993=$A32)*('Controle de NFs Tomadas'!$I$4:$I$9993))</f>
        <v>0</v>
      </c>
      <c r="HK32" s="168">
        <f>SUMPRODUCT(('Controle de NFs Tomadas'!$E$4:$E$9993=$A$1)*('Controle de NFs Tomadas'!$C$4:$C$9993=HK$2)*('Controle de NFs Tomadas'!$G$4:$G$9993=$A32)*('Controle de NFs Tomadas'!$I$4:$I$9993))</f>
        <v>0</v>
      </c>
      <c r="HL32" s="168">
        <f>SUMPRODUCT(('Controle de NFs Tomadas'!$E$4:$E$9993=$A$1)*('Controle de NFs Tomadas'!$C$4:$C$9993=HL$2)*('Controle de NFs Tomadas'!$G$4:$G$9993=$A32)*('Controle de NFs Tomadas'!$I$4:$I$9993))</f>
        <v>0</v>
      </c>
      <c r="HM32" s="168">
        <f>SUMPRODUCT(('Controle de NFs Tomadas'!$E$4:$E$9993=$A$1)*('Controle de NFs Tomadas'!$C$4:$C$9993=HM$2)*('Controle de NFs Tomadas'!$G$4:$G$9993=$A32)*('Controle de NFs Tomadas'!$I$4:$I$9993))</f>
        <v>0</v>
      </c>
      <c r="HN32" s="168">
        <f>SUMPRODUCT(('Controle de NFs Tomadas'!$E$4:$E$9993=$A$1)*('Controle de NFs Tomadas'!$C$4:$C$9993=HN$2)*('Controle de NFs Tomadas'!$G$4:$G$9993=$A32)*('Controle de NFs Tomadas'!$I$4:$I$9993))</f>
        <v>0</v>
      </c>
      <c r="HO32" s="168">
        <f>SUMPRODUCT(('Controle de NFs Tomadas'!$E$4:$E$9993=$A$1)*('Controle de NFs Tomadas'!$C$4:$C$9993=HO$2)*('Controle de NFs Tomadas'!$G$4:$G$9993=$A32)*('Controle de NFs Tomadas'!$I$4:$I$9993))</f>
        <v>0</v>
      </c>
      <c r="HP32" s="168">
        <f>SUMPRODUCT(('Controle de NFs Tomadas'!$E$4:$E$9993=$A$1)*('Controle de NFs Tomadas'!$C$4:$C$9993=HP$2)*('Controle de NFs Tomadas'!$G$4:$G$9993=$A32)*('Controle de NFs Tomadas'!$I$4:$I$9993))</f>
        <v>0</v>
      </c>
      <c r="HQ32" s="168">
        <f>SUMPRODUCT(('Controle de NFs Tomadas'!$E$4:$E$9993=$A$1)*('Controle de NFs Tomadas'!$C$4:$C$9993=HQ$2)*('Controle de NFs Tomadas'!$G$4:$G$9993=$A32)*('Controle de NFs Tomadas'!$I$4:$I$9993))</f>
        <v>0</v>
      </c>
      <c r="HR32" s="168">
        <f>SUMPRODUCT(('Controle de NFs Tomadas'!$E$4:$E$9993=$A$1)*('Controle de NFs Tomadas'!$C$4:$C$9993=HR$2)*('Controle de NFs Tomadas'!$G$4:$G$9993=$A32)*('Controle de NFs Tomadas'!$I$4:$I$9993))</f>
        <v>0</v>
      </c>
      <c r="HS32" s="168">
        <f>SUMPRODUCT(('Controle de NFs Tomadas'!$E$4:$E$9993=$A$1)*('Controle de NFs Tomadas'!$C$4:$C$9993=HS$2)*('Controle de NFs Tomadas'!$G$4:$G$9993=$A32)*('Controle de NFs Tomadas'!$I$4:$I$9993))</f>
        <v>0</v>
      </c>
      <c r="HT32" s="168">
        <f>SUMPRODUCT(('Controle de NFs Tomadas'!$E$4:$E$9993=$A$1)*('Controle de NFs Tomadas'!$C$4:$C$9993=HT$2)*('Controle de NFs Tomadas'!$G$4:$G$9993=$A32)*('Controle de NFs Tomadas'!$I$4:$I$9993))</f>
        <v>0</v>
      </c>
      <c r="HU32" s="168">
        <f>SUMPRODUCT(('Controle de NFs Tomadas'!$E$4:$E$9993=$A$1)*('Controle de NFs Tomadas'!$C$4:$C$9993=HU$2)*('Controle de NFs Tomadas'!$G$4:$G$9993=$A32)*('Controle de NFs Tomadas'!$I$4:$I$9993))</f>
        <v>0</v>
      </c>
      <c r="HV32" s="168">
        <f>SUMPRODUCT(('Controle de NFs Tomadas'!$E$4:$E$9993=$A$1)*('Controle de NFs Tomadas'!$C$4:$C$9993=HV$2)*('Controle de NFs Tomadas'!$G$4:$G$9993=$A32)*('Controle de NFs Tomadas'!$I$4:$I$9993))</f>
        <v>0</v>
      </c>
      <c r="HW32" s="168">
        <f>SUMPRODUCT(('Controle de NFs Tomadas'!$E$4:$E$9993=$A$1)*('Controle de NFs Tomadas'!$C$4:$C$9993=HW$2)*('Controle de NFs Tomadas'!$G$4:$G$9993=$A32)*('Controle de NFs Tomadas'!$I$4:$I$9993))</f>
        <v>0</v>
      </c>
      <c r="HX32" s="168">
        <f>SUMPRODUCT(('Controle de NFs Tomadas'!$E$4:$E$9993=$A$1)*('Controle de NFs Tomadas'!$C$4:$C$9993=HX$2)*('Controle de NFs Tomadas'!$G$4:$G$9993=$A32)*('Controle de NFs Tomadas'!$I$4:$I$9993))</f>
        <v>0</v>
      </c>
      <c r="HY32" s="168">
        <f>SUMPRODUCT(('Controle de NFs Tomadas'!$E$4:$E$9993=$A$1)*('Controle de NFs Tomadas'!$C$4:$C$9993=HY$2)*('Controle de NFs Tomadas'!$G$4:$G$9993=$A32)*('Controle de NFs Tomadas'!$I$4:$I$9993))</f>
        <v>0</v>
      </c>
      <c r="HZ32" s="168">
        <f>SUMPRODUCT(('Controle de NFs Tomadas'!$E$4:$E$9993=$A$1)*('Controle de NFs Tomadas'!$C$4:$C$9993=HZ$2)*('Controle de NFs Tomadas'!$G$4:$G$9993=$A32)*('Controle de NFs Tomadas'!$I$4:$I$9993))</f>
        <v>0</v>
      </c>
      <c r="IA32" s="168">
        <f>SUMPRODUCT(('Controle de NFs Tomadas'!$E$4:$E$9993=$A$1)*('Controle de NFs Tomadas'!$C$4:$C$9993=IA$2)*('Controle de NFs Tomadas'!$G$4:$G$9993=$A32)*('Controle de NFs Tomadas'!$I$4:$I$9993))</f>
        <v>0</v>
      </c>
      <c r="IB32" s="168">
        <f>SUMPRODUCT(('Controle de NFs Tomadas'!$E$4:$E$9993=$A$1)*('Controle de NFs Tomadas'!$C$4:$C$9993=IB$2)*('Controle de NFs Tomadas'!$G$4:$G$9993=$A32)*('Controle de NFs Tomadas'!$I$4:$I$9993))</f>
        <v>0</v>
      </c>
      <c r="IC32" s="168">
        <f>SUMPRODUCT(('Controle de NFs Tomadas'!$E$4:$E$9993=$A$1)*('Controle de NFs Tomadas'!$C$4:$C$9993=IC$2)*('Controle de NFs Tomadas'!$G$4:$G$9993=$A32)*('Controle de NFs Tomadas'!$I$4:$I$9993))</f>
        <v>0</v>
      </c>
      <c r="ID32" s="168">
        <f>SUMPRODUCT(('Controle de NFs Tomadas'!$E$4:$E$9993=$A$1)*('Controle de NFs Tomadas'!$C$4:$C$9993=ID$2)*('Controle de NFs Tomadas'!$G$4:$G$9993=$A32)*('Controle de NFs Tomadas'!$I$4:$I$9993))</f>
        <v>0</v>
      </c>
      <c r="IE32" s="168">
        <f>SUMPRODUCT(('Controle de NFs Tomadas'!$E$4:$E$9993=$A$1)*('Controle de NFs Tomadas'!$C$4:$C$9993=IE$2)*('Controle de NFs Tomadas'!$G$4:$G$9993=$A32)*('Controle de NFs Tomadas'!$I$4:$I$9993))</f>
        <v>0</v>
      </c>
      <c r="IF32" s="168">
        <f>SUMPRODUCT(('Controle de NFs Tomadas'!$E$4:$E$9993=$A$1)*('Controle de NFs Tomadas'!$C$4:$C$9993=IF$2)*('Controle de NFs Tomadas'!$G$4:$G$9993=$A32)*('Controle de NFs Tomadas'!$I$4:$I$9993))</f>
        <v>0</v>
      </c>
      <c r="IG32" s="168">
        <f>SUMPRODUCT(('Controle de NFs Tomadas'!$E$4:$E$9993=$A$1)*('Controle de NFs Tomadas'!$C$4:$C$9993=IG$2)*('Controle de NFs Tomadas'!$G$4:$G$9993=$A32)*('Controle de NFs Tomadas'!$I$4:$I$9993))</f>
        <v>0</v>
      </c>
      <c r="IH32" s="168">
        <f>SUMPRODUCT(('Controle de NFs Tomadas'!$E$4:$E$9993=$A$1)*('Controle de NFs Tomadas'!$C$4:$C$9993=IH$2)*('Controle de NFs Tomadas'!$G$4:$G$9993=$A32)*('Controle de NFs Tomadas'!$I$4:$I$9993))</f>
        <v>0</v>
      </c>
      <c r="II32" s="168">
        <f>SUMPRODUCT(('Controle de NFs Tomadas'!$E$4:$E$9993=$A$1)*('Controle de NFs Tomadas'!$C$4:$C$9993=II$2)*('Controle de NFs Tomadas'!$G$4:$G$9993=$A32)*('Controle de NFs Tomadas'!$I$4:$I$9993))</f>
        <v>0</v>
      </c>
      <c r="IJ32" s="168">
        <f>SUMPRODUCT(('Controle de NFs Tomadas'!$E$4:$E$9993=$A$1)*('Controle de NFs Tomadas'!$C$4:$C$9993=IJ$2)*('Controle de NFs Tomadas'!$G$4:$G$9993=$A32)*('Controle de NFs Tomadas'!$I$4:$I$9993))</f>
        <v>0</v>
      </c>
      <c r="IK32" s="168">
        <f>SUMPRODUCT(('Controle de NFs Tomadas'!$E$4:$E$9993=$A$1)*('Controle de NFs Tomadas'!$C$4:$C$9993=IK$2)*('Controle de NFs Tomadas'!$G$4:$G$9993=$A32)*('Controle de NFs Tomadas'!$I$4:$I$9993))</f>
        <v>0</v>
      </c>
      <c r="IL32" s="168">
        <f>SUMPRODUCT(('Controle de NFs Tomadas'!$E$4:$E$9993=$A$1)*('Controle de NFs Tomadas'!$C$4:$C$9993=IL$2)*('Controle de NFs Tomadas'!$G$4:$G$9993=$A32)*('Controle de NFs Tomadas'!$I$4:$I$9993))</f>
        <v>0</v>
      </c>
    </row>
    <row r="33" spans="1:246" ht="15.75" customHeight="1" outlineLevel="1" x14ac:dyDescent="0.35">
      <c r="A33" s="3" t="s">
        <v>51</v>
      </c>
      <c r="B33" s="70"/>
      <c r="C33" s="70"/>
      <c r="D33" s="168">
        <f>SUMPRODUCT(('Controle de NFs Tomadas'!$E$4:$E$9993=$A$1)*('Controle de NFs Tomadas'!$C$4:$C$9993=D$2)*('Controle de NFs Tomadas'!$G$4:$G$9993=$A33)*('Controle de NFs Tomadas'!$I$4:$I$9993))</f>
        <v>0</v>
      </c>
      <c r="E33" s="168">
        <f>SUMPRODUCT(('Controle de NFs Tomadas'!$E$4:$E$9993=$A$1)*('Controle de NFs Tomadas'!$C$4:$C$9993=E$2)*('Controle de NFs Tomadas'!$G$4:$G$9993=$A33)*('Controle de NFs Tomadas'!$I$4:$I$9993))</f>
        <v>0</v>
      </c>
      <c r="F33" s="168">
        <f>SUMPRODUCT(('Controle de NFs Tomadas'!$E$4:$E$9993=$A$1)*('Controle de NFs Tomadas'!$C$4:$C$9993=F$2)*('Controle de NFs Tomadas'!$G$4:$G$9993=$A33)*('Controle de NFs Tomadas'!$I$4:$I$9993))</f>
        <v>0</v>
      </c>
      <c r="G33" s="168">
        <f>SUMPRODUCT(('Controle de NFs Tomadas'!$E$4:$E$9993=$A$1)*('Controle de NFs Tomadas'!$C$4:$C$9993=G$2)*('Controle de NFs Tomadas'!$G$4:$G$9993=$A33)*('Controle de NFs Tomadas'!$I$4:$I$9993))</f>
        <v>0</v>
      </c>
      <c r="H33" s="168">
        <f>SUMPRODUCT(('Controle de NFs Tomadas'!$E$4:$E$9993=$A$1)*('Controle de NFs Tomadas'!$C$4:$C$9993=H$2)*('Controle de NFs Tomadas'!$G$4:$G$9993=$A33)*('Controle de NFs Tomadas'!$I$4:$I$9993))</f>
        <v>0</v>
      </c>
      <c r="I33" s="168">
        <f>SUMPRODUCT(('Controle de NFs Tomadas'!$E$4:$E$9993=$A$1)*('Controle de NFs Tomadas'!$C$4:$C$9993=I$2)*('Controle de NFs Tomadas'!$G$4:$G$9993=$A33)*('Controle de NFs Tomadas'!$I$4:$I$9993))</f>
        <v>0</v>
      </c>
      <c r="J33" s="168">
        <f>SUMPRODUCT(('Controle de NFs Tomadas'!$E$4:$E$9993=$A$1)*('Controle de NFs Tomadas'!$C$4:$C$9993=J$2)*('Controle de NFs Tomadas'!$G$4:$G$9993=$A33)*('Controle de NFs Tomadas'!$I$4:$I$9993))</f>
        <v>0</v>
      </c>
      <c r="K33" s="168">
        <f>SUMPRODUCT(('Controle de NFs Tomadas'!$E$4:$E$9993=$A$1)*('Controle de NFs Tomadas'!$C$4:$C$9993=K$2)*('Controle de NFs Tomadas'!$G$4:$G$9993=$A33)*('Controle de NFs Tomadas'!$I$4:$I$9993))</f>
        <v>0</v>
      </c>
      <c r="L33" s="168">
        <f>SUMPRODUCT(('Controle de NFs Tomadas'!$E$4:$E$9993=$A$1)*('Controle de NFs Tomadas'!$C$4:$C$9993=L$2)*('Controle de NFs Tomadas'!$G$4:$G$9993=$A33)*('Controle de NFs Tomadas'!$I$4:$I$9993))</f>
        <v>0</v>
      </c>
      <c r="M33" s="168">
        <f>SUMPRODUCT(('Controle de NFs Tomadas'!$E$4:$E$9993=$A$1)*('Controle de NFs Tomadas'!$C$4:$C$9993=M$2)*('Controle de NFs Tomadas'!$G$4:$G$9993=$A33)*('Controle de NFs Tomadas'!$I$4:$I$9993))</f>
        <v>0</v>
      </c>
      <c r="N33" s="168">
        <f>SUMPRODUCT(('Controle de NFs Tomadas'!$E$4:$E$9993=$A$1)*('Controle de NFs Tomadas'!$C$4:$C$9993=N$2)*('Controle de NFs Tomadas'!$G$4:$G$9993=$A33)*('Controle de NFs Tomadas'!$I$4:$I$9993))</f>
        <v>0</v>
      </c>
      <c r="O33" s="168">
        <f>SUMPRODUCT(('Controle de NFs Tomadas'!$E$4:$E$9993=$A$1)*('Controle de NFs Tomadas'!$C$4:$C$9993=O$2)*('Controle de NFs Tomadas'!$G$4:$G$9993=$A33)*('Controle de NFs Tomadas'!$I$4:$I$9993))</f>
        <v>0</v>
      </c>
      <c r="P33" s="168">
        <f>SUMPRODUCT(('Controle de NFs Tomadas'!$E$4:$E$9993=$A$1)*('Controle de NFs Tomadas'!$C$4:$C$9993=P$2)*('Controle de NFs Tomadas'!$G$4:$G$9993=$A33)*('Controle de NFs Tomadas'!$I$4:$I$9993))</f>
        <v>0</v>
      </c>
      <c r="Q33" s="168">
        <f>SUMPRODUCT(('Controle de NFs Tomadas'!$E$4:$E$9993=$A$1)*('Controle de NFs Tomadas'!$C$4:$C$9993=Q$2)*('Controle de NFs Tomadas'!$G$4:$G$9993=$A33)*('Controle de NFs Tomadas'!$I$4:$I$9993))</f>
        <v>0</v>
      </c>
      <c r="R33" s="168">
        <f>SUMPRODUCT(('Controle de NFs Tomadas'!$E$4:$E$9993=$A$1)*('Controle de NFs Tomadas'!$C$4:$C$9993=R$2)*('Controle de NFs Tomadas'!$G$4:$G$9993=$A33)*('Controle de NFs Tomadas'!$I$4:$I$9993))</f>
        <v>0</v>
      </c>
      <c r="S33" s="168">
        <f>SUMPRODUCT(('Controle de NFs Tomadas'!$E$4:$E$9993=$A$1)*('Controle de NFs Tomadas'!$C$4:$C$9993=S$2)*('Controle de NFs Tomadas'!$G$4:$G$9993=$A33)*('Controle de NFs Tomadas'!$I$4:$I$9993))</f>
        <v>0</v>
      </c>
      <c r="T33" s="168">
        <f>SUMPRODUCT(('Controle de NFs Tomadas'!$E$4:$E$9993=$A$1)*('Controle de NFs Tomadas'!$C$4:$C$9993=T$2)*('Controle de NFs Tomadas'!$G$4:$G$9993=$A33)*('Controle de NFs Tomadas'!$I$4:$I$9993))</f>
        <v>0</v>
      </c>
      <c r="U33" s="168">
        <f>SUMPRODUCT(('Controle de NFs Tomadas'!$E$4:$E$9993=$A$1)*('Controle de NFs Tomadas'!$C$4:$C$9993=U$2)*('Controle de NFs Tomadas'!$G$4:$G$9993=$A33)*('Controle de NFs Tomadas'!$I$4:$I$9993))</f>
        <v>0</v>
      </c>
      <c r="V33" s="168">
        <f>SUMPRODUCT(('Controle de NFs Tomadas'!$E$4:$E$9993=$A$1)*('Controle de NFs Tomadas'!$C$4:$C$9993=V$2)*('Controle de NFs Tomadas'!$G$4:$G$9993=$A33)*('Controle de NFs Tomadas'!$I$4:$I$9993))</f>
        <v>0</v>
      </c>
      <c r="W33" s="168">
        <f>SUMPRODUCT(('Controle de NFs Tomadas'!$E$4:$E$9993=$A$1)*('Controle de NFs Tomadas'!$C$4:$C$9993=W$2)*('Controle de NFs Tomadas'!$G$4:$G$9993=$A33)*('Controle de NFs Tomadas'!$I$4:$I$9993))</f>
        <v>0</v>
      </c>
      <c r="X33" s="168">
        <f>SUMPRODUCT(('Controle de NFs Tomadas'!$E$4:$E$9993=$A$1)*('Controle de NFs Tomadas'!$C$4:$C$9993=X$2)*('Controle de NFs Tomadas'!$G$4:$G$9993=$A33)*('Controle de NFs Tomadas'!$I$4:$I$9993))</f>
        <v>0</v>
      </c>
      <c r="Y33" s="168">
        <f>SUMPRODUCT(('Controle de NFs Tomadas'!$E$4:$E$9993=$A$1)*('Controle de NFs Tomadas'!$C$4:$C$9993=Y$2)*('Controle de NFs Tomadas'!$G$4:$G$9993=$A33)*('Controle de NFs Tomadas'!$I$4:$I$9993))</f>
        <v>0</v>
      </c>
      <c r="Z33" s="168">
        <f>SUMPRODUCT(('Controle de NFs Tomadas'!$E$4:$E$9993=$A$1)*('Controle de NFs Tomadas'!$C$4:$C$9993=Z$2)*('Controle de NFs Tomadas'!$G$4:$G$9993=$A33)*('Controle de NFs Tomadas'!$I$4:$I$9993))</f>
        <v>0</v>
      </c>
      <c r="AA33" s="168">
        <f>SUMPRODUCT(('Controle de NFs Tomadas'!$E$4:$E$9993=$A$1)*('Controle de NFs Tomadas'!$C$4:$C$9993=AA$2)*('Controle de NFs Tomadas'!$G$4:$G$9993=$A33)*('Controle de NFs Tomadas'!$I$4:$I$9993))</f>
        <v>0</v>
      </c>
      <c r="AB33" s="168">
        <f>SUMPRODUCT(('Controle de NFs Tomadas'!$E$4:$E$9993=$A$1)*('Controle de NFs Tomadas'!$C$4:$C$9993=AB$2)*('Controle de NFs Tomadas'!$G$4:$G$9993=$A33)*('Controle de NFs Tomadas'!$I$4:$I$9993))</f>
        <v>0</v>
      </c>
      <c r="AC33" s="168">
        <f>SUMPRODUCT(('Controle de NFs Tomadas'!$E$4:$E$9993=$A$1)*('Controle de NFs Tomadas'!$C$4:$C$9993=AC$2)*('Controle de NFs Tomadas'!$G$4:$G$9993=$A33)*('Controle de NFs Tomadas'!$I$4:$I$9993))</f>
        <v>0</v>
      </c>
      <c r="AD33" s="168">
        <f>SUMPRODUCT(('Controle de NFs Tomadas'!$E$4:$E$9993=$A$1)*('Controle de NFs Tomadas'!$C$4:$C$9993=AD$2)*('Controle de NFs Tomadas'!$G$4:$G$9993=$A33)*('Controle de NFs Tomadas'!$I$4:$I$9993))</f>
        <v>0</v>
      </c>
      <c r="AE33" s="168">
        <f>SUMPRODUCT(('Controle de NFs Tomadas'!$E$4:$E$9993=$A$1)*('Controle de NFs Tomadas'!$C$4:$C$9993=AE$2)*('Controle de NFs Tomadas'!$G$4:$G$9993=$A33)*('Controle de NFs Tomadas'!$I$4:$I$9993))</f>
        <v>0</v>
      </c>
      <c r="AF33" s="168">
        <f>SUMPRODUCT(('Controle de NFs Tomadas'!$E$4:$E$9993=$A$1)*('Controle de NFs Tomadas'!$C$4:$C$9993=AF$2)*('Controle de NFs Tomadas'!$G$4:$G$9993=$A33)*('Controle de NFs Tomadas'!$I$4:$I$9993))</f>
        <v>0</v>
      </c>
      <c r="AG33" s="168">
        <f>SUMPRODUCT(('Controle de NFs Tomadas'!$E$4:$E$9993=$A$1)*('Controle de NFs Tomadas'!$C$4:$C$9993=AG$2)*('Controle de NFs Tomadas'!$G$4:$G$9993=$A33)*('Controle de NFs Tomadas'!$I$4:$I$9993))</f>
        <v>0</v>
      </c>
      <c r="AH33" s="194">
        <f>SUMPRODUCT(('Controle de NFs Tomadas'!$E$4:$E$9993=$A$1)*('Controle de NFs Tomadas'!$C$4:$C$9993=AH$2)*('Controle de NFs Tomadas'!$G$4:$G$9993=$A33)*('Controle de NFs Tomadas'!$I$4:$I$9993))</f>
        <v>0</v>
      </c>
      <c r="AI33" s="167">
        <f>SUMPRODUCT(('Controle de NFs Tomadas'!$E$4:$E$9993=$A$1)*('Controle de NFs Tomadas'!$C$4:$C$9993=AI$2)*('Controle de NFs Tomadas'!$G$4:$G$9993=$A33)*('Controle de NFs Tomadas'!$I$4:$I$9993))</f>
        <v>0</v>
      </c>
      <c r="AJ33" s="168">
        <f>SUMPRODUCT(('Controle de NFs Tomadas'!$E$4:$E$9993=$A$1)*('Controle de NFs Tomadas'!$C$4:$C$9993=AJ$2)*('Controle de NFs Tomadas'!$G$4:$G$9993=$A33)*('Controle de NFs Tomadas'!$I$4:$I$9993))</f>
        <v>0</v>
      </c>
      <c r="AK33" s="168">
        <f>SUMPRODUCT(('Controle de NFs Tomadas'!$E$4:$E$9993=$A$1)*('Controle de NFs Tomadas'!$C$4:$C$9993=AK$2)*('Controle de NFs Tomadas'!$G$4:$G$9993=$A33)*('Controle de NFs Tomadas'!$I$4:$I$9993))</f>
        <v>0</v>
      </c>
      <c r="AL33" s="168">
        <f>SUMPRODUCT(('Controle de NFs Tomadas'!$E$4:$E$9993=$A$1)*('Controle de NFs Tomadas'!$C$4:$C$9993=AL$2)*('Controle de NFs Tomadas'!$G$4:$G$9993=$A33)*('Controle de NFs Tomadas'!$I$4:$I$9993))</f>
        <v>0</v>
      </c>
      <c r="AM33" s="168">
        <f>SUMPRODUCT(('Controle de NFs Tomadas'!$E$4:$E$9993=$A$1)*('Controle de NFs Tomadas'!$C$4:$C$9993=AM$2)*('Controle de NFs Tomadas'!$G$4:$G$9993=$A33)*('Controle de NFs Tomadas'!$I$4:$I$9993))</f>
        <v>0</v>
      </c>
      <c r="AN33" s="168">
        <v>396</v>
      </c>
      <c r="AO33" s="168">
        <f>SUMPRODUCT(('Controle de NFs Tomadas'!$E$4:$E$9993=$A$1)*('Controle de NFs Tomadas'!$C$4:$C$9993=AO$2)*('Controle de NFs Tomadas'!$G$4:$G$9993=$A33)*('Controle de NFs Tomadas'!$I$4:$I$9993))</f>
        <v>0</v>
      </c>
      <c r="AP33" s="168">
        <f>SUMPRODUCT(('Controle de NFs Tomadas'!$E$4:$E$9993=$A$1)*('Controle de NFs Tomadas'!$C$4:$C$9993=AP$2)*('Controle de NFs Tomadas'!$G$4:$G$9993=$A33)*('Controle de NFs Tomadas'!$I$4:$I$9993))</f>
        <v>0</v>
      </c>
      <c r="AQ33" s="168">
        <f>SUMPRODUCT(('Controle de NFs Tomadas'!$E$4:$E$9993=$A$1)*('Controle de NFs Tomadas'!$C$4:$C$9993=AQ$2)*('Controle de NFs Tomadas'!$G$4:$G$9993=$A33)*('Controle de NFs Tomadas'!$I$4:$I$9993))</f>
        <v>0</v>
      </c>
      <c r="AR33" s="168">
        <f>SUMPRODUCT(('Controle de NFs Tomadas'!$E$4:$E$9993=$A$1)*('Controle de NFs Tomadas'!$C$4:$C$9993=AR$2)*('Controle de NFs Tomadas'!$G$4:$G$9993=$A33)*('Controle de NFs Tomadas'!$I$4:$I$9993))</f>
        <v>0</v>
      </c>
      <c r="AS33" s="168">
        <f>SUMPRODUCT(('Controle de NFs Tomadas'!$E$4:$E$9993=$A$1)*('Controle de NFs Tomadas'!$C$4:$C$9993=AS$2)*('Controle de NFs Tomadas'!$G$4:$G$9993=$A33)*('Controle de NFs Tomadas'!$I$4:$I$9993))</f>
        <v>0</v>
      </c>
      <c r="AT33" s="168">
        <f>SUMPRODUCT(('Controle de NFs Tomadas'!$E$4:$E$9993=$A$1)*('Controle de NFs Tomadas'!$C$4:$C$9993=AT$2)*('Controle de NFs Tomadas'!$G$4:$G$9993=$A33)*('Controle de NFs Tomadas'!$I$4:$I$9993))</f>
        <v>0</v>
      </c>
      <c r="AU33" s="168">
        <f>SUMPRODUCT(('Controle de NFs Tomadas'!$E$4:$E$9993=$A$1)*('Controle de NFs Tomadas'!$C$4:$C$9993=AU$2)*('Controle de NFs Tomadas'!$G$4:$G$9993=$A33)*('Controle de NFs Tomadas'!$I$4:$I$9993))</f>
        <v>0</v>
      </c>
      <c r="AV33" s="168">
        <f>SUMPRODUCT(('Controle de NFs Tomadas'!$E$4:$E$9993=$A$1)*('Controle de NFs Tomadas'!$C$4:$C$9993=AV$2)*('Controle de NFs Tomadas'!$G$4:$G$9993=$A33)*('Controle de NFs Tomadas'!$I$4:$I$9993))</f>
        <v>0</v>
      </c>
      <c r="AW33" s="168">
        <f>SUMPRODUCT(('Controle de NFs Tomadas'!$E$4:$E$9993=$A$1)*('Controle de NFs Tomadas'!$C$4:$C$9993=AW$2)*('Controle de NFs Tomadas'!$G$4:$G$9993=$A33)*('Controle de NFs Tomadas'!$I$4:$I$9993))</f>
        <v>0</v>
      </c>
      <c r="AX33" s="168">
        <f>SUMPRODUCT(('Controle de NFs Tomadas'!$E$4:$E$9993=$A$1)*('Controle de NFs Tomadas'!$C$4:$C$9993=AX$2)*('Controle de NFs Tomadas'!$G$4:$G$9993=$A33)*('Controle de NFs Tomadas'!$I$4:$I$9993))</f>
        <v>0</v>
      </c>
      <c r="AY33" s="168">
        <f>SUMPRODUCT(('Controle de NFs Tomadas'!$E$4:$E$9993=$A$1)*('Controle de NFs Tomadas'!$C$4:$C$9993=AY$2)*('Controle de NFs Tomadas'!$G$4:$G$9993=$A33)*('Controle de NFs Tomadas'!$I$4:$I$9993))</f>
        <v>0</v>
      </c>
      <c r="AZ33" s="168">
        <f>SUMPRODUCT(('Controle de NFs Tomadas'!$E$4:$E$9993=$A$1)*('Controle de NFs Tomadas'!$C$4:$C$9993=AZ$2)*('Controle de NFs Tomadas'!$G$4:$G$9993=$A33)*('Controle de NFs Tomadas'!$I$4:$I$9993))</f>
        <v>0</v>
      </c>
      <c r="BA33" s="168">
        <v>398.5</v>
      </c>
      <c r="BB33" s="168">
        <f>SUMPRODUCT(('Controle de NFs Tomadas'!$E$4:$E$9993=$A$1)*('Controle de NFs Tomadas'!$C$4:$C$9993=BB$2)*('Controle de NFs Tomadas'!$G$4:$G$9993=$A33)*('Controle de NFs Tomadas'!$I$4:$I$9993))</f>
        <v>0</v>
      </c>
      <c r="BC33" s="168">
        <f>SUMPRODUCT(('Controle de NFs Tomadas'!$E$4:$E$9993=$A$1)*('Controle de NFs Tomadas'!$C$4:$C$9993=BC$2)*('Controle de NFs Tomadas'!$G$4:$G$9993=$A33)*('Controle de NFs Tomadas'!$I$4:$I$9993))</f>
        <v>0</v>
      </c>
      <c r="BD33" s="168"/>
      <c r="BE33" s="168">
        <f>SUMPRODUCT(('Controle de NFs Tomadas'!$E$4:$E$9993=$A$1)*('Controle de NFs Tomadas'!$C$4:$C$9993=BE$2)*('Controle de NFs Tomadas'!$G$4:$G$9993=$A33)*('Controle de NFs Tomadas'!$I$4:$I$9993))</f>
        <v>0</v>
      </c>
      <c r="BF33" s="168">
        <f>SUMPRODUCT(('Controle de NFs Tomadas'!$E$4:$E$9993=$A$1)*('Controle de NFs Tomadas'!$C$4:$C$9993=BF$2)*('Controle de NFs Tomadas'!$G$4:$G$9993=$A33)*('Controle de NFs Tomadas'!$I$4:$I$9993))</f>
        <v>0</v>
      </c>
      <c r="BG33" s="168">
        <f>SUMPRODUCT(('Controle de NFs Tomadas'!$E$4:$E$9993=$A$1)*('Controle de NFs Tomadas'!$C$4:$C$9993=BG$2)*('Controle de NFs Tomadas'!$G$4:$G$9993=$A33)*('Controle de NFs Tomadas'!$I$4:$I$9993))</f>
        <v>0</v>
      </c>
      <c r="BH33" s="168">
        <f>SUMPRODUCT(('Controle de NFs Tomadas'!$E$4:$E$9993=$A$1)*('Controle de NFs Tomadas'!$C$4:$C$9993=BH$2)*('Controle de NFs Tomadas'!$G$4:$G$9993=$A33)*('Controle de NFs Tomadas'!$I$4:$I$9993))</f>
        <v>0</v>
      </c>
      <c r="BI33" s="168">
        <f>SUMPRODUCT(('Controle de NFs Tomadas'!$E$4:$E$9993=$A$1)*('Controle de NFs Tomadas'!$C$4:$C$9993=BI$2)*('Controle de NFs Tomadas'!$G$4:$G$9993=$A33)*('Controle de NFs Tomadas'!$I$4:$I$9993))</f>
        <v>0</v>
      </c>
      <c r="BJ33" s="168">
        <f>SUMPRODUCT(('Controle de NFs Tomadas'!$E$4:$E$9993=$A$1)*('Controle de NFs Tomadas'!$C$4:$C$9993=BJ$2)*('Controle de NFs Tomadas'!$G$4:$G$9993=$A33)*('Controle de NFs Tomadas'!$I$4:$I$9993))</f>
        <v>0</v>
      </c>
      <c r="BK33" s="168">
        <f>SUMPRODUCT(('Controle de NFs Tomadas'!$E$4:$E$9993=$A$1)*('Controle de NFs Tomadas'!$C$4:$C$9993=BK$2)*('Controle de NFs Tomadas'!$G$4:$G$9993=$A33)*('Controle de NFs Tomadas'!$I$4:$I$9993))</f>
        <v>0</v>
      </c>
      <c r="BL33" s="168">
        <f>SUMPRODUCT(('Controle de NFs Tomadas'!$E$4:$E$9993=$A$1)*('Controle de NFs Tomadas'!$C$4:$C$9993=BL$2)*('Controle de NFs Tomadas'!$G$4:$G$9993=$A33)*('Controle de NFs Tomadas'!$I$4:$I$9993))</f>
        <v>0</v>
      </c>
      <c r="BM33" s="169">
        <f>SUMPRODUCT(('Controle de NFs Tomadas'!$E$4:$E$9993=$A$1)*('Controle de NFs Tomadas'!$C$4:$C$9993=BM$2)*('Controle de NFs Tomadas'!$G$4:$G$9993=$A33)*('Controle de NFs Tomadas'!$I$4:$I$9993))</f>
        <v>0</v>
      </c>
      <c r="BN33" s="170">
        <f>SUMPRODUCT(('Controle de NFs Tomadas'!$E$4:$E$9993=$A$1)*('Controle de NFs Tomadas'!$C$4:$C$9993=BN$2)*('Controle de NFs Tomadas'!$G$4:$G$9993=$A33)*('Controle de NFs Tomadas'!$I$4:$I$9993))</f>
        <v>0</v>
      </c>
      <c r="BO33" s="168">
        <f>SUMPRODUCT(('Controle de NFs Tomadas'!$E$4:$E$9993=$A$1)*('Controle de NFs Tomadas'!$C$4:$C$9993=BO$2)*('Controle de NFs Tomadas'!$G$4:$G$9993=$A33)*('Controle de NFs Tomadas'!$I$4:$I$9993))</f>
        <v>0</v>
      </c>
      <c r="BP33" s="168">
        <f>SUMPRODUCT(('Controle de NFs Tomadas'!$E$4:$E$9993=$A$1)*('Controle de NFs Tomadas'!$C$4:$C$9993=BP$2)*('Controle de NFs Tomadas'!$G$4:$G$9993=$A33)*('Controle de NFs Tomadas'!$I$4:$I$9993))</f>
        <v>0</v>
      </c>
      <c r="BQ33" s="168">
        <f>SUMPRODUCT(('Controle de NFs Tomadas'!$E$4:$E$9993=$A$1)*('Controle de NFs Tomadas'!$C$4:$C$9993=BQ$2)*('Controle de NFs Tomadas'!$G$4:$G$9993=$A33)*('Controle de NFs Tomadas'!$I$4:$I$9993))</f>
        <v>0</v>
      </c>
      <c r="BR33" s="168">
        <f>SUMPRODUCT(('Controle de NFs Tomadas'!$E$4:$E$9993=$A$1)*('Controle de NFs Tomadas'!$C$4:$C$9993=BR$2)*('Controle de NFs Tomadas'!$G$4:$G$9993=$A33)*('Controle de NFs Tomadas'!$I$4:$I$9993))</f>
        <v>0</v>
      </c>
      <c r="BS33" s="168">
        <f>SUMPRODUCT(('Controle de NFs Tomadas'!$E$4:$E$9993=$A$1)*('Controle de NFs Tomadas'!$C$4:$C$9993=BS$2)*('Controle de NFs Tomadas'!$G$4:$G$9993=$A33)*('Controle de NFs Tomadas'!$I$4:$I$9993))</f>
        <v>0</v>
      </c>
      <c r="BT33" s="168">
        <f>SUMPRODUCT(('Controle de NFs Tomadas'!$E$4:$E$9993=$A$1)*('Controle de NFs Tomadas'!$C$4:$C$9993=BT$2)*('Controle de NFs Tomadas'!$G$4:$G$9993=$A33)*('Controle de NFs Tomadas'!$I$4:$I$9993))</f>
        <v>0</v>
      </c>
      <c r="BU33" s="168">
        <f>SUMPRODUCT(('Controle de NFs Tomadas'!$E$4:$E$9993=$A$1)*('Controle de NFs Tomadas'!$C$4:$C$9993=BU$2)*('Controle de NFs Tomadas'!$G$4:$G$9993=$A33)*('Controle de NFs Tomadas'!$I$4:$I$9993))</f>
        <v>0</v>
      </c>
      <c r="BV33" s="168">
        <f>SUMPRODUCT(('Controle de NFs Tomadas'!$E$4:$E$9993=$A$1)*('Controle de NFs Tomadas'!$C$4:$C$9993=BV$2)*('Controle de NFs Tomadas'!$G$4:$G$9993=$A33)*('Controle de NFs Tomadas'!$I$4:$I$9993))</f>
        <v>0</v>
      </c>
      <c r="BW33" s="168">
        <f>SUMPRODUCT(('Controle de NFs Tomadas'!$E$4:$E$9993=$A$1)*('Controle de NFs Tomadas'!$C$4:$C$9993=BW$2)*('Controle de NFs Tomadas'!$G$4:$G$9993=$A33)*('Controle de NFs Tomadas'!$I$4:$I$9993))</f>
        <v>0</v>
      </c>
      <c r="BX33" s="168">
        <f>SUMPRODUCT(('Controle de NFs Tomadas'!$E$4:$E$9993=$A$1)*('Controle de NFs Tomadas'!$C$4:$C$9993=BX$2)*('Controle de NFs Tomadas'!$G$4:$G$9993=$A33)*('Controle de NFs Tomadas'!$I$4:$I$9993))</f>
        <v>0</v>
      </c>
      <c r="BY33" s="168">
        <f>SUMPRODUCT(('Controle de NFs Tomadas'!$E$4:$E$9993=$A$1)*('Controle de NFs Tomadas'!$C$4:$C$9993=BY$2)*('Controle de NFs Tomadas'!$G$4:$G$9993=$A33)*('Controle de NFs Tomadas'!$I$4:$I$9993))</f>
        <v>0</v>
      </c>
      <c r="BZ33" s="168">
        <f>SUMPRODUCT(('Controle de NFs Tomadas'!$E$4:$E$9993=$A$1)*('Controle de NFs Tomadas'!$C$4:$C$9993=BZ$2)*('Controle de NFs Tomadas'!$G$4:$G$9993=$A33)*('Controle de NFs Tomadas'!$I$4:$I$9993))</f>
        <v>0</v>
      </c>
      <c r="CA33" s="168">
        <f>SUMPRODUCT(('Controle de NFs Tomadas'!$E$4:$E$9993=$A$1)*('Controle de NFs Tomadas'!$C$4:$C$9993=CA$2)*('Controle de NFs Tomadas'!$G$4:$G$9993=$A33)*('Controle de NFs Tomadas'!$I$4:$I$9993))</f>
        <v>0</v>
      </c>
      <c r="CB33" s="168">
        <f>SUMPRODUCT(('Controle de NFs Tomadas'!$E$4:$E$9993=$A$1)*('Controle de NFs Tomadas'!$C$4:$C$9993=CB$2)*('Controle de NFs Tomadas'!$G$4:$G$9993=$A33)*('Controle de NFs Tomadas'!$I$4:$I$9993))</f>
        <v>0</v>
      </c>
      <c r="CC33" s="168">
        <f>SUMPRODUCT(('Controle de NFs Tomadas'!$E$4:$E$9993=$A$1)*('Controle de NFs Tomadas'!$C$4:$C$9993=CC$2)*('Controle de NFs Tomadas'!$G$4:$G$9993=$A33)*('Controle de NFs Tomadas'!$I$4:$I$9993))</f>
        <v>0</v>
      </c>
      <c r="CD33" s="168">
        <f>SUMPRODUCT(('Controle de NFs Tomadas'!$E$4:$E$9993=$A$1)*('Controle de NFs Tomadas'!$C$4:$C$9993=CD$2)*('Controle de NFs Tomadas'!$G$4:$G$9993=$A33)*('Controle de NFs Tomadas'!$I$4:$I$9993))</f>
        <v>396</v>
      </c>
      <c r="CE33" s="168">
        <f>SUMPRODUCT(('Controle de NFs Tomadas'!$E$4:$E$9993=$A$1)*('Controle de NFs Tomadas'!$C$4:$C$9993=CE$2)*('Controle de NFs Tomadas'!$G$4:$G$9993=$A33)*('Controle de NFs Tomadas'!$I$4:$I$9993))</f>
        <v>0</v>
      </c>
      <c r="CF33" s="168">
        <f>SUMPRODUCT(('Controle de NFs Tomadas'!$E$4:$E$9993=$A$1)*('Controle de NFs Tomadas'!$C$4:$C$9993=CF$2)*('Controle de NFs Tomadas'!$G$4:$G$9993=$A33)*('Controle de NFs Tomadas'!$I$4:$I$9993))</f>
        <v>0</v>
      </c>
      <c r="CG33" s="168">
        <f>SUMPRODUCT(('Controle de NFs Tomadas'!$E$4:$E$9993=$A$1)*('Controle de NFs Tomadas'!$C$4:$C$9993=CG$2)*('Controle de NFs Tomadas'!$G$4:$G$9993=$A33)*('Controle de NFs Tomadas'!$I$4:$I$9993))</f>
        <v>0</v>
      </c>
      <c r="CH33" s="168">
        <f>SUMPRODUCT(('Controle de NFs Tomadas'!$E$4:$E$9993=$A$1)*('Controle de NFs Tomadas'!$C$4:$C$9993=CH$2)*('Controle de NFs Tomadas'!$G$4:$G$9993=$A33)*('Controle de NFs Tomadas'!$I$4:$I$9993))</f>
        <v>0</v>
      </c>
      <c r="CI33" s="168">
        <f>SUMPRODUCT(('Controle de NFs Tomadas'!$E$4:$E$9993=$A$1)*('Controle de NFs Tomadas'!$C$4:$C$9993=CI$2)*('Controle de NFs Tomadas'!$G$4:$G$9993=$A33)*('Controle de NFs Tomadas'!$I$4:$I$9993))</f>
        <v>0</v>
      </c>
      <c r="CJ33" s="168">
        <f>SUMPRODUCT(('Controle de NFs Tomadas'!$E$4:$E$9993=$A$1)*('Controle de NFs Tomadas'!$C$4:$C$9993=CJ$2)*('Controle de NFs Tomadas'!$G$4:$G$9993=$A33)*('Controle de NFs Tomadas'!$I$4:$I$9993))</f>
        <v>0</v>
      </c>
      <c r="CK33" s="168">
        <v>829.22</v>
      </c>
      <c r="CL33" s="168">
        <f>SUMPRODUCT(('Controle de NFs Tomadas'!$E$4:$E$9993=$A$1)*('Controle de NFs Tomadas'!$C$4:$C$9993=CL$2)*('Controle de NFs Tomadas'!$G$4:$G$9993=$A33)*('Controle de NFs Tomadas'!$I$4:$I$9993))</f>
        <v>0</v>
      </c>
      <c r="CM33" s="168">
        <f>SUMPRODUCT(('Controle de NFs Tomadas'!$E$4:$E$9993=$A$1)*('Controle de NFs Tomadas'!$C$4:$C$9993=CM$2)*('Controle de NFs Tomadas'!$G$4:$G$9993=$A33)*('Controle de NFs Tomadas'!$I$4:$I$9993))</f>
        <v>0</v>
      </c>
      <c r="CN33" s="168">
        <f>SUMPRODUCT(('Controle de NFs Tomadas'!$E$4:$E$9993=$A$1)*('Controle de NFs Tomadas'!$C$4:$C$9993=CN$2)*('Controle de NFs Tomadas'!$G$4:$G$9993=$A33)*('Controle de NFs Tomadas'!$I$4:$I$9993))</f>
        <v>0</v>
      </c>
      <c r="CO33" s="168">
        <f>SUMPRODUCT(('Controle de NFs Tomadas'!$E$4:$E$9993=$A$1)*('Controle de NFs Tomadas'!$C$4:$C$9993=CO$2)*('Controle de NFs Tomadas'!$G$4:$G$9993=$A33)*('Controle de NFs Tomadas'!$I$4:$I$9993))</f>
        <v>0</v>
      </c>
      <c r="CP33" s="168">
        <f>SUMPRODUCT(('Controle de NFs Tomadas'!$E$4:$E$9993=$A$1)*('Controle de NFs Tomadas'!$C$4:$C$9993=CP$2)*('Controle de NFs Tomadas'!$G$4:$G$9993=$A33)*('Controle de NFs Tomadas'!$I$4:$I$9993))</f>
        <v>0</v>
      </c>
      <c r="CQ33" s="168">
        <f>SUMPRODUCT(('Controle de NFs Tomadas'!$E$4:$E$9993=$A$1)*('Controle de NFs Tomadas'!$C$4:$C$9993=CQ$2)*('Controle de NFs Tomadas'!$G$4:$G$9993=$A33)*('Controle de NFs Tomadas'!$I$4:$I$9993))</f>
        <v>0</v>
      </c>
      <c r="CR33" s="168">
        <f>SUMPRODUCT(('Controle de NFs Tomadas'!$E$4:$E$9993=$A$1)*('Controle de NFs Tomadas'!$C$4:$C$9993=CR$2)*('Controle de NFs Tomadas'!$G$4:$G$9993=$A33)*('Controle de NFs Tomadas'!$I$4:$I$9993))</f>
        <v>0</v>
      </c>
      <c r="CS33" s="168">
        <f>SUMPRODUCT(('Controle de NFs Tomadas'!$E$4:$E$9993=$A$1)*('Controle de NFs Tomadas'!$C$4:$C$9993=CS$2)*('Controle de NFs Tomadas'!$G$4:$G$9993=$A33)*('Controle de NFs Tomadas'!$I$4:$I$9993))</f>
        <v>0</v>
      </c>
      <c r="CT33" s="168">
        <f>SUMPRODUCT(('Controle de NFs Tomadas'!$E$4:$E$9993=$A$1)*('Controle de NFs Tomadas'!$C$4:$C$9993=CT$2)*('Controle de NFs Tomadas'!$G$4:$G$9993=$A33)*('Controle de NFs Tomadas'!$I$4:$I$9993))</f>
        <v>0</v>
      </c>
      <c r="CU33" s="168">
        <f>SUMPRODUCT(('Controle de NFs Tomadas'!$E$4:$E$9993=$A$1)*('Controle de NFs Tomadas'!$C$4:$C$9993=CU$2)*('Controle de NFs Tomadas'!$G$4:$G$9993=$A33)*('Controle de NFs Tomadas'!$I$4:$I$9993))</f>
        <v>0</v>
      </c>
      <c r="CV33" s="168">
        <f>SUMPRODUCT(('Controle de NFs Tomadas'!$E$4:$E$9993=$A$1)*('Controle de NFs Tomadas'!$C$4:$C$9993=CV$2)*('Controle de NFs Tomadas'!$G$4:$G$9993=$A33)*('Controle de NFs Tomadas'!$I$4:$I$9993))</f>
        <v>0</v>
      </c>
      <c r="CW33" s="168">
        <f>SUMPRODUCT(('Controle de NFs Tomadas'!$E$4:$E$9993=$A$1)*('Controle de NFs Tomadas'!$C$4:$C$9993=CW$2)*('Controle de NFs Tomadas'!$G$4:$G$9993=$A33)*('Controle de NFs Tomadas'!$I$4:$I$9993))</f>
        <v>0</v>
      </c>
      <c r="CX33" s="168">
        <f>SUMPRODUCT(('Controle de NFs Tomadas'!$E$4:$E$9993=$A$1)*('Controle de NFs Tomadas'!$C$4:$C$9993=CX$2)*('Controle de NFs Tomadas'!$G$4:$G$9993=$A33)*('Controle de NFs Tomadas'!$I$4:$I$9993))</f>
        <v>0</v>
      </c>
      <c r="CY33" s="168">
        <f>SUMPRODUCT(('Controle de NFs Tomadas'!$E$4:$E$9993=$A$1)*('Controle de NFs Tomadas'!$C$4:$C$9993=CY$2)*('Controle de NFs Tomadas'!$G$4:$G$9993=$A33)*('Controle de NFs Tomadas'!$I$4:$I$9993))</f>
        <v>0</v>
      </c>
      <c r="CZ33" s="168">
        <f>SUMPRODUCT(('Controle de NFs Tomadas'!$E$4:$E$9993=$A$1)*('Controle de NFs Tomadas'!$C$4:$C$9993=CZ$2)*('Controle de NFs Tomadas'!$G$4:$G$9993=$A33)*('Controle de NFs Tomadas'!$I$4:$I$9993))</f>
        <v>0</v>
      </c>
      <c r="DA33" s="168">
        <f>SUMPRODUCT(('Controle de NFs Tomadas'!$E$4:$E$9993=$A$1)*('Controle de NFs Tomadas'!$C$4:$C$9993=DA$2)*('Controle de NFs Tomadas'!$G$4:$G$9993=$A33)*('Controle de NFs Tomadas'!$I$4:$I$9993))</f>
        <v>0</v>
      </c>
      <c r="DB33" s="168">
        <f>SUMPRODUCT(('Controle de NFs Tomadas'!$E$4:$E$9993=$A$1)*('Controle de NFs Tomadas'!$C$4:$C$9993=DB$2)*('Controle de NFs Tomadas'!$G$4:$G$9993=$A33)*('Controle de NFs Tomadas'!$I$4:$I$9993))</f>
        <v>0</v>
      </c>
      <c r="DC33" s="168">
        <f>SUMPRODUCT(('Controle de NFs Tomadas'!$E$4:$E$9993=$A$1)*('Controle de NFs Tomadas'!$C$4:$C$9993=DC$2)*('Controle de NFs Tomadas'!$G$4:$G$9993=$A33)*('Controle de NFs Tomadas'!$I$4:$I$9993))</f>
        <v>0</v>
      </c>
      <c r="DD33" s="168">
        <f>SUMPRODUCT(('Controle de NFs Tomadas'!$E$4:$E$9993=$A$1)*('Controle de NFs Tomadas'!$C$4:$C$9993=DD$2)*('Controle de NFs Tomadas'!$G$4:$G$9993=$A33)*('Controle de NFs Tomadas'!$I$4:$I$9993))</f>
        <v>0</v>
      </c>
      <c r="DE33" s="168">
        <f>SUMPRODUCT(('Controle de NFs Tomadas'!$E$4:$E$9993=$A$1)*('Controle de NFs Tomadas'!$C$4:$C$9993=DE$2)*('Controle de NFs Tomadas'!$G$4:$G$9993=$A33)*('Controle de NFs Tomadas'!$I$4:$I$9993))</f>
        <v>0</v>
      </c>
      <c r="DF33" s="168">
        <f>SUMPRODUCT(('Controle de NFs Tomadas'!$E$4:$E$9993=$A$1)*('Controle de NFs Tomadas'!$C$4:$C$9993=DF$2)*('Controle de NFs Tomadas'!$G$4:$G$9993=$A33)*('Controle de NFs Tomadas'!$I$4:$I$9993))</f>
        <v>0</v>
      </c>
      <c r="DG33" s="168">
        <f>SUMPRODUCT(('Controle de NFs Tomadas'!$E$4:$E$9993=$A$1)*('Controle de NFs Tomadas'!$C$4:$C$9993=DG$2)*('Controle de NFs Tomadas'!$G$4:$G$9993=$A33)*('Controle de NFs Tomadas'!$I$4:$I$9993))</f>
        <v>0</v>
      </c>
      <c r="DH33" s="168">
        <f>SUMPRODUCT(('Controle de NFs Tomadas'!$E$4:$E$9993=$A$1)*('Controle de NFs Tomadas'!$C$4:$C$9993=DH$2)*('Controle de NFs Tomadas'!$G$4:$G$9993=$A33)*('Controle de NFs Tomadas'!$I$4:$I$9993))</f>
        <v>0</v>
      </c>
      <c r="DI33" s="168">
        <f>SUMPRODUCT(('Controle de NFs Tomadas'!$E$4:$E$9993=$A$1)*('Controle de NFs Tomadas'!$C$4:$C$9993=DI$2)*('Controle de NFs Tomadas'!$G$4:$G$9993=$A33)*('Controle de NFs Tomadas'!$I$4:$I$9993))</f>
        <v>114</v>
      </c>
      <c r="DJ33" s="168">
        <f>SUMPRODUCT(('Controle de NFs Tomadas'!$E$4:$E$9993=$A$1)*('Controle de NFs Tomadas'!$C$4:$C$9993=DJ$2)*('Controle de NFs Tomadas'!$G$4:$G$9993=$A33)*('Controle de NFs Tomadas'!$I$4:$I$9993))</f>
        <v>0</v>
      </c>
      <c r="DK33" s="168">
        <f>SUMPRODUCT(('Controle de NFs Tomadas'!$E$4:$E$9993=$A$1)*('Controle de NFs Tomadas'!$C$4:$C$9993=DK$2)*('Controle de NFs Tomadas'!$G$4:$G$9993=$A33)*('Controle de NFs Tomadas'!$I$4:$I$9993))</f>
        <v>0</v>
      </c>
      <c r="DL33" s="168">
        <f>SUMPRODUCT(('Controle de NFs Tomadas'!$E$4:$E$9993=$A$1)*('Controle de NFs Tomadas'!$C$4:$C$9993=DL$2)*('Controle de NFs Tomadas'!$G$4:$G$9993=$A33)*('Controle de NFs Tomadas'!$I$4:$I$9993))</f>
        <v>0</v>
      </c>
      <c r="DM33" s="168">
        <f>SUMPRODUCT(('Controle de NFs Tomadas'!$E$4:$E$9993=$A$1)*('Controle de NFs Tomadas'!$C$4:$C$9993=DM$2)*('Controle de NFs Tomadas'!$G$4:$G$9993=$A33)*('Controle de NFs Tomadas'!$I$4:$I$9993))</f>
        <v>0</v>
      </c>
      <c r="DN33" s="168">
        <f>SUMPRODUCT(('Controle de NFs Tomadas'!$E$4:$E$9993=$A$1)*('Controle de NFs Tomadas'!$C$4:$C$9993=DN$2)*('Controle de NFs Tomadas'!$G$4:$G$9993=$A33)*('Controle de NFs Tomadas'!$I$4:$I$9993))</f>
        <v>0</v>
      </c>
      <c r="DO33" s="168">
        <f>SUMPRODUCT(('Controle de NFs Tomadas'!$E$4:$E$9993=$A$1)*('Controle de NFs Tomadas'!$C$4:$C$9993=DO$2)*('Controle de NFs Tomadas'!$G$4:$G$9993=$A33)*('Controle de NFs Tomadas'!$I$4:$I$9993))</f>
        <v>0</v>
      </c>
      <c r="DP33" s="168">
        <f>SUMPRODUCT(('Controle de NFs Tomadas'!$E$4:$E$9993=$A$1)*('Controle de NFs Tomadas'!$C$4:$C$9993=DP$2)*('Controle de NFs Tomadas'!$G$4:$G$9993=$A33)*('Controle de NFs Tomadas'!$I$4:$I$9993))</f>
        <v>0</v>
      </c>
      <c r="DQ33" s="168">
        <f>SUMPRODUCT(('Controle de NFs Tomadas'!$E$4:$E$9993=$A$1)*('Controle de NFs Tomadas'!$C$4:$C$9993=DQ$2)*('Controle de NFs Tomadas'!$G$4:$G$9993=$A33)*('Controle de NFs Tomadas'!$I$4:$I$9993))</f>
        <v>0</v>
      </c>
      <c r="DR33" s="168">
        <f>SUMPRODUCT(('Controle de NFs Tomadas'!$E$4:$E$9993=$A$1)*('Controle de NFs Tomadas'!$C$4:$C$9993=DR$2)*('Controle de NFs Tomadas'!$G$4:$G$9993=$A33)*('Controle de NFs Tomadas'!$I$4:$I$9993))</f>
        <v>0</v>
      </c>
      <c r="DS33" s="168">
        <f>SUMPRODUCT(('Controle de NFs Tomadas'!$E$4:$E$9993=$A$1)*('Controle de NFs Tomadas'!$C$4:$C$9993=DS$2)*('Controle de NFs Tomadas'!$G$4:$G$9993=$A33)*('Controle de NFs Tomadas'!$I$4:$I$9993))</f>
        <v>0</v>
      </c>
      <c r="DT33" s="168">
        <f>SUMPRODUCT(('Controle de NFs Tomadas'!$E$4:$E$9993=$A$1)*('Controle de NFs Tomadas'!$C$4:$C$9993=DT$2)*('Controle de NFs Tomadas'!$G$4:$G$9993=$A33)*('Controle de NFs Tomadas'!$I$4:$I$9993))</f>
        <v>0</v>
      </c>
      <c r="DU33" s="168">
        <f>SUMPRODUCT(('Controle de NFs Tomadas'!$E$4:$E$9993=$A$1)*('Controle de NFs Tomadas'!$C$4:$C$9993=DU$2)*('Controle de NFs Tomadas'!$G$4:$G$9993=$A33)*('Controle de NFs Tomadas'!$I$4:$I$9993))</f>
        <v>0</v>
      </c>
      <c r="DV33" s="168">
        <f>SUMPRODUCT(('Controle de NFs Tomadas'!$E$4:$E$9993=$A$1)*('Controle de NFs Tomadas'!$C$4:$C$9993=DV$2)*('Controle de NFs Tomadas'!$G$4:$G$9993=$A33)*('Controle de NFs Tomadas'!$I$4:$I$9993))</f>
        <v>0</v>
      </c>
      <c r="DW33" s="168">
        <f>SUMPRODUCT(('Controle de NFs Tomadas'!$E$4:$E$9993=$A$1)*('Controle de NFs Tomadas'!$C$4:$C$9993=DW$2)*('Controle de NFs Tomadas'!$G$4:$G$9993=$A33)*('Controle de NFs Tomadas'!$I$4:$I$9993))</f>
        <v>0</v>
      </c>
      <c r="DX33" s="168">
        <f>SUMPRODUCT(('Controle de NFs Tomadas'!$E$4:$E$9993=$A$1)*('Controle de NFs Tomadas'!$C$4:$C$9993=DX$2)*('Controle de NFs Tomadas'!$G$4:$G$9993=$A33)*('Controle de NFs Tomadas'!$I$4:$I$9993))</f>
        <v>0</v>
      </c>
      <c r="DY33" s="168">
        <f>SUMPRODUCT(('Controle de NFs Tomadas'!$E$4:$E$9993=$A$1)*('Controle de NFs Tomadas'!$C$4:$C$9993=DY$2)*('Controle de NFs Tomadas'!$G$4:$G$9993=$A33)*('Controle de NFs Tomadas'!$I$4:$I$9993))</f>
        <v>0</v>
      </c>
      <c r="DZ33" s="168">
        <f>SUMPRODUCT(('Controle de NFs Tomadas'!$E$4:$E$9993=$A$1)*('Controle de NFs Tomadas'!$C$4:$C$9993=DZ$2)*('Controle de NFs Tomadas'!$G$4:$G$9993=$A33)*('Controle de NFs Tomadas'!$I$4:$I$9993))</f>
        <v>0</v>
      </c>
      <c r="EA33" s="168">
        <f>SUMPRODUCT(('Controle de NFs Tomadas'!$E$4:$E$9993=$A$1)*('Controle de NFs Tomadas'!$C$4:$C$9993=EA$2)*('Controle de NFs Tomadas'!$G$4:$G$9993=$A33)*('Controle de NFs Tomadas'!$I$4:$I$9993))</f>
        <v>0</v>
      </c>
      <c r="EB33" s="168">
        <f>SUMPRODUCT(('Controle de NFs Tomadas'!$E$4:$E$9993=$A$1)*('Controle de NFs Tomadas'!$C$4:$C$9993=EB$2)*('Controle de NFs Tomadas'!$G$4:$G$9993=$A33)*('Controle de NFs Tomadas'!$I$4:$I$9993))</f>
        <v>0</v>
      </c>
      <c r="EC33" s="168">
        <f>SUMPRODUCT(('Controle de NFs Tomadas'!$E$4:$E$9993=$A$1)*('Controle de NFs Tomadas'!$C$4:$C$9993=EC$2)*('Controle de NFs Tomadas'!$G$4:$G$9993=$A33)*('Controle de NFs Tomadas'!$I$4:$I$9993))</f>
        <v>0</v>
      </c>
      <c r="ED33" s="168">
        <f>SUMPRODUCT(('Controle de NFs Tomadas'!$E$4:$E$9993=$A$1)*('Controle de NFs Tomadas'!$C$4:$C$9993=ED$2)*('Controle de NFs Tomadas'!$G$4:$G$9993=$A33)*('Controle de NFs Tomadas'!$I$4:$I$9993))</f>
        <v>0</v>
      </c>
      <c r="EE33" s="168">
        <f>SUMPRODUCT(('Controle de NFs Tomadas'!$E$4:$E$9993=$A$1)*('Controle de NFs Tomadas'!$C$4:$C$9993=EE$2)*('Controle de NFs Tomadas'!$G$4:$G$9993=$A33)*('Controle de NFs Tomadas'!$I$4:$I$9993))</f>
        <v>0</v>
      </c>
      <c r="EF33" s="168">
        <f>SUMPRODUCT(('Controle de NFs Tomadas'!$E$4:$E$9993=$A$1)*('Controle de NFs Tomadas'!$C$4:$C$9993=EF$2)*('Controle de NFs Tomadas'!$G$4:$G$9993=$A33)*('Controle de NFs Tomadas'!$I$4:$I$9993))</f>
        <v>0</v>
      </c>
      <c r="EG33" s="168">
        <f>SUMPRODUCT(('Controle de NFs Tomadas'!$E$4:$E$9993=$A$1)*('Controle de NFs Tomadas'!$C$4:$C$9993=EG$2)*('Controle de NFs Tomadas'!$G$4:$G$9993=$A33)*('Controle de NFs Tomadas'!$I$4:$I$9993))</f>
        <v>0</v>
      </c>
      <c r="EH33" s="168">
        <f>SUMPRODUCT(('Controle de NFs Tomadas'!$E$4:$E$9993=$A$1)*('Controle de NFs Tomadas'!$C$4:$C$9993=EH$2)*('Controle de NFs Tomadas'!$G$4:$G$9993=$A33)*('Controle de NFs Tomadas'!$I$4:$I$9993))</f>
        <v>0</v>
      </c>
      <c r="EI33" s="168">
        <f>SUMPRODUCT(('Controle de NFs Tomadas'!$E$4:$E$9993=$A$1)*('Controle de NFs Tomadas'!$C$4:$C$9993=EI$2)*('Controle de NFs Tomadas'!$G$4:$G$9993=$A33)*('Controle de NFs Tomadas'!$I$4:$I$9993))</f>
        <v>0</v>
      </c>
      <c r="EJ33" s="168">
        <f>SUMPRODUCT(('Controle de NFs Tomadas'!$E$4:$E$9993=$A$1)*('Controle de NFs Tomadas'!$C$4:$C$9993=EJ$2)*('Controle de NFs Tomadas'!$G$4:$G$9993=$A33)*('Controle de NFs Tomadas'!$I$4:$I$9993))</f>
        <v>0</v>
      </c>
      <c r="EK33" s="168">
        <f>SUMPRODUCT(('Controle de NFs Tomadas'!$E$4:$E$9993=$A$1)*('Controle de NFs Tomadas'!$C$4:$C$9993=EK$2)*('Controle de NFs Tomadas'!$G$4:$G$9993=$A33)*('Controle de NFs Tomadas'!$I$4:$I$9993))</f>
        <v>0</v>
      </c>
      <c r="EL33" s="168">
        <f>SUMPRODUCT(('Controle de NFs Tomadas'!$E$4:$E$9993=$A$1)*('Controle de NFs Tomadas'!$C$4:$C$9993=EL$2)*('Controle de NFs Tomadas'!$G$4:$G$9993=$A33)*('Controle de NFs Tomadas'!$I$4:$I$9993))</f>
        <v>0</v>
      </c>
      <c r="EM33" s="168">
        <f>SUMPRODUCT(('Controle de NFs Tomadas'!$E$4:$E$9993=$A$1)*('Controle de NFs Tomadas'!$C$4:$C$9993=EM$2)*('Controle de NFs Tomadas'!$G$4:$G$9993=$A33)*('Controle de NFs Tomadas'!$I$4:$I$9993))</f>
        <v>0</v>
      </c>
      <c r="EN33" s="168">
        <f>SUMPRODUCT(('Controle de NFs Tomadas'!$E$4:$E$9993=$A$1)*('Controle de NFs Tomadas'!$C$4:$C$9993=EN$2)*('Controle de NFs Tomadas'!$G$4:$G$9993=$A33)*('Controle de NFs Tomadas'!$I$4:$I$9993))</f>
        <v>0</v>
      </c>
      <c r="EO33" s="168">
        <f>SUMPRODUCT(('Controle de NFs Tomadas'!$E$4:$E$9993=$A$1)*('Controle de NFs Tomadas'!$C$4:$C$9993=EO$2)*('Controle de NFs Tomadas'!$G$4:$G$9993=$A33)*('Controle de NFs Tomadas'!$I$4:$I$9993))</f>
        <v>0</v>
      </c>
      <c r="EP33" s="168">
        <f>SUMPRODUCT(('Controle de NFs Tomadas'!$E$4:$E$9993=$A$1)*('Controle de NFs Tomadas'!$C$4:$C$9993=EP$2)*('Controle de NFs Tomadas'!$G$4:$G$9993=$A33)*('Controle de NFs Tomadas'!$I$4:$I$9993))</f>
        <v>0</v>
      </c>
      <c r="EQ33" s="168">
        <f>SUMPRODUCT(('Controle de NFs Tomadas'!$E$4:$E$9993=$A$1)*('Controle de NFs Tomadas'!$C$4:$C$9993=EQ$2)*('Controle de NFs Tomadas'!$G$4:$G$9993=$A33)*('Controle de NFs Tomadas'!$I$4:$I$9993))</f>
        <v>0</v>
      </c>
      <c r="ER33" s="168">
        <f>SUMPRODUCT(('Controle de NFs Tomadas'!$E$4:$E$9993=$A$1)*('Controle de NFs Tomadas'!$C$4:$C$9993=ER$2)*('Controle de NFs Tomadas'!$G$4:$G$9993=$A33)*('Controle de NFs Tomadas'!$I$4:$I$9993))</f>
        <v>0</v>
      </c>
      <c r="ES33" s="168">
        <f>SUMPRODUCT(('Controle de NFs Tomadas'!$E$4:$E$9993=$A$1)*('Controle de NFs Tomadas'!$C$4:$C$9993=ES$2)*('Controle de NFs Tomadas'!$G$4:$G$9993=$A33)*('Controle de NFs Tomadas'!$I$4:$I$9993))</f>
        <v>0</v>
      </c>
      <c r="ET33" s="168">
        <f>SUMPRODUCT(('Controle de NFs Tomadas'!$E$4:$E$9993=$A$1)*('Controle de NFs Tomadas'!$C$4:$C$9993=ET$2)*('Controle de NFs Tomadas'!$G$4:$G$9993=$A33)*('Controle de NFs Tomadas'!$I$4:$I$9993))</f>
        <v>0</v>
      </c>
      <c r="EU33" s="168">
        <f>SUMPRODUCT(('Controle de NFs Tomadas'!$E$4:$E$9993=$A$1)*('Controle de NFs Tomadas'!$C$4:$C$9993=EU$2)*('Controle de NFs Tomadas'!$G$4:$G$9993=$A33)*('Controle de NFs Tomadas'!$I$4:$I$9993))</f>
        <v>0</v>
      </c>
      <c r="EV33" s="168">
        <f>SUMPRODUCT(('Controle de NFs Tomadas'!$E$4:$E$9993=$A$1)*('Controle de NFs Tomadas'!$C$4:$C$9993=EV$2)*('Controle de NFs Tomadas'!$G$4:$G$9993=$A33)*('Controle de NFs Tomadas'!$I$4:$I$9993))</f>
        <v>0</v>
      </c>
      <c r="EW33" s="168">
        <f>SUMPRODUCT(('Controle de NFs Tomadas'!$E$4:$E$9993=$A$1)*('Controle de NFs Tomadas'!$C$4:$C$9993=EW$2)*('Controle de NFs Tomadas'!$G$4:$G$9993=$A33)*('Controle de NFs Tomadas'!$I$4:$I$9993))</f>
        <v>0</v>
      </c>
      <c r="EX33" s="168">
        <f>SUMPRODUCT(('Controle de NFs Tomadas'!$E$4:$E$9993=$A$1)*('Controle de NFs Tomadas'!$C$4:$C$9993=EX$2)*('Controle de NFs Tomadas'!$G$4:$G$9993=$A33)*('Controle de NFs Tomadas'!$I$4:$I$9993))</f>
        <v>0</v>
      </c>
      <c r="EY33" s="168">
        <f>SUMPRODUCT(('Controle de NFs Tomadas'!$E$4:$E$9993=$A$1)*('Controle de NFs Tomadas'!$C$4:$C$9993=EY$2)*('Controle de NFs Tomadas'!$G$4:$G$9993=$A33)*('Controle de NFs Tomadas'!$I$4:$I$9993))</f>
        <v>0</v>
      </c>
      <c r="EZ33" s="168">
        <f>SUMPRODUCT(('Controle de NFs Tomadas'!$E$4:$E$9993=$A$1)*('Controle de NFs Tomadas'!$C$4:$C$9993=EZ$2)*('Controle de NFs Tomadas'!$G$4:$G$9993=$A33)*('Controle de NFs Tomadas'!$I$4:$I$9993))</f>
        <v>0</v>
      </c>
      <c r="FA33" s="168">
        <f>SUMPRODUCT(('Controle de NFs Tomadas'!$E$4:$E$9993=$A$1)*('Controle de NFs Tomadas'!$C$4:$C$9993=FA$2)*('Controle de NFs Tomadas'!$G$4:$G$9993=$A33)*('Controle de NFs Tomadas'!$I$4:$I$9993))</f>
        <v>0</v>
      </c>
      <c r="FB33" s="168">
        <f>SUMPRODUCT(('Controle de NFs Tomadas'!$E$4:$E$9993=$A$1)*('Controle de NFs Tomadas'!$C$4:$C$9993=FB$2)*('Controle de NFs Tomadas'!$G$4:$G$9993=$A33)*('Controle de NFs Tomadas'!$I$4:$I$9993))</f>
        <v>0</v>
      </c>
      <c r="FC33" s="168">
        <f>SUMPRODUCT(('Controle de NFs Tomadas'!$E$4:$E$9993=$A$1)*('Controle de NFs Tomadas'!$C$4:$C$9993=FC$2)*('Controle de NFs Tomadas'!$G$4:$G$9993=$A33)*('Controle de NFs Tomadas'!$I$4:$I$9993))</f>
        <v>0</v>
      </c>
      <c r="FD33" s="168">
        <f>SUMPRODUCT(('Controle de NFs Tomadas'!$E$4:$E$9993=$A$1)*('Controle de NFs Tomadas'!$C$4:$C$9993=FD$2)*('Controle de NFs Tomadas'!$G$4:$G$9993=$A33)*('Controle de NFs Tomadas'!$I$4:$I$9993))</f>
        <v>0</v>
      </c>
      <c r="FE33" s="168">
        <f>SUMPRODUCT(('Controle de NFs Tomadas'!$E$4:$E$9993=$A$1)*('Controle de NFs Tomadas'!$C$4:$C$9993=FE$2)*('Controle de NFs Tomadas'!$G$4:$G$9993=$A33)*('Controle de NFs Tomadas'!$I$4:$I$9993))</f>
        <v>0</v>
      </c>
      <c r="FF33" s="168">
        <f>SUMPRODUCT(('Controle de NFs Tomadas'!$E$4:$E$9993=$A$1)*('Controle de NFs Tomadas'!$C$4:$C$9993=FF$2)*('Controle de NFs Tomadas'!$G$4:$G$9993=$A33)*('Controle de NFs Tomadas'!$I$4:$I$9993))</f>
        <v>0</v>
      </c>
      <c r="FG33" s="168">
        <f>SUMPRODUCT(('Controle de NFs Tomadas'!$E$4:$E$9993=$A$1)*('Controle de NFs Tomadas'!$C$4:$C$9993=FG$2)*('Controle de NFs Tomadas'!$G$4:$G$9993=$A33)*('Controle de NFs Tomadas'!$I$4:$I$9993))</f>
        <v>0</v>
      </c>
      <c r="FH33" s="168">
        <f>SUMPRODUCT(('Controle de NFs Tomadas'!$E$4:$E$9993=$A$1)*('Controle de NFs Tomadas'!$C$4:$C$9993=FH$2)*('Controle de NFs Tomadas'!$G$4:$G$9993=$A33)*('Controle de NFs Tomadas'!$I$4:$I$9993))</f>
        <v>0</v>
      </c>
      <c r="FI33" s="168">
        <f>SUMPRODUCT(('Controle de NFs Tomadas'!$E$4:$E$9993=$A$1)*('Controle de NFs Tomadas'!$C$4:$C$9993=FI$2)*('Controle de NFs Tomadas'!$G$4:$G$9993=$A33)*('Controle de NFs Tomadas'!$I$4:$I$9993))</f>
        <v>0</v>
      </c>
      <c r="FJ33" s="168">
        <f>SUMPRODUCT(('Controle de NFs Tomadas'!$E$4:$E$9993=$A$1)*('Controle de NFs Tomadas'!$C$4:$C$9993=FJ$2)*('Controle de NFs Tomadas'!$G$4:$G$9993=$A33)*('Controle de NFs Tomadas'!$I$4:$I$9993))</f>
        <v>0</v>
      </c>
      <c r="FK33" s="168">
        <f>SUMPRODUCT(('Controle de NFs Tomadas'!$E$4:$E$9993=$A$1)*('Controle de NFs Tomadas'!$C$4:$C$9993=FK$2)*('Controle de NFs Tomadas'!$G$4:$G$9993=$A33)*('Controle de NFs Tomadas'!$I$4:$I$9993))</f>
        <v>0</v>
      </c>
      <c r="FL33" s="168">
        <f>SUMPRODUCT(('Controle de NFs Tomadas'!$E$4:$E$9993=$A$1)*('Controle de NFs Tomadas'!$C$4:$C$9993=FL$2)*('Controle de NFs Tomadas'!$G$4:$G$9993=$A33)*('Controle de NFs Tomadas'!$I$4:$I$9993))</f>
        <v>0</v>
      </c>
      <c r="FM33" s="168">
        <f>SUMPRODUCT(('Controle de NFs Tomadas'!$E$4:$E$9993=$A$1)*('Controle de NFs Tomadas'!$C$4:$C$9993=FM$2)*('Controle de NFs Tomadas'!$G$4:$G$9993=$A33)*('Controle de NFs Tomadas'!$I$4:$I$9993))</f>
        <v>0</v>
      </c>
      <c r="FN33" s="168">
        <f>SUMPRODUCT(('Controle de NFs Tomadas'!$E$4:$E$9993=$A$1)*('Controle de NFs Tomadas'!$C$4:$C$9993=FN$2)*('Controle de NFs Tomadas'!$G$4:$G$9993=$A33)*('Controle de NFs Tomadas'!$I$4:$I$9993))</f>
        <v>0</v>
      </c>
      <c r="FO33" s="168">
        <f>SUMPRODUCT(('Controle de NFs Tomadas'!$E$4:$E$9993=$A$1)*('Controle de NFs Tomadas'!$C$4:$C$9993=FO$2)*('Controle de NFs Tomadas'!$G$4:$G$9993=$A33)*('Controle de NFs Tomadas'!$I$4:$I$9993))</f>
        <v>0</v>
      </c>
      <c r="FP33" s="168">
        <f>SUMPRODUCT(('Controle de NFs Tomadas'!$E$4:$E$9993=$A$1)*('Controle de NFs Tomadas'!$C$4:$C$9993=FP$2)*('Controle de NFs Tomadas'!$G$4:$G$9993=$A33)*('Controle de NFs Tomadas'!$I$4:$I$9993))</f>
        <v>0</v>
      </c>
      <c r="FQ33" s="168">
        <f>SUMPRODUCT(('Controle de NFs Tomadas'!$E$4:$E$9993=$A$1)*('Controle de NFs Tomadas'!$C$4:$C$9993=FQ$2)*('Controle de NFs Tomadas'!$G$4:$G$9993=$A33)*('Controle de NFs Tomadas'!$I$4:$I$9993))</f>
        <v>0</v>
      </c>
      <c r="FR33" s="168">
        <f>SUMPRODUCT(('Controle de NFs Tomadas'!$E$4:$E$9993=$A$1)*('Controle de NFs Tomadas'!$C$4:$C$9993=FR$2)*('Controle de NFs Tomadas'!$G$4:$G$9993=$A33)*('Controle de NFs Tomadas'!$I$4:$I$9993))</f>
        <v>0</v>
      </c>
      <c r="FS33" s="168">
        <f>SUMPRODUCT(('Controle de NFs Tomadas'!$E$4:$E$9993=$A$1)*('Controle de NFs Tomadas'!$C$4:$C$9993=FS$2)*('Controle de NFs Tomadas'!$G$4:$G$9993=$A33)*('Controle de NFs Tomadas'!$I$4:$I$9993))</f>
        <v>0</v>
      </c>
      <c r="FT33" s="168">
        <f>SUMPRODUCT(('Controle de NFs Tomadas'!$E$4:$E$9993=$A$1)*('Controle de NFs Tomadas'!$C$4:$C$9993=FT$2)*('Controle de NFs Tomadas'!$G$4:$G$9993=$A33)*('Controle de NFs Tomadas'!$I$4:$I$9993))</f>
        <v>0</v>
      </c>
      <c r="FU33" s="168">
        <f>SUMPRODUCT(('Controle de NFs Tomadas'!$E$4:$E$9993=$A$1)*('Controle de NFs Tomadas'!$C$4:$C$9993=FU$2)*('Controle de NFs Tomadas'!$G$4:$G$9993=$A33)*('Controle de NFs Tomadas'!$I$4:$I$9993))</f>
        <v>0</v>
      </c>
      <c r="FV33" s="168">
        <f>SUMPRODUCT(('Controle de NFs Tomadas'!$E$4:$E$9993=$A$1)*('Controle de NFs Tomadas'!$C$4:$C$9993=FV$2)*('Controle de NFs Tomadas'!$G$4:$G$9993=$A33)*('Controle de NFs Tomadas'!$I$4:$I$9993))</f>
        <v>0</v>
      </c>
      <c r="FW33" s="168">
        <f>SUMPRODUCT(('Controle de NFs Tomadas'!$E$4:$E$9993=$A$1)*('Controle de NFs Tomadas'!$C$4:$C$9993=FW$2)*('Controle de NFs Tomadas'!$G$4:$G$9993=$A33)*('Controle de NFs Tomadas'!$I$4:$I$9993))</f>
        <v>0</v>
      </c>
      <c r="FX33" s="168">
        <f>SUMPRODUCT(('Controle de NFs Tomadas'!$E$4:$E$9993=$A$1)*('Controle de NFs Tomadas'!$C$4:$C$9993=FX$2)*('Controle de NFs Tomadas'!$G$4:$G$9993=$A33)*('Controle de NFs Tomadas'!$I$4:$I$9993))</f>
        <v>0</v>
      </c>
      <c r="FY33" s="168">
        <f>SUMPRODUCT(('Controle de NFs Tomadas'!$E$4:$E$9993=$A$1)*('Controle de NFs Tomadas'!$C$4:$C$9993=FY$2)*('Controle de NFs Tomadas'!$G$4:$G$9993=$A33)*('Controle de NFs Tomadas'!$I$4:$I$9993))</f>
        <v>0</v>
      </c>
      <c r="FZ33" s="168">
        <f>SUMPRODUCT(('Controle de NFs Tomadas'!$E$4:$E$9993=$A$1)*('Controle de NFs Tomadas'!$C$4:$C$9993=FZ$2)*('Controle de NFs Tomadas'!$G$4:$G$9993=$A33)*('Controle de NFs Tomadas'!$I$4:$I$9993))</f>
        <v>0</v>
      </c>
      <c r="GA33" s="168">
        <f>SUMPRODUCT(('Controle de NFs Tomadas'!$E$4:$E$9993=$A$1)*('Controle de NFs Tomadas'!$C$4:$C$9993=GA$2)*('Controle de NFs Tomadas'!$G$4:$G$9993=$A33)*('Controle de NFs Tomadas'!$I$4:$I$9993))</f>
        <v>0</v>
      </c>
      <c r="GB33" s="168">
        <f>SUMPRODUCT(('Controle de NFs Tomadas'!$E$4:$E$9993=$A$1)*('Controle de NFs Tomadas'!$C$4:$C$9993=GB$2)*('Controle de NFs Tomadas'!$G$4:$G$9993=$A33)*('Controle de NFs Tomadas'!$I$4:$I$9993))</f>
        <v>0</v>
      </c>
      <c r="GC33" s="168">
        <f>SUMPRODUCT(('Controle de NFs Tomadas'!$E$4:$E$9993=$A$1)*('Controle de NFs Tomadas'!$C$4:$C$9993=GC$2)*('Controle de NFs Tomadas'!$G$4:$G$9993=$A33)*('Controle de NFs Tomadas'!$I$4:$I$9993))</f>
        <v>0</v>
      </c>
      <c r="GD33" s="168">
        <f>SUMPRODUCT(('Controle de NFs Tomadas'!$E$4:$E$9993=$A$1)*('Controle de NFs Tomadas'!$C$4:$C$9993=GD$2)*('Controle de NFs Tomadas'!$G$4:$G$9993=$A33)*('Controle de NFs Tomadas'!$I$4:$I$9993))</f>
        <v>0</v>
      </c>
      <c r="GE33" s="168">
        <f>SUMPRODUCT(('Controle de NFs Tomadas'!$E$4:$E$9993=$A$1)*('Controle de NFs Tomadas'!$C$4:$C$9993=GE$2)*('Controle de NFs Tomadas'!$G$4:$G$9993=$A33)*('Controle de NFs Tomadas'!$I$4:$I$9993))</f>
        <v>0</v>
      </c>
      <c r="GF33" s="168">
        <f>SUMPRODUCT(('Controle de NFs Tomadas'!$E$4:$E$9993=$A$1)*('Controle de NFs Tomadas'!$C$4:$C$9993=GF$2)*('Controle de NFs Tomadas'!$G$4:$G$9993=$A33)*('Controle de NFs Tomadas'!$I$4:$I$9993))</f>
        <v>0</v>
      </c>
      <c r="GG33" s="168">
        <f>SUMPRODUCT(('Controle de NFs Tomadas'!$E$4:$E$9993=$A$1)*('Controle de NFs Tomadas'!$C$4:$C$9993=GG$2)*('Controle de NFs Tomadas'!$G$4:$G$9993=$A33)*('Controle de NFs Tomadas'!$I$4:$I$9993))</f>
        <v>0</v>
      </c>
      <c r="GH33" s="168">
        <f>SUMPRODUCT(('Controle de NFs Tomadas'!$E$4:$E$9993=$A$1)*('Controle de NFs Tomadas'!$C$4:$C$9993=GH$2)*('Controle de NFs Tomadas'!$G$4:$G$9993=$A33)*('Controle de NFs Tomadas'!$I$4:$I$9993))</f>
        <v>0</v>
      </c>
      <c r="GI33" s="168">
        <f>SUMPRODUCT(('Controle de NFs Tomadas'!$E$4:$E$9993=$A$1)*('Controle de NFs Tomadas'!$C$4:$C$9993=GI$2)*('Controle de NFs Tomadas'!$G$4:$G$9993=$A33)*('Controle de NFs Tomadas'!$I$4:$I$9993))</f>
        <v>0</v>
      </c>
      <c r="GJ33" s="168">
        <f>SUMPRODUCT(('Controle de NFs Tomadas'!$E$4:$E$9993=$A$1)*('Controle de NFs Tomadas'!$C$4:$C$9993=GJ$2)*('Controle de NFs Tomadas'!$G$4:$G$9993=$A33)*('Controle de NFs Tomadas'!$I$4:$I$9993))</f>
        <v>0</v>
      </c>
      <c r="GK33" s="168">
        <f>SUMPRODUCT(('Controle de NFs Tomadas'!$E$4:$E$9993=$A$1)*('Controle de NFs Tomadas'!$C$4:$C$9993=GK$2)*('Controle de NFs Tomadas'!$G$4:$G$9993=$A33)*('Controle de NFs Tomadas'!$I$4:$I$9993))</f>
        <v>0</v>
      </c>
      <c r="GL33" s="168">
        <f>SUMPRODUCT(('Controle de NFs Tomadas'!$E$4:$E$9993=$A$1)*('Controle de NFs Tomadas'!$C$4:$C$9993=GL$2)*('Controle de NFs Tomadas'!$G$4:$G$9993=$A33)*('Controle de NFs Tomadas'!$I$4:$I$9993))</f>
        <v>0</v>
      </c>
      <c r="GM33" s="168">
        <f>SUMPRODUCT(('Controle de NFs Tomadas'!$E$4:$E$9993=$A$1)*('Controle de NFs Tomadas'!$C$4:$C$9993=GM$2)*('Controle de NFs Tomadas'!$G$4:$G$9993=$A33)*('Controle de NFs Tomadas'!$I$4:$I$9993))</f>
        <v>0</v>
      </c>
      <c r="GN33" s="168">
        <f>SUMPRODUCT(('Controle de NFs Tomadas'!$E$4:$E$9993=$A$1)*('Controle de NFs Tomadas'!$C$4:$C$9993=GN$2)*('Controle de NFs Tomadas'!$G$4:$G$9993=$A33)*('Controle de NFs Tomadas'!$I$4:$I$9993))</f>
        <v>0</v>
      </c>
      <c r="GO33" s="168">
        <f>SUMPRODUCT(('Controle de NFs Tomadas'!$E$4:$E$9993=$A$1)*('Controle de NFs Tomadas'!$C$4:$C$9993=GO$2)*('Controle de NFs Tomadas'!$G$4:$G$9993=$A33)*('Controle de NFs Tomadas'!$I$4:$I$9993))</f>
        <v>0</v>
      </c>
      <c r="GP33" s="168">
        <f>SUMPRODUCT(('Controle de NFs Tomadas'!$E$4:$E$9993=$A$1)*('Controle de NFs Tomadas'!$C$4:$C$9993=GP$2)*('Controle de NFs Tomadas'!$G$4:$G$9993=$A33)*('Controle de NFs Tomadas'!$I$4:$I$9993))</f>
        <v>0</v>
      </c>
      <c r="GQ33" s="168">
        <f>SUMPRODUCT(('Controle de NFs Tomadas'!$E$4:$E$9993=$A$1)*('Controle de NFs Tomadas'!$C$4:$C$9993=GQ$2)*('Controle de NFs Tomadas'!$G$4:$G$9993=$A33)*('Controle de NFs Tomadas'!$I$4:$I$9993))</f>
        <v>0</v>
      </c>
      <c r="GR33" s="168">
        <f>SUMPRODUCT(('Controle de NFs Tomadas'!$E$4:$E$9993=$A$1)*('Controle de NFs Tomadas'!$C$4:$C$9993=GR$2)*('Controle de NFs Tomadas'!$G$4:$G$9993=$A33)*('Controle de NFs Tomadas'!$I$4:$I$9993))</f>
        <v>0</v>
      </c>
      <c r="GS33" s="168">
        <f>SUMPRODUCT(('Controle de NFs Tomadas'!$E$4:$E$9993=$A$1)*('Controle de NFs Tomadas'!$C$4:$C$9993=GS$2)*('Controle de NFs Tomadas'!$G$4:$G$9993=$A33)*('Controle de NFs Tomadas'!$I$4:$I$9993))</f>
        <v>0</v>
      </c>
      <c r="GT33" s="168">
        <f>SUMPRODUCT(('Controle de NFs Tomadas'!$E$4:$E$9993=$A$1)*('Controle de NFs Tomadas'!$C$4:$C$9993=GT$2)*('Controle de NFs Tomadas'!$G$4:$G$9993=$A33)*('Controle de NFs Tomadas'!$I$4:$I$9993))</f>
        <v>0</v>
      </c>
      <c r="GU33" s="168">
        <f>SUMPRODUCT(('Controle de NFs Tomadas'!$E$4:$E$9993=$A$1)*('Controle de NFs Tomadas'!$C$4:$C$9993=GU$2)*('Controle de NFs Tomadas'!$G$4:$G$9993=$A33)*('Controle de NFs Tomadas'!$I$4:$I$9993))</f>
        <v>0</v>
      </c>
      <c r="GV33" s="168">
        <f>SUMPRODUCT(('Controle de NFs Tomadas'!$E$4:$E$9993=$A$1)*('Controle de NFs Tomadas'!$C$4:$C$9993=GV$2)*('Controle de NFs Tomadas'!$G$4:$G$9993=$A33)*('Controle de NFs Tomadas'!$I$4:$I$9993))</f>
        <v>0</v>
      </c>
      <c r="GW33" s="168">
        <f>SUMPRODUCT(('Controle de NFs Tomadas'!$E$4:$E$9993=$A$1)*('Controle de NFs Tomadas'!$C$4:$C$9993=GW$2)*('Controle de NFs Tomadas'!$G$4:$G$9993=$A33)*('Controle de NFs Tomadas'!$I$4:$I$9993))</f>
        <v>0</v>
      </c>
      <c r="GX33" s="168">
        <f>SUMPRODUCT(('Controle de NFs Tomadas'!$E$4:$E$9993=$A$1)*('Controle de NFs Tomadas'!$C$4:$C$9993=GX$2)*('Controle de NFs Tomadas'!$G$4:$G$9993=$A33)*('Controle de NFs Tomadas'!$I$4:$I$9993))</f>
        <v>0</v>
      </c>
      <c r="GY33" s="168">
        <f>SUMPRODUCT(('Controle de NFs Tomadas'!$E$4:$E$9993=$A$1)*('Controle de NFs Tomadas'!$C$4:$C$9993=GY$2)*('Controle de NFs Tomadas'!$G$4:$G$9993=$A33)*('Controle de NFs Tomadas'!$I$4:$I$9993))</f>
        <v>0</v>
      </c>
      <c r="GZ33" s="168">
        <f>SUMPRODUCT(('Controle de NFs Tomadas'!$E$4:$E$9993=$A$1)*('Controle de NFs Tomadas'!$C$4:$C$9993=GZ$2)*('Controle de NFs Tomadas'!$G$4:$G$9993=$A33)*('Controle de NFs Tomadas'!$I$4:$I$9993))</f>
        <v>0</v>
      </c>
      <c r="HA33" s="168">
        <f>SUMPRODUCT(('Controle de NFs Tomadas'!$E$4:$E$9993=$A$1)*('Controle de NFs Tomadas'!$C$4:$C$9993=HA$2)*('Controle de NFs Tomadas'!$G$4:$G$9993=$A33)*('Controle de NFs Tomadas'!$I$4:$I$9993))</f>
        <v>0</v>
      </c>
      <c r="HB33" s="168">
        <f>SUMPRODUCT(('Controle de NFs Tomadas'!$E$4:$E$9993=$A$1)*('Controle de NFs Tomadas'!$C$4:$C$9993=HB$2)*('Controle de NFs Tomadas'!$G$4:$G$9993=$A33)*('Controle de NFs Tomadas'!$I$4:$I$9993))</f>
        <v>0</v>
      </c>
      <c r="HC33" s="168">
        <f>SUMPRODUCT(('Controle de NFs Tomadas'!$E$4:$E$9993=$A$1)*('Controle de NFs Tomadas'!$C$4:$C$9993=HC$2)*('Controle de NFs Tomadas'!$G$4:$G$9993=$A33)*('Controle de NFs Tomadas'!$I$4:$I$9993))</f>
        <v>0</v>
      </c>
      <c r="HD33" s="168">
        <f>SUMPRODUCT(('Controle de NFs Tomadas'!$E$4:$E$9993=$A$1)*('Controle de NFs Tomadas'!$C$4:$C$9993=HD$2)*('Controle de NFs Tomadas'!$G$4:$G$9993=$A33)*('Controle de NFs Tomadas'!$I$4:$I$9993))</f>
        <v>0</v>
      </c>
      <c r="HE33" s="168">
        <f>SUMPRODUCT(('Controle de NFs Tomadas'!$E$4:$E$9993=$A$1)*('Controle de NFs Tomadas'!$C$4:$C$9993=HE$2)*('Controle de NFs Tomadas'!$G$4:$G$9993=$A33)*('Controle de NFs Tomadas'!$I$4:$I$9993))</f>
        <v>0</v>
      </c>
      <c r="HF33" s="168">
        <f>SUMPRODUCT(('Controle de NFs Tomadas'!$E$4:$E$9993=$A$1)*('Controle de NFs Tomadas'!$C$4:$C$9993=HF$2)*('Controle de NFs Tomadas'!$G$4:$G$9993=$A33)*('Controle de NFs Tomadas'!$I$4:$I$9993))</f>
        <v>0</v>
      </c>
      <c r="HG33" s="168">
        <f>SUMPRODUCT(('Controle de NFs Tomadas'!$E$4:$E$9993=$A$1)*('Controle de NFs Tomadas'!$C$4:$C$9993=HG$2)*('Controle de NFs Tomadas'!$G$4:$G$9993=$A33)*('Controle de NFs Tomadas'!$I$4:$I$9993))</f>
        <v>0</v>
      </c>
      <c r="HH33" s="168">
        <f>SUMPRODUCT(('Controle de NFs Tomadas'!$E$4:$E$9993=$A$1)*('Controle de NFs Tomadas'!$C$4:$C$9993=HH$2)*('Controle de NFs Tomadas'!$G$4:$G$9993=$A33)*('Controle de NFs Tomadas'!$I$4:$I$9993))</f>
        <v>0</v>
      </c>
      <c r="HI33" s="168">
        <f>SUMPRODUCT(('Controle de NFs Tomadas'!$E$4:$E$9993=$A$1)*('Controle de NFs Tomadas'!$C$4:$C$9993=HI$2)*('Controle de NFs Tomadas'!$G$4:$G$9993=$A33)*('Controle de NFs Tomadas'!$I$4:$I$9993))</f>
        <v>0</v>
      </c>
      <c r="HJ33" s="168">
        <f>SUMPRODUCT(('Controle de NFs Tomadas'!$E$4:$E$9993=$A$1)*('Controle de NFs Tomadas'!$C$4:$C$9993=HJ$2)*('Controle de NFs Tomadas'!$G$4:$G$9993=$A33)*('Controle de NFs Tomadas'!$I$4:$I$9993))</f>
        <v>0</v>
      </c>
      <c r="HK33" s="168">
        <f>SUMPRODUCT(('Controle de NFs Tomadas'!$E$4:$E$9993=$A$1)*('Controle de NFs Tomadas'!$C$4:$C$9993=HK$2)*('Controle de NFs Tomadas'!$G$4:$G$9993=$A33)*('Controle de NFs Tomadas'!$I$4:$I$9993))</f>
        <v>0</v>
      </c>
      <c r="HL33" s="168">
        <f>SUMPRODUCT(('Controle de NFs Tomadas'!$E$4:$E$9993=$A$1)*('Controle de NFs Tomadas'!$C$4:$C$9993=HL$2)*('Controle de NFs Tomadas'!$G$4:$G$9993=$A33)*('Controle de NFs Tomadas'!$I$4:$I$9993))</f>
        <v>0</v>
      </c>
      <c r="HM33" s="168">
        <f>SUMPRODUCT(('Controle de NFs Tomadas'!$E$4:$E$9993=$A$1)*('Controle de NFs Tomadas'!$C$4:$C$9993=HM$2)*('Controle de NFs Tomadas'!$G$4:$G$9993=$A33)*('Controle de NFs Tomadas'!$I$4:$I$9993))</f>
        <v>0</v>
      </c>
      <c r="HN33" s="168">
        <f>SUMPRODUCT(('Controle de NFs Tomadas'!$E$4:$E$9993=$A$1)*('Controle de NFs Tomadas'!$C$4:$C$9993=HN$2)*('Controle de NFs Tomadas'!$G$4:$G$9993=$A33)*('Controle de NFs Tomadas'!$I$4:$I$9993))</f>
        <v>0</v>
      </c>
      <c r="HO33" s="168">
        <f>SUMPRODUCT(('Controle de NFs Tomadas'!$E$4:$E$9993=$A$1)*('Controle de NFs Tomadas'!$C$4:$C$9993=HO$2)*('Controle de NFs Tomadas'!$G$4:$G$9993=$A33)*('Controle de NFs Tomadas'!$I$4:$I$9993))</f>
        <v>0</v>
      </c>
      <c r="HP33" s="168">
        <f>SUMPRODUCT(('Controle de NFs Tomadas'!$E$4:$E$9993=$A$1)*('Controle de NFs Tomadas'!$C$4:$C$9993=HP$2)*('Controle de NFs Tomadas'!$G$4:$G$9993=$A33)*('Controle de NFs Tomadas'!$I$4:$I$9993))</f>
        <v>0</v>
      </c>
      <c r="HQ33" s="168">
        <f>SUMPRODUCT(('Controle de NFs Tomadas'!$E$4:$E$9993=$A$1)*('Controle de NFs Tomadas'!$C$4:$C$9993=HQ$2)*('Controle de NFs Tomadas'!$G$4:$G$9993=$A33)*('Controle de NFs Tomadas'!$I$4:$I$9993))</f>
        <v>0</v>
      </c>
      <c r="HR33" s="168">
        <f>SUMPRODUCT(('Controle de NFs Tomadas'!$E$4:$E$9993=$A$1)*('Controle de NFs Tomadas'!$C$4:$C$9993=HR$2)*('Controle de NFs Tomadas'!$G$4:$G$9993=$A33)*('Controle de NFs Tomadas'!$I$4:$I$9993))</f>
        <v>0</v>
      </c>
      <c r="HS33" s="168">
        <f>SUMPRODUCT(('Controle de NFs Tomadas'!$E$4:$E$9993=$A$1)*('Controle de NFs Tomadas'!$C$4:$C$9993=HS$2)*('Controle de NFs Tomadas'!$G$4:$G$9993=$A33)*('Controle de NFs Tomadas'!$I$4:$I$9993))</f>
        <v>0</v>
      </c>
      <c r="HT33" s="168">
        <f>SUMPRODUCT(('Controle de NFs Tomadas'!$E$4:$E$9993=$A$1)*('Controle de NFs Tomadas'!$C$4:$C$9993=HT$2)*('Controle de NFs Tomadas'!$G$4:$G$9993=$A33)*('Controle de NFs Tomadas'!$I$4:$I$9993))</f>
        <v>0</v>
      </c>
      <c r="HU33" s="168">
        <f>SUMPRODUCT(('Controle de NFs Tomadas'!$E$4:$E$9993=$A$1)*('Controle de NFs Tomadas'!$C$4:$C$9993=HU$2)*('Controle de NFs Tomadas'!$G$4:$G$9993=$A33)*('Controle de NFs Tomadas'!$I$4:$I$9993))</f>
        <v>0</v>
      </c>
      <c r="HV33" s="168">
        <f>SUMPRODUCT(('Controle de NFs Tomadas'!$E$4:$E$9993=$A$1)*('Controle de NFs Tomadas'!$C$4:$C$9993=HV$2)*('Controle de NFs Tomadas'!$G$4:$G$9993=$A33)*('Controle de NFs Tomadas'!$I$4:$I$9993))</f>
        <v>0</v>
      </c>
      <c r="HW33" s="168">
        <f>SUMPRODUCT(('Controle de NFs Tomadas'!$E$4:$E$9993=$A$1)*('Controle de NFs Tomadas'!$C$4:$C$9993=HW$2)*('Controle de NFs Tomadas'!$G$4:$G$9993=$A33)*('Controle de NFs Tomadas'!$I$4:$I$9993))</f>
        <v>0</v>
      </c>
      <c r="HX33" s="168">
        <f>SUMPRODUCT(('Controle de NFs Tomadas'!$E$4:$E$9993=$A$1)*('Controle de NFs Tomadas'!$C$4:$C$9993=HX$2)*('Controle de NFs Tomadas'!$G$4:$G$9993=$A33)*('Controle de NFs Tomadas'!$I$4:$I$9993))</f>
        <v>0</v>
      </c>
      <c r="HY33" s="168">
        <f>SUMPRODUCT(('Controle de NFs Tomadas'!$E$4:$E$9993=$A$1)*('Controle de NFs Tomadas'!$C$4:$C$9993=HY$2)*('Controle de NFs Tomadas'!$G$4:$G$9993=$A33)*('Controle de NFs Tomadas'!$I$4:$I$9993))</f>
        <v>0</v>
      </c>
      <c r="HZ33" s="168">
        <f>SUMPRODUCT(('Controle de NFs Tomadas'!$E$4:$E$9993=$A$1)*('Controle de NFs Tomadas'!$C$4:$C$9993=HZ$2)*('Controle de NFs Tomadas'!$G$4:$G$9993=$A33)*('Controle de NFs Tomadas'!$I$4:$I$9993))</f>
        <v>0</v>
      </c>
      <c r="IA33" s="168">
        <f>SUMPRODUCT(('Controle de NFs Tomadas'!$E$4:$E$9993=$A$1)*('Controle de NFs Tomadas'!$C$4:$C$9993=IA$2)*('Controle de NFs Tomadas'!$G$4:$G$9993=$A33)*('Controle de NFs Tomadas'!$I$4:$I$9993))</f>
        <v>0</v>
      </c>
      <c r="IB33" s="168">
        <f>SUMPRODUCT(('Controle de NFs Tomadas'!$E$4:$E$9993=$A$1)*('Controle de NFs Tomadas'!$C$4:$C$9993=IB$2)*('Controle de NFs Tomadas'!$G$4:$G$9993=$A33)*('Controle de NFs Tomadas'!$I$4:$I$9993))</f>
        <v>0</v>
      </c>
      <c r="IC33" s="168">
        <f>SUMPRODUCT(('Controle de NFs Tomadas'!$E$4:$E$9993=$A$1)*('Controle de NFs Tomadas'!$C$4:$C$9993=IC$2)*('Controle de NFs Tomadas'!$G$4:$G$9993=$A33)*('Controle de NFs Tomadas'!$I$4:$I$9993))</f>
        <v>0</v>
      </c>
      <c r="ID33" s="168">
        <f>SUMPRODUCT(('Controle de NFs Tomadas'!$E$4:$E$9993=$A$1)*('Controle de NFs Tomadas'!$C$4:$C$9993=ID$2)*('Controle de NFs Tomadas'!$G$4:$G$9993=$A33)*('Controle de NFs Tomadas'!$I$4:$I$9993))</f>
        <v>0</v>
      </c>
      <c r="IE33" s="168">
        <f>SUMPRODUCT(('Controle de NFs Tomadas'!$E$4:$E$9993=$A$1)*('Controle de NFs Tomadas'!$C$4:$C$9993=IE$2)*('Controle de NFs Tomadas'!$G$4:$G$9993=$A33)*('Controle de NFs Tomadas'!$I$4:$I$9993))</f>
        <v>0</v>
      </c>
      <c r="IF33" s="168">
        <f>SUMPRODUCT(('Controle de NFs Tomadas'!$E$4:$E$9993=$A$1)*('Controle de NFs Tomadas'!$C$4:$C$9993=IF$2)*('Controle de NFs Tomadas'!$G$4:$G$9993=$A33)*('Controle de NFs Tomadas'!$I$4:$I$9993))</f>
        <v>0</v>
      </c>
      <c r="IG33" s="168">
        <f>SUMPRODUCT(('Controle de NFs Tomadas'!$E$4:$E$9993=$A$1)*('Controle de NFs Tomadas'!$C$4:$C$9993=IG$2)*('Controle de NFs Tomadas'!$G$4:$G$9993=$A33)*('Controle de NFs Tomadas'!$I$4:$I$9993))</f>
        <v>0</v>
      </c>
      <c r="IH33" s="168">
        <f>SUMPRODUCT(('Controle de NFs Tomadas'!$E$4:$E$9993=$A$1)*('Controle de NFs Tomadas'!$C$4:$C$9993=IH$2)*('Controle de NFs Tomadas'!$G$4:$G$9993=$A33)*('Controle de NFs Tomadas'!$I$4:$I$9993))</f>
        <v>0</v>
      </c>
      <c r="II33" s="168">
        <f>SUMPRODUCT(('Controle de NFs Tomadas'!$E$4:$E$9993=$A$1)*('Controle de NFs Tomadas'!$C$4:$C$9993=II$2)*('Controle de NFs Tomadas'!$G$4:$G$9993=$A33)*('Controle de NFs Tomadas'!$I$4:$I$9993))</f>
        <v>0</v>
      </c>
      <c r="IJ33" s="168">
        <f>SUMPRODUCT(('Controle de NFs Tomadas'!$E$4:$E$9993=$A$1)*('Controle de NFs Tomadas'!$C$4:$C$9993=IJ$2)*('Controle de NFs Tomadas'!$G$4:$G$9993=$A33)*('Controle de NFs Tomadas'!$I$4:$I$9993))</f>
        <v>0</v>
      </c>
      <c r="IK33" s="168">
        <f>SUMPRODUCT(('Controle de NFs Tomadas'!$E$4:$E$9993=$A$1)*('Controle de NFs Tomadas'!$C$4:$C$9993=IK$2)*('Controle de NFs Tomadas'!$G$4:$G$9993=$A33)*('Controle de NFs Tomadas'!$I$4:$I$9993))</f>
        <v>0</v>
      </c>
      <c r="IL33" s="168">
        <f>SUMPRODUCT(('Controle de NFs Tomadas'!$E$4:$E$9993=$A$1)*('Controle de NFs Tomadas'!$C$4:$C$9993=IL$2)*('Controle de NFs Tomadas'!$G$4:$G$9993=$A33)*('Controle de NFs Tomadas'!$I$4:$I$9993))</f>
        <v>0</v>
      </c>
    </row>
    <row r="34" spans="1:246" ht="15.75" customHeight="1" outlineLevel="1" x14ac:dyDescent="0.35">
      <c r="A34" s="3" t="s">
        <v>56</v>
      </c>
      <c r="B34" s="70"/>
      <c r="C34" s="70"/>
      <c r="D34" s="168">
        <f>SUMPRODUCT(('Controle de NFs Tomadas'!$E$4:$E$9993=$A$1)*('Controle de NFs Tomadas'!$C$4:$C$9993=D$2)*('Controle de NFs Tomadas'!$G$4:$G$9993=$A34)*('Controle de NFs Tomadas'!$I$4:$I$9993))</f>
        <v>0</v>
      </c>
      <c r="E34" s="168">
        <f>SUMPRODUCT(('Controle de NFs Tomadas'!$E$4:$E$9993=$A$1)*('Controle de NFs Tomadas'!$C$4:$C$9993=E$2)*('Controle de NFs Tomadas'!$G$4:$G$9993=$A34)*('Controle de NFs Tomadas'!$I$4:$I$9993))</f>
        <v>0</v>
      </c>
      <c r="F34" s="168">
        <f>SUMPRODUCT(('Controle de NFs Tomadas'!$E$4:$E$9993=$A$1)*('Controle de NFs Tomadas'!$C$4:$C$9993=F$2)*('Controle de NFs Tomadas'!$G$4:$G$9993=$A34)*('Controle de NFs Tomadas'!$I$4:$I$9993))</f>
        <v>0</v>
      </c>
      <c r="G34" s="168">
        <f>SUMPRODUCT(('Controle de NFs Tomadas'!$E$4:$E$9993=$A$1)*('Controle de NFs Tomadas'!$C$4:$C$9993=G$2)*('Controle de NFs Tomadas'!$G$4:$G$9993=$A34)*('Controle de NFs Tomadas'!$I$4:$I$9993))</f>
        <v>0</v>
      </c>
      <c r="H34" s="168">
        <f>SUMPRODUCT(('Controle de NFs Tomadas'!$E$4:$E$9993=$A$1)*('Controle de NFs Tomadas'!$C$4:$C$9993=H$2)*('Controle de NFs Tomadas'!$G$4:$G$9993=$A34)*('Controle de NFs Tomadas'!$I$4:$I$9993))</f>
        <v>0</v>
      </c>
      <c r="I34" s="168">
        <f>SUMPRODUCT(('Controle de NFs Tomadas'!$E$4:$E$9993=$A$1)*('Controle de NFs Tomadas'!$C$4:$C$9993=I$2)*('Controle de NFs Tomadas'!$G$4:$G$9993=$A34)*('Controle de NFs Tomadas'!$I$4:$I$9993))</f>
        <v>0</v>
      </c>
      <c r="J34" s="168">
        <f>SUMPRODUCT(('Controle de NFs Tomadas'!$E$4:$E$9993=$A$1)*('Controle de NFs Tomadas'!$C$4:$C$9993=J$2)*('Controle de NFs Tomadas'!$G$4:$G$9993=$A34)*('Controle de NFs Tomadas'!$I$4:$I$9993))</f>
        <v>0</v>
      </c>
      <c r="K34" s="168">
        <f>SUMPRODUCT(('Controle de NFs Tomadas'!$E$4:$E$9993=$A$1)*('Controle de NFs Tomadas'!$C$4:$C$9993=K$2)*('Controle de NFs Tomadas'!$G$4:$G$9993=$A34)*('Controle de NFs Tomadas'!$I$4:$I$9993))</f>
        <v>0</v>
      </c>
      <c r="L34" s="168">
        <f>SUMPRODUCT(('Controle de NFs Tomadas'!$E$4:$E$9993=$A$1)*('Controle de NFs Tomadas'!$C$4:$C$9993=L$2)*('Controle de NFs Tomadas'!$G$4:$G$9993=$A34)*('Controle de NFs Tomadas'!$I$4:$I$9993))</f>
        <v>0</v>
      </c>
      <c r="M34" s="168">
        <f>SUMPRODUCT(('Controle de NFs Tomadas'!$E$4:$E$9993=$A$1)*('Controle de NFs Tomadas'!$C$4:$C$9993=M$2)*('Controle de NFs Tomadas'!$G$4:$G$9993=$A34)*('Controle de NFs Tomadas'!$I$4:$I$9993))</f>
        <v>0</v>
      </c>
      <c r="N34" s="168">
        <f>SUMPRODUCT(('Controle de NFs Tomadas'!$E$4:$E$9993=$A$1)*('Controle de NFs Tomadas'!$C$4:$C$9993=N$2)*('Controle de NFs Tomadas'!$G$4:$G$9993=$A34)*('Controle de NFs Tomadas'!$I$4:$I$9993))</f>
        <v>0</v>
      </c>
      <c r="O34" s="168">
        <f>SUMPRODUCT(('Controle de NFs Tomadas'!$E$4:$E$9993=$A$1)*('Controle de NFs Tomadas'!$C$4:$C$9993=O$2)*('Controle de NFs Tomadas'!$G$4:$G$9993=$A34)*('Controle de NFs Tomadas'!$I$4:$I$9993))</f>
        <v>0</v>
      </c>
      <c r="P34" s="168">
        <f>SUMPRODUCT(('Controle de NFs Tomadas'!$E$4:$E$9993=$A$1)*('Controle de NFs Tomadas'!$C$4:$C$9993=P$2)*('Controle de NFs Tomadas'!$G$4:$G$9993=$A34)*('Controle de NFs Tomadas'!$I$4:$I$9993))</f>
        <v>0</v>
      </c>
      <c r="Q34" s="168">
        <f>SUMPRODUCT(('Controle de NFs Tomadas'!$E$4:$E$9993=$A$1)*('Controle de NFs Tomadas'!$C$4:$C$9993=Q$2)*('Controle de NFs Tomadas'!$G$4:$G$9993=$A34)*('Controle de NFs Tomadas'!$I$4:$I$9993))</f>
        <v>0</v>
      </c>
      <c r="R34" s="168">
        <f>SUMPRODUCT(('Controle de NFs Tomadas'!$E$4:$E$9993=$A$1)*('Controle de NFs Tomadas'!$C$4:$C$9993=R$2)*('Controle de NFs Tomadas'!$G$4:$G$9993=$A34)*('Controle de NFs Tomadas'!$I$4:$I$9993))</f>
        <v>0</v>
      </c>
      <c r="S34" s="168">
        <f>SUMPRODUCT(('Controle de NFs Tomadas'!$E$4:$E$9993=$A$1)*('Controle de NFs Tomadas'!$C$4:$C$9993=S$2)*('Controle de NFs Tomadas'!$G$4:$G$9993=$A34)*('Controle de NFs Tomadas'!$I$4:$I$9993))</f>
        <v>0</v>
      </c>
      <c r="T34" s="168">
        <f>SUMPRODUCT(('Controle de NFs Tomadas'!$E$4:$E$9993=$A$1)*('Controle de NFs Tomadas'!$C$4:$C$9993=T$2)*('Controle de NFs Tomadas'!$G$4:$G$9993=$A34)*('Controle de NFs Tomadas'!$I$4:$I$9993))</f>
        <v>0</v>
      </c>
      <c r="U34" s="168">
        <f>SUMPRODUCT(('Controle de NFs Tomadas'!$E$4:$E$9993=$A$1)*('Controle de NFs Tomadas'!$C$4:$C$9993=U$2)*('Controle de NFs Tomadas'!$G$4:$G$9993=$A34)*('Controle de NFs Tomadas'!$I$4:$I$9993))</f>
        <v>0</v>
      </c>
      <c r="V34" s="168">
        <f>SUMPRODUCT(('Controle de NFs Tomadas'!$E$4:$E$9993=$A$1)*('Controle de NFs Tomadas'!$C$4:$C$9993=V$2)*('Controle de NFs Tomadas'!$G$4:$G$9993=$A34)*('Controle de NFs Tomadas'!$I$4:$I$9993))</f>
        <v>0</v>
      </c>
      <c r="W34" s="168">
        <f>SUMPRODUCT(('Controle de NFs Tomadas'!$E$4:$E$9993=$A$1)*('Controle de NFs Tomadas'!$C$4:$C$9993=W$2)*('Controle de NFs Tomadas'!$G$4:$G$9993=$A34)*('Controle de NFs Tomadas'!$I$4:$I$9993))</f>
        <v>0</v>
      </c>
      <c r="X34" s="168">
        <f>SUMPRODUCT(('Controle de NFs Tomadas'!$E$4:$E$9993=$A$1)*('Controle de NFs Tomadas'!$C$4:$C$9993=X$2)*('Controle de NFs Tomadas'!$G$4:$G$9993=$A34)*('Controle de NFs Tomadas'!$I$4:$I$9993))</f>
        <v>0</v>
      </c>
      <c r="Y34" s="168">
        <f>SUMPRODUCT(('Controle de NFs Tomadas'!$E$4:$E$9993=$A$1)*('Controle de NFs Tomadas'!$C$4:$C$9993=Y$2)*('Controle de NFs Tomadas'!$G$4:$G$9993=$A34)*('Controle de NFs Tomadas'!$I$4:$I$9993))</f>
        <v>0</v>
      </c>
      <c r="Z34" s="168">
        <f>SUMPRODUCT(('Controle de NFs Tomadas'!$E$4:$E$9993=$A$1)*('Controle de NFs Tomadas'!$C$4:$C$9993=Z$2)*('Controle de NFs Tomadas'!$G$4:$G$9993=$A34)*('Controle de NFs Tomadas'!$I$4:$I$9993))</f>
        <v>0</v>
      </c>
      <c r="AA34" s="168">
        <f>SUMPRODUCT(('Controle de NFs Tomadas'!$E$4:$E$9993=$A$1)*('Controle de NFs Tomadas'!$C$4:$C$9993=AA$2)*('Controle de NFs Tomadas'!$G$4:$G$9993=$A34)*('Controle de NFs Tomadas'!$I$4:$I$9993))</f>
        <v>0</v>
      </c>
      <c r="AB34" s="168">
        <f>SUMPRODUCT(('Controle de NFs Tomadas'!$E$4:$E$9993=$A$1)*('Controle de NFs Tomadas'!$C$4:$C$9993=AB$2)*('Controle de NFs Tomadas'!$G$4:$G$9993=$A34)*('Controle de NFs Tomadas'!$I$4:$I$9993))</f>
        <v>0</v>
      </c>
      <c r="AC34" s="168">
        <f>SUMPRODUCT(('Controle de NFs Tomadas'!$E$4:$E$9993=$A$1)*('Controle de NFs Tomadas'!$C$4:$C$9993=AC$2)*('Controle de NFs Tomadas'!$G$4:$G$9993=$A34)*('Controle de NFs Tomadas'!$I$4:$I$9993))</f>
        <v>0</v>
      </c>
      <c r="AD34" s="168">
        <f>SUMPRODUCT(('Controle de NFs Tomadas'!$E$4:$E$9993=$A$1)*('Controle de NFs Tomadas'!$C$4:$C$9993=AD$2)*('Controle de NFs Tomadas'!$G$4:$G$9993=$A34)*('Controle de NFs Tomadas'!$I$4:$I$9993))</f>
        <v>0</v>
      </c>
      <c r="AE34" s="168">
        <f>SUMPRODUCT(('Controle de NFs Tomadas'!$E$4:$E$9993=$A$1)*('Controle de NFs Tomadas'!$C$4:$C$9993=AE$2)*('Controle de NFs Tomadas'!$G$4:$G$9993=$A34)*('Controle de NFs Tomadas'!$I$4:$I$9993))</f>
        <v>0</v>
      </c>
      <c r="AF34" s="168">
        <f>SUMPRODUCT(('Controle de NFs Tomadas'!$E$4:$E$9993=$A$1)*('Controle de NFs Tomadas'!$C$4:$C$9993=AF$2)*('Controle de NFs Tomadas'!$G$4:$G$9993=$A34)*('Controle de NFs Tomadas'!$I$4:$I$9993))</f>
        <v>0</v>
      </c>
      <c r="AG34" s="168">
        <f>SUMPRODUCT(('Controle de NFs Tomadas'!$E$4:$E$9993=$A$1)*('Controle de NFs Tomadas'!$C$4:$C$9993=AG$2)*('Controle de NFs Tomadas'!$G$4:$G$9993=$A34)*('Controle de NFs Tomadas'!$I$4:$I$9993))</f>
        <v>0</v>
      </c>
      <c r="AH34" s="194">
        <f>SUMPRODUCT(('Controle de NFs Tomadas'!$E$4:$E$9993=$A$1)*('Controle de NFs Tomadas'!$C$4:$C$9993=AH$2)*('Controle de NFs Tomadas'!$G$4:$G$9993=$A34)*('Controle de NFs Tomadas'!$I$4:$I$9993))</f>
        <v>0</v>
      </c>
      <c r="AI34" s="167">
        <f>SUMPRODUCT(('Controle de NFs Tomadas'!$E$4:$E$9993=$A$1)*('Controle de NFs Tomadas'!$C$4:$C$9993=AI$2)*('Controle de NFs Tomadas'!$G$4:$G$9993=$A34)*('Controle de NFs Tomadas'!$I$4:$I$9993))</f>
        <v>0</v>
      </c>
      <c r="AJ34" s="168">
        <f>SUMPRODUCT(('Controle de NFs Tomadas'!$E$4:$E$9993=$A$1)*('Controle de NFs Tomadas'!$C$4:$C$9993=AJ$2)*('Controle de NFs Tomadas'!$G$4:$G$9993=$A34)*('Controle de NFs Tomadas'!$I$4:$I$9993))</f>
        <v>0</v>
      </c>
      <c r="AK34" s="168">
        <f>SUMPRODUCT(('Controle de NFs Tomadas'!$E$4:$E$9993=$A$1)*('Controle de NFs Tomadas'!$C$4:$C$9993=AK$2)*('Controle de NFs Tomadas'!$G$4:$G$9993=$A34)*('Controle de NFs Tomadas'!$I$4:$I$9993))</f>
        <v>0</v>
      </c>
      <c r="AL34" s="168">
        <f>SUMPRODUCT(('Controle de NFs Tomadas'!$E$4:$E$9993=$A$1)*('Controle de NFs Tomadas'!$C$4:$C$9993=AL$2)*('Controle de NFs Tomadas'!$G$4:$G$9993=$A34)*('Controle de NFs Tomadas'!$I$4:$I$9993))</f>
        <v>0</v>
      </c>
      <c r="AM34" s="168">
        <f>SUMPRODUCT(('Controle de NFs Tomadas'!$E$4:$E$9993=$A$1)*('Controle de NFs Tomadas'!$C$4:$C$9993=AM$2)*('Controle de NFs Tomadas'!$G$4:$G$9993=$A34)*('Controle de NFs Tomadas'!$I$4:$I$9993))</f>
        <v>0</v>
      </c>
      <c r="AN34" s="168">
        <f>SUMPRODUCT(('Controle de NFs Tomadas'!$E$4:$E$9993=$A$1)*('Controle de NFs Tomadas'!$C$4:$C$9993=AN$2)*('Controle de NFs Tomadas'!$G$4:$G$9993=$A34)*('Controle de NFs Tomadas'!$I$4:$I$9993))</f>
        <v>0</v>
      </c>
      <c r="AO34" s="168">
        <f>SUMPRODUCT(('Controle de NFs Tomadas'!$E$4:$E$9993=$A$1)*('Controle de NFs Tomadas'!$C$4:$C$9993=AO$2)*('Controle de NFs Tomadas'!$G$4:$G$9993=$A34)*('Controle de NFs Tomadas'!$I$4:$I$9993))</f>
        <v>0</v>
      </c>
      <c r="AP34" s="168">
        <f>SUMPRODUCT(('Controle de NFs Tomadas'!$E$4:$E$9993=$A$1)*('Controle de NFs Tomadas'!$C$4:$C$9993=AP$2)*('Controle de NFs Tomadas'!$G$4:$G$9993=$A34)*('Controle de NFs Tomadas'!$I$4:$I$9993))</f>
        <v>0</v>
      </c>
      <c r="AQ34" s="168">
        <f>SUMPRODUCT(('Controle de NFs Tomadas'!$E$4:$E$9993=$A$1)*('Controle de NFs Tomadas'!$C$4:$C$9993=AQ$2)*('Controle de NFs Tomadas'!$G$4:$G$9993=$A34)*('Controle de NFs Tomadas'!$I$4:$I$9993))</f>
        <v>0</v>
      </c>
      <c r="AR34" s="168">
        <f>SUMPRODUCT(('Controle de NFs Tomadas'!$E$4:$E$9993=$A$1)*('Controle de NFs Tomadas'!$C$4:$C$9993=AR$2)*('Controle de NFs Tomadas'!$G$4:$G$9993=$A34)*('Controle de NFs Tomadas'!$I$4:$I$9993))</f>
        <v>0</v>
      </c>
      <c r="AS34" s="168">
        <f>SUMPRODUCT(('Controle de NFs Tomadas'!$E$4:$E$9993=$A$1)*('Controle de NFs Tomadas'!$C$4:$C$9993=AS$2)*('Controle de NFs Tomadas'!$G$4:$G$9993=$A34)*('Controle de NFs Tomadas'!$I$4:$I$9993))</f>
        <v>0</v>
      </c>
      <c r="AT34" s="168">
        <f>SUMPRODUCT(('Controle de NFs Tomadas'!$E$4:$E$9993=$A$1)*('Controle de NFs Tomadas'!$C$4:$C$9993=AT$2)*('Controle de NFs Tomadas'!$G$4:$G$9993=$A34)*('Controle de NFs Tomadas'!$I$4:$I$9993))</f>
        <v>0</v>
      </c>
      <c r="AU34" s="168">
        <f>SUMPRODUCT(('Controle de NFs Tomadas'!$E$4:$E$9993=$A$1)*('Controle de NFs Tomadas'!$C$4:$C$9993=AU$2)*('Controle de NFs Tomadas'!$G$4:$G$9993=$A34)*('Controle de NFs Tomadas'!$I$4:$I$9993))</f>
        <v>0</v>
      </c>
      <c r="AV34" s="168">
        <f>SUMPRODUCT(('Controle de NFs Tomadas'!$E$4:$E$9993=$A$1)*('Controle de NFs Tomadas'!$C$4:$C$9993=AV$2)*('Controle de NFs Tomadas'!$G$4:$G$9993=$A34)*('Controle de NFs Tomadas'!$I$4:$I$9993))</f>
        <v>0</v>
      </c>
      <c r="AW34" s="168">
        <f>SUMPRODUCT(('Controle de NFs Tomadas'!$E$4:$E$9993=$A$1)*('Controle de NFs Tomadas'!$C$4:$C$9993=AW$2)*('Controle de NFs Tomadas'!$G$4:$G$9993=$A34)*('Controle de NFs Tomadas'!$I$4:$I$9993))</f>
        <v>0</v>
      </c>
      <c r="AX34" s="168">
        <f>SUMPRODUCT(('Controle de NFs Tomadas'!$E$4:$E$9993=$A$1)*('Controle de NFs Tomadas'!$C$4:$C$9993=AX$2)*('Controle de NFs Tomadas'!$G$4:$G$9993=$A34)*('Controle de NFs Tomadas'!$I$4:$I$9993))</f>
        <v>0</v>
      </c>
      <c r="AY34" s="168">
        <f>SUMPRODUCT(('Controle de NFs Tomadas'!$E$4:$E$9993=$A$1)*('Controle de NFs Tomadas'!$C$4:$C$9993=AY$2)*('Controle de NFs Tomadas'!$G$4:$G$9993=$A34)*('Controle de NFs Tomadas'!$I$4:$I$9993))</f>
        <v>0</v>
      </c>
      <c r="AZ34" s="168">
        <f>SUMPRODUCT(('Controle de NFs Tomadas'!$E$4:$E$9993=$A$1)*('Controle de NFs Tomadas'!$C$4:$C$9993=AZ$2)*('Controle de NFs Tomadas'!$G$4:$G$9993=$A34)*('Controle de NFs Tomadas'!$I$4:$I$9993))</f>
        <v>0</v>
      </c>
      <c r="BA34" s="168">
        <f>SUMPRODUCT(('Controle de NFs Tomadas'!$E$4:$E$9993=$A$1)*('Controle de NFs Tomadas'!$C$4:$C$9993=BA$2)*('Controle de NFs Tomadas'!$G$4:$G$9993=$A34)*('Controle de NFs Tomadas'!$I$4:$I$9993))</f>
        <v>0</v>
      </c>
      <c r="BB34" s="168">
        <f>SUMPRODUCT(('Controle de NFs Tomadas'!$E$4:$E$9993=$A$1)*('Controle de NFs Tomadas'!$C$4:$C$9993=BB$2)*('Controle de NFs Tomadas'!$G$4:$G$9993=$A34)*('Controle de NFs Tomadas'!$I$4:$I$9993))</f>
        <v>0</v>
      </c>
      <c r="BC34" s="168">
        <f>SUMPRODUCT(('Controle de NFs Tomadas'!$E$4:$E$9993=$A$1)*('Controle de NFs Tomadas'!$C$4:$C$9993=BC$2)*('Controle de NFs Tomadas'!$G$4:$G$9993=$A34)*('Controle de NFs Tomadas'!$I$4:$I$9993))</f>
        <v>0</v>
      </c>
      <c r="BD34" s="168">
        <f>SUMPRODUCT(('Controle de NFs Tomadas'!$E$4:$E$9993=$A$1)*('Controle de NFs Tomadas'!$C$4:$C$9993=BD$2)*('Controle de NFs Tomadas'!$G$4:$G$9993=$A34)*('Controle de NFs Tomadas'!$I$4:$I$9993))</f>
        <v>0</v>
      </c>
      <c r="BE34" s="168">
        <f>SUMPRODUCT(('Controle de NFs Tomadas'!$E$4:$E$9993=$A$1)*('Controle de NFs Tomadas'!$C$4:$C$9993=BE$2)*('Controle de NFs Tomadas'!$G$4:$G$9993=$A34)*('Controle de NFs Tomadas'!$I$4:$I$9993))</f>
        <v>0</v>
      </c>
      <c r="BF34" s="168">
        <f>SUMPRODUCT(('Controle de NFs Tomadas'!$E$4:$E$9993=$A$1)*('Controle de NFs Tomadas'!$C$4:$C$9993=BF$2)*('Controle de NFs Tomadas'!$G$4:$G$9993=$A34)*('Controle de NFs Tomadas'!$I$4:$I$9993))</f>
        <v>0</v>
      </c>
      <c r="BG34" s="168">
        <f>SUMPRODUCT(('Controle de NFs Tomadas'!$E$4:$E$9993=$A$1)*('Controle de NFs Tomadas'!$C$4:$C$9993=BG$2)*('Controle de NFs Tomadas'!$G$4:$G$9993=$A34)*('Controle de NFs Tomadas'!$I$4:$I$9993))</f>
        <v>0</v>
      </c>
      <c r="BH34" s="168">
        <f>SUMPRODUCT(('Controle de NFs Tomadas'!$E$4:$E$9993=$A$1)*('Controle de NFs Tomadas'!$C$4:$C$9993=BH$2)*('Controle de NFs Tomadas'!$G$4:$G$9993=$A34)*('Controle de NFs Tomadas'!$I$4:$I$9993))</f>
        <v>0</v>
      </c>
      <c r="BI34" s="168">
        <f>SUMPRODUCT(('Controle de NFs Tomadas'!$E$4:$E$9993=$A$1)*('Controle de NFs Tomadas'!$C$4:$C$9993=BI$2)*('Controle de NFs Tomadas'!$G$4:$G$9993=$A34)*('Controle de NFs Tomadas'!$I$4:$I$9993))</f>
        <v>0</v>
      </c>
      <c r="BJ34" s="168">
        <f>SUMPRODUCT(('Controle de NFs Tomadas'!$E$4:$E$9993=$A$1)*('Controle de NFs Tomadas'!$C$4:$C$9993=BJ$2)*('Controle de NFs Tomadas'!$G$4:$G$9993=$A34)*('Controle de NFs Tomadas'!$I$4:$I$9993))</f>
        <v>0</v>
      </c>
      <c r="BK34" s="168">
        <f>SUMPRODUCT(('Controle de NFs Tomadas'!$E$4:$E$9993=$A$1)*('Controle de NFs Tomadas'!$C$4:$C$9993=BK$2)*('Controle de NFs Tomadas'!$G$4:$G$9993=$A34)*('Controle de NFs Tomadas'!$I$4:$I$9993))</f>
        <v>0</v>
      </c>
      <c r="BL34" s="168">
        <f>SUMPRODUCT(('Controle de NFs Tomadas'!$E$4:$E$9993=$A$1)*('Controle de NFs Tomadas'!$C$4:$C$9993=BL$2)*('Controle de NFs Tomadas'!$G$4:$G$9993=$A34)*('Controle de NFs Tomadas'!$I$4:$I$9993))</f>
        <v>0</v>
      </c>
      <c r="BM34" s="169">
        <f>SUMPRODUCT(('Controle de NFs Tomadas'!$E$4:$E$9993=$A$1)*('Controle de NFs Tomadas'!$C$4:$C$9993=BM$2)*('Controle de NFs Tomadas'!$G$4:$G$9993=$A34)*('Controle de NFs Tomadas'!$I$4:$I$9993))</f>
        <v>0</v>
      </c>
      <c r="BN34" s="170">
        <f>SUMPRODUCT(('Controle de NFs Tomadas'!$E$4:$E$9993=$A$1)*('Controle de NFs Tomadas'!$C$4:$C$9993=BN$2)*('Controle de NFs Tomadas'!$G$4:$G$9993=$A34)*('Controle de NFs Tomadas'!$I$4:$I$9993))</f>
        <v>0</v>
      </c>
      <c r="BO34" s="168">
        <f>SUMPRODUCT(('Controle de NFs Tomadas'!$E$4:$E$9993=$A$1)*('Controle de NFs Tomadas'!$C$4:$C$9993=BO$2)*('Controle de NFs Tomadas'!$G$4:$G$9993=$A34)*('Controle de NFs Tomadas'!$I$4:$I$9993))</f>
        <v>0</v>
      </c>
      <c r="BP34" s="168">
        <f>SUMPRODUCT(('Controle de NFs Tomadas'!$E$4:$E$9993=$A$1)*('Controle de NFs Tomadas'!$C$4:$C$9993=BP$2)*('Controle de NFs Tomadas'!$G$4:$G$9993=$A34)*('Controle de NFs Tomadas'!$I$4:$I$9993))</f>
        <v>0</v>
      </c>
      <c r="BQ34" s="168">
        <f>SUMPRODUCT(('Controle de NFs Tomadas'!$E$4:$E$9993=$A$1)*('Controle de NFs Tomadas'!$C$4:$C$9993=BQ$2)*('Controle de NFs Tomadas'!$G$4:$G$9993=$A34)*('Controle de NFs Tomadas'!$I$4:$I$9993))</f>
        <v>0</v>
      </c>
      <c r="BR34" s="168">
        <f>SUMPRODUCT(('Controle de NFs Tomadas'!$E$4:$E$9993=$A$1)*('Controle de NFs Tomadas'!$C$4:$C$9993=BR$2)*('Controle de NFs Tomadas'!$G$4:$G$9993=$A34)*('Controle de NFs Tomadas'!$I$4:$I$9993))</f>
        <v>0</v>
      </c>
      <c r="BS34" s="168">
        <f>SUMPRODUCT(('Controle de NFs Tomadas'!$E$4:$E$9993=$A$1)*('Controle de NFs Tomadas'!$C$4:$C$9993=BS$2)*('Controle de NFs Tomadas'!$G$4:$G$9993=$A34)*('Controle de NFs Tomadas'!$I$4:$I$9993))</f>
        <v>0</v>
      </c>
      <c r="BT34" s="168">
        <f>SUMPRODUCT(('Controle de NFs Tomadas'!$E$4:$E$9993=$A$1)*('Controle de NFs Tomadas'!$C$4:$C$9993=BT$2)*('Controle de NFs Tomadas'!$G$4:$G$9993=$A34)*('Controle de NFs Tomadas'!$I$4:$I$9993))</f>
        <v>0</v>
      </c>
      <c r="BU34" s="168">
        <f>SUMPRODUCT(('Controle de NFs Tomadas'!$E$4:$E$9993=$A$1)*('Controle de NFs Tomadas'!$C$4:$C$9993=BU$2)*('Controle de NFs Tomadas'!$G$4:$G$9993=$A34)*('Controle de NFs Tomadas'!$I$4:$I$9993))</f>
        <v>0</v>
      </c>
      <c r="BV34" s="168">
        <f>SUMPRODUCT(('Controle de NFs Tomadas'!$E$4:$E$9993=$A$1)*('Controle de NFs Tomadas'!$C$4:$C$9993=BV$2)*('Controle de NFs Tomadas'!$G$4:$G$9993=$A34)*('Controle de NFs Tomadas'!$I$4:$I$9993))</f>
        <v>0</v>
      </c>
      <c r="BW34" s="168">
        <f>SUMPRODUCT(('Controle de NFs Tomadas'!$E$4:$E$9993=$A$1)*('Controle de NFs Tomadas'!$C$4:$C$9993=BW$2)*('Controle de NFs Tomadas'!$G$4:$G$9993=$A34)*('Controle de NFs Tomadas'!$I$4:$I$9993))</f>
        <v>0</v>
      </c>
      <c r="BX34" s="168">
        <f>SUMPRODUCT(('Controle de NFs Tomadas'!$E$4:$E$9993=$A$1)*('Controle de NFs Tomadas'!$C$4:$C$9993=BX$2)*('Controle de NFs Tomadas'!$G$4:$G$9993=$A34)*('Controle de NFs Tomadas'!$I$4:$I$9993))</f>
        <v>0</v>
      </c>
      <c r="BY34" s="168">
        <f>SUMPRODUCT(('Controle de NFs Tomadas'!$E$4:$E$9993=$A$1)*('Controle de NFs Tomadas'!$C$4:$C$9993=BY$2)*('Controle de NFs Tomadas'!$G$4:$G$9993=$A34)*('Controle de NFs Tomadas'!$I$4:$I$9993))</f>
        <v>0</v>
      </c>
      <c r="BZ34" s="168">
        <f>SUMPRODUCT(('Controle de NFs Tomadas'!$E$4:$E$9993=$A$1)*('Controle de NFs Tomadas'!$C$4:$C$9993=BZ$2)*('Controle de NFs Tomadas'!$G$4:$G$9993=$A34)*('Controle de NFs Tomadas'!$I$4:$I$9993))</f>
        <v>0</v>
      </c>
      <c r="CA34" s="168">
        <f>SUMPRODUCT(('Controle de NFs Tomadas'!$E$4:$E$9993=$A$1)*('Controle de NFs Tomadas'!$C$4:$C$9993=CA$2)*('Controle de NFs Tomadas'!$G$4:$G$9993=$A34)*('Controle de NFs Tomadas'!$I$4:$I$9993))</f>
        <v>0</v>
      </c>
      <c r="CB34" s="168">
        <f>SUMPRODUCT(('Controle de NFs Tomadas'!$E$4:$E$9993=$A$1)*('Controle de NFs Tomadas'!$C$4:$C$9993=CB$2)*('Controle de NFs Tomadas'!$G$4:$G$9993=$A34)*('Controle de NFs Tomadas'!$I$4:$I$9993))</f>
        <v>0</v>
      </c>
      <c r="CC34" s="168">
        <f>SUMPRODUCT(('Controle de NFs Tomadas'!$E$4:$E$9993=$A$1)*('Controle de NFs Tomadas'!$C$4:$C$9993=CC$2)*('Controle de NFs Tomadas'!$G$4:$G$9993=$A34)*('Controle de NFs Tomadas'!$I$4:$I$9993))</f>
        <v>0</v>
      </c>
      <c r="CD34" s="168">
        <f>SUMPRODUCT(('Controle de NFs Tomadas'!$E$4:$E$9993=$A$1)*('Controle de NFs Tomadas'!$C$4:$C$9993=CD$2)*('Controle de NFs Tomadas'!$G$4:$G$9993=$A34)*('Controle de NFs Tomadas'!$I$4:$I$9993))</f>
        <v>0</v>
      </c>
      <c r="CE34" s="168">
        <f>SUMPRODUCT(('Controle de NFs Tomadas'!$E$4:$E$9993=$A$1)*('Controle de NFs Tomadas'!$C$4:$C$9993=CE$2)*('Controle de NFs Tomadas'!$G$4:$G$9993=$A34)*('Controle de NFs Tomadas'!$I$4:$I$9993))</f>
        <v>0</v>
      </c>
      <c r="CF34" s="168">
        <f>SUMPRODUCT(('Controle de NFs Tomadas'!$E$4:$E$9993=$A$1)*('Controle de NFs Tomadas'!$C$4:$C$9993=CF$2)*('Controle de NFs Tomadas'!$G$4:$G$9993=$A34)*('Controle de NFs Tomadas'!$I$4:$I$9993))</f>
        <v>0</v>
      </c>
      <c r="CG34" s="168">
        <f>SUMPRODUCT(('Controle de NFs Tomadas'!$E$4:$E$9993=$A$1)*('Controle de NFs Tomadas'!$C$4:$C$9993=CG$2)*('Controle de NFs Tomadas'!$G$4:$G$9993=$A34)*('Controle de NFs Tomadas'!$I$4:$I$9993))</f>
        <v>0</v>
      </c>
      <c r="CH34" s="168">
        <f>SUMPRODUCT(('Controle de NFs Tomadas'!$E$4:$E$9993=$A$1)*('Controle de NFs Tomadas'!$C$4:$C$9993=CH$2)*('Controle de NFs Tomadas'!$G$4:$G$9993=$A34)*('Controle de NFs Tomadas'!$I$4:$I$9993))</f>
        <v>0</v>
      </c>
      <c r="CI34" s="168">
        <f>SUMPRODUCT(('Controle de NFs Tomadas'!$E$4:$E$9993=$A$1)*('Controle de NFs Tomadas'!$C$4:$C$9993=CI$2)*('Controle de NFs Tomadas'!$G$4:$G$9993=$A34)*('Controle de NFs Tomadas'!$I$4:$I$9993))</f>
        <v>0</v>
      </c>
      <c r="CJ34" s="168">
        <f>SUMPRODUCT(('Controle de NFs Tomadas'!$E$4:$E$9993=$A$1)*('Controle de NFs Tomadas'!$C$4:$C$9993=CJ$2)*('Controle de NFs Tomadas'!$G$4:$G$9993=$A34)*('Controle de NFs Tomadas'!$I$4:$I$9993))</f>
        <v>0</v>
      </c>
      <c r="CK34" s="168">
        <f>SUMPRODUCT(('Controle de NFs Tomadas'!$E$4:$E$9993=$A$1)*('Controle de NFs Tomadas'!$C$4:$C$9993=CK$2)*('Controle de NFs Tomadas'!$G$4:$G$9993=$A34)*('Controle de NFs Tomadas'!$I$4:$I$9993))</f>
        <v>0</v>
      </c>
      <c r="CL34" s="168">
        <f>SUMPRODUCT(('Controle de NFs Tomadas'!$E$4:$E$9993=$A$1)*('Controle de NFs Tomadas'!$C$4:$C$9993=CL$2)*('Controle de NFs Tomadas'!$G$4:$G$9993=$A34)*('Controle de NFs Tomadas'!$I$4:$I$9993))</f>
        <v>0</v>
      </c>
      <c r="CM34" s="168">
        <f>SUMPRODUCT(('Controle de NFs Tomadas'!$E$4:$E$9993=$A$1)*('Controle de NFs Tomadas'!$C$4:$C$9993=CM$2)*('Controle de NFs Tomadas'!$G$4:$G$9993=$A34)*('Controle de NFs Tomadas'!$I$4:$I$9993))</f>
        <v>0</v>
      </c>
      <c r="CN34" s="168">
        <f>SUMPRODUCT(('Controle de NFs Tomadas'!$E$4:$E$9993=$A$1)*('Controle de NFs Tomadas'!$C$4:$C$9993=CN$2)*('Controle de NFs Tomadas'!$G$4:$G$9993=$A34)*('Controle de NFs Tomadas'!$I$4:$I$9993))</f>
        <v>0</v>
      </c>
      <c r="CO34" s="168">
        <f>SUMPRODUCT(('Controle de NFs Tomadas'!$E$4:$E$9993=$A$1)*('Controle de NFs Tomadas'!$C$4:$C$9993=CO$2)*('Controle de NFs Tomadas'!$G$4:$G$9993=$A34)*('Controle de NFs Tomadas'!$I$4:$I$9993))</f>
        <v>0</v>
      </c>
      <c r="CP34" s="168">
        <f>SUMPRODUCT(('Controle de NFs Tomadas'!$E$4:$E$9993=$A$1)*('Controle de NFs Tomadas'!$C$4:$C$9993=CP$2)*('Controle de NFs Tomadas'!$G$4:$G$9993=$A34)*('Controle de NFs Tomadas'!$I$4:$I$9993))</f>
        <v>0</v>
      </c>
      <c r="CQ34" s="168">
        <f>SUMPRODUCT(('Controle de NFs Tomadas'!$E$4:$E$9993=$A$1)*('Controle de NFs Tomadas'!$C$4:$C$9993=CQ$2)*('Controle de NFs Tomadas'!$G$4:$G$9993=$A34)*('Controle de NFs Tomadas'!$I$4:$I$9993))</f>
        <v>0</v>
      </c>
      <c r="CR34" s="168">
        <f>SUMPRODUCT(('Controle de NFs Tomadas'!$E$4:$E$9993=$A$1)*('Controle de NFs Tomadas'!$C$4:$C$9993=CR$2)*('Controle de NFs Tomadas'!$G$4:$G$9993=$A34)*('Controle de NFs Tomadas'!$I$4:$I$9993))</f>
        <v>0</v>
      </c>
      <c r="CS34" s="168">
        <f>SUMPRODUCT(('Controle de NFs Tomadas'!$E$4:$E$9993=$A$1)*('Controle de NFs Tomadas'!$C$4:$C$9993=CS$2)*('Controle de NFs Tomadas'!$G$4:$G$9993=$A34)*('Controle de NFs Tomadas'!$I$4:$I$9993))</f>
        <v>0</v>
      </c>
      <c r="CT34" s="168">
        <f>SUMPRODUCT(('Controle de NFs Tomadas'!$E$4:$E$9993=$A$1)*('Controle de NFs Tomadas'!$C$4:$C$9993=CT$2)*('Controle de NFs Tomadas'!$G$4:$G$9993=$A34)*('Controle de NFs Tomadas'!$I$4:$I$9993))</f>
        <v>0</v>
      </c>
      <c r="CU34" s="168">
        <f>SUMPRODUCT(('Controle de NFs Tomadas'!$E$4:$E$9993=$A$1)*('Controle de NFs Tomadas'!$C$4:$C$9993=CU$2)*('Controle de NFs Tomadas'!$G$4:$G$9993=$A34)*('Controle de NFs Tomadas'!$I$4:$I$9993))</f>
        <v>0</v>
      </c>
      <c r="CV34" s="168">
        <f>SUMPRODUCT(('Controle de NFs Tomadas'!$E$4:$E$9993=$A$1)*('Controle de NFs Tomadas'!$C$4:$C$9993=CV$2)*('Controle de NFs Tomadas'!$G$4:$G$9993=$A34)*('Controle de NFs Tomadas'!$I$4:$I$9993))</f>
        <v>0</v>
      </c>
      <c r="CW34" s="168">
        <f>SUMPRODUCT(('Controle de NFs Tomadas'!$E$4:$E$9993=$A$1)*('Controle de NFs Tomadas'!$C$4:$C$9993=CW$2)*('Controle de NFs Tomadas'!$G$4:$G$9993=$A34)*('Controle de NFs Tomadas'!$I$4:$I$9993))</f>
        <v>0</v>
      </c>
      <c r="CX34" s="168">
        <f>SUMPRODUCT(('Controle de NFs Tomadas'!$E$4:$E$9993=$A$1)*('Controle de NFs Tomadas'!$C$4:$C$9993=CX$2)*('Controle de NFs Tomadas'!$G$4:$G$9993=$A34)*('Controle de NFs Tomadas'!$I$4:$I$9993))</f>
        <v>0</v>
      </c>
      <c r="CY34" s="168">
        <f>SUMPRODUCT(('Controle de NFs Tomadas'!$E$4:$E$9993=$A$1)*('Controle de NFs Tomadas'!$C$4:$C$9993=CY$2)*('Controle de NFs Tomadas'!$G$4:$G$9993=$A34)*('Controle de NFs Tomadas'!$I$4:$I$9993))</f>
        <v>0</v>
      </c>
      <c r="CZ34" s="168">
        <f>SUMPRODUCT(('Controle de NFs Tomadas'!$E$4:$E$9993=$A$1)*('Controle de NFs Tomadas'!$C$4:$C$9993=CZ$2)*('Controle de NFs Tomadas'!$G$4:$G$9993=$A34)*('Controle de NFs Tomadas'!$I$4:$I$9993))</f>
        <v>0</v>
      </c>
      <c r="DA34" s="168">
        <f>SUMPRODUCT(('Controle de NFs Tomadas'!$E$4:$E$9993=$A$1)*('Controle de NFs Tomadas'!$C$4:$C$9993=DA$2)*('Controle de NFs Tomadas'!$G$4:$G$9993=$A34)*('Controle de NFs Tomadas'!$I$4:$I$9993))</f>
        <v>0</v>
      </c>
      <c r="DB34" s="168">
        <f>SUMPRODUCT(('Controle de NFs Tomadas'!$E$4:$E$9993=$A$1)*('Controle de NFs Tomadas'!$C$4:$C$9993=DB$2)*('Controle de NFs Tomadas'!$G$4:$G$9993=$A34)*('Controle de NFs Tomadas'!$I$4:$I$9993))</f>
        <v>0</v>
      </c>
      <c r="DC34" s="168">
        <f>SUMPRODUCT(('Controle de NFs Tomadas'!$E$4:$E$9993=$A$1)*('Controle de NFs Tomadas'!$C$4:$C$9993=DC$2)*('Controle de NFs Tomadas'!$G$4:$G$9993=$A34)*('Controle de NFs Tomadas'!$I$4:$I$9993))</f>
        <v>0</v>
      </c>
      <c r="DD34" s="168">
        <f>SUMPRODUCT(('Controle de NFs Tomadas'!$E$4:$E$9993=$A$1)*('Controle de NFs Tomadas'!$C$4:$C$9993=DD$2)*('Controle de NFs Tomadas'!$G$4:$G$9993=$A34)*('Controle de NFs Tomadas'!$I$4:$I$9993))</f>
        <v>0</v>
      </c>
      <c r="DE34" s="168">
        <f>SUMPRODUCT(('Controle de NFs Tomadas'!$E$4:$E$9993=$A$1)*('Controle de NFs Tomadas'!$C$4:$C$9993=DE$2)*('Controle de NFs Tomadas'!$G$4:$G$9993=$A34)*('Controle de NFs Tomadas'!$I$4:$I$9993))</f>
        <v>0</v>
      </c>
      <c r="DF34" s="168">
        <f>SUMPRODUCT(('Controle de NFs Tomadas'!$E$4:$E$9993=$A$1)*('Controle de NFs Tomadas'!$C$4:$C$9993=DF$2)*('Controle de NFs Tomadas'!$G$4:$G$9993=$A34)*('Controle de NFs Tomadas'!$I$4:$I$9993))</f>
        <v>0</v>
      </c>
      <c r="DG34" s="168">
        <f>SUMPRODUCT(('Controle de NFs Tomadas'!$E$4:$E$9993=$A$1)*('Controle de NFs Tomadas'!$C$4:$C$9993=DG$2)*('Controle de NFs Tomadas'!$G$4:$G$9993=$A34)*('Controle de NFs Tomadas'!$I$4:$I$9993))</f>
        <v>0</v>
      </c>
      <c r="DH34" s="168">
        <f>SUMPRODUCT(('Controle de NFs Tomadas'!$E$4:$E$9993=$A$1)*('Controle de NFs Tomadas'!$C$4:$C$9993=DH$2)*('Controle de NFs Tomadas'!$G$4:$G$9993=$A34)*('Controle de NFs Tomadas'!$I$4:$I$9993))</f>
        <v>0</v>
      </c>
      <c r="DI34" s="168">
        <f>SUMPRODUCT(('Controle de NFs Tomadas'!$E$4:$E$9993=$A$1)*('Controle de NFs Tomadas'!$C$4:$C$9993=DI$2)*('Controle de NFs Tomadas'!$G$4:$G$9993=$A34)*('Controle de NFs Tomadas'!$I$4:$I$9993))</f>
        <v>0</v>
      </c>
      <c r="DJ34" s="168">
        <f>SUMPRODUCT(('Controle de NFs Tomadas'!$E$4:$E$9993=$A$1)*('Controle de NFs Tomadas'!$C$4:$C$9993=DJ$2)*('Controle de NFs Tomadas'!$G$4:$G$9993=$A34)*('Controle de NFs Tomadas'!$I$4:$I$9993))</f>
        <v>0</v>
      </c>
      <c r="DK34" s="168">
        <f>SUMPRODUCT(('Controle de NFs Tomadas'!$E$4:$E$9993=$A$1)*('Controle de NFs Tomadas'!$C$4:$C$9993=DK$2)*('Controle de NFs Tomadas'!$G$4:$G$9993=$A34)*('Controle de NFs Tomadas'!$I$4:$I$9993))</f>
        <v>0</v>
      </c>
      <c r="DL34" s="168">
        <f>SUMPRODUCT(('Controle de NFs Tomadas'!$E$4:$E$9993=$A$1)*('Controle de NFs Tomadas'!$C$4:$C$9993=DL$2)*('Controle de NFs Tomadas'!$G$4:$G$9993=$A34)*('Controle de NFs Tomadas'!$I$4:$I$9993))</f>
        <v>0</v>
      </c>
      <c r="DM34" s="168">
        <f>SUMPRODUCT(('Controle de NFs Tomadas'!$E$4:$E$9993=$A$1)*('Controle de NFs Tomadas'!$C$4:$C$9993=DM$2)*('Controle de NFs Tomadas'!$G$4:$G$9993=$A34)*('Controle de NFs Tomadas'!$I$4:$I$9993))</f>
        <v>0</v>
      </c>
      <c r="DN34" s="168">
        <f>SUMPRODUCT(('Controle de NFs Tomadas'!$E$4:$E$9993=$A$1)*('Controle de NFs Tomadas'!$C$4:$C$9993=DN$2)*('Controle de NFs Tomadas'!$G$4:$G$9993=$A34)*('Controle de NFs Tomadas'!$I$4:$I$9993))</f>
        <v>0</v>
      </c>
      <c r="DO34" s="168">
        <f>SUMPRODUCT(('Controle de NFs Tomadas'!$E$4:$E$9993=$A$1)*('Controle de NFs Tomadas'!$C$4:$C$9993=DO$2)*('Controle de NFs Tomadas'!$G$4:$G$9993=$A34)*('Controle de NFs Tomadas'!$I$4:$I$9993))</f>
        <v>0</v>
      </c>
      <c r="DP34" s="168">
        <f>SUMPRODUCT(('Controle de NFs Tomadas'!$E$4:$E$9993=$A$1)*('Controle de NFs Tomadas'!$C$4:$C$9993=DP$2)*('Controle de NFs Tomadas'!$G$4:$G$9993=$A34)*('Controle de NFs Tomadas'!$I$4:$I$9993))</f>
        <v>0</v>
      </c>
      <c r="DQ34" s="168">
        <f>SUMPRODUCT(('Controle de NFs Tomadas'!$E$4:$E$9993=$A$1)*('Controle de NFs Tomadas'!$C$4:$C$9993=DQ$2)*('Controle de NFs Tomadas'!$G$4:$G$9993=$A34)*('Controle de NFs Tomadas'!$I$4:$I$9993))</f>
        <v>0</v>
      </c>
      <c r="DR34" s="168">
        <f>SUMPRODUCT(('Controle de NFs Tomadas'!$E$4:$E$9993=$A$1)*('Controle de NFs Tomadas'!$C$4:$C$9993=DR$2)*('Controle de NFs Tomadas'!$G$4:$G$9993=$A34)*('Controle de NFs Tomadas'!$I$4:$I$9993))</f>
        <v>0</v>
      </c>
      <c r="DS34" s="168">
        <f>SUMPRODUCT(('Controle de NFs Tomadas'!$E$4:$E$9993=$A$1)*('Controle de NFs Tomadas'!$C$4:$C$9993=DS$2)*('Controle de NFs Tomadas'!$G$4:$G$9993=$A34)*('Controle de NFs Tomadas'!$I$4:$I$9993))</f>
        <v>0</v>
      </c>
      <c r="DT34" s="168">
        <f>SUMPRODUCT(('Controle de NFs Tomadas'!$E$4:$E$9993=$A$1)*('Controle de NFs Tomadas'!$C$4:$C$9993=DT$2)*('Controle de NFs Tomadas'!$G$4:$G$9993=$A34)*('Controle de NFs Tomadas'!$I$4:$I$9993))</f>
        <v>0</v>
      </c>
      <c r="DU34" s="168">
        <f>SUMPRODUCT(('Controle de NFs Tomadas'!$E$4:$E$9993=$A$1)*('Controle de NFs Tomadas'!$C$4:$C$9993=DU$2)*('Controle de NFs Tomadas'!$G$4:$G$9993=$A34)*('Controle de NFs Tomadas'!$I$4:$I$9993))</f>
        <v>0</v>
      </c>
      <c r="DV34" s="168">
        <f>SUMPRODUCT(('Controle de NFs Tomadas'!$E$4:$E$9993=$A$1)*('Controle de NFs Tomadas'!$C$4:$C$9993=DV$2)*('Controle de NFs Tomadas'!$G$4:$G$9993=$A34)*('Controle de NFs Tomadas'!$I$4:$I$9993))</f>
        <v>0</v>
      </c>
      <c r="DW34" s="168">
        <f>SUMPRODUCT(('Controle de NFs Tomadas'!$E$4:$E$9993=$A$1)*('Controle de NFs Tomadas'!$C$4:$C$9993=DW$2)*('Controle de NFs Tomadas'!$G$4:$G$9993=$A34)*('Controle de NFs Tomadas'!$I$4:$I$9993))</f>
        <v>0</v>
      </c>
      <c r="DX34" s="168">
        <f>SUMPRODUCT(('Controle de NFs Tomadas'!$E$4:$E$9993=$A$1)*('Controle de NFs Tomadas'!$C$4:$C$9993=DX$2)*('Controle de NFs Tomadas'!$G$4:$G$9993=$A34)*('Controle de NFs Tomadas'!$I$4:$I$9993))</f>
        <v>0</v>
      </c>
      <c r="DY34" s="168">
        <f>SUMPRODUCT(('Controle de NFs Tomadas'!$E$4:$E$9993=$A$1)*('Controle de NFs Tomadas'!$C$4:$C$9993=DY$2)*('Controle de NFs Tomadas'!$G$4:$G$9993=$A34)*('Controle de NFs Tomadas'!$I$4:$I$9993))</f>
        <v>0</v>
      </c>
      <c r="DZ34" s="168">
        <f>SUMPRODUCT(('Controle de NFs Tomadas'!$E$4:$E$9993=$A$1)*('Controle de NFs Tomadas'!$C$4:$C$9993=DZ$2)*('Controle de NFs Tomadas'!$G$4:$G$9993=$A34)*('Controle de NFs Tomadas'!$I$4:$I$9993))</f>
        <v>0</v>
      </c>
      <c r="EA34" s="168">
        <f>SUMPRODUCT(('Controle de NFs Tomadas'!$E$4:$E$9993=$A$1)*('Controle de NFs Tomadas'!$C$4:$C$9993=EA$2)*('Controle de NFs Tomadas'!$G$4:$G$9993=$A34)*('Controle de NFs Tomadas'!$I$4:$I$9993))</f>
        <v>0</v>
      </c>
      <c r="EB34" s="168">
        <f>SUMPRODUCT(('Controle de NFs Tomadas'!$E$4:$E$9993=$A$1)*('Controle de NFs Tomadas'!$C$4:$C$9993=EB$2)*('Controle de NFs Tomadas'!$G$4:$G$9993=$A34)*('Controle de NFs Tomadas'!$I$4:$I$9993))</f>
        <v>0</v>
      </c>
      <c r="EC34" s="168">
        <f>SUMPRODUCT(('Controle de NFs Tomadas'!$E$4:$E$9993=$A$1)*('Controle de NFs Tomadas'!$C$4:$C$9993=EC$2)*('Controle de NFs Tomadas'!$G$4:$G$9993=$A34)*('Controle de NFs Tomadas'!$I$4:$I$9993))</f>
        <v>0</v>
      </c>
      <c r="ED34" s="168">
        <f>SUMPRODUCT(('Controle de NFs Tomadas'!$E$4:$E$9993=$A$1)*('Controle de NFs Tomadas'!$C$4:$C$9993=ED$2)*('Controle de NFs Tomadas'!$G$4:$G$9993=$A34)*('Controle de NFs Tomadas'!$I$4:$I$9993))</f>
        <v>0</v>
      </c>
      <c r="EE34" s="168">
        <f>SUMPRODUCT(('Controle de NFs Tomadas'!$E$4:$E$9993=$A$1)*('Controle de NFs Tomadas'!$C$4:$C$9993=EE$2)*('Controle de NFs Tomadas'!$G$4:$G$9993=$A34)*('Controle de NFs Tomadas'!$I$4:$I$9993))</f>
        <v>0</v>
      </c>
      <c r="EF34" s="168">
        <f>SUMPRODUCT(('Controle de NFs Tomadas'!$E$4:$E$9993=$A$1)*('Controle de NFs Tomadas'!$C$4:$C$9993=EF$2)*('Controle de NFs Tomadas'!$G$4:$G$9993=$A34)*('Controle de NFs Tomadas'!$I$4:$I$9993))</f>
        <v>0</v>
      </c>
      <c r="EG34" s="168">
        <f>SUMPRODUCT(('Controle de NFs Tomadas'!$E$4:$E$9993=$A$1)*('Controle de NFs Tomadas'!$C$4:$C$9993=EG$2)*('Controle de NFs Tomadas'!$G$4:$G$9993=$A34)*('Controle de NFs Tomadas'!$I$4:$I$9993))</f>
        <v>0</v>
      </c>
      <c r="EH34" s="168">
        <f>SUMPRODUCT(('Controle de NFs Tomadas'!$E$4:$E$9993=$A$1)*('Controle de NFs Tomadas'!$C$4:$C$9993=EH$2)*('Controle de NFs Tomadas'!$G$4:$G$9993=$A34)*('Controle de NFs Tomadas'!$I$4:$I$9993))</f>
        <v>0</v>
      </c>
      <c r="EI34" s="168">
        <f>SUMPRODUCT(('Controle de NFs Tomadas'!$E$4:$E$9993=$A$1)*('Controle de NFs Tomadas'!$C$4:$C$9993=EI$2)*('Controle de NFs Tomadas'!$G$4:$G$9993=$A34)*('Controle de NFs Tomadas'!$I$4:$I$9993))</f>
        <v>0</v>
      </c>
      <c r="EJ34" s="168">
        <f>SUMPRODUCT(('Controle de NFs Tomadas'!$E$4:$E$9993=$A$1)*('Controle de NFs Tomadas'!$C$4:$C$9993=EJ$2)*('Controle de NFs Tomadas'!$G$4:$G$9993=$A34)*('Controle de NFs Tomadas'!$I$4:$I$9993))</f>
        <v>0</v>
      </c>
      <c r="EK34" s="168">
        <f>SUMPRODUCT(('Controle de NFs Tomadas'!$E$4:$E$9993=$A$1)*('Controle de NFs Tomadas'!$C$4:$C$9993=EK$2)*('Controle de NFs Tomadas'!$G$4:$G$9993=$A34)*('Controle de NFs Tomadas'!$I$4:$I$9993))</f>
        <v>0</v>
      </c>
      <c r="EL34" s="168">
        <f>SUMPRODUCT(('Controle de NFs Tomadas'!$E$4:$E$9993=$A$1)*('Controle de NFs Tomadas'!$C$4:$C$9993=EL$2)*('Controle de NFs Tomadas'!$G$4:$G$9993=$A34)*('Controle de NFs Tomadas'!$I$4:$I$9993))</f>
        <v>0</v>
      </c>
      <c r="EM34" s="168">
        <f>SUMPRODUCT(('Controle de NFs Tomadas'!$E$4:$E$9993=$A$1)*('Controle de NFs Tomadas'!$C$4:$C$9993=EM$2)*('Controle de NFs Tomadas'!$G$4:$G$9993=$A34)*('Controle de NFs Tomadas'!$I$4:$I$9993))</f>
        <v>0</v>
      </c>
      <c r="EN34" s="168">
        <f>SUMPRODUCT(('Controle de NFs Tomadas'!$E$4:$E$9993=$A$1)*('Controle de NFs Tomadas'!$C$4:$C$9993=EN$2)*('Controle de NFs Tomadas'!$G$4:$G$9993=$A34)*('Controle de NFs Tomadas'!$I$4:$I$9993))</f>
        <v>0</v>
      </c>
      <c r="EO34" s="168">
        <f>SUMPRODUCT(('Controle de NFs Tomadas'!$E$4:$E$9993=$A$1)*('Controle de NFs Tomadas'!$C$4:$C$9993=EO$2)*('Controle de NFs Tomadas'!$G$4:$G$9993=$A34)*('Controle de NFs Tomadas'!$I$4:$I$9993))</f>
        <v>0</v>
      </c>
      <c r="EP34" s="168">
        <f>SUMPRODUCT(('Controle de NFs Tomadas'!$E$4:$E$9993=$A$1)*('Controle de NFs Tomadas'!$C$4:$C$9993=EP$2)*('Controle de NFs Tomadas'!$G$4:$G$9993=$A34)*('Controle de NFs Tomadas'!$I$4:$I$9993))</f>
        <v>0</v>
      </c>
      <c r="EQ34" s="168">
        <f>SUMPRODUCT(('Controle de NFs Tomadas'!$E$4:$E$9993=$A$1)*('Controle de NFs Tomadas'!$C$4:$C$9993=EQ$2)*('Controle de NFs Tomadas'!$G$4:$G$9993=$A34)*('Controle de NFs Tomadas'!$I$4:$I$9993))</f>
        <v>0</v>
      </c>
      <c r="ER34" s="168">
        <f>SUMPRODUCT(('Controle de NFs Tomadas'!$E$4:$E$9993=$A$1)*('Controle de NFs Tomadas'!$C$4:$C$9993=ER$2)*('Controle de NFs Tomadas'!$G$4:$G$9993=$A34)*('Controle de NFs Tomadas'!$I$4:$I$9993))</f>
        <v>0</v>
      </c>
      <c r="ES34" s="168">
        <f>SUMPRODUCT(('Controle de NFs Tomadas'!$E$4:$E$9993=$A$1)*('Controle de NFs Tomadas'!$C$4:$C$9993=ES$2)*('Controle de NFs Tomadas'!$G$4:$G$9993=$A34)*('Controle de NFs Tomadas'!$I$4:$I$9993))</f>
        <v>0</v>
      </c>
      <c r="ET34" s="168">
        <f>SUMPRODUCT(('Controle de NFs Tomadas'!$E$4:$E$9993=$A$1)*('Controle de NFs Tomadas'!$C$4:$C$9993=ET$2)*('Controle de NFs Tomadas'!$G$4:$G$9993=$A34)*('Controle de NFs Tomadas'!$I$4:$I$9993))</f>
        <v>0</v>
      </c>
      <c r="EU34" s="168">
        <f>SUMPRODUCT(('Controle de NFs Tomadas'!$E$4:$E$9993=$A$1)*('Controle de NFs Tomadas'!$C$4:$C$9993=EU$2)*('Controle de NFs Tomadas'!$G$4:$G$9993=$A34)*('Controle de NFs Tomadas'!$I$4:$I$9993))</f>
        <v>0</v>
      </c>
      <c r="EV34" s="168">
        <f>SUMPRODUCT(('Controle de NFs Tomadas'!$E$4:$E$9993=$A$1)*('Controle de NFs Tomadas'!$C$4:$C$9993=EV$2)*('Controle de NFs Tomadas'!$G$4:$G$9993=$A34)*('Controle de NFs Tomadas'!$I$4:$I$9993))</f>
        <v>0</v>
      </c>
      <c r="EW34" s="168">
        <f>SUMPRODUCT(('Controle de NFs Tomadas'!$E$4:$E$9993=$A$1)*('Controle de NFs Tomadas'!$C$4:$C$9993=EW$2)*('Controle de NFs Tomadas'!$G$4:$G$9993=$A34)*('Controle de NFs Tomadas'!$I$4:$I$9993))</f>
        <v>0</v>
      </c>
      <c r="EX34" s="168">
        <f>SUMPRODUCT(('Controle de NFs Tomadas'!$E$4:$E$9993=$A$1)*('Controle de NFs Tomadas'!$C$4:$C$9993=EX$2)*('Controle de NFs Tomadas'!$G$4:$G$9993=$A34)*('Controle de NFs Tomadas'!$I$4:$I$9993))</f>
        <v>0</v>
      </c>
      <c r="EY34" s="168">
        <f>SUMPRODUCT(('Controle de NFs Tomadas'!$E$4:$E$9993=$A$1)*('Controle de NFs Tomadas'!$C$4:$C$9993=EY$2)*('Controle de NFs Tomadas'!$G$4:$G$9993=$A34)*('Controle de NFs Tomadas'!$I$4:$I$9993))</f>
        <v>0</v>
      </c>
      <c r="EZ34" s="168">
        <f>SUMPRODUCT(('Controle de NFs Tomadas'!$E$4:$E$9993=$A$1)*('Controle de NFs Tomadas'!$C$4:$C$9993=EZ$2)*('Controle de NFs Tomadas'!$G$4:$G$9993=$A34)*('Controle de NFs Tomadas'!$I$4:$I$9993))</f>
        <v>0</v>
      </c>
      <c r="FA34" s="168">
        <f>SUMPRODUCT(('Controle de NFs Tomadas'!$E$4:$E$9993=$A$1)*('Controle de NFs Tomadas'!$C$4:$C$9993=FA$2)*('Controle de NFs Tomadas'!$G$4:$G$9993=$A34)*('Controle de NFs Tomadas'!$I$4:$I$9993))</f>
        <v>0</v>
      </c>
      <c r="FB34" s="168">
        <f>SUMPRODUCT(('Controle de NFs Tomadas'!$E$4:$E$9993=$A$1)*('Controle de NFs Tomadas'!$C$4:$C$9993=FB$2)*('Controle de NFs Tomadas'!$G$4:$G$9993=$A34)*('Controle de NFs Tomadas'!$I$4:$I$9993))</f>
        <v>0</v>
      </c>
      <c r="FC34" s="168">
        <f>SUMPRODUCT(('Controle de NFs Tomadas'!$E$4:$E$9993=$A$1)*('Controle de NFs Tomadas'!$C$4:$C$9993=FC$2)*('Controle de NFs Tomadas'!$G$4:$G$9993=$A34)*('Controle de NFs Tomadas'!$I$4:$I$9993))</f>
        <v>0</v>
      </c>
      <c r="FD34" s="168">
        <f>SUMPRODUCT(('Controle de NFs Tomadas'!$E$4:$E$9993=$A$1)*('Controle de NFs Tomadas'!$C$4:$C$9993=FD$2)*('Controle de NFs Tomadas'!$G$4:$G$9993=$A34)*('Controle de NFs Tomadas'!$I$4:$I$9993))</f>
        <v>0</v>
      </c>
      <c r="FE34" s="168">
        <f>SUMPRODUCT(('Controle de NFs Tomadas'!$E$4:$E$9993=$A$1)*('Controle de NFs Tomadas'!$C$4:$C$9993=FE$2)*('Controle de NFs Tomadas'!$G$4:$G$9993=$A34)*('Controle de NFs Tomadas'!$I$4:$I$9993))</f>
        <v>0</v>
      </c>
      <c r="FF34" s="168">
        <f>SUMPRODUCT(('Controle de NFs Tomadas'!$E$4:$E$9993=$A$1)*('Controle de NFs Tomadas'!$C$4:$C$9993=FF$2)*('Controle de NFs Tomadas'!$G$4:$G$9993=$A34)*('Controle de NFs Tomadas'!$I$4:$I$9993))</f>
        <v>0</v>
      </c>
      <c r="FG34" s="168">
        <f>SUMPRODUCT(('Controle de NFs Tomadas'!$E$4:$E$9993=$A$1)*('Controle de NFs Tomadas'!$C$4:$C$9993=FG$2)*('Controle de NFs Tomadas'!$G$4:$G$9993=$A34)*('Controle de NFs Tomadas'!$I$4:$I$9993))</f>
        <v>0</v>
      </c>
      <c r="FH34" s="168">
        <f>SUMPRODUCT(('Controle de NFs Tomadas'!$E$4:$E$9993=$A$1)*('Controle de NFs Tomadas'!$C$4:$C$9993=FH$2)*('Controle de NFs Tomadas'!$G$4:$G$9993=$A34)*('Controle de NFs Tomadas'!$I$4:$I$9993))</f>
        <v>0</v>
      </c>
      <c r="FI34" s="168">
        <f>SUMPRODUCT(('Controle de NFs Tomadas'!$E$4:$E$9993=$A$1)*('Controle de NFs Tomadas'!$C$4:$C$9993=FI$2)*('Controle de NFs Tomadas'!$G$4:$G$9993=$A34)*('Controle de NFs Tomadas'!$I$4:$I$9993))</f>
        <v>0</v>
      </c>
      <c r="FJ34" s="168">
        <f>SUMPRODUCT(('Controle de NFs Tomadas'!$E$4:$E$9993=$A$1)*('Controle de NFs Tomadas'!$C$4:$C$9993=FJ$2)*('Controle de NFs Tomadas'!$G$4:$G$9993=$A34)*('Controle de NFs Tomadas'!$I$4:$I$9993))</f>
        <v>0</v>
      </c>
      <c r="FK34" s="168">
        <f>SUMPRODUCT(('Controle de NFs Tomadas'!$E$4:$E$9993=$A$1)*('Controle de NFs Tomadas'!$C$4:$C$9993=FK$2)*('Controle de NFs Tomadas'!$G$4:$G$9993=$A34)*('Controle de NFs Tomadas'!$I$4:$I$9993))</f>
        <v>0</v>
      </c>
      <c r="FL34" s="168">
        <f>SUMPRODUCT(('Controle de NFs Tomadas'!$E$4:$E$9993=$A$1)*('Controle de NFs Tomadas'!$C$4:$C$9993=FL$2)*('Controle de NFs Tomadas'!$G$4:$G$9993=$A34)*('Controle de NFs Tomadas'!$I$4:$I$9993))</f>
        <v>0</v>
      </c>
      <c r="FM34" s="168">
        <f>SUMPRODUCT(('Controle de NFs Tomadas'!$E$4:$E$9993=$A$1)*('Controle de NFs Tomadas'!$C$4:$C$9993=FM$2)*('Controle de NFs Tomadas'!$G$4:$G$9993=$A34)*('Controle de NFs Tomadas'!$I$4:$I$9993))</f>
        <v>0</v>
      </c>
      <c r="FN34" s="168">
        <f>SUMPRODUCT(('Controle de NFs Tomadas'!$E$4:$E$9993=$A$1)*('Controle de NFs Tomadas'!$C$4:$C$9993=FN$2)*('Controle de NFs Tomadas'!$G$4:$G$9993=$A34)*('Controle de NFs Tomadas'!$I$4:$I$9993))</f>
        <v>0</v>
      </c>
      <c r="FO34" s="168">
        <f>SUMPRODUCT(('Controle de NFs Tomadas'!$E$4:$E$9993=$A$1)*('Controle de NFs Tomadas'!$C$4:$C$9993=FO$2)*('Controle de NFs Tomadas'!$G$4:$G$9993=$A34)*('Controle de NFs Tomadas'!$I$4:$I$9993))</f>
        <v>0</v>
      </c>
      <c r="FP34" s="168">
        <f>SUMPRODUCT(('Controle de NFs Tomadas'!$E$4:$E$9993=$A$1)*('Controle de NFs Tomadas'!$C$4:$C$9993=FP$2)*('Controle de NFs Tomadas'!$G$4:$G$9993=$A34)*('Controle de NFs Tomadas'!$I$4:$I$9993))</f>
        <v>0</v>
      </c>
      <c r="FQ34" s="168">
        <f>SUMPRODUCT(('Controle de NFs Tomadas'!$E$4:$E$9993=$A$1)*('Controle de NFs Tomadas'!$C$4:$C$9993=FQ$2)*('Controle de NFs Tomadas'!$G$4:$G$9993=$A34)*('Controle de NFs Tomadas'!$I$4:$I$9993))</f>
        <v>0</v>
      </c>
      <c r="FR34" s="168">
        <f>SUMPRODUCT(('Controle de NFs Tomadas'!$E$4:$E$9993=$A$1)*('Controle de NFs Tomadas'!$C$4:$C$9993=FR$2)*('Controle de NFs Tomadas'!$G$4:$G$9993=$A34)*('Controle de NFs Tomadas'!$I$4:$I$9993))</f>
        <v>0</v>
      </c>
      <c r="FS34" s="168">
        <f>SUMPRODUCT(('Controle de NFs Tomadas'!$E$4:$E$9993=$A$1)*('Controle de NFs Tomadas'!$C$4:$C$9993=FS$2)*('Controle de NFs Tomadas'!$G$4:$G$9993=$A34)*('Controle de NFs Tomadas'!$I$4:$I$9993))</f>
        <v>0</v>
      </c>
      <c r="FT34" s="168">
        <f>SUMPRODUCT(('Controle de NFs Tomadas'!$E$4:$E$9993=$A$1)*('Controle de NFs Tomadas'!$C$4:$C$9993=FT$2)*('Controle de NFs Tomadas'!$G$4:$G$9993=$A34)*('Controle de NFs Tomadas'!$I$4:$I$9993))</f>
        <v>0</v>
      </c>
      <c r="FU34" s="168">
        <f>SUMPRODUCT(('Controle de NFs Tomadas'!$E$4:$E$9993=$A$1)*('Controle de NFs Tomadas'!$C$4:$C$9993=FU$2)*('Controle de NFs Tomadas'!$G$4:$G$9993=$A34)*('Controle de NFs Tomadas'!$I$4:$I$9993))</f>
        <v>0</v>
      </c>
      <c r="FV34" s="168">
        <f>SUMPRODUCT(('Controle de NFs Tomadas'!$E$4:$E$9993=$A$1)*('Controle de NFs Tomadas'!$C$4:$C$9993=FV$2)*('Controle de NFs Tomadas'!$G$4:$G$9993=$A34)*('Controle de NFs Tomadas'!$I$4:$I$9993))</f>
        <v>0</v>
      </c>
      <c r="FW34" s="168">
        <f>SUMPRODUCT(('Controle de NFs Tomadas'!$E$4:$E$9993=$A$1)*('Controle de NFs Tomadas'!$C$4:$C$9993=FW$2)*('Controle de NFs Tomadas'!$G$4:$G$9993=$A34)*('Controle de NFs Tomadas'!$I$4:$I$9993))</f>
        <v>0</v>
      </c>
      <c r="FX34" s="168">
        <f>SUMPRODUCT(('Controle de NFs Tomadas'!$E$4:$E$9993=$A$1)*('Controle de NFs Tomadas'!$C$4:$C$9993=FX$2)*('Controle de NFs Tomadas'!$G$4:$G$9993=$A34)*('Controle de NFs Tomadas'!$I$4:$I$9993))</f>
        <v>0</v>
      </c>
      <c r="FY34" s="168">
        <f>SUMPRODUCT(('Controle de NFs Tomadas'!$E$4:$E$9993=$A$1)*('Controle de NFs Tomadas'!$C$4:$C$9993=FY$2)*('Controle de NFs Tomadas'!$G$4:$G$9993=$A34)*('Controle de NFs Tomadas'!$I$4:$I$9993))</f>
        <v>0</v>
      </c>
      <c r="FZ34" s="168">
        <f>SUMPRODUCT(('Controle de NFs Tomadas'!$E$4:$E$9993=$A$1)*('Controle de NFs Tomadas'!$C$4:$C$9993=FZ$2)*('Controle de NFs Tomadas'!$G$4:$G$9993=$A34)*('Controle de NFs Tomadas'!$I$4:$I$9993))</f>
        <v>0</v>
      </c>
      <c r="GA34" s="168">
        <f>SUMPRODUCT(('Controle de NFs Tomadas'!$E$4:$E$9993=$A$1)*('Controle de NFs Tomadas'!$C$4:$C$9993=GA$2)*('Controle de NFs Tomadas'!$G$4:$G$9993=$A34)*('Controle de NFs Tomadas'!$I$4:$I$9993))</f>
        <v>0</v>
      </c>
      <c r="GB34" s="168">
        <f>SUMPRODUCT(('Controle de NFs Tomadas'!$E$4:$E$9993=$A$1)*('Controle de NFs Tomadas'!$C$4:$C$9993=GB$2)*('Controle de NFs Tomadas'!$G$4:$G$9993=$A34)*('Controle de NFs Tomadas'!$I$4:$I$9993))</f>
        <v>0</v>
      </c>
      <c r="GC34" s="168">
        <f>SUMPRODUCT(('Controle de NFs Tomadas'!$E$4:$E$9993=$A$1)*('Controle de NFs Tomadas'!$C$4:$C$9993=GC$2)*('Controle de NFs Tomadas'!$G$4:$G$9993=$A34)*('Controle de NFs Tomadas'!$I$4:$I$9993))</f>
        <v>0</v>
      </c>
      <c r="GD34" s="168">
        <f>SUMPRODUCT(('Controle de NFs Tomadas'!$E$4:$E$9993=$A$1)*('Controle de NFs Tomadas'!$C$4:$C$9993=GD$2)*('Controle de NFs Tomadas'!$G$4:$G$9993=$A34)*('Controle de NFs Tomadas'!$I$4:$I$9993))</f>
        <v>0</v>
      </c>
      <c r="GE34" s="168">
        <f>SUMPRODUCT(('Controle de NFs Tomadas'!$E$4:$E$9993=$A$1)*('Controle de NFs Tomadas'!$C$4:$C$9993=GE$2)*('Controle de NFs Tomadas'!$G$4:$G$9993=$A34)*('Controle de NFs Tomadas'!$I$4:$I$9993))</f>
        <v>0</v>
      </c>
      <c r="GF34" s="168">
        <f>SUMPRODUCT(('Controle de NFs Tomadas'!$E$4:$E$9993=$A$1)*('Controle de NFs Tomadas'!$C$4:$C$9993=GF$2)*('Controle de NFs Tomadas'!$G$4:$G$9993=$A34)*('Controle de NFs Tomadas'!$I$4:$I$9993))</f>
        <v>0</v>
      </c>
      <c r="GG34" s="168">
        <f>SUMPRODUCT(('Controle de NFs Tomadas'!$E$4:$E$9993=$A$1)*('Controle de NFs Tomadas'!$C$4:$C$9993=GG$2)*('Controle de NFs Tomadas'!$G$4:$G$9993=$A34)*('Controle de NFs Tomadas'!$I$4:$I$9993))</f>
        <v>0</v>
      </c>
      <c r="GH34" s="168">
        <f>SUMPRODUCT(('Controle de NFs Tomadas'!$E$4:$E$9993=$A$1)*('Controle de NFs Tomadas'!$C$4:$C$9993=GH$2)*('Controle de NFs Tomadas'!$G$4:$G$9993=$A34)*('Controle de NFs Tomadas'!$I$4:$I$9993))</f>
        <v>0</v>
      </c>
      <c r="GI34" s="168">
        <f>SUMPRODUCT(('Controle de NFs Tomadas'!$E$4:$E$9993=$A$1)*('Controle de NFs Tomadas'!$C$4:$C$9993=GI$2)*('Controle de NFs Tomadas'!$G$4:$G$9993=$A34)*('Controle de NFs Tomadas'!$I$4:$I$9993))</f>
        <v>0</v>
      </c>
      <c r="GJ34" s="168">
        <f>SUMPRODUCT(('Controle de NFs Tomadas'!$E$4:$E$9993=$A$1)*('Controle de NFs Tomadas'!$C$4:$C$9993=GJ$2)*('Controle de NFs Tomadas'!$G$4:$G$9993=$A34)*('Controle de NFs Tomadas'!$I$4:$I$9993))</f>
        <v>0</v>
      </c>
      <c r="GK34" s="168">
        <f>SUMPRODUCT(('Controle de NFs Tomadas'!$E$4:$E$9993=$A$1)*('Controle de NFs Tomadas'!$C$4:$C$9993=GK$2)*('Controle de NFs Tomadas'!$G$4:$G$9993=$A34)*('Controle de NFs Tomadas'!$I$4:$I$9993))</f>
        <v>0</v>
      </c>
      <c r="GL34" s="168">
        <f>SUMPRODUCT(('Controle de NFs Tomadas'!$E$4:$E$9993=$A$1)*('Controle de NFs Tomadas'!$C$4:$C$9993=GL$2)*('Controle de NFs Tomadas'!$G$4:$G$9993=$A34)*('Controle de NFs Tomadas'!$I$4:$I$9993))</f>
        <v>0</v>
      </c>
      <c r="GM34" s="168">
        <f>SUMPRODUCT(('Controle de NFs Tomadas'!$E$4:$E$9993=$A$1)*('Controle de NFs Tomadas'!$C$4:$C$9993=GM$2)*('Controle de NFs Tomadas'!$G$4:$G$9993=$A34)*('Controle de NFs Tomadas'!$I$4:$I$9993))</f>
        <v>0</v>
      </c>
      <c r="GN34" s="168">
        <f>SUMPRODUCT(('Controle de NFs Tomadas'!$E$4:$E$9993=$A$1)*('Controle de NFs Tomadas'!$C$4:$C$9993=GN$2)*('Controle de NFs Tomadas'!$G$4:$G$9993=$A34)*('Controle de NFs Tomadas'!$I$4:$I$9993))</f>
        <v>0</v>
      </c>
      <c r="GO34" s="168">
        <f>SUMPRODUCT(('Controle de NFs Tomadas'!$E$4:$E$9993=$A$1)*('Controle de NFs Tomadas'!$C$4:$C$9993=GO$2)*('Controle de NFs Tomadas'!$G$4:$G$9993=$A34)*('Controle de NFs Tomadas'!$I$4:$I$9993))</f>
        <v>0</v>
      </c>
      <c r="GP34" s="168">
        <f>SUMPRODUCT(('Controle de NFs Tomadas'!$E$4:$E$9993=$A$1)*('Controle de NFs Tomadas'!$C$4:$C$9993=GP$2)*('Controle de NFs Tomadas'!$G$4:$G$9993=$A34)*('Controle de NFs Tomadas'!$I$4:$I$9993))</f>
        <v>0</v>
      </c>
      <c r="GQ34" s="168">
        <f>SUMPRODUCT(('Controle de NFs Tomadas'!$E$4:$E$9993=$A$1)*('Controle de NFs Tomadas'!$C$4:$C$9993=GQ$2)*('Controle de NFs Tomadas'!$G$4:$G$9993=$A34)*('Controle de NFs Tomadas'!$I$4:$I$9993))</f>
        <v>0</v>
      </c>
      <c r="GR34" s="168">
        <f>SUMPRODUCT(('Controle de NFs Tomadas'!$E$4:$E$9993=$A$1)*('Controle de NFs Tomadas'!$C$4:$C$9993=GR$2)*('Controle de NFs Tomadas'!$G$4:$G$9993=$A34)*('Controle de NFs Tomadas'!$I$4:$I$9993))</f>
        <v>0</v>
      </c>
      <c r="GS34" s="168">
        <f>SUMPRODUCT(('Controle de NFs Tomadas'!$E$4:$E$9993=$A$1)*('Controle de NFs Tomadas'!$C$4:$C$9993=GS$2)*('Controle de NFs Tomadas'!$G$4:$G$9993=$A34)*('Controle de NFs Tomadas'!$I$4:$I$9993))</f>
        <v>0</v>
      </c>
      <c r="GT34" s="168">
        <f>SUMPRODUCT(('Controle de NFs Tomadas'!$E$4:$E$9993=$A$1)*('Controle de NFs Tomadas'!$C$4:$C$9993=GT$2)*('Controle de NFs Tomadas'!$G$4:$G$9993=$A34)*('Controle de NFs Tomadas'!$I$4:$I$9993))</f>
        <v>0</v>
      </c>
      <c r="GU34" s="168">
        <f>SUMPRODUCT(('Controle de NFs Tomadas'!$E$4:$E$9993=$A$1)*('Controle de NFs Tomadas'!$C$4:$C$9993=GU$2)*('Controle de NFs Tomadas'!$G$4:$G$9993=$A34)*('Controle de NFs Tomadas'!$I$4:$I$9993))</f>
        <v>0</v>
      </c>
      <c r="GV34" s="168">
        <f>SUMPRODUCT(('Controle de NFs Tomadas'!$E$4:$E$9993=$A$1)*('Controle de NFs Tomadas'!$C$4:$C$9993=GV$2)*('Controle de NFs Tomadas'!$G$4:$G$9993=$A34)*('Controle de NFs Tomadas'!$I$4:$I$9993))</f>
        <v>0</v>
      </c>
      <c r="GW34" s="168">
        <f>SUMPRODUCT(('Controle de NFs Tomadas'!$E$4:$E$9993=$A$1)*('Controle de NFs Tomadas'!$C$4:$C$9993=GW$2)*('Controle de NFs Tomadas'!$G$4:$G$9993=$A34)*('Controle de NFs Tomadas'!$I$4:$I$9993))</f>
        <v>0</v>
      </c>
      <c r="GX34" s="168">
        <f>SUMPRODUCT(('Controle de NFs Tomadas'!$E$4:$E$9993=$A$1)*('Controle de NFs Tomadas'!$C$4:$C$9993=GX$2)*('Controle de NFs Tomadas'!$G$4:$G$9993=$A34)*('Controle de NFs Tomadas'!$I$4:$I$9993))</f>
        <v>0</v>
      </c>
      <c r="GY34" s="168">
        <f>SUMPRODUCT(('Controle de NFs Tomadas'!$E$4:$E$9993=$A$1)*('Controle de NFs Tomadas'!$C$4:$C$9993=GY$2)*('Controle de NFs Tomadas'!$G$4:$G$9993=$A34)*('Controle de NFs Tomadas'!$I$4:$I$9993))</f>
        <v>0</v>
      </c>
      <c r="GZ34" s="168">
        <f>SUMPRODUCT(('Controle de NFs Tomadas'!$E$4:$E$9993=$A$1)*('Controle de NFs Tomadas'!$C$4:$C$9993=GZ$2)*('Controle de NFs Tomadas'!$G$4:$G$9993=$A34)*('Controle de NFs Tomadas'!$I$4:$I$9993))</f>
        <v>0</v>
      </c>
      <c r="HA34" s="168">
        <f>SUMPRODUCT(('Controle de NFs Tomadas'!$E$4:$E$9993=$A$1)*('Controle de NFs Tomadas'!$C$4:$C$9993=HA$2)*('Controle de NFs Tomadas'!$G$4:$G$9993=$A34)*('Controle de NFs Tomadas'!$I$4:$I$9993))</f>
        <v>0</v>
      </c>
      <c r="HB34" s="168">
        <f>SUMPRODUCT(('Controle de NFs Tomadas'!$E$4:$E$9993=$A$1)*('Controle de NFs Tomadas'!$C$4:$C$9993=HB$2)*('Controle de NFs Tomadas'!$G$4:$G$9993=$A34)*('Controle de NFs Tomadas'!$I$4:$I$9993))</f>
        <v>0</v>
      </c>
      <c r="HC34" s="168">
        <f>SUMPRODUCT(('Controle de NFs Tomadas'!$E$4:$E$9993=$A$1)*('Controle de NFs Tomadas'!$C$4:$C$9993=HC$2)*('Controle de NFs Tomadas'!$G$4:$G$9993=$A34)*('Controle de NFs Tomadas'!$I$4:$I$9993))</f>
        <v>0</v>
      </c>
      <c r="HD34" s="168">
        <f>SUMPRODUCT(('Controle de NFs Tomadas'!$E$4:$E$9993=$A$1)*('Controle de NFs Tomadas'!$C$4:$C$9993=HD$2)*('Controle de NFs Tomadas'!$G$4:$G$9993=$A34)*('Controle de NFs Tomadas'!$I$4:$I$9993))</f>
        <v>0</v>
      </c>
      <c r="HE34" s="168">
        <f>SUMPRODUCT(('Controle de NFs Tomadas'!$E$4:$E$9993=$A$1)*('Controle de NFs Tomadas'!$C$4:$C$9993=HE$2)*('Controle de NFs Tomadas'!$G$4:$G$9993=$A34)*('Controle de NFs Tomadas'!$I$4:$I$9993))</f>
        <v>0</v>
      </c>
      <c r="HF34" s="168">
        <f>SUMPRODUCT(('Controle de NFs Tomadas'!$E$4:$E$9993=$A$1)*('Controle de NFs Tomadas'!$C$4:$C$9993=HF$2)*('Controle de NFs Tomadas'!$G$4:$G$9993=$A34)*('Controle de NFs Tomadas'!$I$4:$I$9993))</f>
        <v>0</v>
      </c>
      <c r="HG34" s="168">
        <f>SUMPRODUCT(('Controle de NFs Tomadas'!$E$4:$E$9993=$A$1)*('Controle de NFs Tomadas'!$C$4:$C$9993=HG$2)*('Controle de NFs Tomadas'!$G$4:$G$9993=$A34)*('Controle de NFs Tomadas'!$I$4:$I$9993))</f>
        <v>0</v>
      </c>
      <c r="HH34" s="168">
        <f>SUMPRODUCT(('Controle de NFs Tomadas'!$E$4:$E$9993=$A$1)*('Controle de NFs Tomadas'!$C$4:$C$9993=HH$2)*('Controle de NFs Tomadas'!$G$4:$G$9993=$A34)*('Controle de NFs Tomadas'!$I$4:$I$9993))</f>
        <v>0</v>
      </c>
      <c r="HI34" s="168">
        <f>SUMPRODUCT(('Controle de NFs Tomadas'!$E$4:$E$9993=$A$1)*('Controle de NFs Tomadas'!$C$4:$C$9993=HI$2)*('Controle de NFs Tomadas'!$G$4:$G$9993=$A34)*('Controle de NFs Tomadas'!$I$4:$I$9993))</f>
        <v>0</v>
      </c>
      <c r="HJ34" s="168">
        <f>SUMPRODUCT(('Controle de NFs Tomadas'!$E$4:$E$9993=$A$1)*('Controle de NFs Tomadas'!$C$4:$C$9993=HJ$2)*('Controle de NFs Tomadas'!$G$4:$G$9993=$A34)*('Controle de NFs Tomadas'!$I$4:$I$9993))</f>
        <v>0</v>
      </c>
      <c r="HK34" s="168">
        <f>SUMPRODUCT(('Controle de NFs Tomadas'!$E$4:$E$9993=$A$1)*('Controle de NFs Tomadas'!$C$4:$C$9993=HK$2)*('Controle de NFs Tomadas'!$G$4:$G$9993=$A34)*('Controle de NFs Tomadas'!$I$4:$I$9993))</f>
        <v>0</v>
      </c>
      <c r="HL34" s="168">
        <f>SUMPRODUCT(('Controle de NFs Tomadas'!$E$4:$E$9993=$A$1)*('Controle de NFs Tomadas'!$C$4:$C$9993=HL$2)*('Controle de NFs Tomadas'!$G$4:$G$9993=$A34)*('Controle de NFs Tomadas'!$I$4:$I$9993))</f>
        <v>0</v>
      </c>
      <c r="HM34" s="168">
        <f>SUMPRODUCT(('Controle de NFs Tomadas'!$E$4:$E$9993=$A$1)*('Controle de NFs Tomadas'!$C$4:$C$9993=HM$2)*('Controle de NFs Tomadas'!$G$4:$G$9993=$A34)*('Controle de NFs Tomadas'!$I$4:$I$9993))</f>
        <v>0</v>
      </c>
      <c r="HN34" s="168">
        <f>SUMPRODUCT(('Controle de NFs Tomadas'!$E$4:$E$9993=$A$1)*('Controle de NFs Tomadas'!$C$4:$C$9993=HN$2)*('Controle de NFs Tomadas'!$G$4:$G$9993=$A34)*('Controle de NFs Tomadas'!$I$4:$I$9993))</f>
        <v>0</v>
      </c>
      <c r="HO34" s="168">
        <f>SUMPRODUCT(('Controle de NFs Tomadas'!$E$4:$E$9993=$A$1)*('Controle de NFs Tomadas'!$C$4:$C$9993=HO$2)*('Controle de NFs Tomadas'!$G$4:$G$9993=$A34)*('Controle de NFs Tomadas'!$I$4:$I$9993))</f>
        <v>0</v>
      </c>
      <c r="HP34" s="168">
        <f>SUMPRODUCT(('Controle de NFs Tomadas'!$E$4:$E$9993=$A$1)*('Controle de NFs Tomadas'!$C$4:$C$9993=HP$2)*('Controle de NFs Tomadas'!$G$4:$G$9993=$A34)*('Controle de NFs Tomadas'!$I$4:$I$9993))</f>
        <v>0</v>
      </c>
      <c r="HQ34" s="168">
        <f>SUMPRODUCT(('Controle de NFs Tomadas'!$E$4:$E$9993=$A$1)*('Controle de NFs Tomadas'!$C$4:$C$9993=HQ$2)*('Controle de NFs Tomadas'!$G$4:$G$9993=$A34)*('Controle de NFs Tomadas'!$I$4:$I$9993))</f>
        <v>0</v>
      </c>
      <c r="HR34" s="168">
        <f>SUMPRODUCT(('Controle de NFs Tomadas'!$E$4:$E$9993=$A$1)*('Controle de NFs Tomadas'!$C$4:$C$9993=HR$2)*('Controle de NFs Tomadas'!$G$4:$G$9993=$A34)*('Controle de NFs Tomadas'!$I$4:$I$9993))</f>
        <v>0</v>
      </c>
      <c r="HS34" s="168">
        <f>SUMPRODUCT(('Controle de NFs Tomadas'!$E$4:$E$9993=$A$1)*('Controle de NFs Tomadas'!$C$4:$C$9993=HS$2)*('Controle de NFs Tomadas'!$G$4:$G$9993=$A34)*('Controle de NFs Tomadas'!$I$4:$I$9993))</f>
        <v>0</v>
      </c>
      <c r="HT34" s="168">
        <f>SUMPRODUCT(('Controle de NFs Tomadas'!$E$4:$E$9993=$A$1)*('Controle de NFs Tomadas'!$C$4:$C$9993=HT$2)*('Controle de NFs Tomadas'!$G$4:$G$9993=$A34)*('Controle de NFs Tomadas'!$I$4:$I$9993))</f>
        <v>0</v>
      </c>
      <c r="HU34" s="168">
        <f>SUMPRODUCT(('Controle de NFs Tomadas'!$E$4:$E$9993=$A$1)*('Controle de NFs Tomadas'!$C$4:$C$9993=HU$2)*('Controle de NFs Tomadas'!$G$4:$G$9993=$A34)*('Controle de NFs Tomadas'!$I$4:$I$9993))</f>
        <v>0</v>
      </c>
      <c r="HV34" s="168">
        <f>SUMPRODUCT(('Controle de NFs Tomadas'!$E$4:$E$9993=$A$1)*('Controle de NFs Tomadas'!$C$4:$C$9993=HV$2)*('Controle de NFs Tomadas'!$G$4:$G$9993=$A34)*('Controle de NFs Tomadas'!$I$4:$I$9993))</f>
        <v>0</v>
      </c>
      <c r="HW34" s="168">
        <f>SUMPRODUCT(('Controle de NFs Tomadas'!$E$4:$E$9993=$A$1)*('Controle de NFs Tomadas'!$C$4:$C$9993=HW$2)*('Controle de NFs Tomadas'!$G$4:$G$9993=$A34)*('Controle de NFs Tomadas'!$I$4:$I$9993))</f>
        <v>0</v>
      </c>
      <c r="HX34" s="168">
        <f>SUMPRODUCT(('Controle de NFs Tomadas'!$E$4:$E$9993=$A$1)*('Controle de NFs Tomadas'!$C$4:$C$9993=HX$2)*('Controle de NFs Tomadas'!$G$4:$G$9993=$A34)*('Controle de NFs Tomadas'!$I$4:$I$9993))</f>
        <v>0</v>
      </c>
      <c r="HY34" s="168">
        <f>SUMPRODUCT(('Controle de NFs Tomadas'!$E$4:$E$9993=$A$1)*('Controle de NFs Tomadas'!$C$4:$C$9993=HY$2)*('Controle de NFs Tomadas'!$G$4:$G$9993=$A34)*('Controle de NFs Tomadas'!$I$4:$I$9993))</f>
        <v>0</v>
      </c>
      <c r="HZ34" s="168">
        <f>SUMPRODUCT(('Controle de NFs Tomadas'!$E$4:$E$9993=$A$1)*('Controle de NFs Tomadas'!$C$4:$C$9993=HZ$2)*('Controle de NFs Tomadas'!$G$4:$G$9993=$A34)*('Controle de NFs Tomadas'!$I$4:$I$9993))</f>
        <v>0</v>
      </c>
      <c r="IA34" s="168">
        <f>SUMPRODUCT(('Controle de NFs Tomadas'!$E$4:$E$9993=$A$1)*('Controle de NFs Tomadas'!$C$4:$C$9993=IA$2)*('Controle de NFs Tomadas'!$G$4:$G$9993=$A34)*('Controle de NFs Tomadas'!$I$4:$I$9993))</f>
        <v>0</v>
      </c>
      <c r="IB34" s="168">
        <f>SUMPRODUCT(('Controle de NFs Tomadas'!$E$4:$E$9993=$A$1)*('Controle de NFs Tomadas'!$C$4:$C$9993=IB$2)*('Controle de NFs Tomadas'!$G$4:$G$9993=$A34)*('Controle de NFs Tomadas'!$I$4:$I$9993))</f>
        <v>0</v>
      </c>
      <c r="IC34" s="168">
        <f>SUMPRODUCT(('Controle de NFs Tomadas'!$E$4:$E$9993=$A$1)*('Controle de NFs Tomadas'!$C$4:$C$9993=IC$2)*('Controle de NFs Tomadas'!$G$4:$G$9993=$A34)*('Controle de NFs Tomadas'!$I$4:$I$9993))</f>
        <v>0</v>
      </c>
      <c r="ID34" s="168">
        <f>SUMPRODUCT(('Controle de NFs Tomadas'!$E$4:$E$9993=$A$1)*('Controle de NFs Tomadas'!$C$4:$C$9993=ID$2)*('Controle de NFs Tomadas'!$G$4:$G$9993=$A34)*('Controle de NFs Tomadas'!$I$4:$I$9993))</f>
        <v>0</v>
      </c>
      <c r="IE34" s="168">
        <f>SUMPRODUCT(('Controle de NFs Tomadas'!$E$4:$E$9993=$A$1)*('Controle de NFs Tomadas'!$C$4:$C$9993=IE$2)*('Controle de NFs Tomadas'!$G$4:$G$9993=$A34)*('Controle de NFs Tomadas'!$I$4:$I$9993))</f>
        <v>0</v>
      </c>
      <c r="IF34" s="168">
        <f>SUMPRODUCT(('Controle de NFs Tomadas'!$E$4:$E$9993=$A$1)*('Controle de NFs Tomadas'!$C$4:$C$9993=IF$2)*('Controle de NFs Tomadas'!$G$4:$G$9993=$A34)*('Controle de NFs Tomadas'!$I$4:$I$9993))</f>
        <v>0</v>
      </c>
      <c r="IG34" s="168">
        <f>SUMPRODUCT(('Controle de NFs Tomadas'!$E$4:$E$9993=$A$1)*('Controle de NFs Tomadas'!$C$4:$C$9993=IG$2)*('Controle de NFs Tomadas'!$G$4:$G$9993=$A34)*('Controle de NFs Tomadas'!$I$4:$I$9993))</f>
        <v>0</v>
      </c>
      <c r="IH34" s="168">
        <f>SUMPRODUCT(('Controle de NFs Tomadas'!$E$4:$E$9993=$A$1)*('Controle de NFs Tomadas'!$C$4:$C$9993=IH$2)*('Controle de NFs Tomadas'!$G$4:$G$9993=$A34)*('Controle de NFs Tomadas'!$I$4:$I$9993))</f>
        <v>0</v>
      </c>
      <c r="II34" s="168">
        <f>SUMPRODUCT(('Controle de NFs Tomadas'!$E$4:$E$9993=$A$1)*('Controle de NFs Tomadas'!$C$4:$C$9993=II$2)*('Controle de NFs Tomadas'!$G$4:$G$9993=$A34)*('Controle de NFs Tomadas'!$I$4:$I$9993))</f>
        <v>0</v>
      </c>
      <c r="IJ34" s="168">
        <f>SUMPRODUCT(('Controle de NFs Tomadas'!$E$4:$E$9993=$A$1)*('Controle de NFs Tomadas'!$C$4:$C$9993=IJ$2)*('Controle de NFs Tomadas'!$G$4:$G$9993=$A34)*('Controle de NFs Tomadas'!$I$4:$I$9993))</f>
        <v>0</v>
      </c>
      <c r="IK34" s="168">
        <f>SUMPRODUCT(('Controle de NFs Tomadas'!$E$4:$E$9993=$A$1)*('Controle de NFs Tomadas'!$C$4:$C$9993=IK$2)*('Controle de NFs Tomadas'!$G$4:$G$9993=$A34)*('Controle de NFs Tomadas'!$I$4:$I$9993))</f>
        <v>0</v>
      </c>
      <c r="IL34" s="168">
        <f>SUMPRODUCT(('Controle de NFs Tomadas'!$E$4:$E$9993=$A$1)*('Controle de NFs Tomadas'!$C$4:$C$9993=IL$2)*('Controle de NFs Tomadas'!$G$4:$G$9993=$A34)*('Controle de NFs Tomadas'!$I$4:$I$9993))</f>
        <v>0</v>
      </c>
    </row>
    <row r="35" spans="1:246" ht="15.75" customHeight="1" outlineLevel="1" x14ac:dyDescent="0.35">
      <c r="A35" s="3" t="s">
        <v>60</v>
      </c>
      <c r="B35" s="70"/>
      <c r="C35" s="70"/>
      <c r="D35" s="168">
        <f>SUMPRODUCT(('Controle de NFs Tomadas'!$E$4:$E$9993=$A$1)*('Controle de NFs Tomadas'!$C$4:$C$9993=D$2)*('Controle de NFs Tomadas'!$G$4:$G$9993=$A35)*('Controle de NFs Tomadas'!$I$4:$I$9993))</f>
        <v>0</v>
      </c>
      <c r="E35" s="168">
        <f>SUMPRODUCT(('Controle de NFs Tomadas'!$E$4:$E$9993=$A$1)*('Controle de NFs Tomadas'!$C$4:$C$9993=E$2)*('Controle de NFs Tomadas'!$G$4:$G$9993=$A35)*('Controle de NFs Tomadas'!$I$4:$I$9993))</f>
        <v>0</v>
      </c>
      <c r="F35" s="168">
        <f>SUMPRODUCT(('Controle de NFs Tomadas'!$E$4:$E$9993=$A$1)*('Controle de NFs Tomadas'!$C$4:$C$9993=F$2)*('Controle de NFs Tomadas'!$G$4:$G$9993=$A35)*('Controle de NFs Tomadas'!$I$4:$I$9993))</f>
        <v>382.06</v>
      </c>
      <c r="G35" s="168">
        <f>SUMPRODUCT(('Controle de NFs Tomadas'!$E$4:$E$9993=$A$1)*('Controle de NFs Tomadas'!$C$4:$C$9993=G$2)*('Controle de NFs Tomadas'!$G$4:$G$9993=$A35)*('Controle de NFs Tomadas'!$I$4:$I$9993))</f>
        <v>0</v>
      </c>
      <c r="H35" s="168">
        <f>SUMPRODUCT(('Controle de NFs Tomadas'!$E$4:$E$9993=$A$1)*('Controle de NFs Tomadas'!$C$4:$C$9993=H$2)*('Controle de NFs Tomadas'!$G$4:$G$9993=$A35)*('Controle de NFs Tomadas'!$I$4:$I$9993))</f>
        <v>0</v>
      </c>
      <c r="I35" s="168">
        <f>SUMPRODUCT(('Controle de NFs Tomadas'!$E$4:$E$9993=$A$1)*('Controle de NFs Tomadas'!$C$4:$C$9993=I$2)*('Controle de NFs Tomadas'!$G$4:$G$9993=$A35)*('Controle de NFs Tomadas'!$I$4:$I$9993))</f>
        <v>0</v>
      </c>
      <c r="J35" s="168">
        <f>SUMPRODUCT(('Controle de NFs Tomadas'!$E$4:$E$9993=$A$1)*('Controle de NFs Tomadas'!$C$4:$C$9993=J$2)*('Controle de NFs Tomadas'!$G$4:$G$9993=$A35)*('Controle de NFs Tomadas'!$I$4:$I$9993))</f>
        <v>0</v>
      </c>
      <c r="K35" s="168">
        <f>SUMPRODUCT(('Controle de NFs Tomadas'!$E$4:$E$9993=$A$1)*('Controle de NFs Tomadas'!$C$4:$C$9993=K$2)*('Controle de NFs Tomadas'!$G$4:$G$9993=$A35)*('Controle de NFs Tomadas'!$I$4:$I$9993))</f>
        <v>0</v>
      </c>
      <c r="L35" s="168">
        <f>SUMPRODUCT(('Controle de NFs Tomadas'!$E$4:$E$9993=$A$1)*('Controle de NFs Tomadas'!$C$4:$C$9993=L$2)*('Controle de NFs Tomadas'!$G$4:$G$9993=$A35)*('Controle de NFs Tomadas'!$I$4:$I$9993))</f>
        <v>0</v>
      </c>
      <c r="M35" s="168">
        <f>SUMPRODUCT(('Controle de NFs Tomadas'!$E$4:$E$9993=$A$1)*('Controle de NFs Tomadas'!$C$4:$C$9993=M$2)*('Controle de NFs Tomadas'!$G$4:$G$9993=$A35)*('Controle de NFs Tomadas'!$I$4:$I$9993))</f>
        <v>0</v>
      </c>
      <c r="N35" s="168">
        <f>SUMPRODUCT(('Controle de NFs Tomadas'!$E$4:$E$9993=$A$1)*('Controle de NFs Tomadas'!$C$4:$C$9993=N$2)*('Controle de NFs Tomadas'!$G$4:$G$9993=$A35)*('Controle de NFs Tomadas'!$I$4:$I$9993))</f>
        <v>0</v>
      </c>
      <c r="O35" s="168">
        <f>SUMPRODUCT(('Controle de NFs Tomadas'!$E$4:$E$9993=$A$1)*('Controle de NFs Tomadas'!$C$4:$C$9993=O$2)*('Controle de NFs Tomadas'!$G$4:$G$9993=$A35)*('Controle de NFs Tomadas'!$I$4:$I$9993))</f>
        <v>0</v>
      </c>
      <c r="P35" s="168">
        <f>SUMPRODUCT(('Controle de NFs Tomadas'!$E$4:$E$9993=$A$1)*('Controle de NFs Tomadas'!$C$4:$C$9993=P$2)*('Controle de NFs Tomadas'!$G$4:$G$9993=$A35)*('Controle de NFs Tomadas'!$I$4:$I$9993))</f>
        <v>0</v>
      </c>
      <c r="Q35" s="168">
        <f>SUMPRODUCT(('Controle de NFs Tomadas'!$E$4:$E$9993=$A$1)*('Controle de NFs Tomadas'!$C$4:$C$9993=Q$2)*('Controle de NFs Tomadas'!$G$4:$G$9993=$A35)*('Controle de NFs Tomadas'!$I$4:$I$9993))</f>
        <v>0</v>
      </c>
      <c r="R35" s="168">
        <f>SUMPRODUCT(('Controle de NFs Tomadas'!$E$4:$E$9993=$A$1)*('Controle de NFs Tomadas'!$C$4:$C$9993=R$2)*('Controle de NFs Tomadas'!$G$4:$G$9993=$A35)*('Controle de NFs Tomadas'!$I$4:$I$9993))</f>
        <v>0</v>
      </c>
      <c r="S35" s="168">
        <f>SUMPRODUCT(('Controle de NFs Tomadas'!$E$4:$E$9993=$A$1)*('Controle de NFs Tomadas'!$C$4:$C$9993=S$2)*('Controle de NFs Tomadas'!$G$4:$G$9993=$A35)*('Controle de NFs Tomadas'!$I$4:$I$9993))</f>
        <v>0</v>
      </c>
      <c r="T35" s="168">
        <f>SUMPRODUCT(('Controle de NFs Tomadas'!$E$4:$E$9993=$A$1)*('Controle de NFs Tomadas'!$C$4:$C$9993=T$2)*('Controle de NFs Tomadas'!$G$4:$G$9993=$A35)*('Controle de NFs Tomadas'!$I$4:$I$9993))</f>
        <v>0</v>
      </c>
      <c r="U35" s="168">
        <f>SUMPRODUCT(('Controle de NFs Tomadas'!$E$4:$E$9993=$A$1)*('Controle de NFs Tomadas'!$C$4:$C$9993=U$2)*('Controle de NFs Tomadas'!$G$4:$G$9993=$A35)*('Controle de NFs Tomadas'!$I$4:$I$9993))</f>
        <v>0</v>
      </c>
      <c r="V35" s="168">
        <f>SUMPRODUCT(('Controle de NFs Tomadas'!$E$4:$E$9993=$A$1)*('Controle de NFs Tomadas'!$C$4:$C$9993=V$2)*('Controle de NFs Tomadas'!$G$4:$G$9993=$A35)*('Controle de NFs Tomadas'!$I$4:$I$9993))</f>
        <v>0</v>
      </c>
      <c r="W35" s="168">
        <f>SUMPRODUCT(('Controle de NFs Tomadas'!$E$4:$E$9993=$A$1)*('Controle de NFs Tomadas'!$C$4:$C$9993=W$2)*('Controle de NFs Tomadas'!$G$4:$G$9993=$A35)*('Controle de NFs Tomadas'!$I$4:$I$9993))</f>
        <v>0</v>
      </c>
      <c r="X35" s="168">
        <f>SUMPRODUCT(('Controle de NFs Tomadas'!$E$4:$E$9993=$A$1)*('Controle de NFs Tomadas'!$C$4:$C$9993=X$2)*('Controle de NFs Tomadas'!$G$4:$G$9993=$A35)*('Controle de NFs Tomadas'!$I$4:$I$9993))</f>
        <v>0</v>
      </c>
      <c r="Y35" s="168">
        <f>SUMPRODUCT(('Controle de NFs Tomadas'!$E$4:$E$9993=$A$1)*('Controle de NFs Tomadas'!$C$4:$C$9993=Y$2)*('Controle de NFs Tomadas'!$G$4:$G$9993=$A35)*('Controle de NFs Tomadas'!$I$4:$I$9993))</f>
        <v>0</v>
      </c>
      <c r="Z35" s="168">
        <f>SUMPRODUCT(('Controle de NFs Tomadas'!$E$4:$E$9993=$A$1)*('Controle de NFs Tomadas'!$C$4:$C$9993=Z$2)*('Controle de NFs Tomadas'!$G$4:$G$9993=$A35)*('Controle de NFs Tomadas'!$I$4:$I$9993))</f>
        <v>0</v>
      </c>
      <c r="AA35" s="168">
        <f>SUMPRODUCT(('Controle de NFs Tomadas'!$E$4:$E$9993=$A$1)*('Controle de NFs Tomadas'!$C$4:$C$9993=AA$2)*('Controle de NFs Tomadas'!$G$4:$G$9993=$A35)*('Controle de NFs Tomadas'!$I$4:$I$9993))</f>
        <v>0</v>
      </c>
      <c r="AB35" s="168">
        <f>SUMPRODUCT(('Controle de NFs Tomadas'!$E$4:$E$9993=$A$1)*('Controle de NFs Tomadas'!$C$4:$C$9993=AB$2)*('Controle de NFs Tomadas'!$G$4:$G$9993=$A35)*('Controle de NFs Tomadas'!$I$4:$I$9993))</f>
        <v>0</v>
      </c>
      <c r="AC35" s="168">
        <f>SUMPRODUCT(('Controle de NFs Tomadas'!$E$4:$E$9993=$A$1)*('Controle de NFs Tomadas'!$C$4:$C$9993=AC$2)*('Controle de NFs Tomadas'!$G$4:$G$9993=$A35)*('Controle de NFs Tomadas'!$I$4:$I$9993))</f>
        <v>0</v>
      </c>
      <c r="AD35" s="168">
        <f>SUMPRODUCT(('Controle de NFs Tomadas'!$E$4:$E$9993=$A$1)*('Controle de NFs Tomadas'!$C$4:$C$9993=AD$2)*('Controle de NFs Tomadas'!$G$4:$G$9993=$A35)*('Controle de NFs Tomadas'!$I$4:$I$9993))</f>
        <v>0</v>
      </c>
      <c r="AE35" s="168">
        <f>SUMPRODUCT(('Controle de NFs Tomadas'!$E$4:$E$9993=$A$1)*('Controle de NFs Tomadas'!$C$4:$C$9993=AE$2)*('Controle de NFs Tomadas'!$G$4:$G$9993=$A35)*('Controle de NFs Tomadas'!$I$4:$I$9993))</f>
        <v>0</v>
      </c>
      <c r="AF35" s="168">
        <f>SUMPRODUCT(('Controle de NFs Tomadas'!$E$4:$E$9993=$A$1)*('Controle de NFs Tomadas'!$C$4:$C$9993=AF$2)*('Controle de NFs Tomadas'!$G$4:$G$9993=$A35)*('Controle de NFs Tomadas'!$I$4:$I$9993))</f>
        <v>0</v>
      </c>
      <c r="AG35" s="168">
        <f>SUMPRODUCT(('Controle de NFs Tomadas'!$E$4:$E$9993=$A$1)*('Controle de NFs Tomadas'!$C$4:$C$9993=AG$2)*('Controle de NFs Tomadas'!$G$4:$G$9993=$A35)*('Controle de NFs Tomadas'!$I$4:$I$9993))</f>
        <v>0</v>
      </c>
      <c r="AH35" s="194">
        <f>SUMPRODUCT(('Controle de NFs Tomadas'!$E$4:$E$9993=$A$1)*('Controle de NFs Tomadas'!$C$4:$C$9993=AH$2)*('Controle de NFs Tomadas'!$G$4:$G$9993=$A35)*('Controle de NFs Tomadas'!$I$4:$I$9993))</f>
        <v>0</v>
      </c>
      <c r="AI35" s="167">
        <f>SUMPRODUCT(('Controle de NFs Tomadas'!$E$4:$E$9993=$A$1)*('Controle de NFs Tomadas'!$C$4:$C$9993=AI$2)*('Controle de NFs Tomadas'!$G$4:$G$9993=$A35)*('Controle de NFs Tomadas'!$I$4:$I$9993))</f>
        <v>0</v>
      </c>
      <c r="AJ35" s="168">
        <f>SUMPRODUCT(('Controle de NFs Tomadas'!$E$4:$E$9993=$A$1)*('Controle de NFs Tomadas'!$C$4:$C$9993=AJ$2)*('Controle de NFs Tomadas'!$G$4:$G$9993=$A35)*('Controle de NFs Tomadas'!$I$4:$I$9993))</f>
        <v>0</v>
      </c>
      <c r="AK35" s="168">
        <f>SUMPRODUCT(('Controle de NFs Tomadas'!$E$4:$E$9993=$A$1)*('Controle de NFs Tomadas'!$C$4:$C$9993=AK$2)*('Controle de NFs Tomadas'!$G$4:$G$9993=$A35)*('Controle de NFs Tomadas'!$I$4:$I$9993))</f>
        <v>0</v>
      </c>
      <c r="AL35" s="168">
        <f>SUMPRODUCT(('Controle de NFs Tomadas'!$E$4:$E$9993=$A$1)*('Controle de NFs Tomadas'!$C$4:$C$9993=AL$2)*('Controle de NFs Tomadas'!$G$4:$G$9993=$A35)*('Controle de NFs Tomadas'!$I$4:$I$9993))</f>
        <v>0</v>
      </c>
      <c r="AM35" s="168">
        <f>SUMPRODUCT(('Controle de NFs Tomadas'!$E$4:$E$9993=$A$1)*('Controle de NFs Tomadas'!$C$4:$C$9993=AM$2)*('Controle de NFs Tomadas'!$G$4:$G$9993=$A35)*('Controle de NFs Tomadas'!$I$4:$I$9993))</f>
        <v>0</v>
      </c>
      <c r="AN35" s="168">
        <f>SUMPRODUCT(('Controle de NFs Tomadas'!$E$4:$E$9993=$A$1)*('Controle de NFs Tomadas'!$C$4:$C$9993=AN$2)*('Controle de NFs Tomadas'!$G$4:$G$9993=$A35)*('Controle de NFs Tomadas'!$I$4:$I$9993))</f>
        <v>0</v>
      </c>
      <c r="AO35" s="168">
        <f>SUMPRODUCT(('Controle de NFs Tomadas'!$E$4:$E$9993=$A$1)*('Controle de NFs Tomadas'!$C$4:$C$9993=AO$2)*('Controle de NFs Tomadas'!$G$4:$G$9993=$A35)*('Controle de NFs Tomadas'!$I$4:$I$9993))</f>
        <v>0</v>
      </c>
      <c r="AP35" s="168">
        <f>SUMPRODUCT(('Controle de NFs Tomadas'!$E$4:$E$9993=$A$1)*('Controle de NFs Tomadas'!$C$4:$C$9993=AP$2)*('Controle de NFs Tomadas'!$G$4:$G$9993=$A35)*('Controle de NFs Tomadas'!$I$4:$I$9993))</f>
        <v>0</v>
      </c>
      <c r="AQ35" s="168">
        <f>SUMPRODUCT(('Controle de NFs Tomadas'!$E$4:$E$9993=$A$1)*('Controle de NFs Tomadas'!$C$4:$C$9993=AQ$2)*('Controle de NFs Tomadas'!$G$4:$G$9993=$A35)*('Controle de NFs Tomadas'!$I$4:$I$9993))</f>
        <v>0</v>
      </c>
      <c r="AR35" s="168">
        <f>SUMPRODUCT(('Controle de NFs Tomadas'!$E$4:$E$9993=$A$1)*('Controle de NFs Tomadas'!$C$4:$C$9993=AR$2)*('Controle de NFs Tomadas'!$G$4:$G$9993=$A35)*('Controle de NFs Tomadas'!$I$4:$I$9993))</f>
        <v>0</v>
      </c>
      <c r="AS35" s="168">
        <f>SUMPRODUCT(('Controle de NFs Tomadas'!$E$4:$E$9993=$A$1)*('Controle de NFs Tomadas'!$C$4:$C$9993=AS$2)*('Controle de NFs Tomadas'!$G$4:$G$9993=$A35)*('Controle de NFs Tomadas'!$I$4:$I$9993))</f>
        <v>0</v>
      </c>
      <c r="AT35" s="168">
        <f>SUMPRODUCT(('Controle de NFs Tomadas'!$E$4:$E$9993=$A$1)*('Controle de NFs Tomadas'!$C$4:$C$9993=AT$2)*('Controle de NFs Tomadas'!$G$4:$G$9993=$A35)*('Controle de NFs Tomadas'!$I$4:$I$9993))</f>
        <v>0</v>
      </c>
      <c r="AU35" s="168">
        <f>SUMPRODUCT(('Controle de NFs Tomadas'!$E$4:$E$9993=$A$1)*('Controle de NFs Tomadas'!$C$4:$C$9993=AU$2)*('Controle de NFs Tomadas'!$G$4:$G$9993=$A35)*('Controle de NFs Tomadas'!$I$4:$I$9993))</f>
        <v>0</v>
      </c>
      <c r="AV35" s="168">
        <f>SUMPRODUCT(('Controle de NFs Tomadas'!$E$4:$E$9993=$A$1)*('Controle de NFs Tomadas'!$C$4:$C$9993=AV$2)*('Controle de NFs Tomadas'!$G$4:$G$9993=$A35)*('Controle de NFs Tomadas'!$I$4:$I$9993))</f>
        <v>0</v>
      </c>
      <c r="AW35" s="168">
        <f>SUMPRODUCT(('Controle de NFs Tomadas'!$E$4:$E$9993=$A$1)*('Controle de NFs Tomadas'!$C$4:$C$9993=AW$2)*('Controle de NFs Tomadas'!$G$4:$G$9993=$A35)*('Controle de NFs Tomadas'!$I$4:$I$9993))</f>
        <v>0</v>
      </c>
      <c r="AX35" s="168">
        <f>SUMPRODUCT(('Controle de NFs Tomadas'!$E$4:$E$9993=$A$1)*('Controle de NFs Tomadas'!$C$4:$C$9993=AX$2)*('Controle de NFs Tomadas'!$G$4:$G$9993=$A35)*('Controle de NFs Tomadas'!$I$4:$I$9993))</f>
        <v>0</v>
      </c>
      <c r="AY35" s="168">
        <f>SUMPRODUCT(('Controle de NFs Tomadas'!$E$4:$E$9993=$A$1)*('Controle de NFs Tomadas'!$C$4:$C$9993=AY$2)*('Controle de NFs Tomadas'!$G$4:$G$9993=$A35)*('Controle de NFs Tomadas'!$I$4:$I$9993))</f>
        <v>0</v>
      </c>
      <c r="AZ35" s="168">
        <f>SUMPRODUCT(('Controle de NFs Tomadas'!$E$4:$E$9993=$A$1)*('Controle de NFs Tomadas'!$C$4:$C$9993=AZ$2)*('Controle de NFs Tomadas'!$G$4:$G$9993=$A35)*('Controle de NFs Tomadas'!$I$4:$I$9993))</f>
        <v>0</v>
      </c>
      <c r="BA35" s="168">
        <f>SUMPRODUCT(('Controle de NFs Tomadas'!$E$4:$E$9993=$A$1)*('Controle de NFs Tomadas'!$C$4:$C$9993=BA$2)*('Controle de NFs Tomadas'!$G$4:$G$9993=$A35)*('Controle de NFs Tomadas'!$I$4:$I$9993))</f>
        <v>0</v>
      </c>
      <c r="BB35" s="168">
        <f>SUMPRODUCT(('Controle de NFs Tomadas'!$E$4:$E$9993=$A$1)*('Controle de NFs Tomadas'!$C$4:$C$9993=BB$2)*('Controle de NFs Tomadas'!$G$4:$G$9993=$A35)*('Controle de NFs Tomadas'!$I$4:$I$9993))</f>
        <v>0</v>
      </c>
      <c r="BC35" s="168">
        <f>SUMPRODUCT(('Controle de NFs Tomadas'!$E$4:$E$9993=$A$1)*('Controle de NFs Tomadas'!$C$4:$C$9993=BC$2)*('Controle de NFs Tomadas'!$G$4:$G$9993=$A35)*('Controle de NFs Tomadas'!$I$4:$I$9993))</f>
        <v>0</v>
      </c>
      <c r="BD35" s="168">
        <f>SUMPRODUCT(('Controle de NFs Tomadas'!$E$4:$E$9993=$A$1)*('Controle de NFs Tomadas'!$C$4:$C$9993=BD$2)*('Controle de NFs Tomadas'!$G$4:$G$9993=$A35)*('Controle de NFs Tomadas'!$I$4:$I$9993))</f>
        <v>0</v>
      </c>
      <c r="BE35" s="168">
        <f>SUMPRODUCT(('Controle de NFs Tomadas'!$E$4:$E$9993=$A$1)*('Controle de NFs Tomadas'!$C$4:$C$9993=BE$2)*('Controle de NFs Tomadas'!$G$4:$G$9993=$A35)*('Controle de NFs Tomadas'!$I$4:$I$9993))</f>
        <v>0</v>
      </c>
      <c r="BF35" s="168">
        <f>SUMPRODUCT(('Controle de NFs Tomadas'!$E$4:$E$9993=$A$1)*('Controle de NFs Tomadas'!$C$4:$C$9993=BF$2)*('Controle de NFs Tomadas'!$G$4:$G$9993=$A35)*('Controle de NFs Tomadas'!$I$4:$I$9993))</f>
        <v>0</v>
      </c>
      <c r="BG35" s="168">
        <f>SUMPRODUCT(('Controle de NFs Tomadas'!$E$4:$E$9993=$A$1)*('Controle de NFs Tomadas'!$C$4:$C$9993=BG$2)*('Controle de NFs Tomadas'!$G$4:$G$9993=$A35)*('Controle de NFs Tomadas'!$I$4:$I$9993))</f>
        <v>0</v>
      </c>
      <c r="BH35" s="168">
        <f>SUMPRODUCT(('Controle de NFs Tomadas'!$E$4:$E$9993=$A$1)*('Controle de NFs Tomadas'!$C$4:$C$9993=BH$2)*('Controle de NFs Tomadas'!$G$4:$G$9993=$A35)*('Controle de NFs Tomadas'!$I$4:$I$9993))</f>
        <v>0</v>
      </c>
      <c r="BI35" s="168">
        <f>SUMPRODUCT(('Controle de NFs Tomadas'!$E$4:$E$9993=$A$1)*('Controle de NFs Tomadas'!$C$4:$C$9993=BI$2)*('Controle de NFs Tomadas'!$G$4:$G$9993=$A35)*('Controle de NFs Tomadas'!$I$4:$I$9993))</f>
        <v>0</v>
      </c>
      <c r="BJ35" s="168">
        <f>SUMPRODUCT(('Controle de NFs Tomadas'!$E$4:$E$9993=$A$1)*('Controle de NFs Tomadas'!$C$4:$C$9993=BJ$2)*('Controle de NFs Tomadas'!$G$4:$G$9993=$A35)*('Controle de NFs Tomadas'!$I$4:$I$9993))</f>
        <v>0</v>
      </c>
      <c r="BK35" s="168">
        <f>SUMPRODUCT(('Controle de NFs Tomadas'!$E$4:$E$9993=$A$1)*('Controle de NFs Tomadas'!$C$4:$C$9993=BK$2)*('Controle de NFs Tomadas'!$G$4:$G$9993=$A35)*('Controle de NFs Tomadas'!$I$4:$I$9993))</f>
        <v>0</v>
      </c>
      <c r="BL35" s="168">
        <f>SUMPRODUCT(('Controle de NFs Tomadas'!$E$4:$E$9993=$A$1)*('Controle de NFs Tomadas'!$C$4:$C$9993=BL$2)*('Controle de NFs Tomadas'!$G$4:$G$9993=$A35)*('Controle de NFs Tomadas'!$I$4:$I$9993))</f>
        <v>0</v>
      </c>
      <c r="BM35" s="169">
        <f>SUMPRODUCT(('Controle de NFs Tomadas'!$E$4:$E$9993=$A$1)*('Controle de NFs Tomadas'!$C$4:$C$9993=BM$2)*('Controle de NFs Tomadas'!$G$4:$G$9993=$A35)*('Controle de NFs Tomadas'!$I$4:$I$9993))</f>
        <v>0</v>
      </c>
      <c r="BN35" s="170">
        <f>SUMPRODUCT(('Controle de NFs Tomadas'!$E$4:$E$9993=$A$1)*('Controle de NFs Tomadas'!$C$4:$C$9993=BN$2)*('Controle de NFs Tomadas'!$G$4:$G$9993=$A35)*('Controle de NFs Tomadas'!$I$4:$I$9993))</f>
        <v>0</v>
      </c>
      <c r="BO35" s="168">
        <f>SUMPRODUCT(('Controle de NFs Tomadas'!$E$4:$E$9993=$A$1)*('Controle de NFs Tomadas'!$C$4:$C$9993=BO$2)*('Controle de NFs Tomadas'!$G$4:$G$9993=$A35)*('Controle de NFs Tomadas'!$I$4:$I$9993))</f>
        <v>0</v>
      </c>
      <c r="BP35" s="168">
        <f>SUMPRODUCT(('Controle de NFs Tomadas'!$E$4:$E$9993=$A$1)*('Controle de NFs Tomadas'!$C$4:$C$9993=BP$2)*('Controle de NFs Tomadas'!$G$4:$G$9993=$A35)*('Controle de NFs Tomadas'!$I$4:$I$9993))</f>
        <v>0</v>
      </c>
      <c r="BQ35" s="168">
        <f>SUMPRODUCT(('Controle de NFs Tomadas'!$E$4:$E$9993=$A$1)*('Controle de NFs Tomadas'!$C$4:$C$9993=BQ$2)*('Controle de NFs Tomadas'!$G$4:$G$9993=$A35)*('Controle de NFs Tomadas'!$I$4:$I$9993))</f>
        <v>0</v>
      </c>
      <c r="BR35" s="168">
        <f>SUMPRODUCT(('Controle de NFs Tomadas'!$E$4:$E$9993=$A$1)*('Controle de NFs Tomadas'!$C$4:$C$9993=BR$2)*('Controle de NFs Tomadas'!$G$4:$G$9993=$A35)*('Controle de NFs Tomadas'!$I$4:$I$9993))</f>
        <v>0</v>
      </c>
      <c r="BS35" s="168">
        <f>SUMPRODUCT(('Controle de NFs Tomadas'!$E$4:$E$9993=$A$1)*('Controle de NFs Tomadas'!$C$4:$C$9993=BS$2)*('Controle de NFs Tomadas'!$G$4:$G$9993=$A35)*('Controle de NFs Tomadas'!$I$4:$I$9993))</f>
        <v>0</v>
      </c>
      <c r="BT35" s="168">
        <f>SUMPRODUCT(('Controle de NFs Tomadas'!$E$4:$E$9993=$A$1)*('Controle de NFs Tomadas'!$C$4:$C$9993=BT$2)*('Controle de NFs Tomadas'!$G$4:$G$9993=$A35)*('Controle de NFs Tomadas'!$I$4:$I$9993))</f>
        <v>0</v>
      </c>
      <c r="BU35" s="168">
        <f>SUMPRODUCT(('Controle de NFs Tomadas'!$E$4:$E$9993=$A$1)*('Controle de NFs Tomadas'!$C$4:$C$9993=BU$2)*('Controle de NFs Tomadas'!$G$4:$G$9993=$A35)*('Controle de NFs Tomadas'!$I$4:$I$9993))</f>
        <v>0</v>
      </c>
      <c r="BV35" s="168">
        <f>SUMPRODUCT(('Controle de NFs Tomadas'!$E$4:$E$9993=$A$1)*('Controle de NFs Tomadas'!$C$4:$C$9993=BV$2)*('Controle de NFs Tomadas'!$G$4:$G$9993=$A35)*('Controle de NFs Tomadas'!$I$4:$I$9993))</f>
        <v>0</v>
      </c>
      <c r="BW35" s="168">
        <f>SUMPRODUCT(('Controle de NFs Tomadas'!$E$4:$E$9993=$A$1)*('Controle de NFs Tomadas'!$C$4:$C$9993=BW$2)*('Controle de NFs Tomadas'!$G$4:$G$9993=$A35)*('Controle de NFs Tomadas'!$I$4:$I$9993))</f>
        <v>0</v>
      </c>
      <c r="BX35" s="168">
        <f>SUMPRODUCT(('Controle de NFs Tomadas'!$E$4:$E$9993=$A$1)*('Controle de NFs Tomadas'!$C$4:$C$9993=BX$2)*('Controle de NFs Tomadas'!$G$4:$G$9993=$A35)*('Controle de NFs Tomadas'!$I$4:$I$9993))</f>
        <v>0</v>
      </c>
      <c r="BY35" s="168">
        <f>SUMPRODUCT(('Controle de NFs Tomadas'!$E$4:$E$9993=$A$1)*('Controle de NFs Tomadas'!$C$4:$C$9993=BY$2)*('Controle de NFs Tomadas'!$G$4:$G$9993=$A35)*('Controle de NFs Tomadas'!$I$4:$I$9993))</f>
        <v>0</v>
      </c>
      <c r="BZ35" s="168">
        <f>SUMPRODUCT(('Controle de NFs Tomadas'!$E$4:$E$9993=$A$1)*('Controle de NFs Tomadas'!$C$4:$C$9993=BZ$2)*('Controle de NFs Tomadas'!$G$4:$G$9993=$A35)*('Controle de NFs Tomadas'!$I$4:$I$9993))</f>
        <v>0</v>
      </c>
      <c r="CA35" s="168">
        <f>SUMPRODUCT(('Controle de NFs Tomadas'!$E$4:$E$9993=$A$1)*('Controle de NFs Tomadas'!$C$4:$C$9993=CA$2)*('Controle de NFs Tomadas'!$G$4:$G$9993=$A35)*('Controle de NFs Tomadas'!$I$4:$I$9993))</f>
        <v>0</v>
      </c>
      <c r="CB35" s="168">
        <f>SUMPRODUCT(('Controle de NFs Tomadas'!$E$4:$E$9993=$A$1)*('Controle de NFs Tomadas'!$C$4:$C$9993=CB$2)*('Controle de NFs Tomadas'!$G$4:$G$9993=$A35)*('Controle de NFs Tomadas'!$I$4:$I$9993))</f>
        <v>0</v>
      </c>
      <c r="CC35" s="168">
        <f>SUMPRODUCT(('Controle de NFs Tomadas'!$E$4:$E$9993=$A$1)*('Controle de NFs Tomadas'!$C$4:$C$9993=CC$2)*('Controle de NFs Tomadas'!$G$4:$G$9993=$A35)*('Controle de NFs Tomadas'!$I$4:$I$9993))</f>
        <v>0</v>
      </c>
      <c r="CD35" s="168">
        <f>SUMPRODUCT(('Controle de NFs Tomadas'!$E$4:$E$9993=$A$1)*('Controle de NFs Tomadas'!$C$4:$C$9993=CD$2)*('Controle de NFs Tomadas'!$G$4:$G$9993=$A35)*('Controle de NFs Tomadas'!$I$4:$I$9993))</f>
        <v>0</v>
      </c>
      <c r="CE35" s="168">
        <v>278.33</v>
      </c>
      <c r="CF35" s="168">
        <f>SUMPRODUCT(('Controle de NFs Tomadas'!$E$4:$E$9993=$A$1)*('Controle de NFs Tomadas'!$C$4:$C$9993=CF$2)*('Controle de NFs Tomadas'!$G$4:$G$9993=$A35)*('Controle de NFs Tomadas'!$I$4:$I$9993))</f>
        <v>0</v>
      </c>
      <c r="CG35" s="168">
        <f>SUMPRODUCT(('Controle de NFs Tomadas'!$E$4:$E$9993=$A$1)*('Controle de NFs Tomadas'!$C$4:$C$9993=CG$2)*('Controle de NFs Tomadas'!$G$4:$G$9993=$A35)*('Controle de NFs Tomadas'!$I$4:$I$9993))</f>
        <v>0</v>
      </c>
      <c r="CH35" s="168">
        <f>SUMPRODUCT(('Controle de NFs Tomadas'!$E$4:$E$9993=$A$1)*('Controle de NFs Tomadas'!$C$4:$C$9993=CH$2)*('Controle de NFs Tomadas'!$G$4:$G$9993=$A35)*('Controle de NFs Tomadas'!$I$4:$I$9993))</f>
        <v>0</v>
      </c>
      <c r="CI35" s="168">
        <f>SUMPRODUCT(('Controle de NFs Tomadas'!$E$4:$E$9993=$A$1)*('Controle de NFs Tomadas'!$C$4:$C$9993=CI$2)*('Controle de NFs Tomadas'!$G$4:$G$9993=$A35)*('Controle de NFs Tomadas'!$I$4:$I$9993))</f>
        <v>0</v>
      </c>
      <c r="CJ35" s="168">
        <f>SUMPRODUCT(('Controle de NFs Tomadas'!$E$4:$E$9993=$A$1)*('Controle de NFs Tomadas'!$C$4:$C$9993=CJ$2)*('Controle de NFs Tomadas'!$G$4:$G$9993=$A35)*('Controle de NFs Tomadas'!$I$4:$I$9993))</f>
        <v>0</v>
      </c>
      <c r="CK35" s="168">
        <f>SUMPRODUCT(('Controle de NFs Tomadas'!$E$4:$E$9993=$A$1)*('Controle de NFs Tomadas'!$C$4:$C$9993=CK$2)*('Controle de NFs Tomadas'!$G$4:$G$9993=$A35)*('Controle de NFs Tomadas'!$I$4:$I$9993))</f>
        <v>0</v>
      </c>
      <c r="CL35" s="168">
        <f>SUMPRODUCT(('Controle de NFs Tomadas'!$E$4:$E$9993=$A$1)*('Controle de NFs Tomadas'!$C$4:$C$9993=CL$2)*('Controle de NFs Tomadas'!$G$4:$G$9993=$A35)*('Controle de NFs Tomadas'!$I$4:$I$9993))</f>
        <v>0</v>
      </c>
      <c r="CM35" s="168">
        <f>SUMPRODUCT(('Controle de NFs Tomadas'!$E$4:$E$9993=$A$1)*('Controle de NFs Tomadas'!$C$4:$C$9993=CM$2)*('Controle de NFs Tomadas'!$G$4:$G$9993=$A35)*('Controle de NFs Tomadas'!$I$4:$I$9993))</f>
        <v>0</v>
      </c>
      <c r="CN35" s="168">
        <f>SUMPRODUCT(('Controle de NFs Tomadas'!$E$4:$E$9993=$A$1)*('Controle de NFs Tomadas'!$C$4:$C$9993=CN$2)*('Controle de NFs Tomadas'!$G$4:$G$9993=$A35)*('Controle de NFs Tomadas'!$I$4:$I$9993))</f>
        <v>0</v>
      </c>
      <c r="CO35" s="168">
        <f>SUMPRODUCT(('Controle de NFs Tomadas'!$E$4:$E$9993=$A$1)*('Controle de NFs Tomadas'!$C$4:$C$9993=CO$2)*('Controle de NFs Tomadas'!$G$4:$G$9993=$A35)*('Controle de NFs Tomadas'!$I$4:$I$9993))</f>
        <v>0</v>
      </c>
      <c r="CP35" s="168">
        <f>SUMPRODUCT(('Controle de NFs Tomadas'!$E$4:$E$9993=$A$1)*('Controle de NFs Tomadas'!$C$4:$C$9993=CP$2)*('Controle de NFs Tomadas'!$G$4:$G$9993=$A35)*('Controle de NFs Tomadas'!$I$4:$I$9993))</f>
        <v>0</v>
      </c>
      <c r="CQ35" s="168">
        <f>SUMPRODUCT(('Controle de NFs Tomadas'!$E$4:$E$9993=$A$1)*('Controle de NFs Tomadas'!$C$4:$C$9993=CQ$2)*('Controle de NFs Tomadas'!$G$4:$G$9993=$A35)*('Controle de NFs Tomadas'!$I$4:$I$9993))</f>
        <v>0</v>
      </c>
      <c r="CR35" s="168">
        <f>SUMPRODUCT(('Controle de NFs Tomadas'!$E$4:$E$9993=$A$1)*('Controle de NFs Tomadas'!$C$4:$C$9993=CR$2)*('Controle de NFs Tomadas'!$G$4:$G$9993=$A35)*('Controle de NFs Tomadas'!$I$4:$I$9993))</f>
        <v>0</v>
      </c>
      <c r="CS35" s="168">
        <f>SUMPRODUCT(('Controle de NFs Tomadas'!$E$4:$E$9993=$A$1)*('Controle de NFs Tomadas'!$C$4:$C$9993=CS$2)*('Controle de NFs Tomadas'!$G$4:$G$9993=$A35)*('Controle de NFs Tomadas'!$I$4:$I$9993))</f>
        <v>0</v>
      </c>
      <c r="CT35" s="168">
        <f>SUMPRODUCT(('Controle de NFs Tomadas'!$E$4:$E$9993=$A$1)*('Controle de NFs Tomadas'!$C$4:$C$9993=CT$2)*('Controle de NFs Tomadas'!$G$4:$G$9993=$A35)*('Controle de NFs Tomadas'!$I$4:$I$9993))</f>
        <v>0</v>
      </c>
      <c r="CU35" s="168">
        <f>SUMPRODUCT(('Controle de NFs Tomadas'!$E$4:$E$9993=$A$1)*('Controle de NFs Tomadas'!$C$4:$C$9993=CU$2)*('Controle de NFs Tomadas'!$G$4:$G$9993=$A35)*('Controle de NFs Tomadas'!$I$4:$I$9993))</f>
        <v>0</v>
      </c>
      <c r="CV35" s="168">
        <f>SUMPRODUCT(('Controle de NFs Tomadas'!$E$4:$E$9993=$A$1)*('Controle de NFs Tomadas'!$C$4:$C$9993=CV$2)*('Controle de NFs Tomadas'!$G$4:$G$9993=$A35)*('Controle de NFs Tomadas'!$I$4:$I$9993))</f>
        <v>0</v>
      </c>
      <c r="CW35" s="168">
        <f>SUMPRODUCT(('Controle de NFs Tomadas'!$E$4:$E$9993=$A$1)*('Controle de NFs Tomadas'!$C$4:$C$9993=CW$2)*('Controle de NFs Tomadas'!$G$4:$G$9993=$A35)*('Controle de NFs Tomadas'!$I$4:$I$9993))</f>
        <v>0</v>
      </c>
      <c r="CX35" s="168">
        <f>SUMPRODUCT(('Controle de NFs Tomadas'!$E$4:$E$9993=$A$1)*('Controle de NFs Tomadas'!$C$4:$C$9993=CX$2)*('Controle de NFs Tomadas'!$G$4:$G$9993=$A35)*('Controle de NFs Tomadas'!$I$4:$I$9993))</f>
        <v>0</v>
      </c>
      <c r="CY35" s="168">
        <f>SUMPRODUCT(('Controle de NFs Tomadas'!$E$4:$E$9993=$A$1)*('Controle de NFs Tomadas'!$C$4:$C$9993=CY$2)*('Controle de NFs Tomadas'!$G$4:$G$9993=$A35)*('Controle de NFs Tomadas'!$I$4:$I$9993))</f>
        <v>0</v>
      </c>
      <c r="CZ35" s="168">
        <f>SUMPRODUCT(('Controle de NFs Tomadas'!$E$4:$E$9993=$A$1)*('Controle de NFs Tomadas'!$C$4:$C$9993=CZ$2)*('Controle de NFs Tomadas'!$G$4:$G$9993=$A35)*('Controle de NFs Tomadas'!$I$4:$I$9993))</f>
        <v>0</v>
      </c>
      <c r="DA35" s="168">
        <f>SUMPRODUCT(('Controle de NFs Tomadas'!$E$4:$E$9993=$A$1)*('Controle de NFs Tomadas'!$C$4:$C$9993=DA$2)*('Controle de NFs Tomadas'!$G$4:$G$9993=$A35)*('Controle de NFs Tomadas'!$I$4:$I$9993))</f>
        <v>0</v>
      </c>
      <c r="DB35" s="168">
        <f>SUMPRODUCT(('Controle de NFs Tomadas'!$E$4:$E$9993=$A$1)*('Controle de NFs Tomadas'!$C$4:$C$9993=DB$2)*('Controle de NFs Tomadas'!$G$4:$G$9993=$A35)*('Controle de NFs Tomadas'!$I$4:$I$9993))</f>
        <v>0</v>
      </c>
      <c r="DC35" s="168">
        <f>SUMPRODUCT(('Controle de NFs Tomadas'!$E$4:$E$9993=$A$1)*('Controle de NFs Tomadas'!$C$4:$C$9993=DC$2)*('Controle de NFs Tomadas'!$G$4:$G$9993=$A35)*('Controle de NFs Tomadas'!$I$4:$I$9993))</f>
        <v>0</v>
      </c>
      <c r="DD35" s="168">
        <f>SUMPRODUCT(('Controle de NFs Tomadas'!$E$4:$E$9993=$A$1)*('Controle de NFs Tomadas'!$C$4:$C$9993=DD$2)*('Controle de NFs Tomadas'!$G$4:$G$9993=$A35)*('Controle de NFs Tomadas'!$I$4:$I$9993))</f>
        <v>0</v>
      </c>
      <c r="DE35" s="168">
        <f>SUMPRODUCT(('Controle de NFs Tomadas'!$E$4:$E$9993=$A$1)*('Controle de NFs Tomadas'!$C$4:$C$9993=DE$2)*('Controle de NFs Tomadas'!$G$4:$G$9993=$A35)*('Controle de NFs Tomadas'!$I$4:$I$9993))</f>
        <v>0</v>
      </c>
      <c r="DF35" s="168">
        <f>SUMPRODUCT(('Controle de NFs Tomadas'!$E$4:$E$9993=$A$1)*('Controle de NFs Tomadas'!$C$4:$C$9993=DF$2)*('Controle de NFs Tomadas'!$G$4:$G$9993=$A35)*('Controle de NFs Tomadas'!$I$4:$I$9993))</f>
        <v>0</v>
      </c>
      <c r="DG35" s="168">
        <f>SUMPRODUCT(('Controle de NFs Tomadas'!$E$4:$E$9993=$A$1)*('Controle de NFs Tomadas'!$C$4:$C$9993=DG$2)*('Controle de NFs Tomadas'!$G$4:$G$9993=$A35)*('Controle de NFs Tomadas'!$I$4:$I$9993))</f>
        <v>0</v>
      </c>
      <c r="DH35" s="168">
        <f>SUMPRODUCT(('Controle de NFs Tomadas'!$E$4:$E$9993=$A$1)*('Controle de NFs Tomadas'!$C$4:$C$9993=DH$2)*('Controle de NFs Tomadas'!$G$4:$G$9993=$A35)*('Controle de NFs Tomadas'!$I$4:$I$9993))</f>
        <v>0</v>
      </c>
      <c r="DI35" s="168">
        <f>SUMPRODUCT(('Controle de NFs Tomadas'!$E$4:$E$9993=$A$1)*('Controle de NFs Tomadas'!$C$4:$C$9993=DI$2)*('Controle de NFs Tomadas'!$G$4:$G$9993=$A35)*('Controle de NFs Tomadas'!$I$4:$I$9993))</f>
        <v>0</v>
      </c>
      <c r="DJ35" s="168">
        <f>SUMPRODUCT(('Controle de NFs Tomadas'!$E$4:$E$9993=$A$1)*('Controle de NFs Tomadas'!$C$4:$C$9993=DJ$2)*('Controle de NFs Tomadas'!$G$4:$G$9993=$A35)*('Controle de NFs Tomadas'!$I$4:$I$9993))</f>
        <v>0</v>
      </c>
      <c r="DK35" s="168">
        <f>SUMPRODUCT(('Controle de NFs Tomadas'!$E$4:$E$9993=$A$1)*('Controle de NFs Tomadas'!$C$4:$C$9993=DK$2)*('Controle de NFs Tomadas'!$G$4:$G$9993=$A35)*('Controle de NFs Tomadas'!$I$4:$I$9993))</f>
        <v>0</v>
      </c>
      <c r="DL35" s="168">
        <f>SUMPRODUCT(('Controle de NFs Tomadas'!$E$4:$E$9993=$A$1)*('Controle de NFs Tomadas'!$C$4:$C$9993=DL$2)*('Controle de NFs Tomadas'!$G$4:$G$9993=$A35)*('Controle de NFs Tomadas'!$I$4:$I$9993))</f>
        <v>0</v>
      </c>
      <c r="DM35" s="168">
        <f>SUMPRODUCT(('Controle de NFs Tomadas'!$E$4:$E$9993=$A$1)*('Controle de NFs Tomadas'!$C$4:$C$9993=DM$2)*('Controle de NFs Tomadas'!$G$4:$G$9993=$A35)*('Controle de NFs Tomadas'!$I$4:$I$9993))</f>
        <v>0</v>
      </c>
      <c r="DN35" s="168">
        <f>SUMPRODUCT(('Controle de NFs Tomadas'!$E$4:$E$9993=$A$1)*('Controle de NFs Tomadas'!$C$4:$C$9993=DN$2)*('Controle de NFs Tomadas'!$G$4:$G$9993=$A35)*('Controle de NFs Tomadas'!$I$4:$I$9993))</f>
        <v>0</v>
      </c>
      <c r="DO35" s="168">
        <f>SUMPRODUCT(('Controle de NFs Tomadas'!$E$4:$E$9993=$A$1)*('Controle de NFs Tomadas'!$C$4:$C$9993=DO$2)*('Controle de NFs Tomadas'!$G$4:$G$9993=$A35)*('Controle de NFs Tomadas'!$I$4:$I$9993))</f>
        <v>0</v>
      </c>
      <c r="DP35" s="168">
        <f>SUMPRODUCT(('Controle de NFs Tomadas'!$E$4:$E$9993=$A$1)*('Controle de NFs Tomadas'!$C$4:$C$9993=DP$2)*('Controle de NFs Tomadas'!$G$4:$G$9993=$A35)*('Controle de NFs Tomadas'!$I$4:$I$9993))</f>
        <v>0</v>
      </c>
      <c r="DQ35" s="168">
        <f>SUMPRODUCT(('Controle de NFs Tomadas'!$E$4:$E$9993=$A$1)*('Controle de NFs Tomadas'!$C$4:$C$9993=DQ$2)*('Controle de NFs Tomadas'!$G$4:$G$9993=$A35)*('Controle de NFs Tomadas'!$I$4:$I$9993))</f>
        <v>0</v>
      </c>
      <c r="DR35" s="168">
        <f>SUMPRODUCT(('Controle de NFs Tomadas'!$E$4:$E$9993=$A$1)*('Controle de NFs Tomadas'!$C$4:$C$9993=DR$2)*('Controle de NFs Tomadas'!$G$4:$G$9993=$A35)*('Controle de NFs Tomadas'!$I$4:$I$9993))</f>
        <v>0</v>
      </c>
      <c r="DS35" s="168">
        <f>SUMPRODUCT(('Controle de NFs Tomadas'!$E$4:$E$9993=$A$1)*('Controle de NFs Tomadas'!$C$4:$C$9993=DS$2)*('Controle de NFs Tomadas'!$G$4:$G$9993=$A35)*('Controle de NFs Tomadas'!$I$4:$I$9993))</f>
        <v>0</v>
      </c>
      <c r="DT35" s="168">
        <f>SUMPRODUCT(('Controle de NFs Tomadas'!$E$4:$E$9993=$A$1)*('Controle de NFs Tomadas'!$C$4:$C$9993=DT$2)*('Controle de NFs Tomadas'!$G$4:$G$9993=$A35)*('Controle de NFs Tomadas'!$I$4:$I$9993))</f>
        <v>0</v>
      </c>
      <c r="DU35" s="168">
        <f>SUMPRODUCT(('Controle de NFs Tomadas'!$E$4:$E$9993=$A$1)*('Controle de NFs Tomadas'!$C$4:$C$9993=DU$2)*('Controle de NFs Tomadas'!$G$4:$G$9993=$A35)*('Controle de NFs Tomadas'!$I$4:$I$9993))</f>
        <v>0</v>
      </c>
      <c r="DV35" s="168">
        <f>SUMPRODUCT(('Controle de NFs Tomadas'!$E$4:$E$9993=$A$1)*('Controle de NFs Tomadas'!$C$4:$C$9993=DV$2)*('Controle de NFs Tomadas'!$G$4:$G$9993=$A35)*('Controle de NFs Tomadas'!$I$4:$I$9993))</f>
        <v>0</v>
      </c>
      <c r="DW35" s="168">
        <f>SUMPRODUCT(('Controle de NFs Tomadas'!$E$4:$E$9993=$A$1)*('Controle de NFs Tomadas'!$C$4:$C$9993=DW$2)*('Controle de NFs Tomadas'!$G$4:$G$9993=$A35)*('Controle de NFs Tomadas'!$I$4:$I$9993))</f>
        <v>0</v>
      </c>
      <c r="DX35" s="168">
        <f>SUMPRODUCT(('Controle de NFs Tomadas'!$E$4:$E$9993=$A$1)*('Controle de NFs Tomadas'!$C$4:$C$9993=DX$2)*('Controle de NFs Tomadas'!$G$4:$G$9993=$A35)*('Controle de NFs Tomadas'!$I$4:$I$9993))</f>
        <v>0</v>
      </c>
      <c r="DY35" s="168">
        <f>SUMPRODUCT(('Controle de NFs Tomadas'!$E$4:$E$9993=$A$1)*('Controle de NFs Tomadas'!$C$4:$C$9993=DY$2)*('Controle de NFs Tomadas'!$G$4:$G$9993=$A35)*('Controle de NFs Tomadas'!$I$4:$I$9993))</f>
        <v>0</v>
      </c>
      <c r="DZ35" s="168">
        <f>SUMPRODUCT(('Controle de NFs Tomadas'!$E$4:$E$9993=$A$1)*('Controle de NFs Tomadas'!$C$4:$C$9993=DZ$2)*('Controle de NFs Tomadas'!$G$4:$G$9993=$A35)*('Controle de NFs Tomadas'!$I$4:$I$9993))</f>
        <v>0</v>
      </c>
      <c r="EA35" s="168">
        <f>SUMPRODUCT(('Controle de NFs Tomadas'!$E$4:$E$9993=$A$1)*('Controle de NFs Tomadas'!$C$4:$C$9993=EA$2)*('Controle de NFs Tomadas'!$G$4:$G$9993=$A35)*('Controle de NFs Tomadas'!$I$4:$I$9993))</f>
        <v>0</v>
      </c>
      <c r="EB35" s="168">
        <f>SUMPRODUCT(('Controle de NFs Tomadas'!$E$4:$E$9993=$A$1)*('Controle de NFs Tomadas'!$C$4:$C$9993=EB$2)*('Controle de NFs Tomadas'!$G$4:$G$9993=$A35)*('Controle de NFs Tomadas'!$I$4:$I$9993))</f>
        <v>0</v>
      </c>
      <c r="EC35" s="168">
        <f>SUMPRODUCT(('Controle de NFs Tomadas'!$E$4:$E$9993=$A$1)*('Controle de NFs Tomadas'!$C$4:$C$9993=EC$2)*('Controle de NFs Tomadas'!$G$4:$G$9993=$A35)*('Controle de NFs Tomadas'!$I$4:$I$9993))</f>
        <v>0</v>
      </c>
      <c r="ED35" s="168">
        <f>SUMPRODUCT(('Controle de NFs Tomadas'!$E$4:$E$9993=$A$1)*('Controle de NFs Tomadas'!$C$4:$C$9993=ED$2)*('Controle de NFs Tomadas'!$G$4:$G$9993=$A35)*('Controle de NFs Tomadas'!$I$4:$I$9993))</f>
        <v>0</v>
      </c>
      <c r="EE35" s="168">
        <f>SUMPRODUCT(('Controle de NFs Tomadas'!$E$4:$E$9993=$A$1)*('Controle de NFs Tomadas'!$C$4:$C$9993=EE$2)*('Controle de NFs Tomadas'!$G$4:$G$9993=$A35)*('Controle de NFs Tomadas'!$I$4:$I$9993))</f>
        <v>0</v>
      </c>
      <c r="EF35" s="168">
        <f>SUMPRODUCT(('Controle de NFs Tomadas'!$E$4:$E$9993=$A$1)*('Controle de NFs Tomadas'!$C$4:$C$9993=EF$2)*('Controle de NFs Tomadas'!$G$4:$G$9993=$A35)*('Controle de NFs Tomadas'!$I$4:$I$9993))</f>
        <v>0</v>
      </c>
      <c r="EG35" s="168">
        <f>SUMPRODUCT(('Controle de NFs Tomadas'!$E$4:$E$9993=$A$1)*('Controle de NFs Tomadas'!$C$4:$C$9993=EG$2)*('Controle de NFs Tomadas'!$G$4:$G$9993=$A35)*('Controle de NFs Tomadas'!$I$4:$I$9993))</f>
        <v>0</v>
      </c>
      <c r="EH35" s="168">
        <f>SUMPRODUCT(('Controle de NFs Tomadas'!$E$4:$E$9993=$A$1)*('Controle de NFs Tomadas'!$C$4:$C$9993=EH$2)*('Controle de NFs Tomadas'!$G$4:$G$9993=$A35)*('Controle de NFs Tomadas'!$I$4:$I$9993))</f>
        <v>0</v>
      </c>
      <c r="EI35" s="168">
        <f>SUMPRODUCT(('Controle de NFs Tomadas'!$E$4:$E$9993=$A$1)*('Controle de NFs Tomadas'!$C$4:$C$9993=EI$2)*('Controle de NFs Tomadas'!$G$4:$G$9993=$A35)*('Controle de NFs Tomadas'!$I$4:$I$9993))</f>
        <v>0</v>
      </c>
      <c r="EJ35" s="168">
        <f>SUMPRODUCT(('Controle de NFs Tomadas'!$E$4:$E$9993=$A$1)*('Controle de NFs Tomadas'!$C$4:$C$9993=EJ$2)*('Controle de NFs Tomadas'!$G$4:$G$9993=$A35)*('Controle de NFs Tomadas'!$I$4:$I$9993))</f>
        <v>0</v>
      </c>
      <c r="EK35" s="168">
        <f>SUMPRODUCT(('Controle de NFs Tomadas'!$E$4:$E$9993=$A$1)*('Controle de NFs Tomadas'!$C$4:$C$9993=EK$2)*('Controle de NFs Tomadas'!$G$4:$G$9993=$A35)*('Controle de NFs Tomadas'!$I$4:$I$9993))</f>
        <v>0</v>
      </c>
      <c r="EL35" s="168">
        <f>SUMPRODUCT(('Controle de NFs Tomadas'!$E$4:$E$9993=$A$1)*('Controle de NFs Tomadas'!$C$4:$C$9993=EL$2)*('Controle de NFs Tomadas'!$G$4:$G$9993=$A35)*('Controle de NFs Tomadas'!$I$4:$I$9993))</f>
        <v>0</v>
      </c>
      <c r="EM35" s="168">
        <f>SUMPRODUCT(('Controle de NFs Tomadas'!$E$4:$E$9993=$A$1)*('Controle de NFs Tomadas'!$C$4:$C$9993=EM$2)*('Controle de NFs Tomadas'!$G$4:$G$9993=$A35)*('Controle de NFs Tomadas'!$I$4:$I$9993))</f>
        <v>0</v>
      </c>
      <c r="EN35" s="168">
        <f>SUMPRODUCT(('Controle de NFs Tomadas'!$E$4:$E$9993=$A$1)*('Controle de NFs Tomadas'!$C$4:$C$9993=EN$2)*('Controle de NFs Tomadas'!$G$4:$G$9993=$A35)*('Controle de NFs Tomadas'!$I$4:$I$9993))</f>
        <v>0</v>
      </c>
      <c r="EO35" s="168">
        <f>SUMPRODUCT(('Controle de NFs Tomadas'!$E$4:$E$9993=$A$1)*('Controle de NFs Tomadas'!$C$4:$C$9993=EO$2)*('Controle de NFs Tomadas'!$G$4:$G$9993=$A35)*('Controle de NFs Tomadas'!$I$4:$I$9993))</f>
        <v>0</v>
      </c>
      <c r="EP35" s="168">
        <f>SUMPRODUCT(('Controle de NFs Tomadas'!$E$4:$E$9993=$A$1)*('Controle de NFs Tomadas'!$C$4:$C$9993=EP$2)*('Controle de NFs Tomadas'!$G$4:$G$9993=$A35)*('Controle de NFs Tomadas'!$I$4:$I$9993))</f>
        <v>0</v>
      </c>
      <c r="EQ35" s="168">
        <f>SUMPRODUCT(('Controle de NFs Tomadas'!$E$4:$E$9993=$A$1)*('Controle de NFs Tomadas'!$C$4:$C$9993=EQ$2)*('Controle de NFs Tomadas'!$G$4:$G$9993=$A35)*('Controle de NFs Tomadas'!$I$4:$I$9993))</f>
        <v>0</v>
      </c>
      <c r="ER35" s="168">
        <f>SUMPRODUCT(('Controle de NFs Tomadas'!$E$4:$E$9993=$A$1)*('Controle de NFs Tomadas'!$C$4:$C$9993=ER$2)*('Controle de NFs Tomadas'!$G$4:$G$9993=$A35)*('Controle de NFs Tomadas'!$I$4:$I$9993))</f>
        <v>0</v>
      </c>
      <c r="ES35" s="168">
        <f>SUMPRODUCT(('Controle de NFs Tomadas'!$E$4:$E$9993=$A$1)*('Controle de NFs Tomadas'!$C$4:$C$9993=ES$2)*('Controle de NFs Tomadas'!$G$4:$G$9993=$A35)*('Controle de NFs Tomadas'!$I$4:$I$9993))</f>
        <v>0</v>
      </c>
      <c r="ET35" s="168">
        <f>SUMPRODUCT(('Controle de NFs Tomadas'!$E$4:$E$9993=$A$1)*('Controle de NFs Tomadas'!$C$4:$C$9993=ET$2)*('Controle de NFs Tomadas'!$G$4:$G$9993=$A35)*('Controle de NFs Tomadas'!$I$4:$I$9993))</f>
        <v>0</v>
      </c>
      <c r="EU35" s="168">
        <f>SUMPRODUCT(('Controle de NFs Tomadas'!$E$4:$E$9993=$A$1)*('Controle de NFs Tomadas'!$C$4:$C$9993=EU$2)*('Controle de NFs Tomadas'!$G$4:$G$9993=$A35)*('Controle de NFs Tomadas'!$I$4:$I$9993))</f>
        <v>0</v>
      </c>
      <c r="EV35" s="168">
        <f>SUMPRODUCT(('Controle de NFs Tomadas'!$E$4:$E$9993=$A$1)*('Controle de NFs Tomadas'!$C$4:$C$9993=EV$2)*('Controle de NFs Tomadas'!$G$4:$G$9993=$A35)*('Controle de NFs Tomadas'!$I$4:$I$9993))</f>
        <v>0</v>
      </c>
      <c r="EW35" s="168">
        <f>SUMPRODUCT(('Controle de NFs Tomadas'!$E$4:$E$9993=$A$1)*('Controle de NFs Tomadas'!$C$4:$C$9993=EW$2)*('Controle de NFs Tomadas'!$G$4:$G$9993=$A35)*('Controle de NFs Tomadas'!$I$4:$I$9993))</f>
        <v>0</v>
      </c>
      <c r="EX35" s="168">
        <f>SUMPRODUCT(('Controle de NFs Tomadas'!$E$4:$E$9993=$A$1)*('Controle de NFs Tomadas'!$C$4:$C$9993=EX$2)*('Controle de NFs Tomadas'!$G$4:$G$9993=$A35)*('Controle de NFs Tomadas'!$I$4:$I$9993))</f>
        <v>0</v>
      </c>
      <c r="EY35" s="168">
        <f>SUMPRODUCT(('Controle de NFs Tomadas'!$E$4:$E$9993=$A$1)*('Controle de NFs Tomadas'!$C$4:$C$9993=EY$2)*('Controle de NFs Tomadas'!$G$4:$G$9993=$A35)*('Controle de NFs Tomadas'!$I$4:$I$9993))</f>
        <v>0</v>
      </c>
      <c r="EZ35" s="168">
        <f>SUMPRODUCT(('Controle de NFs Tomadas'!$E$4:$E$9993=$A$1)*('Controle de NFs Tomadas'!$C$4:$C$9993=EZ$2)*('Controle de NFs Tomadas'!$G$4:$G$9993=$A35)*('Controle de NFs Tomadas'!$I$4:$I$9993))</f>
        <v>0</v>
      </c>
      <c r="FA35" s="168">
        <f>SUMPRODUCT(('Controle de NFs Tomadas'!$E$4:$E$9993=$A$1)*('Controle de NFs Tomadas'!$C$4:$C$9993=FA$2)*('Controle de NFs Tomadas'!$G$4:$G$9993=$A35)*('Controle de NFs Tomadas'!$I$4:$I$9993))</f>
        <v>0</v>
      </c>
      <c r="FB35" s="168">
        <f>SUMPRODUCT(('Controle de NFs Tomadas'!$E$4:$E$9993=$A$1)*('Controle de NFs Tomadas'!$C$4:$C$9993=FB$2)*('Controle de NFs Tomadas'!$G$4:$G$9993=$A35)*('Controle de NFs Tomadas'!$I$4:$I$9993))</f>
        <v>0</v>
      </c>
      <c r="FC35" s="168">
        <f>SUMPRODUCT(('Controle de NFs Tomadas'!$E$4:$E$9993=$A$1)*('Controle de NFs Tomadas'!$C$4:$C$9993=FC$2)*('Controle de NFs Tomadas'!$G$4:$G$9993=$A35)*('Controle de NFs Tomadas'!$I$4:$I$9993))</f>
        <v>0</v>
      </c>
      <c r="FD35" s="168">
        <f>SUMPRODUCT(('Controle de NFs Tomadas'!$E$4:$E$9993=$A$1)*('Controle de NFs Tomadas'!$C$4:$C$9993=FD$2)*('Controle de NFs Tomadas'!$G$4:$G$9993=$A35)*('Controle de NFs Tomadas'!$I$4:$I$9993))</f>
        <v>0</v>
      </c>
      <c r="FE35" s="168">
        <f>SUMPRODUCT(('Controle de NFs Tomadas'!$E$4:$E$9993=$A$1)*('Controle de NFs Tomadas'!$C$4:$C$9993=FE$2)*('Controle de NFs Tomadas'!$G$4:$G$9993=$A35)*('Controle de NFs Tomadas'!$I$4:$I$9993))</f>
        <v>0</v>
      </c>
      <c r="FF35" s="168">
        <f>SUMPRODUCT(('Controle de NFs Tomadas'!$E$4:$E$9993=$A$1)*('Controle de NFs Tomadas'!$C$4:$C$9993=FF$2)*('Controle de NFs Tomadas'!$G$4:$G$9993=$A35)*('Controle de NFs Tomadas'!$I$4:$I$9993))</f>
        <v>0</v>
      </c>
      <c r="FG35" s="168">
        <f>SUMPRODUCT(('Controle de NFs Tomadas'!$E$4:$E$9993=$A$1)*('Controle de NFs Tomadas'!$C$4:$C$9993=FG$2)*('Controle de NFs Tomadas'!$G$4:$G$9993=$A35)*('Controle de NFs Tomadas'!$I$4:$I$9993))</f>
        <v>0</v>
      </c>
      <c r="FH35" s="168">
        <f>SUMPRODUCT(('Controle de NFs Tomadas'!$E$4:$E$9993=$A$1)*('Controle de NFs Tomadas'!$C$4:$C$9993=FH$2)*('Controle de NFs Tomadas'!$G$4:$G$9993=$A35)*('Controle de NFs Tomadas'!$I$4:$I$9993))</f>
        <v>0</v>
      </c>
      <c r="FI35" s="168">
        <f>SUMPRODUCT(('Controle de NFs Tomadas'!$E$4:$E$9993=$A$1)*('Controle de NFs Tomadas'!$C$4:$C$9993=FI$2)*('Controle de NFs Tomadas'!$G$4:$G$9993=$A35)*('Controle de NFs Tomadas'!$I$4:$I$9993))</f>
        <v>0</v>
      </c>
      <c r="FJ35" s="168">
        <f>SUMPRODUCT(('Controle de NFs Tomadas'!$E$4:$E$9993=$A$1)*('Controle de NFs Tomadas'!$C$4:$C$9993=FJ$2)*('Controle de NFs Tomadas'!$G$4:$G$9993=$A35)*('Controle de NFs Tomadas'!$I$4:$I$9993))</f>
        <v>0</v>
      </c>
      <c r="FK35" s="168">
        <f>SUMPRODUCT(('Controle de NFs Tomadas'!$E$4:$E$9993=$A$1)*('Controle de NFs Tomadas'!$C$4:$C$9993=FK$2)*('Controle de NFs Tomadas'!$G$4:$G$9993=$A35)*('Controle de NFs Tomadas'!$I$4:$I$9993))</f>
        <v>0</v>
      </c>
      <c r="FL35" s="168">
        <f>SUMPRODUCT(('Controle de NFs Tomadas'!$E$4:$E$9993=$A$1)*('Controle de NFs Tomadas'!$C$4:$C$9993=FL$2)*('Controle de NFs Tomadas'!$G$4:$G$9993=$A35)*('Controle de NFs Tomadas'!$I$4:$I$9993))</f>
        <v>0</v>
      </c>
      <c r="FM35" s="168">
        <f>SUMPRODUCT(('Controle de NFs Tomadas'!$E$4:$E$9993=$A$1)*('Controle de NFs Tomadas'!$C$4:$C$9993=FM$2)*('Controle de NFs Tomadas'!$G$4:$G$9993=$A35)*('Controle de NFs Tomadas'!$I$4:$I$9993))</f>
        <v>0</v>
      </c>
      <c r="FN35" s="168">
        <f>SUMPRODUCT(('Controle de NFs Tomadas'!$E$4:$E$9993=$A$1)*('Controle de NFs Tomadas'!$C$4:$C$9993=FN$2)*('Controle de NFs Tomadas'!$G$4:$G$9993=$A35)*('Controle de NFs Tomadas'!$I$4:$I$9993))</f>
        <v>0</v>
      </c>
      <c r="FO35" s="168">
        <f>SUMPRODUCT(('Controle de NFs Tomadas'!$E$4:$E$9993=$A$1)*('Controle de NFs Tomadas'!$C$4:$C$9993=FO$2)*('Controle de NFs Tomadas'!$G$4:$G$9993=$A35)*('Controle de NFs Tomadas'!$I$4:$I$9993))</f>
        <v>0</v>
      </c>
      <c r="FP35" s="168">
        <f>SUMPRODUCT(('Controle de NFs Tomadas'!$E$4:$E$9993=$A$1)*('Controle de NFs Tomadas'!$C$4:$C$9993=FP$2)*('Controle de NFs Tomadas'!$G$4:$G$9993=$A35)*('Controle de NFs Tomadas'!$I$4:$I$9993))</f>
        <v>0</v>
      </c>
      <c r="FQ35" s="168">
        <f>SUMPRODUCT(('Controle de NFs Tomadas'!$E$4:$E$9993=$A$1)*('Controle de NFs Tomadas'!$C$4:$C$9993=FQ$2)*('Controle de NFs Tomadas'!$G$4:$G$9993=$A35)*('Controle de NFs Tomadas'!$I$4:$I$9993))</f>
        <v>0</v>
      </c>
      <c r="FR35" s="168">
        <f>SUMPRODUCT(('Controle de NFs Tomadas'!$E$4:$E$9993=$A$1)*('Controle de NFs Tomadas'!$C$4:$C$9993=FR$2)*('Controle de NFs Tomadas'!$G$4:$G$9993=$A35)*('Controle de NFs Tomadas'!$I$4:$I$9993))</f>
        <v>0</v>
      </c>
      <c r="FS35" s="168">
        <f>SUMPRODUCT(('Controle de NFs Tomadas'!$E$4:$E$9993=$A$1)*('Controle de NFs Tomadas'!$C$4:$C$9993=FS$2)*('Controle de NFs Tomadas'!$G$4:$G$9993=$A35)*('Controle de NFs Tomadas'!$I$4:$I$9993))</f>
        <v>0</v>
      </c>
      <c r="FT35" s="168">
        <f>SUMPRODUCT(('Controle de NFs Tomadas'!$E$4:$E$9993=$A$1)*('Controle de NFs Tomadas'!$C$4:$C$9993=FT$2)*('Controle de NFs Tomadas'!$G$4:$G$9993=$A35)*('Controle de NFs Tomadas'!$I$4:$I$9993))</f>
        <v>0</v>
      </c>
      <c r="FU35" s="168">
        <f>SUMPRODUCT(('Controle de NFs Tomadas'!$E$4:$E$9993=$A$1)*('Controle de NFs Tomadas'!$C$4:$C$9993=FU$2)*('Controle de NFs Tomadas'!$G$4:$G$9993=$A35)*('Controle de NFs Tomadas'!$I$4:$I$9993))</f>
        <v>0</v>
      </c>
      <c r="FV35" s="168">
        <f>SUMPRODUCT(('Controle de NFs Tomadas'!$E$4:$E$9993=$A$1)*('Controle de NFs Tomadas'!$C$4:$C$9993=FV$2)*('Controle de NFs Tomadas'!$G$4:$G$9993=$A35)*('Controle de NFs Tomadas'!$I$4:$I$9993))</f>
        <v>0</v>
      </c>
      <c r="FW35" s="168">
        <f>SUMPRODUCT(('Controle de NFs Tomadas'!$E$4:$E$9993=$A$1)*('Controle de NFs Tomadas'!$C$4:$C$9993=FW$2)*('Controle de NFs Tomadas'!$G$4:$G$9993=$A35)*('Controle de NFs Tomadas'!$I$4:$I$9993))</f>
        <v>0</v>
      </c>
      <c r="FX35" s="168">
        <f>SUMPRODUCT(('Controle de NFs Tomadas'!$E$4:$E$9993=$A$1)*('Controle de NFs Tomadas'!$C$4:$C$9993=FX$2)*('Controle de NFs Tomadas'!$G$4:$G$9993=$A35)*('Controle de NFs Tomadas'!$I$4:$I$9993))</f>
        <v>0</v>
      </c>
      <c r="FY35" s="168">
        <f>SUMPRODUCT(('Controle de NFs Tomadas'!$E$4:$E$9993=$A$1)*('Controle de NFs Tomadas'!$C$4:$C$9993=FY$2)*('Controle de NFs Tomadas'!$G$4:$G$9993=$A35)*('Controle de NFs Tomadas'!$I$4:$I$9993))</f>
        <v>0</v>
      </c>
      <c r="FZ35" s="168">
        <f>SUMPRODUCT(('Controle de NFs Tomadas'!$E$4:$E$9993=$A$1)*('Controle de NFs Tomadas'!$C$4:$C$9993=FZ$2)*('Controle de NFs Tomadas'!$G$4:$G$9993=$A35)*('Controle de NFs Tomadas'!$I$4:$I$9993))</f>
        <v>0</v>
      </c>
      <c r="GA35" s="168">
        <f>SUMPRODUCT(('Controle de NFs Tomadas'!$E$4:$E$9993=$A$1)*('Controle de NFs Tomadas'!$C$4:$C$9993=GA$2)*('Controle de NFs Tomadas'!$G$4:$G$9993=$A35)*('Controle de NFs Tomadas'!$I$4:$I$9993))</f>
        <v>0</v>
      </c>
      <c r="GB35" s="168">
        <f>SUMPRODUCT(('Controle de NFs Tomadas'!$E$4:$E$9993=$A$1)*('Controle de NFs Tomadas'!$C$4:$C$9993=GB$2)*('Controle de NFs Tomadas'!$G$4:$G$9993=$A35)*('Controle de NFs Tomadas'!$I$4:$I$9993))</f>
        <v>0</v>
      </c>
      <c r="GC35" s="168">
        <f>SUMPRODUCT(('Controle de NFs Tomadas'!$E$4:$E$9993=$A$1)*('Controle de NFs Tomadas'!$C$4:$C$9993=GC$2)*('Controle de NFs Tomadas'!$G$4:$G$9993=$A35)*('Controle de NFs Tomadas'!$I$4:$I$9993))</f>
        <v>0</v>
      </c>
      <c r="GD35" s="168">
        <f>SUMPRODUCT(('Controle de NFs Tomadas'!$E$4:$E$9993=$A$1)*('Controle de NFs Tomadas'!$C$4:$C$9993=GD$2)*('Controle de NFs Tomadas'!$G$4:$G$9993=$A35)*('Controle de NFs Tomadas'!$I$4:$I$9993))</f>
        <v>0</v>
      </c>
      <c r="GE35" s="168">
        <f>SUMPRODUCT(('Controle de NFs Tomadas'!$E$4:$E$9993=$A$1)*('Controle de NFs Tomadas'!$C$4:$C$9993=GE$2)*('Controle de NFs Tomadas'!$G$4:$G$9993=$A35)*('Controle de NFs Tomadas'!$I$4:$I$9993))</f>
        <v>0</v>
      </c>
      <c r="GF35" s="168">
        <f>SUMPRODUCT(('Controle de NFs Tomadas'!$E$4:$E$9993=$A$1)*('Controle de NFs Tomadas'!$C$4:$C$9993=GF$2)*('Controle de NFs Tomadas'!$G$4:$G$9993=$A35)*('Controle de NFs Tomadas'!$I$4:$I$9993))</f>
        <v>0</v>
      </c>
      <c r="GG35" s="168">
        <f>SUMPRODUCT(('Controle de NFs Tomadas'!$E$4:$E$9993=$A$1)*('Controle de NFs Tomadas'!$C$4:$C$9993=GG$2)*('Controle de NFs Tomadas'!$G$4:$G$9993=$A35)*('Controle de NFs Tomadas'!$I$4:$I$9993))</f>
        <v>0</v>
      </c>
      <c r="GH35" s="168">
        <f>SUMPRODUCT(('Controle de NFs Tomadas'!$E$4:$E$9993=$A$1)*('Controle de NFs Tomadas'!$C$4:$C$9993=GH$2)*('Controle de NFs Tomadas'!$G$4:$G$9993=$A35)*('Controle de NFs Tomadas'!$I$4:$I$9993))</f>
        <v>0</v>
      </c>
      <c r="GI35" s="168">
        <f>SUMPRODUCT(('Controle de NFs Tomadas'!$E$4:$E$9993=$A$1)*('Controle de NFs Tomadas'!$C$4:$C$9993=GI$2)*('Controle de NFs Tomadas'!$G$4:$G$9993=$A35)*('Controle de NFs Tomadas'!$I$4:$I$9993))</f>
        <v>0</v>
      </c>
      <c r="GJ35" s="168">
        <f>SUMPRODUCT(('Controle de NFs Tomadas'!$E$4:$E$9993=$A$1)*('Controle de NFs Tomadas'!$C$4:$C$9993=GJ$2)*('Controle de NFs Tomadas'!$G$4:$G$9993=$A35)*('Controle de NFs Tomadas'!$I$4:$I$9993))</f>
        <v>0</v>
      </c>
      <c r="GK35" s="168">
        <f>SUMPRODUCT(('Controle de NFs Tomadas'!$E$4:$E$9993=$A$1)*('Controle de NFs Tomadas'!$C$4:$C$9993=GK$2)*('Controle de NFs Tomadas'!$G$4:$G$9993=$A35)*('Controle de NFs Tomadas'!$I$4:$I$9993))</f>
        <v>0</v>
      </c>
      <c r="GL35" s="168">
        <f>SUMPRODUCT(('Controle de NFs Tomadas'!$E$4:$E$9993=$A$1)*('Controle de NFs Tomadas'!$C$4:$C$9993=GL$2)*('Controle de NFs Tomadas'!$G$4:$G$9993=$A35)*('Controle de NFs Tomadas'!$I$4:$I$9993))</f>
        <v>0</v>
      </c>
      <c r="GM35" s="168">
        <f>SUMPRODUCT(('Controle de NFs Tomadas'!$E$4:$E$9993=$A$1)*('Controle de NFs Tomadas'!$C$4:$C$9993=GM$2)*('Controle de NFs Tomadas'!$G$4:$G$9993=$A35)*('Controle de NFs Tomadas'!$I$4:$I$9993))</f>
        <v>0</v>
      </c>
      <c r="GN35" s="168">
        <f>SUMPRODUCT(('Controle de NFs Tomadas'!$E$4:$E$9993=$A$1)*('Controle de NFs Tomadas'!$C$4:$C$9993=GN$2)*('Controle de NFs Tomadas'!$G$4:$G$9993=$A35)*('Controle de NFs Tomadas'!$I$4:$I$9993))</f>
        <v>0</v>
      </c>
      <c r="GO35" s="168">
        <f>SUMPRODUCT(('Controle de NFs Tomadas'!$E$4:$E$9993=$A$1)*('Controle de NFs Tomadas'!$C$4:$C$9993=GO$2)*('Controle de NFs Tomadas'!$G$4:$G$9993=$A35)*('Controle de NFs Tomadas'!$I$4:$I$9993))</f>
        <v>0</v>
      </c>
      <c r="GP35" s="168">
        <f>SUMPRODUCT(('Controle de NFs Tomadas'!$E$4:$E$9993=$A$1)*('Controle de NFs Tomadas'!$C$4:$C$9993=GP$2)*('Controle de NFs Tomadas'!$G$4:$G$9993=$A35)*('Controle de NFs Tomadas'!$I$4:$I$9993))</f>
        <v>0</v>
      </c>
      <c r="GQ35" s="168">
        <f>SUMPRODUCT(('Controle de NFs Tomadas'!$E$4:$E$9993=$A$1)*('Controle de NFs Tomadas'!$C$4:$C$9993=GQ$2)*('Controle de NFs Tomadas'!$G$4:$G$9993=$A35)*('Controle de NFs Tomadas'!$I$4:$I$9993))</f>
        <v>0</v>
      </c>
      <c r="GR35" s="168">
        <f>SUMPRODUCT(('Controle de NFs Tomadas'!$E$4:$E$9993=$A$1)*('Controle de NFs Tomadas'!$C$4:$C$9993=GR$2)*('Controle de NFs Tomadas'!$G$4:$G$9993=$A35)*('Controle de NFs Tomadas'!$I$4:$I$9993))</f>
        <v>0</v>
      </c>
      <c r="GS35" s="168">
        <f>SUMPRODUCT(('Controle de NFs Tomadas'!$E$4:$E$9993=$A$1)*('Controle de NFs Tomadas'!$C$4:$C$9993=GS$2)*('Controle de NFs Tomadas'!$G$4:$G$9993=$A35)*('Controle de NFs Tomadas'!$I$4:$I$9993))</f>
        <v>0</v>
      </c>
      <c r="GT35" s="168">
        <f>SUMPRODUCT(('Controle de NFs Tomadas'!$E$4:$E$9993=$A$1)*('Controle de NFs Tomadas'!$C$4:$C$9993=GT$2)*('Controle de NFs Tomadas'!$G$4:$G$9993=$A35)*('Controle de NFs Tomadas'!$I$4:$I$9993))</f>
        <v>0</v>
      </c>
      <c r="GU35" s="168">
        <f>SUMPRODUCT(('Controle de NFs Tomadas'!$E$4:$E$9993=$A$1)*('Controle de NFs Tomadas'!$C$4:$C$9993=GU$2)*('Controle de NFs Tomadas'!$G$4:$G$9993=$A35)*('Controle de NFs Tomadas'!$I$4:$I$9993))</f>
        <v>0</v>
      </c>
      <c r="GV35" s="168">
        <f>SUMPRODUCT(('Controle de NFs Tomadas'!$E$4:$E$9993=$A$1)*('Controle de NFs Tomadas'!$C$4:$C$9993=GV$2)*('Controle de NFs Tomadas'!$G$4:$G$9993=$A35)*('Controle de NFs Tomadas'!$I$4:$I$9993))</f>
        <v>0</v>
      </c>
      <c r="GW35" s="168">
        <f>SUMPRODUCT(('Controle de NFs Tomadas'!$E$4:$E$9993=$A$1)*('Controle de NFs Tomadas'!$C$4:$C$9993=GW$2)*('Controle de NFs Tomadas'!$G$4:$G$9993=$A35)*('Controle de NFs Tomadas'!$I$4:$I$9993))</f>
        <v>0</v>
      </c>
      <c r="GX35" s="168">
        <f>SUMPRODUCT(('Controle de NFs Tomadas'!$E$4:$E$9993=$A$1)*('Controle de NFs Tomadas'!$C$4:$C$9993=GX$2)*('Controle de NFs Tomadas'!$G$4:$G$9993=$A35)*('Controle de NFs Tomadas'!$I$4:$I$9993))</f>
        <v>0</v>
      </c>
      <c r="GY35" s="168">
        <f>SUMPRODUCT(('Controle de NFs Tomadas'!$E$4:$E$9993=$A$1)*('Controle de NFs Tomadas'!$C$4:$C$9993=GY$2)*('Controle de NFs Tomadas'!$G$4:$G$9993=$A35)*('Controle de NFs Tomadas'!$I$4:$I$9993))</f>
        <v>0</v>
      </c>
      <c r="GZ35" s="168">
        <f>SUMPRODUCT(('Controle de NFs Tomadas'!$E$4:$E$9993=$A$1)*('Controle de NFs Tomadas'!$C$4:$C$9993=GZ$2)*('Controle de NFs Tomadas'!$G$4:$G$9993=$A35)*('Controle de NFs Tomadas'!$I$4:$I$9993))</f>
        <v>0</v>
      </c>
      <c r="HA35" s="168">
        <f>SUMPRODUCT(('Controle de NFs Tomadas'!$E$4:$E$9993=$A$1)*('Controle de NFs Tomadas'!$C$4:$C$9993=HA$2)*('Controle de NFs Tomadas'!$G$4:$G$9993=$A35)*('Controle de NFs Tomadas'!$I$4:$I$9993))</f>
        <v>0</v>
      </c>
      <c r="HB35" s="168">
        <f>SUMPRODUCT(('Controle de NFs Tomadas'!$E$4:$E$9993=$A$1)*('Controle de NFs Tomadas'!$C$4:$C$9993=HB$2)*('Controle de NFs Tomadas'!$G$4:$G$9993=$A35)*('Controle de NFs Tomadas'!$I$4:$I$9993))</f>
        <v>0</v>
      </c>
      <c r="HC35" s="168">
        <f>SUMPRODUCT(('Controle de NFs Tomadas'!$E$4:$E$9993=$A$1)*('Controle de NFs Tomadas'!$C$4:$C$9993=HC$2)*('Controle de NFs Tomadas'!$G$4:$G$9993=$A35)*('Controle de NFs Tomadas'!$I$4:$I$9993))</f>
        <v>0</v>
      </c>
      <c r="HD35" s="168">
        <f>SUMPRODUCT(('Controle de NFs Tomadas'!$E$4:$E$9993=$A$1)*('Controle de NFs Tomadas'!$C$4:$C$9993=HD$2)*('Controle de NFs Tomadas'!$G$4:$G$9993=$A35)*('Controle de NFs Tomadas'!$I$4:$I$9993))</f>
        <v>0</v>
      </c>
      <c r="HE35" s="168">
        <f>SUMPRODUCT(('Controle de NFs Tomadas'!$E$4:$E$9993=$A$1)*('Controle de NFs Tomadas'!$C$4:$C$9993=HE$2)*('Controle de NFs Tomadas'!$G$4:$G$9993=$A35)*('Controle de NFs Tomadas'!$I$4:$I$9993))</f>
        <v>0</v>
      </c>
      <c r="HF35" s="168">
        <f>SUMPRODUCT(('Controle de NFs Tomadas'!$E$4:$E$9993=$A$1)*('Controle de NFs Tomadas'!$C$4:$C$9993=HF$2)*('Controle de NFs Tomadas'!$G$4:$G$9993=$A35)*('Controle de NFs Tomadas'!$I$4:$I$9993))</f>
        <v>0</v>
      </c>
      <c r="HG35" s="168">
        <f>SUMPRODUCT(('Controle de NFs Tomadas'!$E$4:$E$9993=$A$1)*('Controle de NFs Tomadas'!$C$4:$C$9993=HG$2)*('Controle de NFs Tomadas'!$G$4:$G$9993=$A35)*('Controle de NFs Tomadas'!$I$4:$I$9993))</f>
        <v>0</v>
      </c>
      <c r="HH35" s="168">
        <f>SUMPRODUCT(('Controle de NFs Tomadas'!$E$4:$E$9993=$A$1)*('Controle de NFs Tomadas'!$C$4:$C$9993=HH$2)*('Controle de NFs Tomadas'!$G$4:$G$9993=$A35)*('Controle de NFs Tomadas'!$I$4:$I$9993))</f>
        <v>0</v>
      </c>
      <c r="HI35" s="168">
        <f>SUMPRODUCT(('Controle de NFs Tomadas'!$E$4:$E$9993=$A$1)*('Controle de NFs Tomadas'!$C$4:$C$9993=HI$2)*('Controle de NFs Tomadas'!$G$4:$G$9993=$A35)*('Controle de NFs Tomadas'!$I$4:$I$9993))</f>
        <v>0</v>
      </c>
      <c r="HJ35" s="168">
        <f>SUMPRODUCT(('Controle de NFs Tomadas'!$E$4:$E$9993=$A$1)*('Controle de NFs Tomadas'!$C$4:$C$9993=HJ$2)*('Controle de NFs Tomadas'!$G$4:$G$9993=$A35)*('Controle de NFs Tomadas'!$I$4:$I$9993))</f>
        <v>0</v>
      </c>
      <c r="HK35" s="168">
        <f>SUMPRODUCT(('Controle de NFs Tomadas'!$E$4:$E$9993=$A$1)*('Controle de NFs Tomadas'!$C$4:$C$9993=HK$2)*('Controle de NFs Tomadas'!$G$4:$G$9993=$A35)*('Controle de NFs Tomadas'!$I$4:$I$9993))</f>
        <v>0</v>
      </c>
      <c r="HL35" s="168">
        <f>SUMPRODUCT(('Controle de NFs Tomadas'!$E$4:$E$9993=$A$1)*('Controle de NFs Tomadas'!$C$4:$C$9993=HL$2)*('Controle de NFs Tomadas'!$G$4:$G$9993=$A35)*('Controle de NFs Tomadas'!$I$4:$I$9993))</f>
        <v>0</v>
      </c>
      <c r="HM35" s="168">
        <f>SUMPRODUCT(('Controle de NFs Tomadas'!$E$4:$E$9993=$A$1)*('Controle de NFs Tomadas'!$C$4:$C$9993=HM$2)*('Controle de NFs Tomadas'!$G$4:$G$9993=$A35)*('Controle de NFs Tomadas'!$I$4:$I$9993))</f>
        <v>0</v>
      </c>
      <c r="HN35" s="168">
        <f>SUMPRODUCT(('Controle de NFs Tomadas'!$E$4:$E$9993=$A$1)*('Controle de NFs Tomadas'!$C$4:$C$9993=HN$2)*('Controle de NFs Tomadas'!$G$4:$G$9993=$A35)*('Controle de NFs Tomadas'!$I$4:$I$9993))</f>
        <v>0</v>
      </c>
      <c r="HO35" s="168">
        <f>SUMPRODUCT(('Controle de NFs Tomadas'!$E$4:$E$9993=$A$1)*('Controle de NFs Tomadas'!$C$4:$C$9993=HO$2)*('Controle de NFs Tomadas'!$G$4:$G$9993=$A35)*('Controle de NFs Tomadas'!$I$4:$I$9993))</f>
        <v>0</v>
      </c>
      <c r="HP35" s="168">
        <f>SUMPRODUCT(('Controle de NFs Tomadas'!$E$4:$E$9993=$A$1)*('Controle de NFs Tomadas'!$C$4:$C$9993=HP$2)*('Controle de NFs Tomadas'!$G$4:$G$9993=$A35)*('Controle de NFs Tomadas'!$I$4:$I$9993))</f>
        <v>0</v>
      </c>
      <c r="HQ35" s="168">
        <f>SUMPRODUCT(('Controle de NFs Tomadas'!$E$4:$E$9993=$A$1)*('Controle de NFs Tomadas'!$C$4:$C$9993=HQ$2)*('Controle de NFs Tomadas'!$G$4:$G$9993=$A35)*('Controle de NFs Tomadas'!$I$4:$I$9993))</f>
        <v>0</v>
      </c>
      <c r="HR35" s="168">
        <f>SUMPRODUCT(('Controle de NFs Tomadas'!$E$4:$E$9993=$A$1)*('Controle de NFs Tomadas'!$C$4:$C$9993=HR$2)*('Controle de NFs Tomadas'!$G$4:$G$9993=$A35)*('Controle de NFs Tomadas'!$I$4:$I$9993))</f>
        <v>0</v>
      </c>
      <c r="HS35" s="168">
        <f>SUMPRODUCT(('Controle de NFs Tomadas'!$E$4:$E$9993=$A$1)*('Controle de NFs Tomadas'!$C$4:$C$9993=HS$2)*('Controle de NFs Tomadas'!$G$4:$G$9993=$A35)*('Controle de NFs Tomadas'!$I$4:$I$9993))</f>
        <v>0</v>
      </c>
      <c r="HT35" s="168">
        <f>SUMPRODUCT(('Controle de NFs Tomadas'!$E$4:$E$9993=$A$1)*('Controle de NFs Tomadas'!$C$4:$C$9993=HT$2)*('Controle de NFs Tomadas'!$G$4:$G$9993=$A35)*('Controle de NFs Tomadas'!$I$4:$I$9993))</f>
        <v>0</v>
      </c>
      <c r="HU35" s="168">
        <f>SUMPRODUCT(('Controle de NFs Tomadas'!$E$4:$E$9993=$A$1)*('Controle de NFs Tomadas'!$C$4:$C$9993=HU$2)*('Controle de NFs Tomadas'!$G$4:$G$9993=$A35)*('Controle de NFs Tomadas'!$I$4:$I$9993))</f>
        <v>0</v>
      </c>
      <c r="HV35" s="168">
        <f>SUMPRODUCT(('Controle de NFs Tomadas'!$E$4:$E$9993=$A$1)*('Controle de NFs Tomadas'!$C$4:$C$9993=HV$2)*('Controle de NFs Tomadas'!$G$4:$G$9993=$A35)*('Controle de NFs Tomadas'!$I$4:$I$9993))</f>
        <v>0</v>
      </c>
      <c r="HW35" s="168">
        <f>SUMPRODUCT(('Controle de NFs Tomadas'!$E$4:$E$9993=$A$1)*('Controle de NFs Tomadas'!$C$4:$C$9993=HW$2)*('Controle de NFs Tomadas'!$G$4:$G$9993=$A35)*('Controle de NFs Tomadas'!$I$4:$I$9993))</f>
        <v>0</v>
      </c>
      <c r="HX35" s="168">
        <f>SUMPRODUCT(('Controle de NFs Tomadas'!$E$4:$E$9993=$A$1)*('Controle de NFs Tomadas'!$C$4:$C$9993=HX$2)*('Controle de NFs Tomadas'!$G$4:$G$9993=$A35)*('Controle de NFs Tomadas'!$I$4:$I$9993))</f>
        <v>0</v>
      </c>
      <c r="HY35" s="168">
        <f>SUMPRODUCT(('Controle de NFs Tomadas'!$E$4:$E$9993=$A$1)*('Controle de NFs Tomadas'!$C$4:$C$9993=HY$2)*('Controle de NFs Tomadas'!$G$4:$G$9993=$A35)*('Controle de NFs Tomadas'!$I$4:$I$9993))</f>
        <v>0</v>
      </c>
      <c r="HZ35" s="168">
        <f>SUMPRODUCT(('Controle de NFs Tomadas'!$E$4:$E$9993=$A$1)*('Controle de NFs Tomadas'!$C$4:$C$9993=HZ$2)*('Controle de NFs Tomadas'!$G$4:$G$9993=$A35)*('Controle de NFs Tomadas'!$I$4:$I$9993))</f>
        <v>0</v>
      </c>
      <c r="IA35" s="168">
        <f>SUMPRODUCT(('Controle de NFs Tomadas'!$E$4:$E$9993=$A$1)*('Controle de NFs Tomadas'!$C$4:$C$9993=IA$2)*('Controle de NFs Tomadas'!$G$4:$G$9993=$A35)*('Controle de NFs Tomadas'!$I$4:$I$9993))</f>
        <v>0</v>
      </c>
      <c r="IB35" s="168">
        <f>SUMPRODUCT(('Controle de NFs Tomadas'!$E$4:$E$9993=$A$1)*('Controle de NFs Tomadas'!$C$4:$C$9993=IB$2)*('Controle de NFs Tomadas'!$G$4:$G$9993=$A35)*('Controle de NFs Tomadas'!$I$4:$I$9993))</f>
        <v>0</v>
      </c>
      <c r="IC35" s="168">
        <f>SUMPRODUCT(('Controle de NFs Tomadas'!$E$4:$E$9993=$A$1)*('Controle de NFs Tomadas'!$C$4:$C$9993=IC$2)*('Controle de NFs Tomadas'!$G$4:$G$9993=$A35)*('Controle de NFs Tomadas'!$I$4:$I$9993))</f>
        <v>0</v>
      </c>
      <c r="ID35" s="168">
        <f>SUMPRODUCT(('Controle de NFs Tomadas'!$E$4:$E$9993=$A$1)*('Controle de NFs Tomadas'!$C$4:$C$9993=ID$2)*('Controle de NFs Tomadas'!$G$4:$G$9993=$A35)*('Controle de NFs Tomadas'!$I$4:$I$9993))</f>
        <v>0</v>
      </c>
      <c r="IE35" s="168">
        <f>SUMPRODUCT(('Controle de NFs Tomadas'!$E$4:$E$9993=$A$1)*('Controle de NFs Tomadas'!$C$4:$C$9993=IE$2)*('Controle de NFs Tomadas'!$G$4:$G$9993=$A35)*('Controle de NFs Tomadas'!$I$4:$I$9993))</f>
        <v>0</v>
      </c>
      <c r="IF35" s="168">
        <f>SUMPRODUCT(('Controle de NFs Tomadas'!$E$4:$E$9993=$A$1)*('Controle de NFs Tomadas'!$C$4:$C$9993=IF$2)*('Controle de NFs Tomadas'!$G$4:$G$9993=$A35)*('Controle de NFs Tomadas'!$I$4:$I$9993))</f>
        <v>0</v>
      </c>
      <c r="IG35" s="168">
        <f>SUMPRODUCT(('Controle de NFs Tomadas'!$E$4:$E$9993=$A$1)*('Controle de NFs Tomadas'!$C$4:$C$9993=IG$2)*('Controle de NFs Tomadas'!$G$4:$G$9993=$A35)*('Controle de NFs Tomadas'!$I$4:$I$9993))</f>
        <v>0</v>
      </c>
      <c r="IH35" s="168">
        <f>SUMPRODUCT(('Controle de NFs Tomadas'!$E$4:$E$9993=$A$1)*('Controle de NFs Tomadas'!$C$4:$C$9993=IH$2)*('Controle de NFs Tomadas'!$G$4:$G$9993=$A35)*('Controle de NFs Tomadas'!$I$4:$I$9993))</f>
        <v>0</v>
      </c>
      <c r="II35" s="168">
        <f>SUMPRODUCT(('Controle de NFs Tomadas'!$E$4:$E$9993=$A$1)*('Controle de NFs Tomadas'!$C$4:$C$9993=II$2)*('Controle de NFs Tomadas'!$G$4:$G$9993=$A35)*('Controle de NFs Tomadas'!$I$4:$I$9993))</f>
        <v>0</v>
      </c>
      <c r="IJ35" s="168">
        <f>SUMPRODUCT(('Controle de NFs Tomadas'!$E$4:$E$9993=$A$1)*('Controle de NFs Tomadas'!$C$4:$C$9993=IJ$2)*('Controle de NFs Tomadas'!$G$4:$G$9993=$A35)*('Controle de NFs Tomadas'!$I$4:$I$9993))</f>
        <v>0</v>
      </c>
      <c r="IK35" s="168">
        <f>SUMPRODUCT(('Controle de NFs Tomadas'!$E$4:$E$9993=$A$1)*('Controle de NFs Tomadas'!$C$4:$C$9993=IK$2)*('Controle de NFs Tomadas'!$G$4:$G$9993=$A35)*('Controle de NFs Tomadas'!$I$4:$I$9993))</f>
        <v>0</v>
      </c>
      <c r="IL35" s="168">
        <f>SUMPRODUCT(('Controle de NFs Tomadas'!$E$4:$E$9993=$A$1)*('Controle de NFs Tomadas'!$C$4:$C$9993=IL$2)*('Controle de NFs Tomadas'!$G$4:$G$9993=$A35)*('Controle de NFs Tomadas'!$I$4:$I$9993))</f>
        <v>0</v>
      </c>
    </row>
    <row r="36" spans="1:246" ht="15.75" customHeight="1" outlineLevel="1" x14ac:dyDescent="0.35">
      <c r="A36" s="3" t="s">
        <v>55</v>
      </c>
      <c r="B36" s="70"/>
      <c r="C36" s="70"/>
      <c r="D36" s="168">
        <f>SUMPRODUCT(('Controle de NFs Tomadas'!$E$4:$E$9993=$A$1)*('Controle de NFs Tomadas'!$C$4:$C$9993=D$2)*('Controle de NFs Tomadas'!$G$4:$G$9993=$A36)*('Controle de NFs Tomadas'!$I$4:$I$9993))</f>
        <v>0</v>
      </c>
      <c r="E36" s="168">
        <f>SUMPRODUCT(('Controle de NFs Tomadas'!$E$4:$E$9993=$A$1)*('Controle de NFs Tomadas'!$C$4:$C$9993=E$2)*('Controle de NFs Tomadas'!$G$4:$G$9993=$A36)*('Controle de NFs Tomadas'!$I$4:$I$9993))</f>
        <v>0</v>
      </c>
      <c r="F36" s="168">
        <f>SUMPRODUCT(('Controle de NFs Tomadas'!$E$4:$E$9993=$A$1)*('Controle de NFs Tomadas'!$C$4:$C$9993=F$2)*('Controle de NFs Tomadas'!$G$4:$G$9993=$A36)*('Controle de NFs Tomadas'!$I$4:$I$9993))</f>
        <v>0</v>
      </c>
      <c r="G36" s="168">
        <f>SUMPRODUCT(('Controle de NFs Tomadas'!$E$4:$E$9993=$A$1)*('Controle de NFs Tomadas'!$C$4:$C$9993=G$2)*('Controle de NFs Tomadas'!$G$4:$G$9993=$A36)*('Controle de NFs Tomadas'!$I$4:$I$9993))</f>
        <v>0</v>
      </c>
      <c r="H36" s="168">
        <f>SUMPRODUCT(('Controle de NFs Tomadas'!$E$4:$E$9993=$A$1)*('Controle de NFs Tomadas'!$C$4:$C$9993=H$2)*('Controle de NFs Tomadas'!$G$4:$G$9993=$A36)*('Controle de NFs Tomadas'!$I$4:$I$9993))</f>
        <v>0</v>
      </c>
      <c r="I36" s="168">
        <f>SUMPRODUCT(('Controle de NFs Tomadas'!$E$4:$E$9993=$A$1)*('Controle de NFs Tomadas'!$C$4:$C$9993=I$2)*('Controle de NFs Tomadas'!$G$4:$G$9993=$A36)*('Controle de NFs Tomadas'!$I$4:$I$9993))</f>
        <v>0</v>
      </c>
      <c r="J36" s="168">
        <f>SUMPRODUCT(('Controle de NFs Tomadas'!$E$4:$E$9993=$A$1)*('Controle de NFs Tomadas'!$C$4:$C$9993=J$2)*('Controle de NFs Tomadas'!$G$4:$G$9993=$A36)*('Controle de NFs Tomadas'!$I$4:$I$9993))</f>
        <v>0</v>
      </c>
      <c r="K36" s="168">
        <f>SUMPRODUCT(('Controle de NFs Tomadas'!$E$4:$E$9993=$A$1)*('Controle de NFs Tomadas'!$C$4:$C$9993=K$2)*('Controle de NFs Tomadas'!$G$4:$G$9993=$A36)*('Controle de NFs Tomadas'!$I$4:$I$9993))</f>
        <v>0</v>
      </c>
      <c r="L36" s="168">
        <f>SUMPRODUCT(('Controle de NFs Tomadas'!$E$4:$E$9993=$A$1)*('Controle de NFs Tomadas'!$C$4:$C$9993=L$2)*('Controle de NFs Tomadas'!$G$4:$G$9993=$A36)*('Controle de NFs Tomadas'!$I$4:$I$9993))</f>
        <v>0</v>
      </c>
      <c r="M36" s="168">
        <f>SUMPRODUCT(('Controle de NFs Tomadas'!$E$4:$E$9993=$A$1)*('Controle de NFs Tomadas'!$C$4:$C$9993=M$2)*('Controle de NFs Tomadas'!$G$4:$G$9993=$A36)*('Controle de NFs Tomadas'!$I$4:$I$9993))</f>
        <v>0</v>
      </c>
      <c r="N36" s="168">
        <f>SUMPRODUCT(('Controle de NFs Tomadas'!$E$4:$E$9993=$A$1)*('Controle de NFs Tomadas'!$C$4:$C$9993=N$2)*('Controle de NFs Tomadas'!$G$4:$G$9993=$A36)*('Controle de NFs Tomadas'!$I$4:$I$9993))</f>
        <v>0</v>
      </c>
      <c r="O36" s="168">
        <f>SUMPRODUCT(('Controle de NFs Tomadas'!$E$4:$E$9993=$A$1)*('Controle de NFs Tomadas'!$C$4:$C$9993=O$2)*('Controle de NFs Tomadas'!$G$4:$G$9993=$A36)*('Controle de NFs Tomadas'!$I$4:$I$9993))</f>
        <v>0</v>
      </c>
      <c r="P36" s="168">
        <f>SUMPRODUCT(('Controle de NFs Tomadas'!$E$4:$E$9993=$A$1)*('Controle de NFs Tomadas'!$C$4:$C$9993=P$2)*('Controle de NFs Tomadas'!$G$4:$G$9993=$A36)*('Controle de NFs Tomadas'!$I$4:$I$9993))</f>
        <v>0</v>
      </c>
      <c r="Q36" s="168">
        <f>SUMPRODUCT(('Controle de NFs Tomadas'!$E$4:$E$9993=$A$1)*('Controle de NFs Tomadas'!$C$4:$C$9993=Q$2)*('Controle de NFs Tomadas'!$G$4:$G$9993=$A36)*('Controle de NFs Tomadas'!$I$4:$I$9993))</f>
        <v>0</v>
      </c>
      <c r="R36" s="168">
        <f>SUMPRODUCT(('Controle de NFs Tomadas'!$E$4:$E$9993=$A$1)*('Controle de NFs Tomadas'!$C$4:$C$9993=R$2)*('Controle de NFs Tomadas'!$G$4:$G$9993=$A36)*('Controle de NFs Tomadas'!$I$4:$I$9993))</f>
        <v>0</v>
      </c>
      <c r="S36" s="168">
        <f>SUMPRODUCT(('Controle de NFs Tomadas'!$E$4:$E$9993=$A$1)*('Controle de NFs Tomadas'!$C$4:$C$9993=S$2)*('Controle de NFs Tomadas'!$G$4:$G$9993=$A36)*('Controle de NFs Tomadas'!$I$4:$I$9993))</f>
        <v>0</v>
      </c>
      <c r="T36" s="168">
        <f>SUMPRODUCT(('Controle de NFs Tomadas'!$E$4:$E$9993=$A$1)*('Controle de NFs Tomadas'!$C$4:$C$9993=T$2)*('Controle de NFs Tomadas'!$G$4:$G$9993=$A36)*('Controle de NFs Tomadas'!$I$4:$I$9993))</f>
        <v>0</v>
      </c>
      <c r="U36" s="168">
        <f>SUMPRODUCT(('Controle de NFs Tomadas'!$E$4:$E$9993=$A$1)*('Controle de NFs Tomadas'!$C$4:$C$9993=U$2)*('Controle de NFs Tomadas'!$G$4:$G$9993=$A36)*('Controle de NFs Tomadas'!$I$4:$I$9993))</f>
        <v>0</v>
      </c>
      <c r="V36" s="168">
        <f>SUMPRODUCT(('Controle de NFs Tomadas'!$E$4:$E$9993=$A$1)*('Controle de NFs Tomadas'!$C$4:$C$9993=V$2)*('Controle de NFs Tomadas'!$G$4:$G$9993=$A36)*('Controle de NFs Tomadas'!$I$4:$I$9993))</f>
        <v>0</v>
      </c>
      <c r="W36" s="168">
        <f>SUMPRODUCT(('Controle de NFs Tomadas'!$E$4:$E$9993=$A$1)*('Controle de NFs Tomadas'!$C$4:$C$9993=W$2)*('Controle de NFs Tomadas'!$G$4:$G$9993=$A36)*('Controle de NFs Tomadas'!$I$4:$I$9993))</f>
        <v>0</v>
      </c>
      <c r="X36" s="168">
        <f>SUMPRODUCT(('Controle de NFs Tomadas'!$E$4:$E$9993=$A$1)*('Controle de NFs Tomadas'!$C$4:$C$9993=X$2)*('Controle de NFs Tomadas'!$G$4:$G$9993=$A36)*('Controle de NFs Tomadas'!$I$4:$I$9993))</f>
        <v>0</v>
      </c>
      <c r="Y36" s="168">
        <v>144.80000000000001</v>
      </c>
      <c r="Z36" s="168"/>
      <c r="AA36" s="168">
        <f>SUMPRODUCT(('Controle de NFs Tomadas'!$E$4:$E$9993=$A$1)*('Controle de NFs Tomadas'!$C$4:$C$9993=AA$2)*('Controle de NFs Tomadas'!$G$4:$G$9993=$A36)*('Controle de NFs Tomadas'!$I$4:$I$9993))</f>
        <v>0</v>
      </c>
      <c r="AB36" s="168">
        <f>SUMPRODUCT(('Controle de NFs Tomadas'!$E$4:$E$9993=$A$1)*('Controle de NFs Tomadas'!$C$4:$C$9993=AB$2)*('Controle de NFs Tomadas'!$G$4:$G$9993=$A36)*('Controle de NFs Tomadas'!$I$4:$I$9993))</f>
        <v>0</v>
      </c>
      <c r="AC36" s="168">
        <f>SUMPRODUCT(('Controle de NFs Tomadas'!$E$4:$E$9993=$A$1)*('Controle de NFs Tomadas'!$C$4:$C$9993=AC$2)*('Controle de NFs Tomadas'!$G$4:$G$9993=$A36)*('Controle de NFs Tomadas'!$I$4:$I$9993))</f>
        <v>0</v>
      </c>
      <c r="AD36" s="168">
        <f>SUMPRODUCT(('Controle de NFs Tomadas'!$E$4:$E$9993=$A$1)*('Controle de NFs Tomadas'!$C$4:$C$9993=AD$2)*('Controle de NFs Tomadas'!$G$4:$G$9993=$A36)*('Controle de NFs Tomadas'!$I$4:$I$9993))</f>
        <v>0</v>
      </c>
      <c r="AE36" s="168">
        <f>SUMPRODUCT(('Controle de NFs Tomadas'!$E$4:$E$9993=$A$1)*('Controle de NFs Tomadas'!$C$4:$C$9993=AE$2)*('Controle de NFs Tomadas'!$G$4:$G$9993=$A36)*('Controle de NFs Tomadas'!$I$4:$I$9993))</f>
        <v>0</v>
      </c>
      <c r="AF36" s="168">
        <v>64.72</v>
      </c>
      <c r="AG36" s="168">
        <f>SUMPRODUCT(('Controle de NFs Tomadas'!$E$4:$E$9993=$A$1)*('Controle de NFs Tomadas'!$C$4:$C$9993=AG$2)*('Controle de NFs Tomadas'!$G$4:$G$9993=$A36)*('Controle de NFs Tomadas'!$I$4:$I$9993))</f>
        <v>0</v>
      </c>
      <c r="AH36" s="194">
        <f>SUMPRODUCT(('Controle de NFs Tomadas'!$E$4:$E$9993=$A$1)*('Controle de NFs Tomadas'!$C$4:$C$9993=AH$2)*('Controle de NFs Tomadas'!$G$4:$G$9993=$A36)*('Controle de NFs Tomadas'!$I$4:$I$9993))</f>
        <v>0</v>
      </c>
      <c r="AI36" s="167">
        <f>SUMPRODUCT(('Controle de NFs Tomadas'!$E$4:$E$9993=$A$1)*('Controle de NFs Tomadas'!$C$4:$C$9993=AI$2)*('Controle de NFs Tomadas'!$G$4:$G$9993=$A36)*('Controle de NFs Tomadas'!$I$4:$I$9993))</f>
        <v>0</v>
      </c>
      <c r="AJ36" s="168">
        <f>SUMPRODUCT(('Controle de NFs Tomadas'!$E$4:$E$9993=$A$1)*('Controle de NFs Tomadas'!$C$4:$C$9993=AJ$2)*('Controle de NFs Tomadas'!$G$4:$G$9993=$A36)*('Controle de NFs Tomadas'!$I$4:$I$9993))</f>
        <v>0</v>
      </c>
      <c r="AK36" s="168">
        <f>SUMPRODUCT(('Controle de NFs Tomadas'!$E$4:$E$9993=$A$1)*('Controle de NFs Tomadas'!$C$4:$C$9993=AK$2)*('Controle de NFs Tomadas'!$G$4:$G$9993=$A36)*('Controle de NFs Tomadas'!$I$4:$I$9993))</f>
        <v>0</v>
      </c>
      <c r="AL36" s="168">
        <f>SUMPRODUCT(('Controle de NFs Tomadas'!$E$4:$E$9993=$A$1)*('Controle de NFs Tomadas'!$C$4:$C$9993=AL$2)*('Controle de NFs Tomadas'!$G$4:$G$9993=$A36)*('Controle de NFs Tomadas'!$I$4:$I$9993))</f>
        <v>0</v>
      </c>
      <c r="AM36" s="168">
        <v>96.24</v>
      </c>
      <c r="AN36" s="168">
        <f>SUMPRODUCT(('Controle de NFs Tomadas'!$E$4:$E$9993=$A$1)*('Controle de NFs Tomadas'!$C$4:$C$9993=AN$2)*('Controle de NFs Tomadas'!$G$4:$G$9993=$A36)*('Controle de NFs Tomadas'!$I$4:$I$9993))</f>
        <v>0</v>
      </c>
      <c r="AO36" s="168">
        <f>SUMPRODUCT(('Controle de NFs Tomadas'!$E$4:$E$9993=$A$1)*('Controle de NFs Tomadas'!$C$4:$C$9993=AO$2)*('Controle de NFs Tomadas'!$G$4:$G$9993=$A36)*('Controle de NFs Tomadas'!$I$4:$I$9993))</f>
        <v>0</v>
      </c>
      <c r="AP36" s="168">
        <f>SUMPRODUCT(('Controle de NFs Tomadas'!$E$4:$E$9993=$A$1)*('Controle de NFs Tomadas'!$C$4:$C$9993=AP$2)*('Controle de NFs Tomadas'!$G$4:$G$9993=$A36)*('Controle de NFs Tomadas'!$I$4:$I$9993))</f>
        <v>0</v>
      </c>
      <c r="AQ36" s="168">
        <f>SUMPRODUCT(('Controle de NFs Tomadas'!$E$4:$E$9993=$A$1)*('Controle de NFs Tomadas'!$C$4:$C$9993=AQ$2)*('Controle de NFs Tomadas'!$G$4:$G$9993=$A36)*('Controle de NFs Tomadas'!$I$4:$I$9993))</f>
        <v>0</v>
      </c>
      <c r="AR36" s="168">
        <f>SUMPRODUCT(('Controle de NFs Tomadas'!$E$4:$E$9993=$A$1)*('Controle de NFs Tomadas'!$C$4:$C$9993=AR$2)*('Controle de NFs Tomadas'!$G$4:$G$9993=$A36)*('Controle de NFs Tomadas'!$I$4:$I$9993))</f>
        <v>0</v>
      </c>
      <c r="AS36" s="168">
        <f>SUMPRODUCT(('Controle de NFs Tomadas'!$E$4:$E$9993=$A$1)*('Controle de NFs Tomadas'!$C$4:$C$9993=AS$2)*('Controle de NFs Tomadas'!$G$4:$G$9993=$A36)*('Controle de NFs Tomadas'!$I$4:$I$9993))</f>
        <v>0</v>
      </c>
      <c r="AT36" s="168">
        <f>SUMPRODUCT(('Controle de NFs Tomadas'!$E$4:$E$9993=$A$1)*('Controle de NFs Tomadas'!$C$4:$C$9993=AT$2)*('Controle de NFs Tomadas'!$G$4:$G$9993=$A36)*('Controle de NFs Tomadas'!$I$4:$I$9993))</f>
        <v>0</v>
      </c>
      <c r="AU36" s="168">
        <f>SUMPRODUCT(('Controle de NFs Tomadas'!$E$4:$E$9993=$A$1)*('Controle de NFs Tomadas'!$C$4:$C$9993=AU$2)*('Controle de NFs Tomadas'!$G$4:$G$9993=$A36)*('Controle de NFs Tomadas'!$I$4:$I$9993))</f>
        <v>0</v>
      </c>
      <c r="AV36" s="168">
        <f>SUMPRODUCT(('Controle de NFs Tomadas'!$E$4:$E$9993=$A$1)*('Controle de NFs Tomadas'!$C$4:$C$9993=AV$2)*('Controle de NFs Tomadas'!$G$4:$G$9993=$A36)*('Controle de NFs Tomadas'!$I$4:$I$9993))</f>
        <v>0</v>
      </c>
      <c r="AW36" s="168">
        <f>SUMPRODUCT(('Controle de NFs Tomadas'!$E$4:$E$9993=$A$1)*('Controle de NFs Tomadas'!$C$4:$C$9993=AW$2)*('Controle de NFs Tomadas'!$G$4:$G$9993=$A36)*('Controle de NFs Tomadas'!$I$4:$I$9993))</f>
        <v>0</v>
      </c>
      <c r="AX36" s="168">
        <f>SUMPRODUCT(('Controle de NFs Tomadas'!$E$4:$E$9993=$A$1)*('Controle de NFs Tomadas'!$C$4:$C$9993=AX$2)*('Controle de NFs Tomadas'!$G$4:$G$9993=$A36)*('Controle de NFs Tomadas'!$I$4:$I$9993))</f>
        <v>0</v>
      </c>
      <c r="AY36" s="168">
        <f>SUMPRODUCT(('Controle de NFs Tomadas'!$E$4:$E$9993=$A$1)*('Controle de NFs Tomadas'!$C$4:$C$9993=AY$2)*('Controle de NFs Tomadas'!$G$4:$G$9993=$A36)*('Controle de NFs Tomadas'!$I$4:$I$9993))</f>
        <v>0</v>
      </c>
      <c r="AZ36" s="168">
        <f>SUMPRODUCT(('Controle de NFs Tomadas'!$E$4:$E$9993=$A$1)*('Controle de NFs Tomadas'!$C$4:$C$9993=AZ$2)*('Controle de NFs Tomadas'!$G$4:$G$9993=$A36)*('Controle de NFs Tomadas'!$I$4:$I$9993))</f>
        <v>0</v>
      </c>
      <c r="BA36" s="168">
        <v>102.64</v>
      </c>
      <c r="BB36" s="168">
        <f>SUMPRODUCT(('Controle de NFs Tomadas'!$E$4:$E$9993=$A$1)*('Controle de NFs Tomadas'!$C$4:$C$9993=BB$2)*('Controle de NFs Tomadas'!$G$4:$G$9993=$A36)*('Controle de NFs Tomadas'!$I$4:$I$9993))</f>
        <v>0</v>
      </c>
      <c r="BC36" s="168">
        <f>SUMPRODUCT(('Controle de NFs Tomadas'!$E$4:$E$9993=$A$1)*('Controle de NFs Tomadas'!$C$4:$C$9993=BC$2)*('Controle de NFs Tomadas'!$G$4:$G$9993=$A36)*('Controle de NFs Tomadas'!$I$4:$I$9993))</f>
        <v>0</v>
      </c>
      <c r="BD36" s="168">
        <f>SUMPRODUCT(('Controle de NFs Tomadas'!$E$4:$E$9993=$A$1)*('Controle de NFs Tomadas'!$C$4:$C$9993=BD$2)*('Controle de NFs Tomadas'!$G$4:$G$9993=$A36)*('Controle de NFs Tomadas'!$I$4:$I$9993))</f>
        <v>0</v>
      </c>
      <c r="BE36" s="168">
        <f>SUMPRODUCT(('Controle de NFs Tomadas'!$E$4:$E$9993=$A$1)*('Controle de NFs Tomadas'!$C$4:$C$9993=BE$2)*('Controle de NFs Tomadas'!$G$4:$G$9993=$A36)*('Controle de NFs Tomadas'!$I$4:$I$9993))</f>
        <v>0</v>
      </c>
      <c r="BF36" s="168">
        <f>SUMPRODUCT(('Controle de NFs Tomadas'!$E$4:$E$9993=$A$1)*('Controle de NFs Tomadas'!$C$4:$C$9993=BF$2)*('Controle de NFs Tomadas'!$G$4:$G$9993=$A36)*('Controle de NFs Tomadas'!$I$4:$I$9993))</f>
        <v>0</v>
      </c>
      <c r="BG36" s="168">
        <f>SUMPRODUCT(('Controle de NFs Tomadas'!$E$4:$E$9993=$A$1)*('Controle de NFs Tomadas'!$C$4:$C$9993=BG$2)*('Controle de NFs Tomadas'!$G$4:$G$9993=$A36)*('Controle de NFs Tomadas'!$I$4:$I$9993))</f>
        <v>0</v>
      </c>
      <c r="BH36" s="168">
        <v>0</v>
      </c>
      <c r="BI36" s="168">
        <f>SUMPRODUCT(('Controle de NFs Tomadas'!$E$4:$E$9993=$A$1)*('Controle de NFs Tomadas'!$C$4:$C$9993=BI$2)*('Controle de NFs Tomadas'!$G$4:$G$9993=$A36)*('Controle de NFs Tomadas'!$I$4:$I$9993))</f>
        <v>0</v>
      </c>
      <c r="BJ36" s="168">
        <f>SUMPRODUCT(('Controle de NFs Tomadas'!$E$4:$E$9993=$A$1)*('Controle de NFs Tomadas'!$C$4:$C$9993=BJ$2)*('Controle de NFs Tomadas'!$G$4:$G$9993=$A36)*('Controle de NFs Tomadas'!$I$4:$I$9993))</f>
        <v>0</v>
      </c>
      <c r="BK36" s="168">
        <f>SUMPRODUCT(('Controle de NFs Tomadas'!$E$4:$E$9993=$A$1)*('Controle de NFs Tomadas'!$C$4:$C$9993=BK$2)*('Controle de NFs Tomadas'!$G$4:$G$9993=$A36)*('Controle de NFs Tomadas'!$I$4:$I$9993))</f>
        <v>0</v>
      </c>
      <c r="BL36" s="168">
        <f>SUMPRODUCT(('Controle de NFs Tomadas'!$E$4:$E$9993=$A$1)*('Controle de NFs Tomadas'!$C$4:$C$9993=BL$2)*('Controle de NFs Tomadas'!$G$4:$G$9993=$A36)*('Controle de NFs Tomadas'!$I$4:$I$9993))</f>
        <v>0</v>
      </c>
      <c r="BM36" s="169">
        <f>SUMPRODUCT(('Controle de NFs Tomadas'!$E$4:$E$9993=$A$1)*('Controle de NFs Tomadas'!$C$4:$C$9993=BM$2)*('Controle de NFs Tomadas'!$G$4:$G$9993=$A36)*('Controle de NFs Tomadas'!$I$4:$I$9993))</f>
        <v>0</v>
      </c>
      <c r="BN36" s="170">
        <f>SUMPRODUCT(('Controle de NFs Tomadas'!$E$4:$E$9993=$A$1)*('Controle de NFs Tomadas'!$C$4:$C$9993=BN$2)*('Controle de NFs Tomadas'!$G$4:$G$9993=$A36)*('Controle de NFs Tomadas'!$I$4:$I$9993))</f>
        <v>0</v>
      </c>
      <c r="BO36" s="168">
        <f>SUMPRODUCT(('Controle de NFs Tomadas'!$E$4:$E$9993=$A$1)*('Controle de NFs Tomadas'!$C$4:$C$9993=BO$2)*('Controle de NFs Tomadas'!$G$4:$G$9993=$A36)*('Controle de NFs Tomadas'!$I$4:$I$9993))</f>
        <v>0</v>
      </c>
      <c r="BP36" s="168">
        <f>SUMPRODUCT(('Controle de NFs Tomadas'!$E$4:$E$9993=$A$1)*('Controle de NFs Tomadas'!$C$4:$C$9993=BP$2)*('Controle de NFs Tomadas'!$G$4:$G$9993=$A36)*('Controle de NFs Tomadas'!$I$4:$I$9993))</f>
        <v>0</v>
      </c>
      <c r="BQ36" s="168">
        <f>SUMPRODUCT(('Controle de NFs Tomadas'!$E$4:$E$9993=$A$1)*('Controle de NFs Tomadas'!$C$4:$C$9993=BQ$2)*('Controle de NFs Tomadas'!$G$4:$G$9993=$A36)*('Controle de NFs Tomadas'!$I$4:$I$9993))</f>
        <v>0</v>
      </c>
      <c r="BR36" s="168">
        <f>SUMPRODUCT(('Controle de NFs Tomadas'!$E$4:$E$9993=$A$1)*('Controle de NFs Tomadas'!$C$4:$C$9993=BR$2)*('Controle de NFs Tomadas'!$G$4:$G$9993=$A36)*('Controle de NFs Tomadas'!$I$4:$I$9993))</f>
        <v>0</v>
      </c>
      <c r="BS36" s="168">
        <f>SUMPRODUCT(('Controle de NFs Tomadas'!$E$4:$E$9993=$A$1)*('Controle de NFs Tomadas'!$C$4:$C$9993=BS$2)*('Controle de NFs Tomadas'!$G$4:$G$9993=$A36)*('Controle de NFs Tomadas'!$I$4:$I$9993))</f>
        <v>0</v>
      </c>
      <c r="BT36" s="168">
        <f>SUMPRODUCT(('Controle de NFs Tomadas'!$E$4:$E$9993=$A$1)*('Controle de NFs Tomadas'!$C$4:$C$9993=BT$2)*('Controle de NFs Tomadas'!$G$4:$G$9993=$A36)*('Controle de NFs Tomadas'!$I$4:$I$9993))</f>
        <v>0</v>
      </c>
      <c r="BU36" s="168">
        <f>SUMPRODUCT(('Controle de NFs Tomadas'!$E$4:$E$9993=$A$1)*('Controle de NFs Tomadas'!$C$4:$C$9993=BU$2)*('Controle de NFs Tomadas'!$G$4:$G$9993=$A36)*('Controle de NFs Tomadas'!$I$4:$I$9993))</f>
        <v>0</v>
      </c>
      <c r="BV36" s="168">
        <v>0</v>
      </c>
      <c r="BW36" s="168">
        <f>SUMPRODUCT(('Controle de NFs Tomadas'!$E$4:$E$9993=$A$1)*('Controle de NFs Tomadas'!$C$4:$C$9993=BW$2)*('Controle de NFs Tomadas'!$G$4:$G$9993=$A36)*('Controle de NFs Tomadas'!$I$4:$I$9993))</f>
        <v>0</v>
      </c>
      <c r="BX36" s="168">
        <f>SUMPRODUCT(('Controle de NFs Tomadas'!$E$4:$E$9993=$A$1)*('Controle de NFs Tomadas'!$C$4:$C$9993=BX$2)*('Controle de NFs Tomadas'!$G$4:$G$9993=$A36)*('Controle de NFs Tomadas'!$I$4:$I$9993))</f>
        <v>0</v>
      </c>
      <c r="BY36" s="168">
        <f>SUMPRODUCT(('Controle de NFs Tomadas'!$E$4:$E$9993=$A$1)*('Controle de NFs Tomadas'!$C$4:$C$9993=BY$2)*('Controle de NFs Tomadas'!$G$4:$G$9993=$A36)*('Controle de NFs Tomadas'!$I$4:$I$9993))</f>
        <v>0</v>
      </c>
      <c r="BZ36" s="168">
        <f>SUMPRODUCT(('Controle de NFs Tomadas'!$E$4:$E$9993=$A$1)*('Controle de NFs Tomadas'!$C$4:$C$9993=BZ$2)*('Controle de NFs Tomadas'!$G$4:$G$9993=$A36)*('Controle de NFs Tomadas'!$I$4:$I$9993))</f>
        <v>0</v>
      </c>
      <c r="CA36" s="168">
        <f>SUMPRODUCT(('Controle de NFs Tomadas'!$E$4:$E$9993=$A$1)*('Controle de NFs Tomadas'!$C$4:$C$9993=CA$2)*('Controle de NFs Tomadas'!$G$4:$G$9993=$A36)*('Controle de NFs Tomadas'!$I$4:$I$9993))</f>
        <v>0</v>
      </c>
      <c r="CB36" s="168">
        <f>SUMPRODUCT(('Controle de NFs Tomadas'!$E$4:$E$9993=$A$1)*('Controle de NFs Tomadas'!$C$4:$C$9993=CB$2)*('Controle de NFs Tomadas'!$G$4:$G$9993=$A36)*('Controle de NFs Tomadas'!$I$4:$I$9993))</f>
        <v>0</v>
      </c>
      <c r="CC36" s="168">
        <f>SUMPRODUCT(('Controle de NFs Tomadas'!$E$4:$E$9993=$A$1)*('Controle de NFs Tomadas'!$C$4:$C$9993=CC$2)*('Controle de NFs Tomadas'!$G$4:$G$9993=$A36)*('Controle de NFs Tomadas'!$I$4:$I$9993))</f>
        <v>0</v>
      </c>
      <c r="CD36" s="168">
        <f>SUMPRODUCT(('Controle de NFs Tomadas'!$E$4:$E$9993=$A$1)*('Controle de NFs Tomadas'!$C$4:$C$9993=CD$2)*('Controle de NFs Tomadas'!$G$4:$G$9993=$A36)*('Controle de NFs Tomadas'!$I$4:$I$9993))</f>
        <v>0</v>
      </c>
      <c r="CE36" s="168">
        <f>SUMPRODUCT(('Controle de NFs Tomadas'!$E$4:$E$9993=$A$1)*('Controle de NFs Tomadas'!$C$4:$C$9993=CE$2)*('Controle de NFs Tomadas'!$G$4:$G$9993=$A36)*('Controle de NFs Tomadas'!$I$4:$I$9993))</f>
        <v>0</v>
      </c>
      <c r="CF36" s="168">
        <f>SUMPRODUCT(('Controle de NFs Tomadas'!$E$4:$E$9993=$A$1)*('Controle de NFs Tomadas'!$C$4:$C$9993=CF$2)*('Controle de NFs Tomadas'!$G$4:$G$9993=$A36)*('Controle de NFs Tomadas'!$I$4:$I$9993))</f>
        <v>0</v>
      </c>
      <c r="CG36" s="168">
        <f>SUMPRODUCT(('Controle de NFs Tomadas'!$E$4:$E$9993=$A$1)*('Controle de NFs Tomadas'!$C$4:$C$9993=CG$2)*('Controle de NFs Tomadas'!$G$4:$G$9993=$A36)*('Controle de NFs Tomadas'!$I$4:$I$9993))</f>
        <v>0</v>
      </c>
      <c r="CH36" s="168">
        <f>SUMPRODUCT(('Controle de NFs Tomadas'!$E$4:$E$9993=$A$1)*('Controle de NFs Tomadas'!$C$4:$C$9993=CH$2)*('Controle de NFs Tomadas'!$G$4:$G$9993=$A36)*('Controle de NFs Tomadas'!$I$4:$I$9993))</f>
        <v>0</v>
      </c>
      <c r="CI36" s="168">
        <f>SUMPRODUCT(('Controle de NFs Tomadas'!$E$4:$E$9993=$A$1)*('Controle de NFs Tomadas'!$C$4:$C$9993=CI$2)*('Controle de NFs Tomadas'!$G$4:$G$9993=$A36)*('Controle de NFs Tomadas'!$I$4:$I$9993))</f>
        <v>0</v>
      </c>
      <c r="CJ36" s="168">
        <v>133.91999999999999</v>
      </c>
      <c r="CK36" s="168">
        <v>0</v>
      </c>
      <c r="CL36" s="168">
        <f>SUMPRODUCT(('Controle de NFs Tomadas'!$E$4:$E$9993=$A$1)*('Controle de NFs Tomadas'!$C$4:$C$9993=CL$2)*('Controle de NFs Tomadas'!$G$4:$G$9993=$A36)*('Controle de NFs Tomadas'!$I$4:$I$9993))</f>
        <v>0</v>
      </c>
      <c r="CM36" s="168">
        <f>SUMPRODUCT(('Controle de NFs Tomadas'!$E$4:$E$9993=$A$1)*('Controle de NFs Tomadas'!$C$4:$C$9993=CM$2)*('Controle de NFs Tomadas'!$G$4:$G$9993=$A36)*('Controle de NFs Tomadas'!$I$4:$I$9993))</f>
        <v>0</v>
      </c>
      <c r="CN36" s="168">
        <f>SUMPRODUCT(('Controle de NFs Tomadas'!$E$4:$E$9993=$A$1)*('Controle de NFs Tomadas'!$C$4:$C$9993=CN$2)*('Controle de NFs Tomadas'!$G$4:$G$9993=$A36)*('Controle de NFs Tomadas'!$I$4:$I$9993))</f>
        <v>0</v>
      </c>
      <c r="CO36" s="168">
        <f>SUMPRODUCT(('Controle de NFs Tomadas'!$E$4:$E$9993=$A$1)*('Controle de NFs Tomadas'!$C$4:$C$9993=CO$2)*('Controle de NFs Tomadas'!$G$4:$G$9993=$A36)*('Controle de NFs Tomadas'!$I$4:$I$9993))</f>
        <v>0</v>
      </c>
      <c r="CP36" s="168">
        <f>SUMPRODUCT(('Controle de NFs Tomadas'!$E$4:$E$9993=$A$1)*('Controle de NFs Tomadas'!$C$4:$C$9993=CP$2)*('Controle de NFs Tomadas'!$G$4:$G$9993=$A36)*('Controle de NFs Tomadas'!$I$4:$I$9993))</f>
        <v>0</v>
      </c>
      <c r="CQ36" s="168">
        <f>SUMPRODUCT(('Controle de NFs Tomadas'!$E$4:$E$9993=$A$1)*('Controle de NFs Tomadas'!$C$4:$C$9993=CQ$2)*('Controle de NFs Tomadas'!$G$4:$G$9993=$A36)*('Controle de NFs Tomadas'!$I$4:$I$9993))</f>
        <v>0</v>
      </c>
      <c r="CR36" s="168">
        <f>SUMPRODUCT(('Controle de NFs Tomadas'!$E$4:$E$9993=$A$1)*('Controle de NFs Tomadas'!$C$4:$C$9993=CR$2)*('Controle de NFs Tomadas'!$G$4:$G$9993=$A36)*('Controle de NFs Tomadas'!$I$4:$I$9993))</f>
        <v>0</v>
      </c>
      <c r="CS36" s="168">
        <f>SUMPRODUCT(('Controle de NFs Tomadas'!$E$4:$E$9993=$A$1)*('Controle de NFs Tomadas'!$C$4:$C$9993=CS$2)*('Controle de NFs Tomadas'!$G$4:$G$9993=$A36)*('Controle de NFs Tomadas'!$I$4:$I$9993))</f>
        <v>0</v>
      </c>
      <c r="CT36" s="168">
        <f>SUMPRODUCT(('Controle de NFs Tomadas'!$E$4:$E$9993=$A$1)*('Controle de NFs Tomadas'!$C$4:$C$9993=CT$2)*('Controle de NFs Tomadas'!$G$4:$G$9993=$A36)*('Controle de NFs Tomadas'!$I$4:$I$9993))</f>
        <v>0</v>
      </c>
      <c r="CU36" s="168">
        <f>SUMPRODUCT(('Controle de NFs Tomadas'!$E$4:$E$9993=$A$1)*('Controle de NFs Tomadas'!$C$4:$C$9993=CU$2)*('Controle de NFs Tomadas'!$G$4:$G$9993=$A36)*('Controle de NFs Tomadas'!$I$4:$I$9993))</f>
        <v>0</v>
      </c>
      <c r="CV36" s="168">
        <f>SUMPRODUCT(('Controle de NFs Tomadas'!$E$4:$E$9993=$A$1)*('Controle de NFs Tomadas'!$C$4:$C$9993=CV$2)*('Controle de NFs Tomadas'!$G$4:$G$9993=$A36)*('Controle de NFs Tomadas'!$I$4:$I$9993))</f>
        <v>0</v>
      </c>
      <c r="CW36" s="168">
        <f>SUMPRODUCT(('Controle de NFs Tomadas'!$E$4:$E$9993=$A$1)*('Controle de NFs Tomadas'!$C$4:$C$9993=CW$2)*('Controle de NFs Tomadas'!$G$4:$G$9993=$A36)*('Controle de NFs Tomadas'!$I$4:$I$9993))</f>
        <v>0</v>
      </c>
      <c r="CX36" s="168">
        <f>SUMPRODUCT(('Controle de NFs Tomadas'!$E$4:$E$9993=$A$1)*('Controle de NFs Tomadas'!$C$4:$C$9993=CX$2)*('Controle de NFs Tomadas'!$G$4:$G$9993=$A36)*('Controle de NFs Tomadas'!$I$4:$I$9993))</f>
        <v>0</v>
      </c>
      <c r="CY36" s="168">
        <f>SUMPRODUCT(('Controle de NFs Tomadas'!$E$4:$E$9993=$A$1)*('Controle de NFs Tomadas'!$C$4:$C$9993=CY$2)*('Controle de NFs Tomadas'!$G$4:$G$9993=$A36)*('Controle de NFs Tomadas'!$I$4:$I$9993))</f>
        <v>0</v>
      </c>
      <c r="CZ36" s="168">
        <f>SUMPRODUCT(('Controle de NFs Tomadas'!$E$4:$E$9993=$A$1)*('Controle de NFs Tomadas'!$C$4:$C$9993=CZ$2)*('Controle de NFs Tomadas'!$G$4:$G$9993=$A36)*('Controle de NFs Tomadas'!$I$4:$I$9993))</f>
        <v>0</v>
      </c>
      <c r="DA36" s="168">
        <f>SUMPRODUCT(('Controle de NFs Tomadas'!$E$4:$E$9993=$A$1)*('Controle de NFs Tomadas'!$C$4:$C$9993=DA$2)*('Controle de NFs Tomadas'!$G$4:$G$9993=$A36)*('Controle de NFs Tomadas'!$I$4:$I$9993))</f>
        <v>0</v>
      </c>
      <c r="DB36" s="168">
        <f>SUMPRODUCT(('Controle de NFs Tomadas'!$E$4:$E$9993=$A$1)*('Controle de NFs Tomadas'!$C$4:$C$9993=DB$2)*('Controle de NFs Tomadas'!$G$4:$G$9993=$A36)*('Controle de NFs Tomadas'!$I$4:$I$9993))</f>
        <v>0</v>
      </c>
      <c r="DC36" s="168">
        <f>SUMPRODUCT(('Controle de NFs Tomadas'!$E$4:$E$9993=$A$1)*('Controle de NFs Tomadas'!$C$4:$C$9993=DC$2)*('Controle de NFs Tomadas'!$G$4:$G$9993=$A36)*('Controle de NFs Tomadas'!$I$4:$I$9993))</f>
        <v>0</v>
      </c>
      <c r="DD36" s="168">
        <f>SUMPRODUCT(('Controle de NFs Tomadas'!$E$4:$E$9993=$A$1)*('Controle de NFs Tomadas'!$C$4:$C$9993=DD$2)*('Controle de NFs Tomadas'!$G$4:$G$9993=$A36)*('Controle de NFs Tomadas'!$I$4:$I$9993))</f>
        <v>0</v>
      </c>
      <c r="DE36" s="168">
        <f>SUMPRODUCT(('Controle de NFs Tomadas'!$E$4:$E$9993=$A$1)*('Controle de NFs Tomadas'!$C$4:$C$9993=DE$2)*('Controle de NFs Tomadas'!$G$4:$G$9993=$A36)*('Controle de NFs Tomadas'!$I$4:$I$9993))</f>
        <v>0</v>
      </c>
      <c r="DF36" s="168">
        <f>SUMPRODUCT(('Controle de NFs Tomadas'!$E$4:$E$9993=$A$1)*('Controle de NFs Tomadas'!$C$4:$C$9993=DF$2)*('Controle de NFs Tomadas'!$G$4:$G$9993=$A36)*('Controle de NFs Tomadas'!$I$4:$I$9993))</f>
        <v>0</v>
      </c>
      <c r="DG36" s="168">
        <f>SUMPRODUCT(('Controle de NFs Tomadas'!$E$4:$E$9993=$A$1)*('Controle de NFs Tomadas'!$C$4:$C$9993=DG$2)*('Controle de NFs Tomadas'!$G$4:$G$9993=$A36)*('Controle de NFs Tomadas'!$I$4:$I$9993))</f>
        <v>0</v>
      </c>
      <c r="DH36" s="168">
        <f>SUMPRODUCT(('Controle de NFs Tomadas'!$E$4:$E$9993=$A$1)*('Controle de NFs Tomadas'!$C$4:$C$9993=DH$2)*('Controle de NFs Tomadas'!$G$4:$G$9993=$A36)*('Controle de NFs Tomadas'!$I$4:$I$9993))</f>
        <v>0</v>
      </c>
      <c r="DI36" s="168">
        <f>SUMPRODUCT(('Controle de NFs Tomadas'!$E$4:$E$9993=$A$1)*('Controle de NFs Tomadas'!$C$4:$C$9993=DI$2)*('Controle de NFs Tomadas'!$G$4:$G$9993=$A36)*('Controle de NFs Tomadas'!$I$4:$I$9993))</f>
        <v>0</v>
      </c>
      <c r="DJ36" s="168">
        <f>SUMPRODUCT(('Controle de NFs Tomadas'!$E$4:$E$9993=$A$1)*('Controle de NFs Tomadas'!$C$4:$C$9993=DJ$2)*('Controle de NFs Tomadas'!$G$4:$G$9993=$A36)*('Controle de NFs Tomadas'!$I$4:$I$9993))</f>
        <v>0</v>
      </c>
      <c r="DK36" s="168">
        <f>SUMPRODUCT(('Controle de NFs Tomadas'!$E$4:$E$9993=$A$1)*('Controle de NFs Tomadas'!$C$4:$C$9993=DK$2)*('Controle de NFs Tomadas'!$G$4:$G$9993=$A36)*('Controle de NFs Tomadas'!$I$4:$I$9993))</f>
        <v>0</v>
      </c>
      <c r="DL36" s="168">
        <f>SUMPRODUCT(('Controle de NFs Tomadas'!$E$4:$E$9993=$A$1)*('Controle de NFs Tomadas'!$C$4:$C$9993=DL$2)*('Controle de NFs Tomadas'!$G$4:$G$9993=$A36)*('Controle de NFs Tomadas'!$I$4:$I$9993))</f>
        <v>0</v>
      </c>
      <c r="DM36" s="168">
        <f>SUMPRODUCT(('Controle de NFs Tomadas'!$E$4:$E$9993=$A$1)*('Controle de NFs Tomadas'!$C$4:$C$9993=DM$2)*('Controle de NFs Tomadas'!$G$4:$G$9993=$A36)*('Controle de NFs Tomadas'!$I$4:$I$9993))</f>
        <v>0</v>
      </c>
      <c r="DN36" s="168">
        <f>SUMPRODUCT(('Controle de NFs Tomadas'!$E$4:$E$9993=$A$1)*('Controle de NFs Tomadas'!$C$4:$C$9993=DN$2)*('Controle de NFs Tomadas'!$G$4:$G$9993=$A36)*('Controle de NFs Tomadas'!$I$4:$I$9993))</f>
        <v>0</v>
      </c>
      <c r="DO36" s="168">
        <f>SUMPRODUCT(('Controle de NFs Tomadas'!$E$4:$E$9993=$A$1)*('Controle de NFs Tomadas'!$C$4:$C$9993=DO$2)*('Controle de NFs Tomadas'!$G$4:$G$9993=$A36)*('Controle de NFs Tomadas'!$I$4:$I$9993))</f>
        <v>0</v>
      </c>
      <c r="DP36" s="168">
        <f>SUMPRODUCT(('Controle de NFs Tomadas'!$E$4:$E$9993=$A$1)*('Controle de NFs Tomadas'!$C$4:$C$9993=DP$2)*('Controle de NFs Tomadas'!$G$4:$G$9993=$A36)*('Controle de NFs Tomadas'!$I$4:$I$9993))</f>
        <v>0</v>
      </c>
      <c r="DQ36" s="168">
        <f>SUMPRODUCT(('Controle de NFs Tomadas'!$E$4:$E$9993=$A$1)*('Controle de NFs Tomadas'!$C$4:$C$9993=DQ$2)*('Controle de NFs Tomadas'!$G$4:$G$9993=$A36)*('Controle de NFs Tomadas'!$I$4:$I$9993))</f>
        <v>0</v>
      </c>
      <c r="DR36" s="168">
        <f>SUMPRODUCT(('Controle de NFs Tomadas'!$E$4:$E$9993=$A$1)*('Controle de NFs Tomadas'!$C$4:$C$9993=DR$2)*('Controle de NFs Tomadas'!$G$4:$G$9993=$A36)*('Controle de NFs Tomadas'!$I$4:$I$9993))</f>
        <v>0</v>
      </c>
      <c r="DS36" s="168">
        <f>SUMPRODUCT(('Controle de NFs Tomadas'!$E$4:$E$9993=$A$1)*('Controle de NFs Tomadas'!$C$4:$C$9993=DS$2)*('Controle de NFs Tomadas'!$G$4:$G$9993=$A36)*('Controle de NFs Tomadas'!$I$4:$I$9993))</f>
        <v>0</v>
      </c>
      <c r="DT36" s="168">
        <f>SUMPRODUCT(('Controle de NFs Tomadas'!$E$4:$E$9993=$A$1)*('Controle de NFs Tomadas'!$C$4:$C$9993=DT$2)*('Controle de NFs Tomadas'!$G$4:$G$9993=$A36)*('Controle de NFs Tomadas'!$I$4:$I$9993))</f>
        <v>0</v>
      </c>
      <c r="DU36" s="168">
        <f>SUMPRODUCT(('Controle de NFs Tomadas'!$E$4:$E$9993=$A$1)*('Controle de NFs Tomadas'!$C$4:$C$9993=DU$2)*('Controle de NFs Tomadas'!$G$4:$G$9993=$A36)*('Controle de NFs Tomadas'!$I$4:$I$9993))</f>
        <v>0</v>
      </c>
      <c r="DV36" s="168">
        <f>SUMPRODUCT(('Controle de NFs Tomadas'!$E$4:$E$9993=$A$1)*('Controle de NFs Tomadas'!$C$4:$C$9993=DV$2)*('Controle de NFs Tomadas'!$G$4:$G$9993=$A36)*('Controle de NFs Tomadas'!$I$4:$I$9993))</f>
        <v>0</v>
      </c>
      <c r="DW36" s="168">
        <f>SUMPRODUCT(('Controle de NFs Tomadas'!$E$4:$E$9993=$A$1)*('Controle de NFs Tomadas'!$C$4:$C$9993=DW$2)*('Controle de NFs Tomadas'!$G$4:$G$9993=$A36)*('Controle de NFs Tomadas'!$I$4:$I$9993))</f>
        <v>0</v>
      </c>
      <c r="DX36" s="168">
        <f>SUMPRODUCT(('Controle de NFs Tomadas'!$E$4:$E$9993=$A$1)*('Controle de NFs Tomadas'!$C$4:$C$9993=DX$2)*('Controle de NFs Tomadas'!$G$4:$G$9993=$A36)*('Controle de NFs Tomadas'!$I$4:$I$9993))</f>
        <v>0</v>
      </c>
      <c r="DY36" s="168">
        <f>SUMPRODUCT(('Controle de NFs Tomadas'!$E$4:$E$9993=$A$1)*('Controle de NFs Tomadas'!$C$4:$C$9993=DY$2)*('Controle de NFs Tomadas'!$G$4:$G$9993=$A36)*('Controle de NFs Tomadas'!$I$4:$I$9993))</f>
        <v>0</v>
      </c>
      <c r="DZ36" s="168">
        <f>SUMPRODUCT(('Controle de NFs Tomadas'!$E$4:$E$9993=$A$1)*('Controle de NFs Tomadas'!$C$4:$C$9993=DZ$2)*('Controle de NFs Tomadas'!$G$4:$G$9993=$A36)*('Controle de NFs Tomadas'!$I$4:$I$9993))</f>
        <v>0</v>
      </c>
      <c r="EA36" s="168">
        <f>SUMPRODUCT(('Controle de NFs Tomadas'!$E$4:$E$9993=$A$1)*('Controle de NFs Tomadas'!$C$4:$C$9993=EA$2)*('Controle de NFs Tomadas'!$G$4:$G$9993=$A36)*('Controle de NFs Tomadas'!$I$4:$I$9993))</f>
        <v>0</v>
      </c>
      <c r="EB36" s="168">
        <f>SUMPRODUCT(('Controle de NFs Tomadas'!$E$4:$E$9993=$A$1)*('Controle de NFs Tomadas'!$C$4:$C$9993=EB$2)*('Controle de NFs Tomadas'!$G$4:$G$9993=$A36)*('Controle de NFs Tomadas'!$I$4:$I$9993))</f>
        <v>0</v>
      </c>
      <c r="EC36" s="168">
        <f>SUMPRODUCT(('Controle de NFs Tomadas'!$E$4:$E$9993=$A$1)*('Controle de NFs Tomadas'!$C$4:$C$9993=EC$2)*('Controle de NFs Tomadas'!$G$4:$G$9993=$A36)*('Controle de NFs Tomadas'!$I$4:$I$9993))</f>
        <v>0</v>
      </c>
      <c r="ED36" s="168">
        <f>SUMPRODUCT(('Controle de NFs Tomadas'!$E$4:$E$9993=$A$1)*('Controle de NFs Tomadas'!$C$4:$C$9993=ED$2)*('Controle de NFs Tomadas'!$G$4:$G$9993=$A36)*('Controle de NFs Tomadas'!$I$4:$I$9993))</f>
        <v>0</v>
      </c>
      <c r="EE36" s="168">
        <f>SUMPRODUCT(('Controle de NFs Tomadas'!$E$4:$E$9993=$A$1)*('Controle de NFs Tomadas'!$C$4:$C$9993=EE$2)*('Controle de NFs Tomadas'!$G$4:$G$9993=$A36)*('Controle de NFs Tomadas'!$I$4:$I$9993))</f>
        <v>0</v>
      </c>
      <c r="EF36" s="168">
        <f>SUMPRODUCT(('Controle de NFs Tomadas'!$E$4:$E$9993=$A$1)*('Controle de NFs Tomadas'!$C$4:$C$9993=EF$2)*('Controle de NFs Tomadas'!$G$4:$G$9993=$A36)*('Controle de NFs Tomadas'!$I$4:$I$9993))</f>
        <v>0</v>
      </c>
      <c r="EG36" s="168">
        <f>SUMPRODUCT(('Controle de NFs Tomadas'!$E$4:$E$9993=$A$1)*('Controle de NFs Tomadas'!$C$4:$C$9993=EG$2)*('Controle de NFs Tomadas'!$G$4:$G$9993=$A36)*('Controle de NFs Tomadas'!$I$4:$I$9993))</f>
        <v>0</v>
      </c>
      <c r="EH36" s="168">
        <f>SUMPRODUCT(('Controle de NFs Tomadas'!$E$4:$E$9993=$A$1)*('Controle de NFs Tomadas'!$C$4:$C$9993=EH$2)*('Controle de NFs Tomadas'!$G$4:$G$9993=$A36)*('Controle de NFs Tomadas'!$I$4:$I$9993))</f>
        <v>0</v>
      </c>
      <c r="EI36" s="168">
        <f>SUMPRODUCT(('Controle de NFs Tomadas'!$E$4:$E$9993=$A$1)*('Controle de NFs Tomadas'!$C$4:$C$9993=EI$2)*('Controle de NFs Tomadas'!$G$4:$G$9993=$A36)*('Controle de NFs Tomadas'!$I$4:$I$9993))</f>
        <v>0</v>
      </c>
      <c r="EJ36" s="168">
        <f>SUMPRODUCT(('Controle de NFs Tomadas'!$E$4:$E$9993=$A$1)*('Controle de NFs Tomadas'!$C$4:$C$9993=EJ$2)*('Controle de NFs Tomadas'!$G$4:$G$9993=$A36)*('Controle de NFs Tomadas'!$I$4:$I$9993))</f>
        <v>0</v>
      </c>
      <c r="EK36" s="168">
        <f>SUMPRODUCT(('Controle de NFs Tomadas'!$E$4:$E$9993=$A$1)*('Controle de NFs Tomadas'!$C$4:$C$9993=EK$2)*('Controle de NFs Tomadas'!$G$4:$G$9993=$A36)*('Controle de NFs Tomadas'!$I$4:$I$9993))</f>
        <v>0</v>
      </c>
      <c r="EL36" s="168">
        <f>SUMPRODUCT(('Controle de NFs Tomadas'!$E$4:$E$9993=$A$1)*('Controle de NFs Tomadas'!$C$4:$C$9993=EL$2)*('Controle de NFs Tomadas'!$G$4:$G$9993=$A36)*('Controle de NFs Tomadas'!$I$4:$I$9993))</f>
        <v>0</v>
      </c>
      <c r="EM36" s="168">
        <f>SUMPRODUCT(('Controle de NFs Tomadas'!$E$4:$E$9993=$A$1)*('Controle de NFs Tomadas'!$C$4:$C$9993=EM$2)*('Controle de NFs Tomadas'!$G$4:$G$9993=$A36)*('Controle de NFs Tomadas'!$I$4:$I$9993))</f>
        <v>0</v>
      </c>
      <c r="EN36" s="168">
        <f>SUMPRODUCT(('Controle de NFs Tomadas'!$E$4:$E$9993=$A$1)*('Controle de NFs Tomadas'!$C$4:$C$9993=EN$2)*('Controle de NFs Tomadas'!$G$4:$G$9993=$A36)*('Controle de NFs Tomadas'!$I$4:$I$9993))</f>
        <v>0</v>
      </c>
      <c r="EO36" s="168">
        <f>SUMPRODUCT(('Controle de NFs Tomadas'!$E$4:$E$9993=$A$1)*('Controle de NFs Tomadas'!$C$4:$C$9993=EO$2)*('Controle de NFs Tomadas'!$G$4:$G$9993=$A36)*('Controle de NFs Tomadas'!$I$4:$I$9993))</f>
        <v>0</v>
      </c>
      <c r="EP36" s="168">
        <f>SUMPRODUCT(('Controle de NFs Tomadas'!$E$4:$E$9993=$A$1)*('Controle de NFs Tomadas'!$C$4:$C$9993=EP$2)*('Controle de NFs Tomadas'!$G$4:$G$9993=$A36)*('Controle de NFs Tomadas'!$I$4:$I$9993))</f>
        <v>0</v>
      </c>
      <c r="EQ36" s="168">
        <f>SUMPRODUCT(('Controle de NFs Tomadas'!$E$4:$E$9993=$A$1)*('Controle de NFs Tomadas'!$C$4:$C$9993=EQ$2)*('Controle de NFs Tomadas'!$G$4:$G$9993=$A36)*('Controle de NFs Tomadas'!$I$4:$I$9993))</f>
        <v>0</v>
      </c>
      <c r="ER36" s="168">
        <f>SUMPRODUCT(('Controle de NFs Tomadas'!$E$4:$E$9993=$A$1)*('Controle de NFs Tomadas'!$C$4:$C$9993=ER$2)*('Controle de NFs Tomadas'!$G$4:$G$9993=$A36)*('Controle de NFs Tomadas'!$I$4:$I$9993))</f>
        <v>0</v>
      </c>
      <c r="ES36" s="168">
        <f>SUMPRODUCT(('Controle de NFs Tomadas'!$E$4:$E$9993=$A$1)*('Controle de NFs Tomadas'!$C$4:$C$9993=ES$2)*('Controle de NFs Tomadas'!$G$4:$G$9993=$A36)*('Controle de NFs Tomadas'!$I$4:$I$9993))</f>
        <v>0</v>
      </c>
      <c r="ET36" s="168">
        <f>SUMPRODUCT(('Controle de NFs Tomadas'!$E$4:$E$9993=$A$1)*('Controle de NFs Tomadas'!$C$4:$C$9993=ET$2)*('Controle de NFs Tomadas'!$G$4:$G$9993=$A36)*('Controle de NFs Tomadas'!$I$4:$I$9993))</f>
        <v>0</v>
      </c>
      <c r="EU36" s="168">
        <f>SUMPRODUCT(('Controle de NFs Tomadas'!$E$4:$E$9993=$A$1)*('Controle de NFs Tomadas'!$C$4:$C$9993=EU$2)*('Controle de NFs Tomadas'!$G$4:$G$9993=$A36)*('Controle de NFs Tomadas'!$I$4:$I$9993))</f>
        <v>0</v>
      </c>
      <c r="EV36" s="168">
        <f>SUMPRODUCT(('Controle de NFs Tomadas'!$E$4:$E$9993=$A$1)*('Controle de NFs Tomadas'!$C$4:$C$9993=EV$2)*('Controle de NFs Tomadas'!$G$4:$G$9993=$A36)*('Controle de NFs Tomadas'!$I$4:$I$9993))</f>
        <v>0</v>
      </c>
      <c r="EW36" s="168">
        <f>SUMPRODUCT(('Controle de NFs Tomadas'!$E$4:$E$9993=$A$1)*('Controle de NFs Tomadas'!$C$4:$C$9993=EW$2)*('Controle de NFs Tomadas'!$G$4:$G$9993=$A36)*('Controle de NFs Tomadas'!$I$4:$I$9993))</f>
        <v>0</v>
      </c>
      <c r="EX36" s="168">
        <f>SUMPRODUCT(('Controle de NFs Tomadas'!$E$4:$E$9993=$A$1)*('Controle de NFs Tomadas'!$C$4:$C$9993=EX$2)*('Controle de NFs Tomadas'!$G$4:$G$9993=$A36)*('Controle de NFs Tomadas'!$I$4:$I$9993))</f>
        <v>0</v>
      </c>
      <c r="EY36" s="168">
        <f>SUMPRODUCT(('Controle de NFs Tomadas'!$E$4:$E$9993=$A$1)*('Controle de NFs Tomadas'!$C$4:$C$9993=EY$2)*('Controle de NFs Tomadas'!$G$4:$G$9993=$A36)*('Controle de NFs Tomadas'!$I$4:$I$9993))</f>
        <v>0</v>
      </c>
      <c r="EZ36" s="168">
        <f>SUMPRODUCT(('Controle de NFs Tomadas'!$E$4:$E$9993=$A$1)*('Controle de NFs Tomadas'!$C$4:$C$9993=EZ$2)*('Controle de NFs Tomadas'!$G$4:$G$9993=$A36)*('Controle de NFs Tomadas'!$I$4:$I$9993))</f>
        <v>0</v>
      </c>
      <c r="FA36" s="168">
        <f>SUMPRODUCT(('Controle de NFs Tomadas'!$E$4:$E$9993=$A$1)*('Controle de NFs Tomadas'!$C$4:$C$9993=FA$2)*('Controle de NFs Tomadas'!$G$4:$G$9993=$A36)*('Controle de NFs Tomadas'!$I$4:$I$9993))</f>
        <v>0</v>
      </c>
      <c r="FB36" s="168">
        <f>SUMPRODUCT(('Controle de NFs Tomadas'!$E$4:$E$9993=$A$1)*('Controle de NFs Tomadas'!$C$4:$C$9993=FB$2)*('Controle de NFs Tomadas'!$G$4:$G$9993=$A36)*('Controle de NFs Tomadas'!$I$4:$I$9993))</f>
        <v>0</v>
      </c>
      <c r="FC36" s="168">
        <f>SUMPRODUCT(('Controle de NFs Tomadas'!$E$4:$E$9993=$A$1)*('Controle de NFs Tomadas'!$C$4:$C$9993=FC$2)*('Controle de NFs Tomadas'!$G$4:$G$9993=$A36)*('Controle de NFs Tomadas'!$I$4:$I$9993))</f>
        <v>0</v>
      </c>
      <c r="FD36" s="168">
        <f>SUMPRODUCT(('Controle de NFs Tomadas'!$E$4:$E$9993=$A$1)*('Controle de NFs Tomadas'!$C$4:$C$9993=FD$2)*('Controle de NFs Tomadas'!$G$4:$G$9993=$A36)*('Controle de NFs Tomadas'!$I$4:$I$9993))</f>
        <v>0</v>
      </c>
      <c r="FE36" s="168">
        <f>SUMPRODUCT(('Controle de NFs Tomadas'!$E$4:$E$9993=$A$1)*('Controle de NFs Tomadas'!$C$4:$C$9993=FE$2)*('Controle de NFs Tomadas'!$G$4:$G$9993=$A36)*('Controle de NFs Tomadas'!$I$4:$I$9993))</f>
        <v>0</v>
      </c>
      <c r="FF36" s="168">
        <f>SUMPRODUCT(('Controle de NFs Tomadas'!$E$4:$E$9993=$A$1)*('Controle de NFs Tomadas'!$C$4:$C$9993=FF$2)*('Controle de NFs Tomadas'!$G$4:$G$9993=$A36)*('Controle de NFs Tomadas'!$I$4:$I$9993))</f>
        <v>0</v>
      </c>
      <c r="FG36" s="168">
        <f>SUMPRODUCT(('Controle de NFs Tomadas'!$E$4:$E$9993=$A$1)*('Controle de NFs Tomadas'!$C$4:$C$9993=FG$2)*('Controle de NFs Tomadas'!$G$4:$G$9993=$A36)*('Controle de NFs Tomadas'!$I$4:$I$9993))</f>
        <v>0</v>
      </c>
      <c r="FH36" s="168">
        <f>SUMPRODUCT(('Controle de NFs Tomadas'!$E$4:$E$9993=$A$1)*('Controle de NFs Tomadas'!$C$4:$C$9993=FH$2)*('Controle de NFs Tomadas'!$G$4:$G$9993=$A36)*('Controle de NFs Tomadas'!$I$4:$I$9993))</f>
        <v>0</v>
      </c>
      <c r="FI36" s="168">
        <f>SUMPRODUCT(('Controle de NFs Tomadas'!$E$4:$E$9993=$A$1)*('Controle de NFs Tomadas'!$C$4:$C$9993=FI$2)*('Controle de NFs Tomadas'!$G$4:$G$9993=$A36)*('Controle de NFs Tomadas'!$I$4:$I$9993))</f>
        <v>0</v>
      </c>
      <c r="FJ36" s="168">
        <f>SUMPRODUCT(('Controle de NFs Tomadas'!$E$4:$E$9993=$A$1)*('Controle de NFs Tomadas'!$C$4:$C$9993=FJ$2)*('Controle de NFs Tomadas'!$G$4:$G$9993=$A36)*('Controle de NFs Tomadas'!$I$4:$I$9993))</f>
        <v>0</v>
      </c>
      <c r="FK36" s="168">
        <f>SUMPRODUCT(('Controle de NFs Tomadas'!$E$4:$E$9993=$A$1)*('Controle de NFs Tomadas'!$C$4:$C$9993=FK$2)*('Controle de NFs Tomadas'!$G$4:$G$9993=$A36)*('Controle de NFs Tomadas'!$I$4:$I$9993))</f>
        <v>0</v>
      </c>
      <c r="FL36" s="168">
        <f>SUMPRODUCT(('Controle de NFs Tomadas'!$E$4:$E$9993=$A$1)*('Controle de NFs Tomadas'!$C$4:$C$9993=FL$2)*('Controle de NFs Tomadas'!$G$4:$G$9993=$A36)*('Controle de NFs Tomadas'!$I$4:$I$9993))</f>
        <v>0</v>
      </c>
      <c r="FM36" s="168">
        <f>SUMPRODUCT(('Controle de NFs Tomadas'!$E$4:$E$9993=$A$1)*('Controle de NFs Tomadas'!$C$4:$C$9993=FM$2)*('Controle de NFs Tomadas'!$G$4:$G$9993=$A36)*('Controle de NFs Tomadas'!$I$4:$I$9993))</f>
        <v>0</v>
      </c>
      <c r="FN36" s="168">
        <f>SUMPRODUCT(('Controle de NFs Tomadas'!$E$4:$E$9993=$A$1)*('Controle de NFs Tomadas'!$C$4:$C$9993=FN$2)*('Controle de NFs Tomadas'!$G$4:$G$9993=$A36)*('Controle de NFs Tomadas'!$I$4:$I$9993))</f>
        <v>0</v>
      </c>
      <c r="FO36" s="168">
        <f>SUMPRODUCT(('Controle de NFs Tomadas'!$E$4:$E$9993=$A$1)*('Controle de NFs Tomadas'!$C$4:$C$9993=FO$2)*('Controle de NFs Tomadas'!$G$4:$G$9993=$A36)*('Controle de NFs Tomadas'!$I$4:$I$9993))</f>
        <v>0</v>
      </c>
      <c r="FP36" s="168">
        <f>SUMPRODUCT(('Controle de NFs Tomadas'!$E$4:$E$9993=$A$1)*('Controle de NFs Tomadas'!$C$4:$C$9993=FP$2)*('Controle de NFs Tomadas'!$G$4:$G$9993=$A36)*('Controle de NFs Tomadas'!$I$4:$I$9993))</f>
        <v>0</v>
      </c>
      <c r="FQ36" s="168">
        <f>SUMPRODUCT(('Controle de NFs Tomadas'!$E$4:$E$9993=$A$1)*('Controle de NFs Tomadas'!$C$4:$C$9993=FQ$2)*('Controle de NFs Tomadas'!$G$4:$G$9993=$A36)*('Controle de NFs Tomadas'!$I$4:$I$9993))</f>
        <v>0</v>
      </c>
      <c r="FR36" s="168">
        <f>SUMPRODUCT(('Controle de NFs Tomadas'!$E$4:$E$9993=$A$1)*('Controle de NFs Tomadas'!$C$4:$C$9993=FR$2)*('Controle de NFs Tomadas'!$G$4:$G$9993=$A36)*('Controle de NFs Tomadas'!$I$4:$I$9993))</f>
        <v>0</v>
      </c>
      <c r="FS36" s="168">
        <f>SUMPRODUCT(('Controle de NFs Tomadas'!$E$4:$E$9993=$A$1)*('Controle de NFs Tomadas'!$C$4:$C$9993=FS$2)*('Controle de NFs Tomadas'!$G$4:$G$9993=$A36)*('Controle de NFs Tomadas'!$I$4:$I$9993))</f>
        <v>0</v>
      </c>
      <c r="FT36" s="168">
        <f>SUMPRODUCT(('Controle de NFs Tomadas'!$E$4:$E$9993=$A$1)*('Controle de NFs Tomadas'!$C$4:$C$9993=FT$2)*('Controle de NFs Tomadas'!$G$4:$G$9993=$A36)*('Controle de NFs Tomadas'!$I$4:$I$9993))</f>
        <v>0</v>
      </c>
      <c r="FU36" s="168">
        <f>SUMPRODUCT(('Controle de NFs Tomadas'!$E$4:$E$9993=$A$1)*('Controle de NFs Tomadas'!$C$4:$C$9993=FU$2)*('Controle de NFs Tomadas'!$G$4:$G$9993=$A36)*('Controle de NFs Tomadas'!$I$4:$I$9993))</f>
        <v>0</v>
      </c>
      <c r="FV36" s="168">
        <f>SUMPRODUCT(('Controle de NFs Tomadas'!$E$4:$E$9993=$A$1)*('Controle de NFs Tomadas'!$C$4:$C$9993=FV$2)*('Controle de NFs Tomadas'!$G$4:$G$9993=$A36)*('Controle de NFs Tomadas'!$I$4:$I$9993))</f>
        <v>0</v>
      </c>
      <c r="FW36" s="168">
        <f>SUMPRODUCT(('Controle de NFs Tomadas'!$E$4:$E$9993=$A$1)*('Controle de NFs Tomadas'!$C$4:$C$9993=FW$2)*('Controle de NFs Tomadas'!$G$4:$G$9993=$A36)*('Controle de NFs Tomadas'!$I$4:$I$9993))</f>
        <v>0</v>
      </c>
      <c r="FX36" s="168">
        <f>SUMPRODUCT(('Controle de NFs Tomadas'!$E$4:$E$9993=$A$1)*('Controle de NFs Tomadas'!$C$4:$C$9993=FX$2)*('Controle de NFs Tomadas'!$G$4:$G$9993=$A36)*('Controle de NFs Tomadas'!$I$4:$I$9993))</f>
        <v>0</v>
      </c>
      <c r="FY36" s="168">
        <f>SUMPRODUCT(('Controle de NFs Tomadas'!$E$4:$E$9993=$A$1)*('Controle de NFs Tomadas'!$C$4:$C$9993=FY$2)*('Controle de NFs Tomadas'!$G$4:$G$9993=$A36)*('Controle de NFs Tomadas'!$I$4:$I$9993))</f>
        <v>0</v>
      </c>
      <c r="FZ36" s="168">
        <f>SUMPRODUCT(('Controle de NFs Tomadas'!$E$4:$E$9993=$A$1)*('Controle de NFs Tomadas'!$C$4:$C$9993=FZ$2)*('Controle de NFs Tomadas'!$G$4:$G$9993=$A36)*('Controle de NFs Tomadas'!$I$4:$I$9993))</f>
        <v>0</v>
      </c>
      <c r="GA36" s="168">
        <f>SUMPRODUCT(('Controle de NFs Tomadas'!$E$4:$E$9993=$A$1)*('Controle de NFs Tomadas'!$C$4:$C$9993=GA$2)*('Controle de NFs Tomadas'!$G$4:$G$9993=$A36)*('Controle de NFs Tomadas'!$I$4:$I$9993))</f>
        <v>0</v>
      </c>
      <c r="GB36" s="168">
        <f>SUMPRODUCT(('Controle de NFs Tomadas'!$E$4:$E$9993=$A$1)*('Controle de NFs Tomadas'!$C$4:$C$9993=GB$2)*('Controle de NFs Tomadas'!$G$4:$G$9993=$A36)*('Controle de NFs Tomadas'!$I$4:$I$9993))</f>
        <v>0</v>
      </c>
      <c r="GC36" s="168">
        <f>SUMPRODUCT(('Controle de NFs Tomadas'!$E$4:$E$9993=$A$1)*('Controle de NFs Tomadas'!$C$4:$C$9993=GC$2)*('Controle de NFs Tomadas'!$G$4:$G$9993=$A36)*('Controle de NFs Tomadas'!$I$4:$I$9993))</f>
        <v>0</v>
      </c>
      <c r="GD36" s="168">
        <f>SUMPRODUCT(('Controle de NFs Tomadas'!$E$4:$E$9993=$A$1)*('Controle de NFs Tomadas'!$C$4:$C$9993=GD$2)*('Controle de NFs Tomadas'!$G$4:$G$9993=$A36)*('Controle de NFs Tomadas'!$I$4:$I$9993))</f>
        <v>0</v>
      </c>
      <c r="GE36" s="168">
        <f>SUMPRODUCT(('Controle de NFs Tomadas'!$E$4:$E$9993=$A$1)*('Controle de NFs Tomadas'!$C$4:$C$9993=GE$2)*('Controle de NFs Tomadas'!$G$4:$G$9993=$A36)*('Controle de NFs Tomadas'!$I$4:$I$9993))</f>
        <v>0</v>
      </c>
      <c r="GF36" s="168">
        <f>SUMPRODUCT(('Controle de NFs Tomadas'!$E$4:$E$9993=$A$1)*('Controle de NFs Tomadas'!$C$4:$C$9993=GF$2)*('Controle de NFs Tomadas'!$G$4:$G$9993=$A36)*('Controle de NFs Tomadas'!$I$4:$I$9993))</f>
        <v>0</v>
      </c>
      <c r="GG36" s="168">
        <f>SUMPRODUCT(('Controle de NFs Tomadas'!$E$4:$E$9993=$A$1)*('Controle de NFs Tomadas'!$C$4:$C$9993=GG$2)*('Controle de NFs Tomadas'!$G$4:$G$9993=$A36)*('Controle de NFs Tomadas'!$I$4:$I$9993))</f>
        <v>0</v>
      </c>
      <c r="GH36" s="168">
        <f>SUMPRODUCT(('Controle de NFs Tomadas'!$E$4:$E$9993=$A$1)*('Controle de NFs Tomadas'!$C$4:$C$9993=GH$2)*('Controle de NFs Tomadas'!$G$4:$G$9993=$A36)*('Controle de NFs Tomadas'!$I$4:$I$9993))</f>
        <v>0</v>
      </c>
      <c r="GI36" s="168">
        <f>SUMPRODUCT(('Controle de NFs Tomadas'!$E$4:$E$9993=$A$1)*('Controle de NFs Tomadas'!$C$4:$C$9993=GI$2)*('Controle de NFs Tomadas'!$G$4:$G$9993=$A36)*('Controle de NFs Tomadas'!$I$4:$I$9993))</f>
        <v>0</v>
      </c>
      <c r="GJ36" s="168">
        <f>SUMPRODUCT(('Controle de NFs Tomadas'!$E$4:$E$9993=$A$1)*('Controle de NFs Tomadas'!$C$4:$C$9993=GJ$2)*('Controle de NFs Tomadas'!$G$4:$G$9993=$A36)*('Controle de NFs Tomadas'!$I$4:$I$9993))</f>
        <v>0</v>
      </c>
      <c r="GK36" s="168">
        <f>SUMPRODUCT(('Controle de NFs Tomadas'!$E$4:$E$9993=$A$1)*('Controle de NFs Tomadas'!$C$4:$C$9993=GK$2)*('Controle de NFs Tomadas'!$G$4:$G$9993=$A36)*('Controle de NFs Tomadas'!$I$4:$I$9993))</f>
        <v>0</v>
      </c>
      <c r="GL36" s="168">
        <f>SUMPRODUCT(('Controle de NFs Tomadas'!$E$4:$E$9993=$A$1)*('Controle de NFs Tomadas'!$C$4:$C$9993=GL$2)*('Controle de NFs Tomadas'!$G$4:$G$9993=$A36)*('Controle de NFs Tomadas'!$I$4:$I$9993))</f>
        <v>0</v>
      </c>
      <c r="GM36" s="168">
        <f>SUMPRODUCT(('Controle de NFs Tomadas'!$E$4:$E$9993=$A$1)*('Controle de NFs Tomadas'!$C$4:$C$9993=GM$2)*('Controle de NFs Tomadas'!$G$4:$G$9993=$A36)*('Controle de NFs Tomadas'!$I$4:$I$9993))</f>
        <v>0</v>
      </c>
      <c r="GN36" s="168">
        <f>SUMPRODUCT(('Controle de NFs Tomadas'!$E$4:$E$9993=$A$1)*('Controle de NFs Tomadas'!$C$4:$C$9993=GN$2)*('Controle de NFs Tomadas'!$G$4:$G$9993=$A36)*('Controle de NFs Tomadas'!$I$4:$I$9993))</f>
        <v>0</v>
      </c>
      <c r="GO36" s="168">
        <f>SUMPRODUCT(('Controle de NFs Tomadas'!$E$4:$E$9993=$A$1)*('Controle de NFs Tomadas'!$C$4:$C$9993=GO$2)*('Controle de NFs Tomadas'!$G$4:$G$9993=$A36)*('Controle de NFs Tomadas'!$I$4:$I$9993))</f>
        <v>0</v>
      </c>
      <c r="GP36" s="168">
        <f>SUMPRODUCT(('Controle de NFs Tomadas'!$E$4:$E$9993=$A$1)*('Controle de NFs Tomadas'!$C$4:$C$9993=GP$2)*('Controle de NFs Tomadas'!$G$4:$G$9993=$A36)*('Controle de NFs Tomadas'!$I$4:$I$9993))</f>
        <v>0</v>
      </c>
      <c r="GQ36" s="168">
        <f>SUMPRODUCT(('Controle de NFs Tomadas'!$E$4:$E$9993=$A$1)*('Controle de NFs Tomadas'!$C$4:$C$9993=GQ$2)*('Controle de NFs Tomadas'!$G$4:$G$9993=$A36)*('Controle de NFs Tomadas'!$I$4:$I$9993))</f>
        <v>0</v>
      </c>
      <c r="GR36" s="168">
        <f>SUMPRODUCT(('Controle de NFs Tomadas'!$E$4:$E$9993=$A$1)*('Controle de NFs Tomadas'!$C$4:$C$9993=GR$2)*('Controle de NFs Tomadas'!$G$4:$G$9993=$A36)*('Controle de NFs Tomadas'!$I$4:$I$9993))</f>
        <v>0</v>
      </c>
      <c r="GS36" s="168">
        <f>SUMPRODUCT(('Controle de NFs Tomadas'!$E$4:$E$9993=$A$1)*('Controle de NFs Tomadas'!$C$4:$C$9993=GS$2)*('Controle de NFs Tomadas'!$G$4:$G$9993=$A36)*('Controle de NFs Tomadas'!$I$4:$I$9993))</f>
        <v>0</v>
      </c>
      <c r="GT36" s="168">
        <f>SUMPRODUCT(('Controle de NFs Tomadas'!$E$4:$E$9993=$A$1)*('Controle de NFs Tomadas'!$C$4:$C$9993=GT$2)*('Controle de NFs Tomadas'!$G$4:$G$9993=$A36)*('Controle de NFs Tomadas'!$I$4:$I$9993))</f>
        <v>0</v>
      </c>
      <c r="GU36" s="168">
        <f>SUMPRODUCT(('Controle de NFs Tomadas'!$E$4:$E$9993=$A$1)*('Controle de NFs Tomadas'!$C$4:$C$9993=GU$2)*('Controle de NFs Tomadas'!$G$4:$G$9993=$A36)*('Controle de NFs Tomadas'!$I$4:$I$9993))</f>
        <v>0</v>
      </c>
      <c r="GV36" s="168">
        <f>SUMPRODUCT(('Controle de NFs Tomadas'!$E$4:$E$9993=$A$1)*('Controle de NFs Tomadas'!$C$4:$C$9993=GV$2)*('Controle de NFs Tomadas'!$G$4:$G$9993=$A36)*('Controle de NFs Tomadas'!$I$4:$I$9993))</f>
        <v>0</v>
      </c>
      <c r="GW36" s="168">
        <f>SUMPRODUCT(('Controle de NFs Tomadas'!$E$4:$E$9993=$A$1)*('Controle de NFs Tomadas'!$C$4:$C$9993=GW$2)*('Controle de NFs Tomadas'!$G$4:$G$9993=$A36)*('Controle de NFs Tomadas'!$I$4:$I$9993))</f>
        <v>0</v>
      </c>
      <c r="GX36" s="168">
        <f>SUMPRODUCT(('Controle de NFs Tomadas'!$E$4:$E$9993=$A$1)*('Controle de NFs Tomadas'!$C$4:$C$9993=GX$2)*('Controle de NFs Tomadas'!$G$4:$G$9993=$A36)*('Controle de NFs Tomadas'!$I$4:$I$9993))</f>
        <v>0</v>
      </c>
      <c r="GY36" s="168">
        <f>SUMPRODUCT(('Controle de NFs Tomadas'!$E$4:$E$9993=$A$1)*('Controle de NFs Tomadas'!$C$4:$C$9993=GY$2)*('Controle de NFs Tomadas'!$G$4:$G$9993=$A36)*('Controle de NFs Tomadas'!$I$4:$I$9993))</f>
        <v>0</v>
      </c>
      <c r="GZ36" s="168">
        <f>SUMPRODUCT(('Controle de NFs Tomadas'!$E$4:$E$9993=$A$1)*('Controle de NFs Tomadas'!$C$4:$C$9993=GZ$2)*('Controle de NFs Tomadas'!$G$4:$G$9993=$A36)*('Controle de NFs Tomadas'!$I$4:$I$9993))</f>
        <v>0</v>
      </c>
      <c r="HA36" s="168">
        <f>SUMPRODUCT(('Controle de NFs Tomadas'!$E$4:$E$9993=$A$1)*('Controle de NFs Tomadas'!$C$4:$C$9993=HA$2)*('Controle de NFs Tomadas'!$G$4:$G$9993=$A36)*('Controle de NFs Tomadas'!$I$4:$I$9993))</f>
        <v>0</v>
      </c>
      <c r="HB36" s="168">
        <f>SUMPRODUCT(('Controle de NFs Tomadas'!$E$4:$E$9993=$A$1)*('Controle de NFs Tomadas'!$C$4:$C$9993=HB$2)*('Controle de NFs Tomadas'!$G$4:$G$9993=$A36)*('Controle de NFs Tomadas'!$I$4:$I$9993))</f>
        <v>0</v>
      </c>
      <c r="HC36" s="168">
        <f>SUMPRODUCT(('Controle de NFs Tomadas'!$E$4:$E$9993=$A$1)*('Controle de NFs Tomadas'!$C$4:$C$9993=HC$2)*('Controle de NFs Tomadas'!$G$4:$G$9993=$A36)*('Controle de NFs Tomadas'!$I$4:$I$9993))</f>
        <v>0</v>
      </c>
      <c r="HD36" s="168">
        <f>SUMPRODUCT(('Controle de NFs Tomadas'!$E$4:$E$9993=$A$1)*('Controle de NFs Tomadas'!$C$4:$C$9993=HD$2)*('Controle de NFs Tomadas'!$G$4:$G$9993=$A36)*('Controle de NFs Tomadas'!$I$4:$I$9993))</f>
        <v>0</v>
      </c>
      <c r="HE36" s="168">
        <f>SUMPRODUCT(('Controle de NFs Tomadas'!$E$4:$E$9993=$A$1)*('Controle de NFs Tomadas'!$C$4:$C$9993=HE$2)*('Controle de NFs Tomadas'!$G$4:$G$9993=$A36)*('Controle de NFs Tomadas'!$I$4:$I$9993))</f>
        <v>0</v>
      </c>
      <c r="HF36" s="168">
        <f>SUMPRODUCT(('Controle de NFs Tomadas'!$E$4:$E$9993=$A$1)*('Controle de NFs Tomadas'!$C$4:$C$9993=HF$2)*('Controle de NFs Tomadas'!$G$4:$G$9993=$A36)*('Controle de NFs Tomadas'!$I$4:$I$9993))</f>
        <v>0</v>
      </c>
      <c r="HG36" s="168">
        <f>SUMPRODUCT(('Controle de NFs Tomadas'!$E$4:$E$9993=$A$1)*('Controle de NFs Tomadas'!$C$4:$C$9993=HG$2)*('Controle de NFs Tomadas'!$G$4:$G$9993=$A36)*('Controle de NFs Tomadas'!$I$4:$I$9993))</f>
        <v>0</v>
      </c>
      <c r="HH36" s="168">
        <f>SUMPRODUCT(('Controle de NFs Tomadas'!$E$4:$E$9993=$A$1)*('Controle de NFs Tomadas'!$C$4:$C$9993=HH$2)*('Controle de NFs Tomadas'!$G$4:$G$9993=$A36)*('Controle de NFs Tomadas'!$I$4:$I$9993))</f>
        <v>0</v>
      </c>
      <c r="HI36" s="168">
        <f>SUMPRODUCT(('Controle de NFs Tomadas'!$E$4:$E$9993=$A$1)*('Controle de NFs Tomadas'!$C$4:$C$9993=HI$2)*('Controle de NFs Tomadas'!$G$4:$G$9993=$A36)*('Controle de NFs Tomadas'!$I$4:$I$9993))</f>
        <v>0</v>
      </c>
      <c r="HJ36" s="168">
        <f>SUMPRODUCT(('Controle de NFs Tomadas'!$E$4:$E$9993=$A$1)*('Controle de NFs Tomadas'!$C$4:$C$9993=HJ$2)*('Controle de NFs Tomadas'!$G$4:$G$9993=$A36)*('Controle de NFs Tomadas'!$I$4:$I$9993))</f>
        <v>0</v>
      </c>
      <c r="HK36" s="168">
        <f>SUMPRODUCT(('Controle de NFs Tomadas'!$E$4:$E$9993=$A$1)*('Controle de NFs Tomadas'!$C$4:$C$9993=HK$2)*('Controle de NFs Tomadas'!$G$4:$G$9993=$A36)*('Controle de NFs Tomadas'!$I$4:$I$9993))</f>
        <v>0</v>
      </c>
      <c r="HL36" s="168">
        <f>SUMPRODUCT(('Controle de NFs Tomadas'!$E$4:$E$9993=$A$1)*('Controle de NFs Tomadas'!$C$4:$C$9993=HL$2)*('Controle de NFs Tomadas'!$G$4:$G$9993=$A36)*('Controle de NFs Tomadas'!$I$4:$I$9993))</f>
        <v>0</v>
      </c>
      <c r="HM36" s="168">
        <f>SUMPRODUCT(('Controle de NFs Tomadas'!$E$4:$E$9993=$A$1)*('Controle de NFs Tomadas'!$C$4:$C$9993=HM$2)*('Controle de NFs Tomadas'!$G$4:$G$9993=$A36)*('Controle de NFs Tomadas'!$I$4:$I$9993))</f>
        <v>0</v>
      </c>
      <c r="HN36" s="168">
        <f>SUMPRODUCT(('Controle de NFs Tomadas'!$E$4:$E$9993=$A$1)*('Controle de NFs Tomadas'!$C$4:$C$9993=HN$2)*('Controle de NFs Tomadas'!$G$4:$G$9993=$A36)*('Controle de NFs Tomadas'!$I$4:$I$9993))</f>
        <v>0</v>
      </c>
      <c r="HO36" s="168">
        <f>SUMPRODUCT(('Controle de NFs Tomadas'!$E$4:$E$9993=$A$1)*('Controle de NFs Tomadas'!$C$4:$C$9993=HO$2)*('Controle de NFs Tomadas'!$G$4:$G$9993=$A36)*('Controle de NFs Tomadas'!$I$4:$I$9993))</f>
        <v>0</v>
      </c>
      <c r="HP36" s="168">
        <f>SUMPRODUCT(('Controle de NFs Tomadas'!$E$4:$E$9993=$A$1)*('Controle de NFs Tomadas'!$C$4:$C$9993=HP$2)*('Controle de NFs Tomadas'!$G$4:$G$9993=$A36)*('Controle de NFs Tomadas'!$I$4:$I$9993))</f>
        <v>0</v>
      </c>
      <c r="HQ36" s="168">
        <f>SUMPRODUCT(('Controle de NFs Tomadas'!$E$4:$E$9993=$A$1)*('Controle de NFs Tomadas'!$C$4:$C$9993=HQ$2)*('Controle de NFs Tomadas'!$G$4:$G$9993=$A36)*('Controle de NFs Tomadas'!$I$4:$I$9993))</f>
        <v>0</v>
      </c>
      <c r="HR36" s="168">
        <f>SUMPRODUCT(('Controle de NFs Tomadas'!$E$4:$E$9993=$A$1)*('Controle de NFs Tomadas'!$C$4:$C$9993=HR$2)*('Controle de NFs Tomadas'!$G$4:$G$9993=$A36)*('Controle de NFs Tomadas'!$I$4:$I$9993))</f>
        <v>0</v>
      </c>
      <c r="HS36" s="168">
        <f>SUMPRODUCT(('Controle de NFs Tomadas'!$E$4:$E$9993=$A$1)*('Controle de NFs Tomadas'!$C$4:$C$9993=HS$2)*('Controle de NFs Tomadas'!$G$4:$G$9993=$A36)*('Controle de NFs Tomadas'!$I$4:$I$9993))</f>
        <v>0</v>
      </c>
      <c r="HT36" s="168">
        <f>SUMPRODUCT(('Controle de NFs Tomadas'!$E$4:$E$9993=$A$1)*('Controle de NFs Tomadas'!$C$4:$C$9993=HT$2)*('Controle de NFs Tomadas'!$G$4:$G$9993=$A36)*('Controle de NFs Tomadas'!$I$4:$I$9993))</f>
        <v>0</v>
      </c>
      <c r="HU36" s="168">
        <f>SUMPRODUCT(('Controle de NFs Tomadas'!$E$4:$E$9993=$A$1)*('Controle de NFs Tomadas'!$C$4:$C$9993=HU$2)*('Controle de NFs Tomadas'!$G$4:$G$9993=$A36)*('Controle de NFs Tomadas'!$I$4:$I$9993))</f>
        <v>0</v>
      </c>
      <c r="HV36" s="168">
        <f>SUMPRODUCT(('Controle de NFs Tomadas'!$E$4:$E$9993=$A$1)*('Controle de NFs Tomadas'!$C$4:$C$9993=HV$2)*('Controle de NFs Tomadas'!$G$4:$G$9993=$A36)*('Controle de NFs Tomadas'!$I$4:$I$9993))</f>
        <v>0</v>
      </c>
      <c r="HW36" s="168">
        <f>SUMPRODUCT(('Controle de NFs Tomadas'!$E$4:$E$9993=$A$1)*('Controle de NFs Tomadas'!$C$4:$C$9993=HW$2)*('Controle de NFs Tomadas'!$G$4:$G$9993=$A36)*('Controle de NFs Tomadas'!$I$4:$I$9993))</f>
        <v>0</v>
      </c>
      <c r="HX36" s="168">
        <f>SUMPRODUCT(('Controle de NFs Tomadas'!$E$4:$E$9993=$A$1)*('Controle de NFs Tomadas'!$C$4:$C$9993=HX$2)*('Controle de NFs Tomadas'!$G$4:$G$9993=$A36)*('Controle de NFs Tomadas'!$I$4:$I$9993))</f>
        <v>0</v>
      </c>
      <c r="HY36" s="168">
        <f>SUMPRODUCT(('Controle de NFs Tomadas'!$E$4:$E$9993=$A$1)*('Controle de NFs Tomadas'!$C$4:$C$9993=HY$2)*('Controle de NFs Tomadas'!$G$4:$G$9993=$A36)*('Controle de NFs Tomadas'!$I$4:$I$9993))</f>
        <v>0</v>
      </c>
      <c r="HZ36" s="168">
        <f>SUMPRODUCT(('Controle de NFs Tomadas'!$E$4:$E$9993=$A$1)*('Controle de NFs Tomadas'!$C$4:$C$9993=HZ$2)*('Controle de NFs Tomadas'!$G$4:$G$9993=$A36)*('Controle de NFs Tomadas'!$I$4:$I$9993))</f>
        <v>0</v>
      </c>
      <c r="IA36" s="168">
        <f>SUMPRODUCT(('Controle de NFs Tomadas'!$E$4:$E$9993=$A$1)*('Controle de NFs Tomadas'!$C$4:$C$9993=IA$2)*('Controle de NFs Tomadas'!$G$4:$G$9993=$A36)*('Controle de NFs Tomadas'!$I$4:$I$9993))</f>
        <v>0</v>
      </c>
      <c r="IB36" s="168">
        <f>SUMPRODUCT(('Controle de NFs Tomadas'!$E$4:$E$9993=$A$1)*('Controle de NFs Tomadas'!$C$4:$C$9993=IB$2)*('Controle de NFs Tomadas'!$G$4:$G$9993=$A36)*('Controle de NFs Tomadas'!$I$4:$I$9993))</f>
        <v>0</v>
      </c>
      <c r="IC36" s="168">
        <f>SUMPRODUCT(('Controle de NFs Tomadas'!$E$4:$E$9993=$A$1)*('Controle de NFs Tomadas'!$C$4:$C$9993=IC$2)*('Controle de NFs Tomadas'!$G$4:$G$9993=$A36)*('Controle de NFs Tomadas'!$I$4:$I$9993))</f>
        <v>0</v>
      </c>
      <c r="ID36" s="168">
        <f>SUMPRODUCT(('Controle de NFs Tomadas'!$E$4:$E$9993=$A$1)*('Controle de NFs Tomadas'!$C$4:$C$9993=ID$2)*('Controle de NFs Tomadas'!$G$4:$G$9993=$A36)*('Controle de NFs Tomadas'!$I$4:$I$9993))</f>
        <v>0</v>
      </c>
      <c r="IE36" s="168">
        <f>SUMPRODUCT(('Controle de NFs Tomadas'!$E$4:$E$9993=$A$1)*('Controle de NFs Tomadas'!$C$4:$C$9993=IE$2)*('Controle de NFs Tomadas'!$G$4:$G$9993=$A36)*('Controle de NFs Tomadas'!$I$4:$I$9993))</f>
        <v>0</v>
      </c>
      <c r="IF36" s="168">
        <f>SUMPRODUCT(('Controle de NFs Tomadas'!$E$4:$E$9993=$A$1)*('Controle de NFs Tomadas'!$C$4:$C$9993=IF$2)*('Controle de NFs Tomadas'!$G$4:$G$9993=$A36)*('Controle de NFs Tomadas'!$I$4:$I$9993))</f>
        <v>0</v>
      </c>
      <c r="IG36" s="168">
        <f>SUMPRODUCT(('Controle de NFs Tomadas'!$E$4:$E$9993=$A$1)*('Controle de NFs Tomadas'!$C$4:$C$9993=IG$2)*('Controle de NFs Tomadas'!$G$4:$G$9993=$A36)*('Controle de NFs Tomadas'!$I$4:$I$9993))</f>
        <v>0</v>
      </c>
      <c r="IH36" s="168">
        <f>SUMPRODUCT(('Controle de NFs Tomadas'!$E$4:$E$9993=$A$1)*('Controle de NFs Tomadas'!$C$4:$C$9993=IH$2)*('Controle de NFs Tomadas'!$G$4:$G$9993=$A36)*('Controle de NFs Tomadas'!$I$4:$I$9993))</f>
        <v>0</v>
      </c>
      <c r="II36" s="168">
        <f>SUMPRODUCT(('Controle de NFs Tomadas'!$E$4:$E$9993=$A$1)*('Controle de NFs Tomadas'!$C$4:$C$9993=II$2)*('Controle de NFs Tomadas'!$G$4:$G$9993=$A36)*('Controle de NFs Tomadas'!$I$4:$I$9993))</f>
        <v>0</v>
      </c>
      <c r="IJ36" s="168">
        <f>SUMPRODUCT(('Controle de NFs Tomadas'!$E$4:$E$9993=$A$1)*('Controle de NFs Tomadas'!$C$4:$C$9993=IJ$2)*('Controle de NFs Tomadas'!$G$4:$G$9993=$A36)*('Controle de NFs Tomadas'!$I$4:$I$9993))</f>
        <v>0</v>
      </c>
      <c r="IK36" s="168">
        <f>SUMPRODUCT(('Controle de NFs Tomadas'!$E$4:$E$9993=$A$1)*('Controle de NFs Tomadas'!$C$4:$C$9993=IK$2)*('Controle de NFs Tomadas'!$G$4:$G$9993=$A36)*('Controle de NFs Tomadas'!$I$4:$I$9993))</f>
        <v>0</v>
      </c>
      <c r="IL36" s="168">
        <f>SUMPRODUCT(('Controle de NFs Tomadas'!$E$4:$E$9993=$A$1)*('Controle de NFs Tomadas'!$C$4:$C$9993=IL$2)*('Controle de NFs Tomadas'!$G$4:$G$9993=$A36)*('Controle de NFs Tomadas'!$I$4:$I$9993))</f>
        <v>0</v>
      </c>
    </row>
    <row r="37" spans="1:246" ht="15.75" customHeight="1" outlineLevel="1" x14ac:dyDescent="0.35">
      <c r="A37" s="3" t="s">
        <v>67</v>
      </c>
      <c r="B37" s="70"/>
      <c r="C37" s="70"/>
      <c r="D37" s="168">
        <f>SUMPRODUCT(('Controle de NFs Tomadas'!$E$4:$E$9993=$A$1)*('Controle de NFs Tomadas'!$C$4:$C$9993=D$2)*('Controle de NFs Tomadas'!$G$4:$G$9993=$A37)*('Controle de NFs Tomadas'!$I$4:$I$9993))</f>
        <v>0</v>
      </c>
      <c r="E37" s="168">
        <f>SUMPRODUCT(('Controle de NFs Tomadas'!$E$4:$E$9993=$A$1)*('Controle de NFs Tomadas'!$C$4:$C$9993=E$2)*('Controle de NFs Tomadas'!$G$4:$G$9993=$A37)*('Controle de NFs Tomadas'!$I$4:$I$9993))</f>
        <v>0</v>
      </c>
      <c r="F37" s="168">
        <f>SUMPRODUCT(('Controle de NFs Tomadas'!$E$4:$E$9993=$A$1)*('Controle de NFs Tomadas'!$C$4:$C$9993=F$2)*('Controle de NFs Tomadas'!$G$4:$G$9993=$A37)*('Controle de NFs Tomadas'!$I$4:$I$9993))</f>
        <v>0</v>
      </c>
      <c r="G37" s="168">
        <f>SUMPRODUCT(('Controle de NFs Tomadas'!$E$4:$E$9993=$A$1)*('Controle de NFs Tomadas'!$C$4:$C$9993=G$2)*('Controle de NFs Tomadas'!$G$4:$G$9993=$A37)*('Controle de NFs Tomadas'!$I$4:$I$9993))</f>
        <v>0</v>
      </c>
      <c r="H37" s="168">
        <f>SUMPRODUCT(('Controle de NFs Tomadas'!$E$4:$E$9993=$A$1)*('Controle de NFs Tomadas'!$C$4:$C$9993=H$2)*('Controle de NFs Tomadas'!$G$4:$G$9993=$A37)*('Controle de NFs Tomadas'!$I$4:$I$9993))</f>
        <v>0</v>
      </c>
      <c r="I37" s="168">
        <f>SUMPRODUCT(('Controle de NFs Tomadas'!$E$4:$E$9993=$A$1)*('Controle de NFs Tomadas'!$C$4:$C$9993=I$2)*('Controle de NFs Tomadas'!$G$4:$G$9993=$A37)*('Controle de NFs Tomadas'!$I$4:$I$9993))</f>
        <v>0</v>
      </c>
      <c r="J37" s="168">
        <f>SUMPRODUCT(('Controle de NFs Tomadas'!$E$4:$E$9993=$A$1)*('Controle de NFs Tomadas'!$C$4:$C$9993=J$2)*('Controle de NFs Tomadas'!$G$4:$G$9993=$A37)*('Controle de NFs Tomadas'!$I$4:$I$9993))</f>
        <v>0</v>
      </c>
      <c r="K37" s="168">
        <f>SUMPRODUCT(('Controle de NFs Tomadas'!$E$4:$E$9993=$A$1)*('Controle de NFs Tomadas'!$C$4:$C$9993=K$2)*('Controle de NFs Tomadas'!$G$4:$G$9993=$A37)*('Controle de NFs Tomadas'!$I$4:$I$9993))</f>
        <v>0</v>
      </c>
      <c r="L37" s="168">
        <f>SUMPRODUCT(('Controle de NFs Tomadas'!$E$4:$E$9993=$A$1)*('Controle de NFs Tomadas'!$C$4:$C$9993=L$2)*('Controle de NFs Tomadas'!$G$4:$G$9993=$A37)*('Controle de NFs Tomadas'!$I$4:$I$9993))</f>
        <v>0</v>
      </c>
      <c r="M37" s="168">
        <f>SUMPRODUCT(('Controle de NFs Tomadas'!$E$4:$E$9993=$A$1)*('Controle de NFs Tomadas'!$C$4:$C$9993=M$2)*('Controle de NFs Tomadas'!$G$4:$G$9993=$A37)*('Controle de NFs Tomadas'!$I$4:$I$9993))</f>
        <v>0</v>
      </c>
      <c r="N37" s="168">
        <f>SUMPRODUCT(('Controle de NFs Tomadas'!$E$4:$E$9993=$A$1)*('Controle de NFs Tomadas'!$C$4:$C$9993=N$2)*('Controle de NFs Tomadas'!$G$4:$G$9993=$A37)*('Controle de NFs Tomadas'!$I$4:$I$9993))</f>
        <v>0</v>
      </c>
      <c r="O37" s="168">
        <f>SUMPRODUCT(('Controle de NFs Tomadas'!$E$4:$E$9993=$A$1)*('Controle de NFs Tomadas'!$C$4:$C$9993=O$2)*('Controle de NFs Tomadas'!$G$4:$G$9993=$A37)*('Controle de NFs Tomadas'!$I$4:$I$9993))</f>
        <v>0</v>
      </c>
      <c r="P37" s="168">
        <f>SUMPRODUCT(('Controle de NFs Tomadas'!$E$4:$E$9993=$A$1)*('Controle de NFs Tomadas'!$C$4:$C$9993=P$2)*('Controle de NFs Tomadas'!$G$4:$G$9993=$A37)*('Controle de NFs Tomadas'!$I$4:$I$9993))</f>
        <v>0</v>
      </c>
      <c r="Q37" s="168">
        <f>SUMPRODUCT(('Controle de NFs Tomadas'!$E$4:$E$9993=$A$1)*('Controle de NFs Tomadas'!$C$4:$C$9993=Q$2)*('Controle de NFs Tomadas'!$G$4:$G$9993=$A37)*('Controle de NFs Tomadas'!$I$4:$I$9993))</f>
        <v>0</v>
      </c>
      <c r="R37" s="168">
        <f>SUMPRODUCT(('Controle de NFs Tomadas'!$E$4:$E$9993=$A$1)*('Controle de NFs Tomadas'!$C$4:$C$9993=R$2)*('Controle de NFs Tomadas'!$G$4:$G$9993=$A37)*('Controle de NFs Tomadas'!$I$4:$I$9993))</f>
        <v>0</v>
      </c>
      <c r="S37" s="168">
        <f>SUMPRODUCT(('Controle de NFs Tomadas'!$E$4:$E$9993=$A$1)*('Controle de NFs Tomadas'!$C$4:$C$9993=S$2)*('Controle de NFs Tomadas'!$G$4:$G$9993=$A37)*('Controle de NFs Tomadas'!$I$4:$I$9993))</f>
        <v>0</v>
      </c>
      <c r="T37" s="168">
        <f>SUMPRODUCT(('Controle de NFs Tomadas'!$E$4:$E$9993=$A$1)*('Controle de NFs Tomadas'!$C$4:$C$9993=T$2)*('Controle de NFs Tomadas'!$G$4:$G$9993=$A37)*('Controle de NFs Tomadas'!$I$4:$I$9993))</f>
        <v>0</v>
      </c>
      <c r="U37" s="168">
        <f>SUMPRODUCT(('Controle de NFs Tomadas'!$E$4:$E$9993=$A$1)*('Controle de NFs Tomadas'!$C$4:$C$9993=U$2)*('Controle de NFs Tomadas'!$G$4:$G$9993=$A37)*('Controle de NFs Tomadas'!$I$4:$I$9993))</f>
        <v>0</v>
      </c>
      <c r="V37" s="168">
        <f>SUMPRODUCT(('Controle de NFs Tomadas'!$E$4:$E$9993=$A$1)*('Controle de NFs Tomadas'!$C$4:$C$9993=V$2)*('Controle de NFs Tomadas'!$G$4:$G$9993=$A37)*('Controle de NFs Tomadas'!$I$4:$I$9993))</f>
        <v>0</v>
      </c>
      <c r="W37" s="168">
        <f>SUMPRODUCT(('Controle de NFs Tomadas'!$E$4:$E$9993=$A$1)*('Controle de NFs Tomadas'!$C$4:$C$9993=W$2)*('Controle de NFs Tomadas'!$G$4:$G$9993=$A37)*('Controle de NFs Tomadas'!$I$4:$I$9993))</f>
        <v>0</v>
      </c>
      <c r="X37" s="168">
        <f>SUMPRODUCT(('Controle de NFs Tomadas'!$E$4:$E$9993=$A$1)*('Controle de NFs Tomadas'!$C$4:$C$9993=X$2)*('Controle de NFs Tomadas'!$G$4:$G$9993=$A37)*('Controle de NFs Tomadas'!$I$4:$I$9993))</f>
        <v>0</v>
      </c>
      <c r="Y37" s="168">
        <f>SUMPRODUCT(('Controle de NFs Tomadas'!$E$4:$E$9993=$A$1)*('Controle de NFs Tomadas'!$C$4:$C$9993=Y$2)*('Controle de NFs Tomadas'!$G$4:$G$9993=$A37)*('Controle de NFs Tomadas'!$I$4:$I$9993))</f>
        <v>0</v>
      </c>
      <c r="Z37" s="168">
        <f>SUMPRODUCT(('Controle de NFs Tomadas'!$E$4:$E$9993=$A$1)*('Controle de NFs Tomadas'!$C$4:$C$9993=Z$2)*('Controle de NFs Tomadas'!$G$4:$G$9993=$A37)*('Controle de NFs Tomadas'!$I$4:$I$9993))</f>
        <v>0</v>
      </c>
      <c r="AA37" s="168">
        <f>SUMPRODUCT(('Controle de NFs Tomadas'!$E$4:$E$9993=$A$1)*('Controle de NFs Tomadas'!$C$4:$C$9993=AA$2)*('Controle de NFs Tomadas'!$G$4:$G$9993=$A37)*('Controle de NFs Tomadas'!$I$4:$I$9993))</f>
        <v>0</v>
      </c>
      <c r="AB37" s="168">
        <f>SUMPRODUCT(('Controle de NFs Tomadas'!$E$4:$E$9993=$A$1)*('Controle de NFs Tomadas'!$C$4:$C$9993=AB$2)*('Controle de NFs Tomadas'!$G$4:$G$9993=$A37)*('Controle de NFs Tomadas'!$I$4:$I$9993))</f>
        <v>0</v>
      </c>
      <c r="AC37" s="168">
        <f>SUMPRODUCT(('Controle de NFs Tomadas'!$E$4:$E$9993=$A$1)*('Controle de NFs Tomadas'!$C$4:$C$9993=AC$2)*('Controle de NFs Tomadas'!$G$4:$G$9993=$A37)*('Controle de NFs Tomadas'!$I$4:$I$9993))</f>
        <v>0</v>
      </c>
      <c r="AD37" s="168">
        <f>SUMPRODUCT(('Controle de NFs Tomadas'!$E$4:$E$9993=$A$1)*('Controle de NFs Tomadas'!$C$4:$C$9993=AD$2)*('Controle de NFs Tomadas'!$G$4:$G$9993=$A37)*('Controle de NFs Tomadas'!$I$4:$I$9993))</f>
        <v>0</v>
      </c>
      <c r="AE37" s="168">
        <f>SUMPRODUCT(('Controle de NFs Tomadas'!$E$4:$E$9993=$A$1)*('Controle de NFs Tomadas'!$C$4:$C$9993=AE$2)*('Controle de NFs Tomadas'!$G$4:$G$9993=$A37)*('Controle de NFs Tomadas'!$I$4:$I$9993))</f>
        <v>0</v>
      </c>
      <c r="AF37" s="168">
        <f>SUMPRODUCT(('Controle de NFs Tomadas'!$E$4:$E$9993=$A$1)*('Controle de NFs Tomadas'!$C$4:$C$9993=AF$2)*('Controle de NFs Tomadas'!$G$4:$G$9993=$A37)*('Controle de NFs Tomadas'!$I$4:$I$9993))</f>
        <v>0</v>
      </c>
      <c r="AG37" s="168">
        <f>SUMPRODUCT(('Controle de NFs Tomadas'!$E$4:$E$9993=$A$1)*('Controle de NFs Tomadas'!$C$4:$C$9993=AG$2)*('Controle de NFs Tomadas'!$G$4:$G$9993=$A37)*('Controle de NFs Tomadas'!$I$4:$I$9993))</f>
        <v>0</v>
      </c>
      <c r="AH37" s="194">
        <f>SUMPRODUCT(('Controle de NFs Tomadas'!$E$4:$E$9993=$A$1)*('Controle de NFs Tomadas'!$C$4:$C$9993=AH$2)*('Controle de NFs Tomadas'!$G$4:$G$9993=$A37)*('Controle de NFs Tomadas'!$I$4:$I$9993))</f>
        <v>0</v>
      </c>
      <c r="AI37" s="167">
        <f>SUMPRODUCT(('Controle de NFs Tomadas'!$E$4:$E$9993=$A$1)*('Controle de NFs Tomadas'!$C$4:$C$9993=AI$2)*('Controle de NFs Tomadas'!$G$4:$G$9993=$A37)*('Controle de NFs Tomadas'!$I$4:$I$9993))</f>
        <v>0</v>
      </c>
      <c r="AJ37" s="168">
        <f>SUMPRODUCT(('Controle de NFs Tomadas'!$E$4:$E$9993=$A$1)*('Controle de NFs Tomadas'!$C$4:$C$9993=AJ$2)*('Controle de NFs Tomadas'!$G$4:$G$9993=$A37)*('Controle de NFs Tomadas'!$I$4:$I$9993))</f>
        <v>0</v>
      </c>
      <c r="AK37" s="168">
        <f>SUMPRODUCT(('Controle de NFs Tomadas'!$E$4:$E$9993=$A$1)*('Controle de NFs Tomadas'!$C$4:$C$9993=AK$2)*('Controle de NFs Tomadas'!$G$4:$G$9993=$A37)*('Controle de NFs Tomadas'!$I$4:$I$9993))</f>
        <v>0</v>
      </c>
      <c r="AL37" s="168">
        <f>SUMPRODUCT(('Controle de NFs Tomadas'!$E$4:$E$9993=$A$1)*('Controle de NFs Tomadas'!$C$4:$C$9993=AL$2)*('Controle de NFs Tomadas'!$G$4:$G$9993=$A37)*('Controle de NFs Tomadas'!$I$4:$I$9993))</f>
        <v>0</v>
      </c>
      <c r="AM37" s="168">
        <f>SUMPRODUCT(('Controle de NFs Tomadas'!$E$4:$E$9993=$A$1)*('Controle de NFs Tomadas'!$C$4:$C$9993=AM$2)*('Controle de NFs Tomadas'!$G$4:$G$9993=$A37)*('Controle de NFs Tomadas'!$I$4:$I$9993))</f>
        <v>0</v>
      </c>
      <c r="AN37" s="168">
        <f>SUMPRODUCT(('Controle de NFs Tomadas'!$E$4:$E$9993=$A$1)*('Controle de NFs Tomadas'!$C$4:$C$9993=AN$2)*('Controle de NFs Tomadas'!$G$4:$G$9993=$A37)*('Controle de NFs Tomadas'!$I$4:$I$9993))</f>
        <v>0</v>
      </c>
      <c r="AO37" s="168">
        <f>SUMPRODUCT(('Controle de NFs Tomadas'!$E$4:$E$9993=$A$1)*('Controle de NFs Tomadas'!$C$4:$C$9993=AO$2)*('Controle de NFs Tomadas'!$G$4:$G$9993=$A37)*('Controle de NFs Tomadas'!$I$4:$I$9993))</f>
        <v>0</v>
      </c>
      <c r="AP37" s="168">
        <f>SUMPRODUCT(('Controle de NFs Tomadas'!$E$4:$E$9993=$A$1)*('Controle de NFs Tomadas'!$C$4:$C$9993=AP$2)*('Controle de NFs Tomadas'!$G$4:$G$9993=$A37)*('Controle de NFs Tomadas'!$I$4:$I$9993))</f>
        <v>0</v>
      </c>
      <c r="AQ37" s="168">
        <f>SUMPRODUCT(('Controle de NFs Tomadas'!$E$4:$E$9993=$A$1)*('Controle de NFs Tomadas'!$C$4:$C$9993=AQ$2)*('Controle de NFs Tomadas'!$G$4:$G$9993=$A37)*('Controle de NFs Tomadas'!$I$4:$I$9993))</f>
        <v>0</v>
      </c>
      <c r="AR37" s="168">
        <f>SUMPRODUCT(('Controle de NFs Tomadas'!$E$4:$E$9993=$A$1)*('Controle de NFs Tomadas'!$C$4:$C$9993=AR$2)*('Controle de NFs Tomadas'!$G$4:$G$9993=$A37)*('Controle de NFs Tomadas'!$I$4:$I$9993))</f>
        <v>0</v>
      </c>
      <c r="AS37" s="168">
        <f>SUMPRODUCT(('Controle de NFs Tomadas'!$E$4:$E$9993=$A$1)*('Controle de NFs Tomadas'!$C$4:$C$9993=AS$2)*('Controle de NFs Tomadas'!$G$4:$G$9993=$A37)*('Controle de NFs Tomadas'!$I$4:$I$9993))</f>
        <v>0</v>
      </c>
      <c r="AT37" s="168">
        <f>SUMPRODUCT(('Controle de NFs Tomadas'!$E$4:$E$9993=$A$1)*('Controle de NFs Tomadas'!$C$4:$C$9993=AT$2)*('Controle de NFs Tomadas'!$G$4:$G$9993=$A37)*('Controle de NFs Tomadas'!$I$4:$I$9993))</f>
        <v>0</v>
      </c>
      <c r="AU37" s="168">
        <f>SUMPRODUCT(('Controle de NFs Tomadas'!$E$4:$E$9993=$A$1)*('Controle de NFs Tomadas'!$C$4:$C$9993=AU$2)*('Controle de NFs Tomadas'!$G$4:$G$9993=$A37)*('Controle de NFs Tomadas'!$I$4:$I$9993))</f>
        <v>0</v>
      </c>
      <c r="AV37" s="168">
        <f>SUMPRODUCT(('Controle de NFs Tomadas'!$E$4:$E$9993=$A$1)*('Controle de NFs Tomadas'!$C$4:$C$9993=AV$2)*('Controle de NFs Tomadas'!$G$4:$G$9993=$A37)*('Controle de NFs Tomadas'!$I$4:$I$9993))</f>
        <v>0</v>
      </c>
      <c r="AW37" s="168">
        <f>SUMPRODUCT(('Controle de NFs Tomadas'!$E$4:$E$9993=$A$1)*('Controle de NFs Tomadas'!$C$4:$C$9993=AW$2)*('Controle de NFs Tomadas'!$G$4:$G$9993=$A37)*('Controle de NFs Tomadas'!$I$4:$I$9993))</f>
        <v>0</v>
      </c>
      <c r="AX37" s="168">
        <f>SUMPRODUCT(('Controle de NFs Tomadas'!$E$4:$E$9993=$A$1)*('Controle de NFs Tomadas'!$C$4:$C$9993=AX$2)*('Controle de NFs Tomadas'!$G$4:$G$9993=$A37)*('Controle de NFs Tomadas'!$I$4:$I$9993))</f>
        <v>0</v>
      </c>
      <c r="AY37" s="168">
        <f>SUMPRODUCT(('Controle de NFs Tomadas'!$E$4:$E$9993=$A$1)*('Controle de NFs Tomadas'!$C$4:$C$9993=AY$2)*('Controle de NFs Tomadas'!$G$4:$G$9993=$A37)*('Controle de NFs Tomadas'!$I$4:$I$9993))</f>
        <v>0</v>
      </c>
      <c r="AZ37" s="168">
        <f>SUMPRODUCT(('Controle de NFs Tomadas'!$E$4:$E$9993=$A$1)*('Controle de NFs Tomadas'!$C$4:$C$9993=AZ$2)*('Controle de NFs Tomadas'!$G$4:$G$9993=$A37)*('Controle de NFs Tomadas'!$I$4:$I$9993))</f>
        <v>0</v>
      </c>
      <c r="BA37" s="168">
        <f>SUMPRODUCT(('Controle de NFs Tomadas'!$E$4:$E$9993=$A$1)*('Controle de NFs Tomadas'!$C$4:$C$9993=BA$2)*('Controle de NFs Tomadas'!$G$4:$G$9993=$A37)*('Controle de NFs Tomadas'!$I$4:$I$9993))</f>
        <v>0</v>
      </c>
      <c r="BB37" s="168">
        <f>SUMPRODUCT(('Controle de NFs Tomadas'!$E$4:$E$9993=$A$1)*('Controle de NFs Tomadas'!$C$4:$C$9993=BB$2)*('Controle de NFs Tomadas'!$G$4:$G$9993=$A37)*('Controle de NFs Tomadas'!$I$4:$I$9993))</f>
        <v>0</v>
      </c>
      <c r="BC37" s="168">
        <f>SUMPRODUCT(('Controle de NFs Tomadas'!$E$4:$E$9993=$A$1)*('Controle de NFs Tomadas'!$C$4:$C$9993=BC$2)*('Controle de NFs Tomadas'!$G$4:$G$9993=$A37)*('Controle de NFs Tomadas'!$I$4:$I$9993))</f>
        <v>0</v>
      </c>
      <c r="BD37" s="168">
        <f>SUMPRODUCT(('Controle de NFs Tomadas'!$E$4:$E$9993=$A$1)*('Controle de NFs Tomadas'!$C$4:$C$9993=BD$2)*('Controle de NFs Tomadas'!$G$4:$G$9993=$A37)*('Controle de NFs Tomadas'!$I$4:$I$9993))</f>
        <v>0</v>
      </c>
      <c r="BE37" s="168">
        <f>SUMPRODUCT(('Controle de NFs Tomadas'!$E$4:$E$9993=$A$1)*('Controle de NFs Tomadas'!$C$4:$C$9993=BE$2)*('Controle de NFs Tomadas'!$G$4:$G$9993=$A37)*('Controle de NFs Tomadas'!$I$4:$I$9993))</f>
        <v>0</v>
      </c>
      <c r="BF37" s="168">
        <f>SUMPRODUCT(('Controle de NFs Tomadas'!$E$4:$E$9993=$A$1)*('Controle de NFs Tomadas'!$C$4:$C$9993=BF$2)*('Controle de NFs Tomadas'!$G$4:$G$9993=$A37)*('Controle de NFs Tomadas'!$I$4:$I$9993))</f>
        <v>0</v>
      </c>
      <c r="BG37" s="168">
        <f>SUMPRODUCT(('Controle de NFs Tomadas'!$E$4:$E$9993=$A$1)*('Controle de NFs Tomadas'!$C$4:$C$9993=BG$2)*('Controle de NFs Tomadas'!$G$4:$G$9993=$A37)*('Controle de NFs Tomadas'!$I$4:$I$9993))</f>
        <v>0</v>
      </c>
      <c r="BH37" s="168">
        <f>SUMPRODUCT(('Controle de NFs Tomadas'!$E$4:$E$9993=$A$1)*('Controle de NFs Tomadas'!$C$4:$C$9993=BH$2)*('Controle de NFs Tomadas'!$G$4:$G$9993=$A37)*('Controle de NFs Tomadas'!$I$4:$I$9993))</f>
        <v>0</v>
      </c>
      <c r="BI37" s="168">
        <f>SUMPRODUCT(('Controle de NFs Tomadas'!$E$4:$E$9993=$A$1)*('Controle de NFs Tomadas'!$C$4:$C$9993=BI$2)*('Controle de NFs Tomadas'!$G$4:$G$9993=$A37)*('Controle de NFs Tomadas'!$I$4:$I$9993))</f>
        <v>0</v>
      </c>
      <c r="BJ37" s="168">
        <f>SUMPRODUCT(('Controle de NFs Tomadas'!$E$4:$E$9993=$A$1)*('Controle de NFs Tomadas'!$C$4:$C$9993=BJ$2)*('Controle de NFs Tomadas'!$G$4:$G$9993=$A37)*('Controle de NFs Tomadas'!$I$4:$I$9993))</f>
        <v>0</v>
      </c>
      <c r="BK37" s="168">
        <f>SUMPRODUCT(('Controle de NFs Tomadas'!$E$4:$E$9993=$A$1)*('Controle de NFs Tomadas'!$C$4:$C$9993=BK$2)*('Controle de NFs Tomadas'!$G$4:$G$9993=$A37)*('Controle de NFs Tomadas'!$I$4:$I$9993))</f>
        <v>0</v>
      </c>
      <c r="BL37" s="168">
        <f>SUMPRODUCT(('Controle de NFs Tomadas'!$E$4:$E$9993=$A$1)*('Controle de NFs Tomadas'!$C$4:$C$9993=BL$2)*('Controle de NFs Tomadas'!$G$4:$G$9993=$A37)*('Controle de NFs Tomadas'!$I$4:$I$9993))</f>
        <v>0</v>
      </c>
      <c r="BM37" s="169">
        <f>SUMPRODUCT(('Controle de NFs Tomadas'!$E$4:$E$9993=$A$1)*('Controle de NFs Tomadas'!$C$4:$C$9993=BM$2)*('Controle de NFs Tomadas'!$G$4:$G$9993=$A37)*('Controle de NFs Tomadas'!$I$4:$I$9993))</f>
        <v>0</v>
      </c>
      <c r="BN37" s="170">
        <f>SUMPRODUCT(('Controle de NFs Tomadas'!$E$4:$E$9993=$A$1)*('Controle de NFs Tomadas'!$C$4:$C$9993=BN$2)*('Controle de NFs Tomadas'!$G$4:$G$9993=$A37)*('Controle de NFs Tomadas'!$I$4:$I$9993))</f>
        <v>0</v>
      </c>
      <c r="BO37" s="168">
        <f>SUMPRODUCT(('Controle de NFs Tomadas'!$E$4:$E$9993=$A$1)*('Controle de NFs Tomadas'!$C$4:$C$9993=BO$2)*('Controle de NFs Tomadas'!$G$4:$G$9993=$A37)*('Controle de NFs Tomadas'!$I$4:$I$9993))</f>
        <v>0</v>
      </c>
      <c r="BP37" s="168">
        <f>SUMPRODUCT(('Controle de NFs Tomadas'!$E$4:$E$9993=$A$1)*('Controle de NFs Tomadas'!$C$4:$C$9993=BP$2)*('Controle de NFs Tomadas'!$G$4:$G$9993=$A37)*('Controle de NFs Tomadas'!$I$4:$I$9993))</f>
        <v>0</v>
      </c>
      <c r="BQ37" s="168">
        <f>SUMPRODUCT(('Controle de NFs Tomadas'!$E$4:$E$9993=$A$1)*('Controle de NFs Tomadas'!$C$4:$C$9993=BQ$2)*('Controle de NFs Tomadas'!$G$4:$G$9993=$A37)*('Controle de NFs Tomadas'!$I$4:$I$9993))</f>
        <v>0</v>
      </c>
      <c r="BR37" s="168">
        <v>0</v>
      </c>
      <c r="BS37" s="168">
        <f>SUMPRODUCT(('Controle de NFs Tomadas'!$E$4:$E$9993=$A$1)*('Controle de NFs Tomadas'!$C$4:$C$9993=BS$2)*('Controle de NFs Tomadas'!$G$4:$G$9993=$A37)*('Controle de NFs Tomadas'!$I$4:$I$9993))</f>
        <v>0</v>
      </c>
      <c r="BT37" s="168">
        <f>SUMPRODUCT(('Controle de NFs Tomadas'!$E$4:$E$9993=$A$1)*('Controle de NFs Tomadas'!$C$4:$C$9993=BT$2)*('Controle de NFs Tomadas'!$G$4:$G$9993=$A37)*('Controle de NFs Tomadas'!$I$4:$I$9993))</f>
        <v>0</v>
      </c>
      <c r="BU37" s="168">
        <f>SUMPRODUCT(('Controle de NFs Tomadas'!$E$4:$E$9993=$A$1)*('Controle de NFs Tomadas'!$C$4:$C$9993=BU$2)*('Controle de NFs Tomadas'!$G$4:$G$9993=$A37)*('Controle de NFs Tomadas'!$I$4:$I$9993))</f>
        <v>0</v>
      </c>
      <c r="BV37" s="168">
        <f>SUMPRODUCT(('Controle de NFs Tomadas'!$E$4:$E$9993=$A$1)*('Controle de NFs Tomadas'!$C$4:$C$9993=BV$2)*('Controle de NFs Tomadas'!$G$4:$G$9993=$A37)*('Controle de NFs Tomadas'!$I$4:$I$9993))</f>
        <v>0</v>
      </c>
      <c r="BW37" s="168">
        <f>SUMPRODUCT(('Controle de NFs Tomadas'!$E$4:$E$9993=$A$1)*('Controle de NFs Tomadas'!$C$4:$C$9993=BW$2)*('Controle de NFs Tomadas'!$G$4:$G$9993=$A37)*('Controle de NFs Tomadas'!$I$4:$I$9993))</f>
        <v>0</v>
      </c>
      <c r="BX37" s="168">
        <f>SUMPRODUCT(('Controle de NFs Tomadas'!$E$4:$E$9993=$A$1)*('Controle de NFs Tomadas'!$C$4:$C$9993=BX$2)*('Controle de NFs Tomadas'!$G$4:$G$9993=$A37)*('Controle de NFs Tomadas'!$I$4:$I$9993))</f>
        <v>0</v>
      </c>
      <c r="BY37" s="168">
        <f>SUMPRODUCT(('Controle de NFs Tomadas'!$E$4:$E$9993=$A$1)*('Controle de NFs Tomadas'!$C$4:$C$9993=BY$2)*('Controle de NFs Tomadas'!$G$4:$G$9993=$A37)*('Controle de NFs Tomadas'!$I$4:$I$9993))</f>
        <v>0</v>
      </c>
      <c r="BZ37" s="168">
        <f>SUMPRODUCT(('Controle de NFs Tomadas'!$E$4:$E$9993=$A$1)*('Controle de NFs Tomadas'!$C$4:$C$9993=BZ$2)*('Controle de NFs Tomadas'!$G$4:$G$9993=$A37)*('Controle de NFs Tomadas'!$I$4:$I$9993))</f>
        <v>0</v>
      </c>
      <c r="CA37" s="168">
        <f>SUMPRODUCT(('Controle de NFs Tomadas'!$E$4:$E$9993=$A$1)*('Controle de NFs Tomadas'!$C$4:$C$9993=CA$2)*('Controle de NFs Tomadas'!$G$4:$G$9993=$A37)*('Controle de NFs Tomadas'!$I$4:$I$9993))</f>
        <v>0</v>
      </c>
      <c r="CB37" s="168">
        <f>SUMPRODUCT(('Controle de NFs Tomadas'!$E$4:$E$9993=$A$1)*('Controle de NFs Tomadas'!$C$4:$C$9993=CB$2)*('Controle de NFs Tomadas'!$G$4:$G$9993=$A37)*('Controle de NFs Tomadas'!$I$4:$I$9993))</f>
        <v>0</v>
      </c>
      <c r="CC37" s="168">
        <f>SUMPRODUCT(('Controle de NFs Tomadas'!$E$4:$E$9993=$A$1)*('Controle de NFs Tomadas'!$C$4:$C$9993=CC$2)*('Controle de NFs Tomadas'!$G$4:$G$9993=$A37)*('Controle de NFs Tomadas'!$I$4:$I$9993))</f>
        <v>0</v>
      </c>
      <c r="CD37" s="168">
        <f>SUMPRODUCT(('Controle de NFs Tomadas'!$E$4:$E$9993=$A$1)*('Controle de NFs Tomadas'!$C$4:$C$9993=CD$2)*('Controle de NFs Tomadas'!$G$4:$G$9993=$A37)*('Controle de NFs Tomadas'!$I$4:$I$9993))</f>
        <v>0</v>
      </c>
      <c r="CE37" s="168">
        <f>SUMPRODUCT(('Controle de NFs Tomadas'!$E$4:$E$9993=$A$1)*('Controle de NFs Tomadas'!$C$4:$C$9993=CE$2)*('Controle de NFs Tomadas'!$G$4:$G$9993=$A37)*('Controle de NFs Tomadas'!$I$4:$I$9993))</f>
        <v>0</v>
      </c>
      <c r="CF37" s="168">
        <f>SUMPRODUCT(('Controle de NFs Tomadas'!$E$4:$E$9993=$A$1)*('Controle de NFs Tomadas'!$C$4:$C$9993=CF$2)*('Controle de NFs Tomadas'!$G$4:$G$9993=$A37)*('Controle de NFs Tomadas'!$I$4:$I$9993))</f>
        <v>0</v>
      </c>
      <c r="CG37" s="168">
        <f>SUMPRODUCT(('Controle de NFs Tomadas'!$E$4:$E$9993=$A$1)*('Controle de NFs Tomadas'!$C$4:$C$9993=CG$2)*('Controle de NFs Tomadas'!$G$4:$G$9993=$A37)*('Controle de NFs Tomadas'!$I$4:$I$9993))</f>
        <v>0</v>
      </c>
      <c r="CH37" s="168">
        <f>SUMPRODUCT(('Controle de NFs Tomadas'!$E$4:$E$9993=$A$1)*('Controle de NFs Tomadas'!$C$4:$C$9993=CH$2)*('Controle de NFs Tomadas'!$G$4:$G$9993=$A37)*('Controle de NFs Tomadas'!$I$4:$I$9993))</f>
        <v>0</v>
      </c>
      <c r="CI37" s="168">
        <f>SUMPRODUCT(('Controle de NFs Tomadas'!$E$4:$E$9993=$A$1)*('Controle de NFs Tomadas'!$C$4:$C$9993=CI$2)*('Controle de NFs Tomadas'!$G$4:$G$9993=$A37)*('Controle de NFs Tomadas'!$I$4:$I$9993))</f>
        <v>0</v>
      </c>
      <c r="CJ37" s="168">
        <f>SUMPRODUCT(('Controle de NFs Tomadas'!$E$4:$E$9993=$A$1)*('Controle de NFs Tomadas'!$C$4:$C$9993=CJ$2)*('Controle de NFs Tomadas'!$G$4:$G$9993=$A37)*('Controle de NFs Tomadas'!$I$4:$I$9993))</f>
        <v>0</v>
      </c>
      <c r="CK37" s="168">
        <f>SUMPRODUCT(('Controle de NFs Tomadas'!$E$4:$E$9993=$A$1)*('Controle de NFs Tomadas'!$C$4:$C$9993=CK$2)*('Controle de NFs Tomadas'!$G$4:$G$9993=$A37)*('Controle de NFs Tomadas'!$I$4:$I$9993))</f>
        <v>0</v>
      </c>
      <c r="CL37" s="168">
        <f>SUMPRODUCT(('Controle de NFs Tomadas'!$E$4:$E$9993=$A$1)*('Controle de NFs Tomadas'!$C$4:$C$9993=CL$2)*('Controle de NFs Tomadas'!$G$4:$G$9993=$A37)*('Controle de NFs Tomadas'!$I$4:$I$9993))</f>
        <v>0</v>
      </c>
      <c r="CM37" s="168">
        <f>SUMPRODUCT(('Controle de NFs Tomadas'!$E$4:$E$9993=$A$1)*('Controle de NFs Tomadas'!$C$4:$C$9993=CM$2)*('Controle de NFs Tomadas'!$G$4:$G$9993=$A37)*('Controle de NFs Tomadas'!$I$4:$I$9993))</f>
        <v>0</v>
      </c>
      <c r="CN37" s="168">
        <f>SUMPRODUCT(('Controle de NFs Tomadas'!$E$4:$E$9993=$A$1)*('Controle de NFs Tomadas'!$C$4:$C$9993=CN$2)*('Controle de NFs Tomadas'!$G$4:$G$9993=$A37)*('Controle de NFs Tomadas'!$I$4:$I$9993))</f>
        <v>0</v>
      </c>
      <c r="CO37" s="168">
        <f>SUMPRODUCT(('Controle de NFs Tomadas'!$E$4:$E$9993=$A$1)*('Controle de NFs Tomadas'!$C$4:$C$9993=CO$2)*('Controle de NFs Tomadas'!$G$4:$G$9993=$A37)*('Controle de NFs Tomadas'!$I$4:$I$9993))</f>
        <v>0</v>
      </c>
      <c r="CP37" s="168">
        <f>SUMPRODUCT(('Controle de NFs Tomadas'!$E$4:$E$9993=$A$1)*('Controle de NFs Tomadas'!$C$4:$C$9993=CP$2)*('Controle de NFs Tomadas'!$G$4:$G$9993=$A37)*('Controle de NFs Tomadas'!$I$4:$I$9993))</f>
        <v>0</v>
      </c>
      <c r="CQ37" s="168">
        <f>SUMPRODUCT(('Controle de NFs Tomadas'!$E$4:$E$9993=$A$1)*('Controle de NFs Tomadas'!$C$4:$C$9993=CQ$2)*('Controle de NFs Tomadas'!$G$4:$G$9993=$A37)*('Controle de NFs Tomadas'!$I$4:$I$9993))</f>
        <v>0</v>
      </c>
      <c r="CR37" s="168">
        <f>SUMPRODUCT(('Controle de NFs Tomadas'!$E$4:$E$9993=$A$1)*('Controle de NFs Tomadas'!$C$4:$C$9993=CR$2)*('Controle de NFs Tomadas'!$G$4:$G$9993=$A37)*('Controle de NFs Tomadas'!$I$4:$I$9993))</f>
        <v>0</v>
      </c>
      <c r="CS37" s="168">
        <f>SUMPRODUCT(('Controle de NFs Tomadas'!$E$4:$E$9993=$A$1)*('Controle de NFs Tomadas'!$C$4:$C$9993=CS$2)*('Controle de NFs Tomadas'!$G$4:$G$9993=$A37)*('Controle de NFs Tomadas'!$I$4:$I$9993))</f>
        <v>0</v>
      </c>
      <c r="CT37" s="168">
        <f>SUMPRODUCT(('Controle de NFs Tomadas'!$E$4:$E$9993=$A$1)*('Controle de NFs Tomadas'!$C$4:$C$9993=CT$2)*('Controle de NFs Tomadas'!$G$4:$G$9993=$A37)*('Controle de NFs Tomadas'!$I$4:$I$9993))</f>
        <v>0</v>
      </c>
      <c r="CU37" s="168">
        <f>SUMPRODUCT(('Controle de NFs Tomadas'!$E$4:$E$9993=$A$1)*('Controle de NFs Tomadas'!$C$4:$C$9993=CU$2)*('Controle de NFs Tomadas'!$G$4:$G$9993=$A37)*('Controle de NFs Tomadas'!$I$4:$I$9993))</f>
        <v>0</v>
      </c>
      <c r="CV37" s="168">
        <f>SUMPRODUCT(('Controle de NFs Tomadas'!$E$4:$E$9993=$A$1)*('Controle de NFs Tomadas'!$C$4:$C$9993=CV$2)*('Controle de NFs Tomadas'!$G$4:$G$9993=$A37)*('Controle de NFs Tomadas'!$I$4:$I$9993))</f>
        <v>0</v>
      </c>
      <c r="CW37" s="168">
        <f>SUMPRODUCT(('Controle de NFs Tomadas'!$E$4:$E$9993=$A$1)*('Controle de NFs Tomadas'!$C$4:$C$9993=CW$2)*('Controle de NFs Tomadas'!$G$4:$G$9993=$A37)*('Controle de NFs Tomadas'!$I$4:$I$9993))</f>
        <v>0</v>
      </c>
      <c r="CX37" s="168">
        <f>SUMPRODUCT(('Controle de NFs Tomadas'!$E$4:$E$9993=$A$1)*('Controle de NFs Tomadas'!$C$4:$C$9993=CX$2)*('Controle de NFs Tomadas'!$G$4:$G$9993=$A37)*('Controle de NFs Tomadas'!$I$4:$I$9993))</f>
        <v>0</v>
      </c>
      <c r="CY37" s="168">
        <f>SUMPRODUCT(('Controle de NFs Tomadas'!$E$4:$E$9993=$A$1)*('Controle de NFs Tomadas'!$C$4:$C$9993=CY$2)*('Controle de NFs Tomadas'!$G$4:$G$9993=$A37)*('Controle de NFs Tomadas'!$I$4:$I$9993))</f>
        <v>0</v>
      </c>
      <c r="CZ37" s="168">
        <f>SUMPRODUCT(('Controle de NFs Tomadas'!$E$4:$E$9993=$A$1)*('Controle de NFs Tomadas'!$C$4:$C$9993=CZ$2)*('Controle de NFs Tomadas'!$G$4:$G$9993=$A37)*('Controle de NFs Tomadas'!$I$4:$I$9993))</f>
        <v>0</v>
      </c>
      <c r="DA37" s="168">
        <f>SUMPRODUCT(('Controle de NFs Tomadas'!$E$4:$E$9993=$A$1)*('Controle de NFs Tomadas'!$C$4:$C$9993=DA$2)*('Controle de NFs Tomadas'!$G$4:$G$9993=$A37)*('Controle de NFs Tomadas'!$I$4:$I$9993))</f>
        <v>0</v>
      </c>
      <c r="DB37" s="168">
        <f>SUMPRODUCT(('Controle de NFs Tomadas'!$E$4:$E$9993=$A$1)*('Controle de NFs Tomadas'!$C$4:$C$9993=DB$2)*('Controle de NFs Tomadas'!$G$4:$G$9993=$A37)*('Controle de NFs Tomadas'!$I$4:$I$9993))</f>
        <v>0</v>
      </c>
      <c r="DC37" s="168">
        <f>SUMPRODUCT(('Controle de NFs Tomadas'!$E$4:$E$9993=$A$1)*('Controle de NFs Tomadas'!$C$4:$C$9993=DC$2)*('Controle de NFs Tomadas'!$G$4:$G$9993=$A37)*('Controle de NFs Tomadas'!$I$4:$I$9993))</f>
        <v>0</v>
      </c>
      <c r="DD37" s="168">
        <f>SUMPRODUCT(('Controle de NFs Tomadas'!$E$4:$E$9993=$A$1)*('Controle de NFs Tomadas'!$C$4:$C$9993=DD$2)*('Controle de NFs Tomadas'!$G$4:$G$9993=$A37)*('Controle de NFs Tomadas'!$I$4:$I$9993))</f>
        <v>0</v>
      </c>
      <c r="DE37" s="168">
        <f>SUMPRODUCT(('Controle de NFs Tomadas'!$E$4:$E$9993=$A$1)*('Controle de NFs Tomadas'!$C$4:$C$9993=DE$2)*('Controle de NFs Tomadas'!$G$4:$G$9993=$A37)*('Controle de NFs Tomadas'!$I$4:$I$9993))</f>
        <v>0</v>
      </c>
      <c r="DF37" s="168">
        <f>SUMPRODUCT(('Controle de NFs Tomadas'!$E$4:$E$9993=$A$1)*('Controle de NFs Tomadas'!$C$4:$C$9993=DF$2)*('Controle de NFs Tomadas'!$G$4:$G$9993=$A37)*('Controle de NFs Tomadas'!$I$4:$I$9993))</f>
        <v>0</v>
      </c>
      <c r="DG37" s="168">
        <f>SUMPRODUCT(('Controle de NFs Tomadas'!$E$4:$E$9993=$A$1)*('Controle de NFs Tomadas'!$C$4:$C$9993=DG$2)*('Controle de NFs Tomadas'!$G$4:$G$9993=$A37)*('Controle de NFs Tomadas'!$I$4:$I$9993))</f>
        <v>0</v>
      </c>
      <c r="DH37" s="168">
        <f>SUMPRODUCT(('Controle de NFs Tomadas'!$E$4:$E$9993=$A$1)*('Controle de NFs Tomadas'!$C$4:$C$9993=DH$2)*('Controle de NFs Tomadas'!$G$4:$G$9993=$A37)*('Controle de NFs Tomadas'!$I$4:$I$9993))</f>
        <v>0</v>
      </c>
      <c r="DI37" s="168">
        <f>SUMPRODUCT(('Controle de NFs Tomadas'!$E$4:$E$9993=$A$1)*('Controle de NFs Tomadas'!$C$4:$C$9993=DI$2)*('Controle de NFs Tomadas'!$G$4:$G$9993=$A37)*('Controle de NFs Tomadas'!$I$4:$I$9993))</f>
        <v>0</v>
      </c>
      <c r="DJ37" s="168">
        <f>SUMPRODUCT(('Controle de NFs Tomadas'!$E$4:$E$9993=$A$1)*('Controle de NFs Tomadas'!$C$4:$C$9993=DJ$2)*('Controle de NFs Tomadas'!$G$4:$G$9993=$A37)*('Controle de NFs Tomadas'!$I$4:$I$9993))</f>
        <v>0</v>
      </c>
      <c r="DK37" s="168">
        <f>SUMPRODUCT(('Controle de NFs Tomadas'!$E$4:$E$9993=$A$1)*('Controle de NFs Tomadas'!$C$4:$C$9993=DK$2)*('Controle de NFs Tomadas'!$G$4:$G$9993=$A37)*('Controle de NFs Tomadas'!$I$4:$I$9993))</f>
        <v>0</v>
      </c>
      <c r="DL37" s="168">
        <f>SUMPRODUCT(('Controle de NFs Tomadas'!$E$4:$E$9993=$A$1)*('Controle de NFs Tomadas'!$C$4:$C$9993=DL$2)*('Controle de NFs Tomadas'!$G$4:$G$9993=$A37)*('Controle de NFs Tomadas'!$I$4:$I$9993))</f>
        <v>0</v>
      </c>
      <c r="DM37" s="168">
        <f>SUMPRODUCT(('Controle de NFs Tomadas'!$E$4:$E$9993=$A$1)*('Controle de NFs Tomadas'!$C$4:$C$9993=DM$2)*('Controle de NFs Tomadas'!$G$4:$G$9993=$A37)*('Controle de NFs Tomadas'!$I$4:$I$9993))</f>
        <v>0</v>
      </c>
      <c r="DN37" s="168">
        <f>SUMPRODUCT(('Controle de NFs Tomadas'!$E$4:$E$9993=$A$1)*('Controle de NFs Tomadas'!$C$4:$C$9993=DN$2)*('Controle de NFs Tomadas'!$G$4:$G$9993=$A37)*('Controle de NFs Tomadas'!$I$4:$I$9993))</f>
        <v>0</v>
      </c>
      <c r="DO37" s="168">
        <f>SUMPRODUCT(('Controle de NFs Tomadas'!$E$4:$E$9993=$A$1)*('Controle de NFs Tomadas'!$C$4:$C$9993=DO$2)*('Controle de NFs Tomadas'!$G$4:$G$9993=$A37)*('Controle de NFs Tomadas'!$I$4:$I$9993))</f>
        <v>0</v>
      </c>
      <c r="DP37" s="168">
        <f>SUMPRODUCT(('Controle de NFs Tomadas'!$E$4:$E$9993=$A$1)*('Controle de NFs Tomadas'!$C$4:$C$9993=DP$2)*('Controle de NFs Tomadas'!$G$4:$G$9993=$A37)*('Controle de NFs Tomadas'!$I$4:$I$9993))</f>
        <v>0</v>
      </c>
      <c r="DQ37" s="168">
        <f>SUMPRODUCT(('Controle de NFs Tomadas'!$E$4:$E$9993=$A$1)*('Controle de NFs Tomadas'!$C$4:$C$9993=DQ$2)*('Controle de NFs Tomadas'!$G$4:$G$9993=$A37)*('Controle de NFs Tomadas'!$I$4:$I$9993))</f>
        <v>0</v>
      </c>
      <c r="DR37" s="168">
        <f>SUMPRODUCT(('Controle de NFs Tomadas'!$E$4:$E$9993=$A$1)*('Controle de NFs Tomadas'!$C$4:$C$9993=DR$2)*('Controle de NFs Tomadas'!$G$4:$G$9993=$A37)*('Controle de NFs Tomadas'!$I$4:$I$9993))</f>
        <v>0</v>
      </c>
      <c r="DS37" s="168">
        <f>SUMPRODUCT(('Controle de NFs Tomadas'!$E$4:$E$9993=$A$1)*('Controle de NFs Tomadas'!$C$4:$C$9993=DS$2)*('Controle de NFs Tomadas'!$G$4:$G$9993=$A37)*('Controle de NFs Tomadas'!$I$4:$I$9993))</f>
        <v>0</v>
      </c>
      <c r="DT37" s="168">
        <f>SUMPRODUCT(('Controle de NFs Tomadas'!$E$4:$E$9993=$A$1)*('Controle de NFs Tomadas'!$C$4:$C$9993=DT$2)*('Controle de NFs Tomadas'!$G$4:$G$9993=$A37)*('Controle de NFs Tomadas'!$I$4:$I$9993))</f>
        <v>0</v>
      </c>
      <c r="DU37" s="168">
        <f>SUMPRODUCT(('Controle de NFs Tomadas'!$E$4:$E$9993=$A$1)*('Controle de NFs Tomadas'!$C$4:$C$9993=DU$2)*('Controle de NFs Tomadas'!$G$4:$G$9993=$A37)*('Controle de NFs Tomadas'!$I$4:$I$9993))</f>
        <v>0</v>
      </c>
      <c r="DV37" s="168">
        <f>SUMPRODUCT(('Controle de NFs Tomadas'!$E$4:$E$9993=$A$1)*('Controle de NFs Tomadas'!$C$4:$C$9993=DV$2)*('Controle de NFs Tomadas'!$G$4:$G$9993=$A37)*('Controle de NFs Tomadas'!$I$4:$I$9993))</f>
        <v>0</v>
      </c>
      <c r="DW37" s="168">
        <f>SUMPRODUCT(('Controle de NFs Tomadas'!$E$4:$E$9993=$A$1)*('Controle de NFs Tomadas'!$C$4:$C$9993=DW$2)*('Controle de NFs Tomadas'!$G$4:$G$9993=$A37)*('Controle de NFs Tomadas'!$I$4:$I$9993))</f>
        <v>0</v>
      </c>
      <c r="DX37" s="168">
        <f>SUMPRODUCT(('Controle de NFs Tomadas'!$E$4:$E$9993=$A$1)*('Controle de NFs Tomadas'!$C$4:$C$9993=DX$2)*('Controle de NFs Tomadas'!$G$4:$G$9993=$A37)*('Controle de NFs Tomadas'!$I$4:$I$9993))</f>
        <v>0</v>
      </c>
      <c r="DY37" s="168">
        <f>SUMPRODUCT(('Controle de NFs Tomadas'!$E$4:$E$9993=$A$1)*('Controle de NFs Tomadas'!$C$4:$C$9993=DY$2)*('Controle de NFs Tomadas'!$G$4:$G$9993=$A37)*('Controle de NFs Tomadas'!$I$4:$I$9993))</f>
        <v>0</v>
      </c>
      <c r="DZ37" s="168">
        <f>SUMPRODUCT(('Controle de NFs Tomadas'!$E$4:$E$9993=$A$1)*('Controle de NFs Tomadas'!$C$4:$C$9993=DZ$2)*('Controle de NFs Tomadas'!$G$4:$G$9993=$A37)*('Controle de NFs Tomadas'!$I$4:$I$9993))</f>
        <v>0</v>
      </c>
      <c r="EA37" s="168">
        <f>SUMPRODUCT(('Controle de NFs Tomadas'!$E$4:$E$9993=$A$1)*('Controle de NFs Tomadas'!$C$4:$C$9993=EA$2)*('Controle de NFs Tomadas'!$G$4:$G$9993=$A37)*('Controle de NFs Tomadas'!$I$4:$I$9993))</f>
        <v>0</v>
      </c>
      <c r="EB37" s="168">
        <f>SUMPRODUCT(('Controle de NFs Tomadas'!$E$4:$E$9993=$A$1)*('Controle de NFs Tomadas'!$C$4:$C$9993=EB$2)*('Controle de NFs Tomadas'!$G$4:$G$9993=$A37)*('Controle de NFs Tomadas'!$I$4:$I$9993))</f>
        <v>0</v>
      </c>
      <c r="EC37" s="168">
        <f>SUMPRODUCT(('Controle de NFs Tomadas'!$E$4:$E$9993=$A$1)*('Controle de NFs Tomadas'!$C$4:$C$9993=EC$2)*('Controle de NFs Tomadas'!$G$4:$G$9993=$A37)*('Controle de NFs Tomadas'!$I$4:$I$9993))</f>
        <v>0</v>
      </c>
      <c r="ED37" s="168">
        <f>SUMPRODUCT(('Controle de NFs Tomadas'!$E$4:$E$9993=$A$1)*('Controle de NFs Tomadas'!$C$4:$C$9993=ED$2)*('Controle de NFs Tomadas'!$G$4:$G$9993=$A37)*('Controle de NFs Tomadas'!$I$4:$I$9993))</f>
        <v>0</v>
      </c>
      <c r="EE37" s="168">
        <f>SUMPRODUCT(('Controle de NFs Tomadas'!$E$4:$E$9993=$A$1)*('Controle de NFs Tomadas'!$C$4:$C$9993=EE$2)*('Controle de NFs Tomadas'!$G$4:$G$9993=$A37)*('Controle de NFs Tomadas'!$I$4:$I$9993))</f>
        <v>0</v>
      </c>
      <c r="EF37" s="168">
        <f>SUMPRODUCT(('Controle de NFs Tomadas'!$E$4:$E$9993=$A$1)*('Controle de NFs Tomadas'!$C$4:$C$9993=EF$2)*('Controle de NFs Tomadas'!$G$4:$G$9993=$A37)*('Controle de NFs Tomadas'!$I$4:$I$9993))</f>
        <v>0</v>
      </c>
      <c r="EG37" s="168">
        <f>SUMPRODUCT(('Controle de NFs Tomadas'!$E$4:$E$9993=$A$1)*('Controle de NFs Tomadas'!$C$4:$C$9993=EG$2)*('Controle de NFs Tomadas'!$G$4:$G$9993=$A37)*('Controle de NFs Tomadas'!$I$4:$I$9993))</f>
        <v>0</v>
      </c>
      <c r="EH37" s="168">
        <f>SUMPRODUCT(('Controle de NFs Tomadas'!$E$4:$E$9993=$A$1)*('Controle de NFs Tomadas'!$C$4:$C$9993=EH$2)*('Controle de NFs Tomadas'!$G$4:$G$9993=$A37)*('Controle de NFs Tomadas'!$I$4:$I$9993))</f>
        <v>0</v>
      </c>
      <c r="EI37" s="168">
        <f>SUMPRODUCT(('Controle de NFs Tomadas'!$E$4:$E$9993=$A$1)*('Controle de NFs Tomadas'!$C$4:$C$9993=EI$2)*('Controle de NFs Tomadas'!$G$4:$G$9993=$A37)*('Controle de NFs Tomadas'!$I$4:$I$9993))</f>
        <v>0</v>
      </c>
      <c r="EJ37" s="168">
        <f>SUMPRODUCT(('Controle de NFs Tomadas'!$E$4:$E$9993=$A$1)*('Controle de NFs Tomadas'!$C$4:$C$9993=EJ$2)*('Controle de NFs Tomadas'!$G$4:$G$9993=$A37)*('Controle de NFs Tomadas'!$I$4:$I$9993))</f>
        <v>0</v>
      </c>
      <c r="EK37" s="168">
        <f>SUMPRODUCT(('Controle de NFs Tomadas'!$E$4:$E$9993=$A$1)*('Controle de NFs Tomadas'!$C$4:$C$9993=EK$2)*('Controle de NFs Tomadas'!$G$4:$G$9993=$A37)*('Controle de NFs Tomadas'!$I$4:$I$9993))</f>
        <v>0</v>
      </c>
      <c r="EL37" s="168">
        <f>SUMPRODUCT(('Controle de NFs Tomadas'!$E$4:$E$9993=$A$1)*('Controle de NFs Tomadas'!$C$4:$C$9993=EL$2)*('Controle de NFs Tomadas'!$G$4:$G$9993=$A37)*('Controle de NFs Tomadas'!$I$4:$I$9993))</f>
        <v>0</v>
      </c>
      <c r="EM37" s="168">
        <f>SUMPRODUCT(('Controle de NFs Tomadas'!$E$4:$E$9993=$A$1)*('Controle de NFs Tomadas'!$C$4:$C$9993=EM$2)*('Controle de NFs Tomadas'!$G$4:$G$9993=$A37)*('Controle de NFs Tomadas'!$I$4:$I$9993))</f>
        <v>0</v>
      </c>
      <c r="EN37" s="168">
        <f>SUMPRODUCT(('Controle de NFs Tomadas'!$E$4:$E$9993=$A$1)*('Controle de NFs Tomadas'!$C$4:$C$9993=EN$2)*('Controle de NFs Tomadas'!$G$4:$G$9993=$A37)*('Controle de NFs Tomadas'!$I$4:$I$9993))</f>
        <v>0</v>
      </c>
      <c r="EO37" s="168">
        <f>SUMPRODUCT(('Controle de NFs Tomadas'!$E$4:$E$9993=$A$1)*('Controle de NFs Tomadas'!$C$4:$C$9993=EO$2)*('Controle de NFs Tomadas'!$G$4:$G$9993=$A37)*('Controle de NFs Tomadas'!$I$4:$I$9993))</f>
        <v>0</v>
      </c>
      <c r="EP37" s="168">
        <f>SUMPRODUCT(('Controle de NFs Tomadas'!$E$4:$E$9993=$A$1)*('Controle de NFs Tomadas'!$C$4:$C$9993=EP$2)*('Controle de NFs Tomadas'!$G$4:$G$9993=$A37)*('Controle de NFs Tomadas'!$I$4:$I$9993))</f>
        <v>0</v>
      </c>
      <c r="EQ37" s="168">
        <f>SUMPRODUCT(('Controle de NFs Tomadas'!$E$4:$E$9993=$A$1)*('Controle de NFs Tomadas'!$C$4:$C$9993=EQ$2)*('Controle de NFs Tomadas'!$G$4:$G$9993=$A37)*('Controle de NFs Tomadas'!$I$4:$I$9993))</f>
        <v>0</v>
      </c>
      <c r="ER37" s="168">
        <f>SUMPRODUCT(('Controle de NFs Tomadas'!$E$4:$E$9993=$A$1)*('Controle de NFs Tomadas'!$C$4:$C$9993=ER$2)*('Controle de NFs Tomadas'!$G$4:$G$9993=$A37)*('Controle de NFs Tomadas'!$I$4:$I$9993))</f>
        <v>0</v>
      </c>
      <c r="ES37" s="168">
        <f>SUMPRODUCT(('Controle de NFs Tomadas'!$E$4:$E$9993=$A$1)*('Controle de NFs Tomadas'!$C$4:$C$9993=ES$2)*('Controle de NFs Tomadas'!$G$4:$G$9993=$A37)*('Controle de NFs Tomadas'!$I$4:$I$9993))</f>
        <v>0</v>
      </c>
      <c r="ET37" s="168">
        <f>SUMPRODUCT(('Controle de NFs Tomadas'!$E$4:$E$9993=$A$1)*('Controle de NFs Tomadas'!$C$4:$C$9993=ET$2)*('Controle de NFs Tomadas'!$G$4:$G$9993=$A37)*('Controle de NFs Tomadas'!$I$4:$I$9993))</f>
        <v>0</v>
      </c>
      <c r="EU37" s="168">
        <f>SUMPRODUCT(('Controle de NFs Tomadas'!$E$4:$E$9993=$A$1)*('Controle de NFs Tomadas'!$C$4:$C$9993=EU$2)*('Controle de NFs Tomadas'!$G$4:$G$9993=$A37)*('Controle de NFs Tomadas'!$I$4:$I$9993))</f>
        <v>0</v>
      </c>
      <c r="EV37" s="168">
        <f>SUMPRODUCT(('Controle de NFs Tomadas'!$E$4:$E$9993=$A$1)*('Controle de NFs Tomadas'!$C$4:$C$9993=EV$2)*('Controle de NFs Tomadas'!$G$4:$G$9993=$A37)*('Controle de NFs Tomadas'!$I$4:$I$9993))</f>
        <v>0</v>
      </c>
      <c r="EW37" s="168">
        <f>SUMPRODUCT(('Controle de NFs Tomadas'!$E$4:$E$9993=$A$1)*('Controle de NFs Tomadas'!$C$4:$C$9993=EW$2)*('Controle de NFs Tomadas'!$G$4:$G$9993=$A37)*('Controle de NFs Tomadas'!$I$4:$I$9993))</f>
        <v>0</v>
      </c>
      <c r="EX37" s="168">
        <f>SUMPRODUCT(('Controle de NFs Tomadas'!$E$4:$E$9993=$A$1)*('Controle de NFs Tomadas'!$C$4:$C$9993=EX$2)*('Controle de NFs Tomadas'!$G$4:$G$9993=$A37)*('Controle de NFs Tomadas'!$I$4:$I$9993))</f>
        <v>0</v>
      </c>
      <c r="EY37" s="168">
        <f>SUMPRODUCT(('Controle de NFs Tomadas'!$E$4:$E$9993=$A$1)*('Controle de NFs Tomadas'!$C$4:$C$9993=EY$2)*('Controle de NFs Tomadas'!$G$4:$G$9993=$A37)*('Controle de NFs Tomadas'!$I$4:$I$9993))</f>
        <v>0</v>
      </c>
      <c r="EZ37" s="168">
        <f>SUMPRODUCT(('Controle de NFs Tomadas'!$E$4:$E$9993=$A$1)*('Controle de NFs Tomadas'!$C$4:$C$9993=EZ$2)*('Controle de NFs Tomadas'!$G$4:$G$9993=$A37)*('Controle de NFs Tomadas'!$I$4:$I$9993))</f>
        <v>0</v>
      </c>
      <c r="FA37" s="168">
        <f>SUMPRODUCT(('Controle de NFs Tomadas'!$E$4:$E$9993=$A$1)*('Controle de NFs Tomadas'!$C$4:$C$9993=FA$2)*('Controle de NFs Tomadas'!$G$4:$G$9993=$A37)*('Controle de NFs Tomadas'!$I$4:$I$9993))</f>
        <v>0</v>
      </c>
      <c r="FB37" s="168">
        <f>SUMPRODUCT(('Controle de NFs Tomadas'!$E$4:$E$9993=$A$1)*('Controle de NFs Tomadas'!$C$4:$C$9993=FB$2)*('Controle de NFs Tomadas'!$G$4:$G$9993=$A37)*('Controle de NFs Tomadas'!$I$4:$I$9993))</f>
        <v>0</v>
      </c>
      <c r="FC37" s="168">
        <f>SUMPRODUCT(('Controle de NFs Tomadas'!$E$4:$E$9993=$A$1)*('Controle de NFs Tomadas'!$C$4:$C$9993=FC$2)*('Controle de NFs Tomadas'!$G$4:$G$9993=$A37)*('Controle de NFs Tomadas'!$I$4:$I$9993))</f>
        <v>0</v>
      </c>
      <c r="FD37" s="168">
        <f>SUMPRODUCT(('Controle de NFs Tomadas'!$E$4:$E$9993=$A$1)*('Controle de NFs Tomadas'!$C$4:$C$9993=FD$2)*('Controle de NFs Tomadas'!$G$4:$G$9993=$A37)*('Controle de NFs Tomadas'!$I$4:$I$9993))</f>
        <v>0</v>
      </c>
      <c r="FE37" s="168">
        <f>SUMPRODUCT(('Controle de NFs Tomadas'!$E$4:$E$9993=$A$1)*('Controle de NFs Tomadas'!$C$4:$C$9993=FE$2)*('Controle de NFs Tomadas'!$G$4:$G$9993=$A37)*('Controle de NFs Tomadas'!$I$4:$I$9993))</f>
        <v>0</v>
      </c>
      <c r="FF37" s="168">
        <f>SUMPRODUCT(('Controle de NFs Tomadas'!$E$4:$E$9993=$A$1)*('Controle de NFs Tomadas'!$C$4:$C$9993=FF$2)*('Controle de NFs Tomadas'!$G$4:$G$9993=$A37)*('Controle de NFs Tomadas'!$I$4:$I$9993))</f>
        <v>0</v>
      </c>
      <c r="FG37" s="168">
        <f>SUMPRODUCT(('Controle de NFs Tomadas'!$E$4:$E$9993=$A$1)*('Controle de NFs Tomadas'!$C$4:$C$9993=FG$2)*('Controle de NFs Tomadas'!$G$4:$G$9993=$A37)*('Controle de NFs Tomadas'!$I$4:$I$9993))</f>
        <v>0</v>
      </c>
      <c r="FH37" s="168">
        <f>SUMPRODUCT(('Controle de NFs Tomadas'!$E$4:$E$9993=$A$1)*('Controle de NFs Tomadas'!$C$4:$C$9993=FH$2)*('Controle de NFs Tomadas'!$G$4:$G$9993=$A37)*('Controle de NFs Tomadas'!$I$4:$I$9993))</f>
        <v>0</v>
      </c>
      <c r="FI37" s="168">
        <f>SUMPRODUCT(('Controle de NFs Tomadas'!$E$4:$E$9993=$A$1)*('Controle de NFs Tomadas'!$C$4:$C$9993=FI$2)*('Controle de NFs Tomadas'!$G$4:$G$9993=$A37)*('Controle de NFs Tomadas'!$I$4:$I$9993))</f>
        <v>0</v>
      </c>
      <c r="FJ37" s="168">
        <f>SUMPRODUCT(('Controle de NFs Tomadas'!$E$4:$E$9993=$A$1)*('Controle de NFs Tomadas'!$C$4:$C$9993=FJ$2)*('Controle de NFs Tomadas'!$G$4:$G$9993=$A37)*('Controle de NFs Tomadas'!$I$4:$I$9993))</f>
        <v>0</v>
      </c>
      <c r="FK37" s="168">
        <f>SUMPRODUCT(('Controle de NFs Tomadas'!$E$4:$E$9993=$A$1)*('Controle de NFs Tomadas'!$C$4:$C$9993=FK$2)*('Controle de NFs Tomadas'!$G$4:$G$9993=$A37)*('Controle de NFs Tomadas'!$I$4:$I$9993))</f>
        <v>0</v>
      </c>
      <c r="FL37" s="168">
        <f>SUMPRODUCT(('Controle de NFs Tomadas'!$E$4:$E$9993=$A$1)*('Controle de NFs Tomadas'!$C$4:$C$9993=FL$2)*('Controle de NFs Tomadas'!$G$4:$G$9993=$A37)*('Controle de NFs Tomadas'!$I$4:$I$9993))</f>
        <v>0</v>
      </c>
      <c r="FM37" s="168">
        <f>SUMPRODUCT(('Controle de NFs Tomadas'!$E$4:$E$9993=$A$1)*('Controle de NFs Tomadas'!$C$4:$C$9993=FM$2)*('Controle de NFs Tomadas'!$G$4:$G$9993=$A37)*('Controle de NFs Tomadas'!$I$4:$I$9993))</f>
        <v>0</v>
      </c>
      <c r="FN37" s="168">
        <f>SUMPRODUCT(('Controle de NFs Tomadas'!$E$4:$E$9993=$A$1)*('Controle de NFs Tomadas'!$C$4:$C$9993=FN$2)*('Controle de NFs Tomadas'!$G$4:$G$9993=$A37)*('Controle de NFs Tomadas'!$I$4:$I$9993))</f>
        <v>0</v>
      </c>
      <c r="FO37" s="168">
        <f>SUMPRODUCT(('Controle de NFs Tomadas'!$E$4:$E$9993=$A$1)*('Controle de NFs Tomadas'!$C$4:$C$9993=FO$2)*('Controle de NFs Tomadas'!$G$4:$G$9993=$A37)*('Controle de NFs Tomadas'!$I$4:$I$9993))</f>
        <v>0</v>
      </c>
      <c r="FP37" s="168">
        <f>SUMPRODUCT(('Controle de NFs Tomadas'!$E$4:$E$9993=$A$1)*('Controle de NFs Tomadas'!$C$4:$C$9993=FP$2)*('Controle de NFs Tomadas'!$G$4:$G$9993=$A37)*('Controle de NFs Tomadas'!$I$4:$I$9993))</f>
        <v>0</v>
      </c>
      <c r="FQ37" s="168">
        <f>SUMPRODUCT(('Controle de NFs Tomadas'!$E$4:$E$9993=$A$1)*('Controle de NFs Tomadas'!$C$4:$C$9993=FQ$2)*('Controle de NFs Tomadas'!$G$4:$G$9993=$A37)*('Controle de NFs Tomadas'!$I$4:$I$9993))</f>
        <v>0</v>
      </c>
      <c r="FR37" s="168">
        <f>SUMPRODUCT(('Controle de NFs Tomadas'!$E$4:$E$9993=$A$1)*('Controle de NFs Tomadas'!$C$4:$C$9993=FR$2)*('Controle de NFs Tomadas'!$G$4:$G$9993=$A37)*('Controle de NFs Tomadas'!$I$4:$I$9993))</f>
        <v>0</v>
      </c>
      <c r="FS37" s="168">
        <f>SUMPRODUCT(('Controle de NFs Tomadas'!$E$4:$E$9993=$A$1)*('Controle de NFs Tomadas'!$C$4:$C$9993=FS$2)*('Controle de NFs Tomadas'!$G$4:$G$9993=$A37)*('Controle de NFs Tomadas'!$I$4:$I$9993))</f>
        <v>0</v>
      </c>
      <c r="FT37" s="168">
        <f>SUMPRODUCT(('Controle de NFs Tomadas'!$E$4:$E$9993=$A$1)*('Controle de NFs Tomadas'!$C$4:$C$9993=FT$2)*('Controle de NFs Tomadas'!$G$4:$G$9993=$A37)*('Controle de NFs Tomadas'!$I$4:$I$9993))</f>
        <v>0</v>
      </c>
      <c r="FU37" s="168">
        <f>SUMPRODUCT(('Controle de NFs Tomadas'!$E$4:$E$9993=$A$1)*('Controle de NFs Tomadas'!$C$4:$C$9993=FU$2)*('Controle de NFs Tomadas'!$G$4:$G$9993=$A37)*('Controle de NFs Tomadas'!$I$4:$I$9993))</f>
        <v>0</v>
      </c>
      <c r="FV37" s="168">
        <f>SUMPRODUCT(('Controle de NFs Tomadas'!$E$4:$E$9993=$A$1)*('Controle de NFs Tomadas'!$C$4:$C$9993=FV$2)*('Controle de NFs Tomadas'!$G$4:$G$9993=$A37)*('Controle de NFs Tomadas'!$I$4:$I$9993))</f>
        <v>0</v>
      </c>
      <c r="FW37" s="168">
        <f>SUMPRODUCT(('Controle de NFs Tomadas'!$E$4:$E$9993=$A$1)*('Controle de NFs Tomadas'!$C$4:$C$9993=FW$2)*('Controle de NFs Tomadas'!$G$4:$G$9993=$A37)*('Controle de NFs Tomadas'!$I$4:$I$9993))</f>
        <v>0</v>
      </c>
      <c r="FX37" s="168">
        <f>SUMPRODUCT(('Controle de NFs Tomadas'!$E$4:$E$9993=$A$1)*('Controle de NFs Tomadas'!$C$4:$C$9993=FX$2)*('Controle de NFs Tomadas'!$G$4:$G$9993=$A37)*('Controle de NFs Tomadas'!$I$4:$I$9993))</f>
        <v>0</v>
      </c>
      <c r="FY37" s="168">
        <f>SUMPRODUCT(('Controle de NFs Tomadas'!$E$4:$E$9993=$A$1)*('Controle de NFs Tomadas'!$C$4:$C$9993=FY$2)*('Controle de NFs Tomadas'!$G$4:$G$9993=$A37)*('Controle de NFs Tomadas'!$I$4:$I$9993))</f>
        <v>0</v>
      </c>
      <c r="FZ37" s="168">
        <f>SUMPRODUCT(('Controle de NFs Tomadas'!$E$4:$E$9993=$A$1)*('Controle de NFs Tomadas'!$C$4:$C$9993=FZ$2)*('Controle de NFs Tomadas'!$G$4:$G$9993=$A37)*('Controle de NFs Tomadas'!$I$4:$I$9993))</f>
        <v>0</v>
      </c>
      <c r="GA37" s="168">
        <f>SUMPRODUCT(('Controle de NFs Tomadas'!$E$4:$E$9993=$A$1)*('Controle de NFs Tomadas'!$C$4:$C$9993=GA$2)*('Controle de NFs Tomadas'!$G$4:$G$9993=$A37)*('Controle de NFs Tomadas'!$I$4:$I$9993))</f>
        <v>0</v>
      </c>
      <c r="GB37" s="168">
        <f>SUMPRODUCT(('Controle de NFs Tomadas'!$E$4:$E$9993=$A$1)*('Controle de NFs Tomadas'!$C$4:$C$9993=GB$2)*('Controle de NFs Tomadas'!$G$4:$G$9993=$A37)*('Controle de NFs Tomadas'!$I$4:$I$9993))</f>
        <v>0</v>
      </c>
      <c r="GC37" s="168">
        <f>SUMPRODUCT(('Controle de NFs Tomadas'!$E$4:$E$9993=$A$1)*('Controle de NFs Tomadas'!$C$4:$C$9993=GC$2)*('Controle de NFs Tomadas'!$G$4:$G$9993=$A37)*('Controle de NFs Tomadas'!$I$4:$I$9993))</f>
        <v>0</v>
      </c>
      <c r="GD37" s="168">
        <f>SUMPRODUCT(('Controle de NFs Tomadas'!$E$4:$E$9993=$A$1)*('Controle de NFs Tomadas'!$C$4:$C$9993=GD$2)*('Controle de NFs Tomadas'!$G$4:$G$9993=$A37)*('Controle de NFs Tomadas'!$I$4:$I$9993))</f>
        <v>0</v>
      </c>
      <c r="GE37" s="168">
        <f>SUMPRODUCT(('Controle de NFs Tomadas'!$E$4:$E$9993=$A$1)*('Controle de NFs Tomadas'!$C$4:$C$9993=GE$2)*('Controle de NFs Tomadas'!$G$4:$G$9993=$A37)*('Controle de NFs Tomadas'!$I$4:$I$9993))</f>
        <v>0</v>
      </c>
      <c r="GF37" s="168">
        <f>SUMPRODUCT(('Controle de NFs Tomadas'!$E$4:$E$9993=$A$1)*('Controle de NFs Tomadas'!$C$4:$C$9993=GF$2)*('Controle de NFs Tomadas'!$G$4:$G$9993=$A37)*('Controle de NFs Tomadas'!$I$4:$I$9993))</f>
        <v>0</v>
      </c>
      <c r="GG37" s="168">
        <f>SUMPRODUCT(('Controle de NFs Tomadas'!$E$4:$E$9993=$A$1)*('Controle de NFs Tomadas'!$C$4:$C$9993=GG$2)*('Controle de NFs Tomadas'!$G$4:$G$9993=$A37)*('Controle de NFs Tomadas'!$I$4:$I$9993))</f>
        <v>0</v>
      </c>
      <c r="GH37" s="168">
        <f>SUMPRODUCT(('Controle de NFs Tomadas'!$E$4:$E$9993=$A$1)*('Controle de NFs Tomadas'!$C$4:$C$9993=GH$2)*('Controle de NFs Tomadas'!$G$4:$G$9993=$A37)*('Controle de NFs Tomadas'!$I$4:$I$9993))</f>
        <v>0</v>
      </c>
      <c r="GI37" s="168">
        <f>SUMPRODUCT(('Controle de NFs Tomadas'!$E$4:$E$9993=$A$1)*('Controle de NFs Tomadas'!$C$4:$C$9993=GI$2)*('Controle de NFs Tomadas'!$G$4:$G$9993=$A37)*('Controle de NFs Tomadas'!$I$4:$I$9993))</f>
        <v>0</v>
      </c>
      <c r="GJ37" s="168">
        <f>SUMPRODUCT(('Controle de NFs Tomadas'!$E$4:$E$9993=$A$1)*('Controle de NFs Tomadas'!$C$4:$C$9993=GJ$2)*('Controle de NFs Tomadas'!$G$4:$G$9993=$A37)*('Controle de NFs Tomadas'!$I$4:$I$9993))</f>
        <v>0</v>
      </c>
      <c r="GK37" s="168">
        <f>SUMPRODUCT(('Controle de NFs Tomadas'!$E$4:$E$9993=$A$1)*('Controle de NFs Tomadas'!$C$4:$C$9993=GK$2)*('Controle de NFs Tomadas'!$G$4:$G$9993=$A37)*('Controle de NFs Tomadas'!$I$4:$I$9993))</f>
        <v>0</v>
      </c>
      <c r="GL37" s="168">
        <f>SUMPRODUCT(('Controle de NFs Tomadas'!$E$4:$E$9993=$A$1)*('Controle de NFs Tomadas'!$C$4:$C$9993=GL$2)*('Controle de NFs Tomadas'!$G$4:$G$9993=$A37)*('Controle de NFs Tomadas'!$I$4:$I$9993))</f>
        <v>0</v>
      </c>
      <c r="GM37" s="168">
        <f>SUMPRODUCT(('Controle de NFs Tomadas'!$E$4:$E$9993=$A$1)*('Controle de NFs Tomadas'!$C$4:$C$9993=GM$2)*('Controle de NFs Tomadas'!$G$4:$G$9993=$A37)*('Controle de NFs Tomadas'!$I$4:$I$9993))</f>
        <v>0</v>
      </c>
      <c r="GN37" s="168">
        <f>SUMPRODUCT(('Controle de NFs Tomadas'!$E$4:$E$9993=$A$1)*('Controle de NFs Tomadas'!$C$4:$C$9993=GN$2)*('Controle de NFs Tomadas'!$G$4:$G$9993=$A37)*('Controle de NFs Tomadas'!$I$4:$I$9993))</f>
        <v>0</v>
      </c>
      <c r="GO37" s="168">
        <f>SUMPRODUCT(('Controle de NFs Tomadas'!$E$4:$E$9993=$A$1)*('Controle de NFs Tomadas'!$C$4:$C$9993=GO$2)*('Controle de NFs Tomadas'!$G$4:$G$9993=$A37)*('Controle de NFs Tomadas'!$I$4:$I$9993))</f>
        <v>0</v>
      </c>
      <c r="GP37" s="168">
        <f>SUMPRODUCT(('Controle de NFs Tomadas'!$E$4:$E$9993=$A$1)*('Controle de NFs Tomadas'!$C$4:$C$9993=GP$2)*('Controle de NFs Tomadas'!$G$4:$G$9993=$A37)*('Controle de NFs Tomadas'!$I$4:$I$9993))</f>
        <v>0</v>
      </c>
      <c r="GQ37" s="168">
        <f>SUMPRODUCT(('Controle de NFs Tomadas'!$E$4:$E$9993=$A$1)*('Controle de NFs Tomadas'!$C$4:$C$9993=GQ$2)*('Controle de NFs Tomadas'!$G$4:$G$9993=$A37)*('Controle de NFs Tomadas'!$I$4:$I$9993))</f>
        <v>0</v>
      </c>
      <c r="GR37" s="168">
        <f>SUMPRODUCT(('Controle de NFs Tomadas'!$E$4:$E$9993=$A$1)*('Controle de NFs Tomadas'!$C$4:$C$9993=GR$2)*('Controle de NFs Tomadas'!$G$4:$G$9993=$A37)*('Controle de NFs Tomadas'!$I$4:$I$9993))</f>
        <v>0</v>
      </c>
      <c r="GS37" s="168">
        <f>SUMPRODUCT(('Controle de NFs Tomadas'!$E$4:$E$9993=$A$1)*('Controle de NFs Tomadas'!$C$4:$C$9993=GS$2)*('Controle de NFs Tomadas'!$G$4:$G$9993=$A37)*('Controle de NFs Tomadas'!$I$4:$I$9993))</f>
        <v>0</v>
      </c>
      <c r="GT37" s="168">
        <f>SUMPRODUCT(('Controle de NFs Tomadas'!$E$4:$E$9993=$A$1)*('Controle de NFs Tomadas'!$C$4:$C$9993=GT$2)*('Controle de NFs Tomadas'!$G$4:$G$9993=$A37)*('Controle de NFs Tomadas'!$I$4:$I$9993))</f>
        <v>0</v>
      </c>
      <c r="GU37" s="168">
        <f>SUMPRODUCT(('Controle de NFs Tomadas'!$E$4:$E$9993=$A$1)*('Controle de NFs Tomadas'!$C$4:$C$9993=GU$2)*('Controle de NFs Tomadas'!$G$4:$G$9993=$A37)*('Controle de NFs Tomadas'!$I$4:$I$9993))</f>
        <v>0</v>
      </c>
      <c r="GV37" s="168">
        <f>SUMPRODUCT(('Controle de NFs Tomadas'!$E$4:$E$9993=$A$1)*('Controle de NFs Tomadas'!$C$4:$C$9993=GV$2)*('Controle de NFs Tomadas'!$G$4:$G$9993=$A37)*('Controle de NFs Tomadas'!$I$4:$I$9993))</f>
        <v>0</v>
      </c>
      <c r="GW37" s="168">
        <f>SUMPRODUCT(('Controle de NFs Tomadas'!$E$4:$E$9993=$A$1)*('Controle de NFs Tomadas'!$C$4:$C$9993=GW$2)*('Controle de NFs Tomadas'!$G$4:$G$9993=$A37)*('Controle de NFs Tomadas'!$I$4:$I$9993))</f>
        <v>0</v>
      </c>
      <c r="GX37" s="168">
        <f>SUMPRODUCT(('Controle de NFs Tomadas'!$E$4:$E$9993=$A$1)*('Controle de NFs Tomadas'!$C$4:$C$9993=GX$2)*('Controle de NFs Tomadas'!$G$4:$G$9993=$A37)*('Controle de NFs Tomadas'!$I$4:$I$9993))</f>
        <v>0</v>
      </c>
      <c r="GY37" s="168">
        <f>SUMPRODUCT(('Controle de NFs Tomadas'!$E$4:$E$9993=$A$1)*('Controle de NFs Tomadas'!$C$4:$C$9993=GY$2)*('Controle de NFs Tomadas'!$G$4:$G$9993=$A37)*('Controle de NFs Tomadas'!$I$4:$I$9993))</f>
        <v>0</v>
      </c>
      <c r="GZ37" s="168">
        <f>SUMPRODUCT(('Controle de NFs Tomadas'!$E$4:$E$9993=$A$1)*('Controle de NFs Tomadas'!$C$4:$C$9993=GZ$2)*('Controle de NFs Tomadas'!$G$4:$G$9993=$A37)*('Controle de NFs Tomadas'!$I$4:$I$9993))</f>
        <v>0</v>
      </c>
      <c r="HA37" s="168">
        <f>SUMPRODUCT(('Controle de NFs Tomadas'!$E$4:$E$9993=$A$1)*('Controle de NFs Tomadas'!$C$4:$C$9993=HA$2)*('Controle de NFs Tomadas'!$G$4:$G$9993=$A37)*('Controle de NFs Tomadas'!$I$4:$I$9993))</f>
        <v>0</v>
      </c>
      <c r="HB37" s="168">
        <f>SUMPRODUCT(('Controle de NFs Tomadas'!$E$4:$E$9993=$A$1)*('Controle de NFs Tomadas'!$C$4:$C$9993=HB$2)*('Controle de NFs Tomadas'!$G$4:$G$9993=$A37)*('Controle de NFs Tomadas'!$I$4:$I$9993))</f>
        <v>0</v>
      </c>
      <c r="HC37" s="168">
        <f>SUMPRODUCT(('Controle de NFs Tomadas'!$E$4:$E$9993=$A$1)*('Controle de NFs Tomadas'!$C$4:$C$9993=HC$2)*('Controle de NFs Tomadas'!$G$4:$G$9993=$A37)*('Controle de NFs Tomadas'!$I$4:$I$9993))</f>
        <v>0</v>
      </c>
      <c r="HD37" s="168">
        <f>SUMPRODUCT(('Controle de NFs Tomadas'!$E$4:$E$9993=$A$1)*('Controle de NFs Tomadas'!$C$4:$C$9993=HD$2)*('Controle de NFs Tomadas'!$G$4:$G$9993=$A37)*('Controle de NFs Tomadas'!$I$4:$I$9993))</f>
        <v>0</v>
      </c>
      <c r="HE37" s="168">
        <f>SUMPRODUCT(('Controle de NFs Tomadas'!$E$4:$E$9993=$A$1)*('Controle de NFs Tomadas'!$C$4:$C$9993=HE$2)*('Controle de NFs Tomadas'!$G$4:$G$9993=$A37)*('Controle de NFs Tomadas'!$I$4:$I$9993))</f>
        <v>0</v>
      </c>
      <c r="HF37" s="168">
        <f>SUMPRODUCT(('Controle de NFs Tomadas'!$E$4:$E$9993=$A$1)*('Controle de NFs Tomadas'!$C$4:$C$9993=HF$2)*('Controle de NFs Tomadas'!$G$4:$G$9993=$A37)*('Controle de NFs Tomadas'!$I$4:$I$9993))</f>
        <v>0</v>
      </c>
      <c r="HG37" s="168">
        <f>SUMPRODUCT(('Controle de NFs Tomadas'!$E$4:$E$9993=$A$1)*('Controle de NFs Tomadas'!$C$4:$C$9993=HG$2)*('Controle de NFs Tomadas'!$G$4:$G$9993=$A37)*('Controle de NFs Tomadas'!$I$4:$I$9993))</f>
        <v>0</v>
      </c>
      <c r="HH37" s="168">
        <f>SUMPRODUCT(('Controle de NFs Tomadas'!$E$4:$E$9993=$A$1)*('Controle de NFs Tomadas'!$C$4:$C$9993=HH$2)*('Controle de NFs Tomadas'!$G$4:$G$9993=$A37)*('Controle de NFs Tomadas'!$I$4:$I$9993))</f>
        <v>0</v>
      </c>
      <c r="HI37" s="168">
        <f>SUMPRODUCT(('Controle de NFs Tomadas'!$E$4:$E$9993=$A$1)*('Controle de NFs Tomadas'!$C$4:$C$9993=HI$2)*('Controle de NFs Tomadas'!$G$4:$G$9993=$A37)*('Controle de NFs Tomadas'!$I$4:$I$9993))</f>
        <v>0</v>
      </c>
      <c r="HJ37" s="168">
        <f>SUMPRODUCT(('Controle de NFs Tomadas'!$E$4:$E$9993=$A$1)*('Controle de NFs Tomadas'!$C$4:$C$9993=HJ$2)*('Controle de NFs Tomadas'!$G$4:$G$9993=$A37)*('Controle de NFs Tomadas'!$I$4:$I$9993))</f>
        <v>0</v>
      </c>
      <c r="HK37" s="168">
        <f>SUMPRODUCT(('Controle de NFs Tomadas'!$E$4:$E$9993=$A$1)*('Controle de NFs Tomadas'!$C$4:$C$9993=HK$2)*('Controle de NFs Tomadas'!$G$4:$G$9993=$A37)*('Controle de NFs Tomadas'!$I$4:$I$9993))</f>
        <v>0</v>
      </c>
      <c r="HL37" s="168">
        <f>SUMPRODUCT(('Controle de NFs Tomadas'!$E$4:$E$9993=$A$1)*('Controle de NFs Tomadas'!$C$4:$C$9993=HL$2)*('Controle de NFs Tomadas'!$G$4:$G$9993=$A37)*('Controle de NFs Tomadas'!$I$4:$I$9993))</f>
        <v>0</v>
      </c>
      <c r="HM37" s="168">
        <f>SUMPRODUCT(('Controle de NFs Tomadas'!$E$4:$E$9993=$A$1)*('Controle de NFs Tomadas'!$C$4:$C$9993=HM$2)*('Controle de NFs Tomadas'!$G$4:$G$9993=$A37)*('Controle de NFs Tomadas'!$I$4:$I$9993))</f>
        <v>0</v>
      </c>
      <c r="HN37" s="168">
        <f>SUMPRODUCT(('Controle de NFs Tomadas'!$E$4:$E$9993=$A$1)*('Controle de NFs Tomadas'!$C$4:$C$9993=HN$2)*('Controle de NFs Tomadas'!$G$4:$G$9993=$A37)*('Controle de NFs Tomadas'!$I$4:$I$9993))</f>
        <v>0</v>
      </c>
      <c r="HO37" s="168">
        <f>SUMPRODUCT(('Controle de NFs Tomadas'!$E$4:$E$9993=$A$1)*('Controle de NFs Tomadas'!$C$4:$C$9993=HO$2)*('Controle de NFs Tomadas'!$G$4:$G$9993=$A37)*('Controle de NFs Tomadas'!$I$4:$I$9993))</f>
        <v>0</v>
      </c>
      <c r="HP37" s="168">
        <f>SUMPRODUCT(('Controle de NFs Tomadas'!$E$4:$E$9993=$A$1)*('Controle de NFs Tomadas'!$C$4:$C$9993=HP$2)*('Controle de NFs Tomadas'!$G$4:$G$9993=$A37)*('Controle de NFs Tomadas'!$I$4:$I$9993))</f>
        <v>0</v>
      </c>
      <c r="HQ37" s="168">
        <f>SUMPRODUCT(('Controle de NFs Tomadas'!$E$4:$E$9993=$A$1)*('Controle de NFs Tomadas'!$C$4:$C$9993=HQ$2)*('Controle de NFs Tomadas'!$G$4:$G$9993=$A37)*('Controle de NFs Tomadas'!$I$4:$I$9993))</f>
        <v>0</v>
      </c>
      <c r="HR37" s="168">
        <f>SUMPRODUCT(('Controle de NFs Tomadas'!$E$4:$E$9993=$A$1)*('Controle de NFs Tomadas'!$C$4:$C$9993=HR$2)*('Controle de NFs Tomadas'!$G$4:$G$9993=$A37)*('Controle de NFs Tomadas'!$I$4:$I$9993))</f>
        <v>0</v>
      </c>
      <c r="HS37" s="168">
        <f>SUMPRODUCT(('Controle de NFs Tomadas'!$E$4:$E$9993=$A$1)*('Controle de NFs Tomadas'!$C$4:$C$9993=HS$2)*('Controle de NFs Tomadas'!$G$4:$G$9993=$A37)*('Controle de NFs Tomadas'!$I$4:$I$9993))</f>
        <v>0</v>
      </c>
      <c r="HT37" s="168">
        <f>SUMPRODUCT(('Controle de NFs Tomadas'!$E$4:$E$9993=$A$1)*('Controle de NFs Tomadas'!$C$4:$C$9993=HT$2)*('Controle de NFs Tomadas'!$G$4:$G$9993=$A37)*('Controle de NFs Tomadas'!$I$4:$I$9993))</f>
        <v>0</v>
      </c>
      <c r="HU37" s="168">
        <f>SUMPRODUCT(('Controle de NFs Tomadas'!$E$4:$E$9993=$A$1)*('Controle de NFs Tomadas'!$C$4:$C$9993=HU$2)*('Controle de NFs Tomadas'!$G$4:$G$9993=$A37)*('Controle de NFs Tomadas'!$I$4:$I$9993))</f>
        <v>0</v>
      </c>
      <c r="HV37" s="168">
        <f>SUMPRODUCT(('Controle de NFs Tomadas'!$E$4:$E$9993=$A$1)*('Controle de NFs Tomadas'!$C$4:$C$9993=HV$2)*('Controle de NFs Tomadas'!$G$4:$G$9993=$A37)*('Controle de NFs Tomadas'!$I$4:$I$9993))</f>
        <v>0</v>
      </c>
      <c r="HW37" s="168">
        <f>SUMPRODUCT(('Controle de NFs Tomadas'!$E$4:$E$9993=$A$1)*('Controle de NFs Tomadas'!$C$4:$C$9993=HW$2)*('Controle de NFs Tomadas'!$G$4:$G$9993=$A37)*('Controle de NFs Tomadas'!$I$4:$I$9993))</f>
        <v>0</v>
      </c>
      <c r="HX37" s="168">
        <f>SUMPRODUCT(('Controle de NFs Tomadas'!$E$4:$E$9993=$A$1)*('Controle de NFs Tomadas'!$C$4:$C$9993=HX$2)*('Controle de NFs Tomadas'!$G$4:$G$9993=$A37)*('Controle de NFs Tomadas'!$I$4:$I$9993))</f>
        <v>0</v>
      </c>
      <c r="HY37" s="168">
        <f>SUMPRODUCT(('Controle de NFs Tomadas'!$E$4:$E$9993=$A$1)*('Controle de NFs Tomadas'!$C$4:$C$9993=HY$2)*('Controle de NFs Tomadas'!$G$4:$G$9993=$A37)*('Controle de NFs Tomadas'!$I$4:$I$9993))</f>
        <v>0</v>
      </c>
      <c r="HZ37" s="168">
        <f>SUMPRODUCT(('Controle de NFs Tomadas'!$E$4:$E$9993=$A$1)*('Controle de NFs Tomadas'!$C$4:$C$9993=HZ$2)*('Controle de NFs Tomadas'!$G$4:$G$9993=$A37)*('Controle de NFs Tomadas'!$I$4:$I$9993))</f>
        <v>0</v>
      </c>
      <c r="IA37" s="168">
        <f>SUMPRODUCT(('Controle de NFs Tomadas'!$E$4:$E$9993=$A$1)*('Controle de NFs Tomadas'!$C$4:$C$9993=IA$2)*('Controle de NFs Tomadas'!$G$4:$G$9993=$A37)*('Controle de NFs Tomadas'!$I$4:$I$9993))</f>
        <v>0</v>
      </c>
      <c r="IB37" s="168">
        <f>SUMPRODUCT(('Controle de NFs Tomadas'!$E$4:$E$9993=$A$1)*('Controle de NFs Tomadas'!$C$4:$C$9993=IB$2)*('Controle de NFs Tomadas'!$G$4:$G$9993=$A37)*('Controle de NFs Tomadas'!$I$4:$I$9993))</f>
        <v>0</v>
      </c>
      <c r="IC37" s="168">
        <f>SUMPRODUCT(('Controle de NFs Tomadas'!$E$4:$E$9993=$A$1)*('Controle de NFs Tomadas'!$C$4:$C$9993=IC$2)*('Controle de NFs Tomadas'!$G$4:$G$9993=$A37)*('Controle de NFs Tomadas'!$I$4:$I$9993))</f>
        <v>0</v>
      </c>
      <c r="ID37" s="168">
        <f>SUMPRODUCT(('Controle de NFs Tomadas'!$E$4:$E$9993=$A$1)*('Controle de NFs Tomadas'!$C$4:$C$9993=ID$2)*('Controle de NFs Tomadas'!$G$4:$G$9993=$A37)*('Controle de NFs Tomadas'!$I$4:$I$9993))</f>
        <v>0</v>
      </c>
      <c r="IE37" s="168">
        <f>SUMPRODUCT(('Controle de NFs Tomadas'!$E$4:$E$9993=$A$1)*('Controle de NFs Tomadas'!$C$4:$C$9993=IE$2)*('Controle de NFs Tomadas'!$G$4:$G$9993=$A37)*('Controle de NFs Tomadas'!$I$4:$I$9993))</f>
        <v>0</v>
      </c>
      <c r="IF37" s="168">
        <f>SUMPRODUCT(('Controle de NFs Tomadas'!$E$4:$E$9993=$A$1)*('Controle de NFs Tomadas'!$C$4:$C$9993=IF$2)*('Controle de NFs Tomadas'!$G$4:$G$9993=$A37)*('Controle de NFs Tomadas'!$I$4:$I$9993))</f>
        <v>0</v>
      </c>
      <c r="IG37" s="168">
        <f>SUMPRODUCT(('Controle de NFs Tomadas'!$E$4:$E$9993=$A$1)*('Controle de NFs Tomadas'!$C$4:$C$9993=IG$2)*('Controle de NFs Tomadas'!$G$4:$G$9993=$A37)*('Controle de NFs Tomadas'!$I$4:$I$9993))</f>
        <v>0</v>
      </c>
      <c r="IH37" s="168">
        <f>SUMPRODUCT(('Controle de NFs Tomadas'!$E$4:$E$9993=$A$1)*('Controle de NFs Tomadas'!$C$4:$C$9993=IH$2)*('Controle de NFs Tomadas'!$G$4:$G$9993=$A37)*('Controle de NFs Tomadas'!$I$4:$I$9993))</f>
        <v>0</v>
      </c>
      <c r="II37" s="168">
        <f>SUMPRODUCT(('Controle de NFs Tomadas'!$E$4:$E$9993=$A$1)*('Controle de NFs Tomadas'!$C$4:$C$9993=II$2)*('Controle de NFs Tomadas'!$G$4:$G$9993=$A37)*('Controle de NFs Tomadas'!$I$4:$I$9993))</f>
        <v>0</v>
      </c>
      <c r="IJ37" s="168">
        <f>SUMPRODUCT(('Controle de NFs Tomadas'!$E$4:$E$9993=$A$1)*('Controle de NFs Tomadas'!$C$4:$C$9993=IJ$2)*('Controle de NFs Tomadas'!$G$4:$G$9993=$A37)*('Controle de NFs Tomadas'!$I$4:$I$9993))</f>
        <v>0</v>
      </c>
      <c r="IK37" s="168">
        <f>SUMPRODUCT(('Controle de NFs Tomadas'!$E$4:$E$9993=$A$1)*('Controle de NFs Tomadas'!$C$4:$C$9993=IK$2)*('Controle de NFs Tomadas'!$G$4:$G$9993=$A37)*('Controle de NFs Tomadas'!$I$4:$I$9993))</f>
        <v>0</v>
      </c>
      <c r="IL37" s="168">
        <f>SUMPRODUCT(('Controle de NFs Tomadas'!$E$4:$E$9993=$A$1)*('Controle de NFs Tomadas'!$C$4:$C$9993=IL$2)*('Controle de NFs Tomadas'!$G$4:$G$9993=$A37)*('Controle de NFs Tomadas'!$I$4:$I$9993))</f>
        <v>0</v>
      </c>
    </row>
    <row r="38" spans="1:246" ht="15.75" customHeight="1" outlineLevel="1" x14ac:dyDescent="0.35">
      <c r="A38" s="3" t="s">
        <v>36</v>
      </c>
      <c r="B38" s="70"/>
      <c r="C38" s="70"/>
      <c r="D38" s="168">
        <f>SUMPRODUCT(('Controle de NFs Tomadas'!$E$4:$E$9993=$A$1)*('Controle de NFs Tomadas'!$C$4:$C$9993=D$2)*('Controle de NFs Tomadas'!$G$4:$G$9993=$A38)*('Controle de NFs Tomadas'!$I$4:$I$9993))</f>
        <v>0</v>
      </c>
      <c r="E38" s="168">
        <f>SUMPRODUCT(('Controle de NFs Tomadas'!$E$4:$E$9993=$A$1)*('Controle de NFs Tomadas'!$C$4:$C$9993=E$2)*('Controle de NFs Tomadas'!$G$4:$G$9993=$A38)*('Controle de NFs Tomadas'!$I$4:$I$9993))</f>
        <v>0</v>
      </c>
      <c r="F38" s="168">
        <f>SUMPRODUCT(('Controle de NFs Tomadas'!$E$4:$E$9993=$A$1)*('Controle de NFs Tomadas'!$C$4:$C$9993=F$2)*('Controle de NFs Tomadas'!$G$4:$G$9993=$A38)*('Controle de NFs Tomadas'!$I$4:$I$9993))</f>
        <v>878.15</v>
      </c>
      <c r="G38" s="168">
        <f>SUMPRODUCT(('Controle de NFs Tomadas'!$E$4:$E$9993=$A$1)*('Controle de NFs Tomadas'!$C$4:$C$9993=G$2)*('Controle de NFs Tomadas'!$G$4:$G$9993=$A38)*('Controle de NFs Tomadas'!$I$4:$I$9993))</f>
        <v>563.5</v>
      </c>
      <c r="H38" s="168">
        <f>SUMPRODUCT(('Controle de NFs Tomadas'!$E$4:$E$9993=$A$1)*('Controle de NFs Tomadas'!$C$4:$C$9993=H$2)*('Controle de NFs Tomadas'!$G$4:$G$9993=$A38)*('Controle de NFs Tomadas'!$I$4:$I$9993))</f>
        <v>0</v>
      </c>
      <c r="I38" s="168">
        <f>SUMPRODUCT(('Controle de NFs Tomadas'!$E$4:$E$9993=$A$1)*('Controle de NFs Tomadas'!$C$4:$C$9993=I$2)*('Controle de NFs Tomadas'!$G$4:$G$9993=$A38)*('Controle de NFs Tomadas'!$I$4:$I$9993))</f>
        <v>0</v>
      </c>
      <c r="J38" s="168">
        <f>SUMPRODUCT(('Controle de NFs Tomadas'!$E$4:$E$9993=$A$1)*('Controle de NFs Tomadas'!$C$4:$C$9993=J$2)*('Controle de NFs Tomadas'!$G$4:$G$9993=$A38)*('Controle de NFs Tomadas'!$I$4:$I$9993))</f>
        <v>0</v>
      </c>
      <c r="K38" s="168">
        <f>SUMPRODUCT(('Controle de NFs Tomadas'!$E$4:$E$9993=$A$1)*('Controle de NFs Tomadas'!$C$4:$C$9993=K$2)*('Controle de NFs Tomadas'!$G$4:$G$9993=$A38)*('Controle de NFs Tomadas'!$I$4:$I$9993))</f>
        <v>0</v>
      </c>
      <c r="L38" s="168">
        <f>SUMPRODUCT(('Controle de NFs Tomadas'!$E$4:$E$9993=$A$1)*('Controle de NFs Tomadas'!$C$4:$C$9993=L$2)*('Controle de NFs Tomadas'!$G$4:$G$9993=$A38)*('Controle de NFs Tomadas'!$I$4:$I$9993))</f>
        <v>0</v>
      </c>
      <c r="M38" s="168">
        <f>SUMPRODUCT(('Controle de NFs Tomadas'!$E$4:$E$9993=$A$1)*('Controle de NFs Tomadas'!$C$4:$C$9993=M$2)*('Controle de NFs Tomadas'!$G$4:$G$9993=$A38)*('Controle de NFs Tomadas'!$I$4:$I$9993))</f>
        <v>263.12</v>
      </c>
      <c r="N38" s="168">
        <f>SUMPRODUCT(('Controle de NFs Tomadas'!$E$4:$E$9993=$A$1)*('Controle de NFs Tomadas'!$C$4:$C$9993=N$2)*('Controle de NFs Tomadas'!$G$4:$G$9993=$A38)*('Controle de NFs Tomadas'!$I$4:$I$9993))</f>
        <v>0</v>
      </c>
      <c r="O38" s="168">
        <f>SUMPRODUCT(('Controle de NFs Tomadas'!$E$4:$E$9993=$A$1)*('Controle de NFs Tomadas'!$C$4:$C$9993=O$2)*('Controle de NFs Tomadas'!$G$4:$G$9993=$A38)*('Controle de NFs Tomadas'!$I$4:$I$9993))</f>
        <v>390.46</v>
      </c>
      <c r="P38" s="168">
        <f>SUMPRODUCT(('Controle de NFs Tomadas'!$E$4:$E$9993=$A$1)*('Controle de NFs Tomadas'!$C$4:$C$9993=P$2)*('Controle de NFs Tomadas'!$G$4:$G$9993=$A38)*('Controle de NFs Tomadas'!$I$4:$I$9993))</f>
        <v>0</v>
      </c>
      <c r="Q38" s="168">
        <f>SUMPRODUCT(('Controle de NFs Tomadas'!$E$4:$E$9993=$A$1)*('Controle de NFs Tomadas'!$C$4:$C$9993=Q$2)*('Controle de NFs Tomadas'!$G$4:$G$9993=$A38)*('Controle de NFs Tomadas'!$I$4:$I$9993))</f>
        <v>0</v>
      </c>
      <c r="R38" s="168">
        <f>SUMPRODUCT(('Controle de NFs Tomadas'!$E$4:$E$9993=$A$1)*('Controle de NFs Tomadas'!$C$4:$C$9993=R$2)*('Controle de NFs Tomadas'!$G$4:$G$9993=$A38)*('Controle de NFs Tomadas'!$I$4:$I$9993))</f>
        <v>0</v>
      </c>
      <c r="S38" s="168">
        <f>SUMPRODUCT(('Controle de NFs Tomadas'!$E$4:$E$9993=$A$1)*('Controle de NFs Tomadas'!$C$4:$C$9993=S$2)*('Controle de NFs Tomadas'!$G$4:$G$9993=$A38)*('Controle de NFs Tomadas'!$I$4:$I$9993))</f>
        <v>0</v>
      </c>
      <c r="T38" s="168">
        <f>SUMPRODUCT(('Controle de NFs Tomadas'!$E$4:$E$9993=$A$1)*('Controle de NFs Tomadas'!$C$4:$C$9993=T$2)*('Controle de NFs Tomadas'!$G$4:$G$9993=$A38)*('Controle de NFs Tomadas'!$I$4:$I$9993))</f>
        <v>208.95</v>
      </c>
      <c r="U38" s="168">
        <f>SUMPRODUCT(('Controle de NFs Tomadas'!$E$4:$E$9993=$A$1)*('Controle de NFs Tomadas'!$C$4:$C$9993=U$2)*('Controle de NFs Tomadas'!$G$4:$G$9993=$A38)*('Controle de NFs Tomadas'!$I$4:$I$9993))</f>
        <v>336.78</v>
      </c>
      <c r="V38" s="168">
        <f>SUMPRODUCT(('Controle de NFs Tomadas'!$E$4:$E$9993=$A$1)*('Controle de NFs Tomadas'!$C$4:$C$9993=V$2)*('Controle de NFs Tomadas'!$G$4:$G$9993=$A38)*('Controle de NFs Tomadas'!$I$4:$I$9993))</f>
        <v>0</v>
      </c>
      <c r="W38" s="168">
        <f>SUMPRODUCT(('Controle de NFs Tomadas'!$E$4:$E$9993=$A$1)*('Controle de NFs Tomadas'!$C$4:$C$9993=W$2)*('Controle de NFs Tomadas'!$G$4:$G$9993=$A38)*('Controle de NFs Tomadas'!$I$4:$I$9993))</f>
        <v>0</v>
      </c>
      <c r="X38" s="168">
        <f>SUMPRODUCT(('Controle de NFs Tomadas'!$E$4:$E$9993=$A$1)*('Controle de NFs Tomadas'!$C$4:$C$9993=X$2)*('Controle de NFs Tomadas'!$G$4:$G$9993=$A38)*('Controle de NFs Tomadas'!$I$4:$I$9993))</f>
        <v>0</v>
      </c>
      <c r="Y38" s="168">
        <f>SUMPRODUCT(('Controle de NFs Tomadas'!$E$4:$E$9993=$A$1)*('Controle de NFs Tomadas'!$C$4:$C$9993=Y$2)*('Controle de NFs Tomadas'!$G$4:$G$9993=$A38)*('Controle de NFs Tomadas'!$I$4:$I$9993))</f>
        <v>0</v>
      </c>
      <c r="Z38" s="168">
        <f>SUMPRODUCT(('Controle de NFs Tomadas'!$E$4:$E$9993=$A$1)*('Controle de NFs Tomadas'!$C$4:$C$9993=Z$2)*('Controle de NFs Tomadas'!$G$4:$G$9993=$A38)*('Controle de NFs Tomadas'!$I$4:$I$9993))</f>
        <v>0</v>
      </c>
      <c r="AA38" s="168">
        <v>75</v>
      </c>
      <c r="AB38" s="168">
        <f>SUMPRODUCT(('Controle de NFs Tomadas'!$E$4:$E$9993=$A$1)*('Controle de NFs Tomadas'!$C$4:$C$9993=AB$2)*('Controle de NFs Tomadas'!$G$4:$G$9993=$A38)*('Controle de NFs Tomadas'!$I$4:$I$9993))</f>
        <v>0</v>
      </c>
      <c r="AC38" s="168">
        <f>SUMPRODUCT(('Controle de NFs Tomadas'!$E$4:$E$9993=$A$1)*('Controle de NFs Tomadas'!$C$4:$C$9993=AC$2)*('Controle de NFs Tomadas'!$G$4:$G$9993=$A38)*('Controle de NFs Tomadas'!$I$4:$I$9993))</f>
        <v>0</v>
      </c>
      <c r="AD38" s="168">
        <f>SUMPRODUCT(('Controle de NFs Tomadas'!$E$4:$E$9993=$A$1)*('Controle de NFs Tomadas'!$C$4:$C$9993=AD$2)*('Controle de NFs Tomadas'!$G$4:$G$9993=$A38)*('Controle de NFs Tomadas'!$I$4:$I$9993))</f>
        <v>0</v>
      </c>
      <c r="AE38" s="168">
        <f>SUMPRODUCT(('Controle de NFs Tomadas'!$E$4:$E$9993=$A$1)*('Controle de NFs Tomadas'!$C$4:$C$9993=AE$2)*('Controle de NFs Tomadas'!$G$4:$G$9993=$A38)*('Controle de NFs Tomadas'!$I$4:$I$9993))</f>
        <v>0</v>
      </c>
      <c r="AF38" s="168">
        <v>390.49</v>
      </c>
      <c r="AG38" s="168">
        <v>395.25</v>
      </c>
      <c r="AH38" s="194">
        <v>283.10000000000002</v>
      </c>
      <c r="AI38" s="167">
        <v>208.94</v>
      </c>
      <c r="AJ38" s="168">
        <f>SUMPRODUCT(('Controle de NFs Tomadas'!$E$4:$E$9993=$A$1)*('Controle de NFs Tomadas'!$C$4:$C$9993=AJ$2)*('Controle de NFs Tomadas'!$G$4:$G$9993=$A38)*('Controle de NFs Tomadas'!$I$4:$I$9993))</f>
        <v>0</v>
      </c>
      <c r="AK38" s="168">
        <f>SUMPRODUCT(('Controle de NFs Tomadas'!$E$4:$E$9993=$A$1)*('Controle de NFs Tomadas'!$C$4:$C$9993=AK$2)*('Controle de NFs Tomadas'!$G$4:$G$9993=$A38)*('Controle de NFs Tomadas'!$I$4:$I$9993))</f>
        <v>0</v>
      </c>
      <c r="AL38" s="168">
        <f>SUMPRODUCT(('Controle de NFs Tomadas'!$E$4:$E$9993=$A$1)*('Controle de NFs Tomadas'!$C$4:$C$9993=AL$2)*('Controle de NFs Tomadas'!$G$4:$G$9993=$A38)*('Controle de NFs Tomadas'!$I$4:$I$9993))</f>
        <v>0</v>
      </c>
      <c r="AM38" s="168">
        <f>SUMPRODUCT(('Controle de NFs Tomadas'!$E$4:$E$9993=$A$1)*('Controle de NFs Tomadas'!$C$4:$C$9993=AM$2)*('Controle de NFs Tomadas'!$G$4:$G$9993=$A38)*('Controle de NFs Tomadas'!$I$4:$I$9993))</f>
        <v>0</v>
      </c>
      <c r="AN38" s="168">
        <v>33</v>
      </c>
      <c r="AO38" s="168">
        <f>SUMPRODUCT(('Controle de NFs Tomadas'!$E$4:$E$9993=$A$1)*('Controle de NFs Tomadas'!$C$4:$C$9993=AO$2)*('Controle de NFs Tomadas'!$G$4:$G$9993=$A38)*('Controle de NFs Tomadas'!$I$4:$I$9993))</f>
        <v>528.57000000000005</v>
      </c>
      <c r="AP38" s="168">
        <v>393.83</v>
      </c>
      <c r="AQ38" s="168">
        <f>SUMPRODUCT(('Controle de NFs Tomadas'!$E$4:$E$9993=$A$1)*('Controle de NFs Tomadas'!$C$4:$C$9993=AQ$2)*('Controle de NFs Tomadas'!$G$4:$G$9993=$A38)*('Controle de NFs Tomadas'!$I$4:$I$9993))</f>
        <v>0</v>
      </c>
      <c r="AR38" s="168">
        <f>SUMPRODUCT(('Controle de NFs Tomadas'!$E$4:$E$9993=$A$1)*('Controle de NFs Tomadas'!$C$4:$C$9993=AR$2)*('Controle de NFs Tomadas'!$G$4:$G$9993=$A38)*('Controle de NFs Tomadas'!$I$4:$I$9993))</f>
        <v>0</v>
      </c>
      <c r="AS38" s="168">
        <f>SUMPRODUCT(('Controle de NFs Tomadas'!$E$4:$E$9993=$A$1)*('Controle de NFs Tomadas'!$C$4:$C$9993=AS$2)*('Controle de NFs Tomadas'!$G$4:$G$9993=$A38)*('Controle de NFs Tomadas'!$I$4:$I$9993))</f>
        <v>0</v>
      </c>
      <c r="AT38" s="168">
        <v>589</v>
      </c>
      <c r="AU38" s="168">
        <v>635</v>
      </c>
      <c r="AV38" s="168">
        <f>SUMPRODUCT(('Controle de NFs Tomadas'!$E$4:$E$9993=$A$1)*('Controle de NFs Tomadas'!$C$4:$C$9993=AV$2)*('Controle de NFs Tomadas'!$G$4:$G$9993=$A38)*('Controle de NFs Tomadas'!$I$4:$I$9993))</f>
        <v>0</v>
      </c>
      <c r="AW38" s="168">
        <f>SUMPRODUCT(('Controle de NFs Tomadas'!$E$4:$E$9993=$A$1)*('Controle de NFs Tomadas'!$C$4:$C$9993=AW$2)*('Controle de NFs Tomadas'!$G$4:$G$9993=$A38)*('Controle de NFs Tomadas'!$I$4:$I$9993))</f>
        <v>0</v>
      </c>
      <c r="AX38" s="168">
        <f>SUMPRODUCT(('Controle de NFs Tomadas'!$E$4:$E$9993=$A$1)*('Controle de NFs Tomadas'!$C$4:$C$9993=AX$2)*('Controle de NFs Tomadas'!$G$4:$G$9993=$A38)*('Controle de NFs Tomadas'!$I$4:$I$9993))</f>
        <v>0</v>
      </c>
      <c r="AY38" s="168">
        <f>SUMPRODUCT(('Controle de NFs Tomadas'!$E$4:$E$9993=$A$1)*('Controle de NFs Tomadas'!$C$4:$C$9993=AY$2)*('Controle de NFs Tomadas'!$G$4:$G$9993=$A38)*('Controle de NFs Tomadas'!$I$4:$I$9993))</f>
        <v>0</v>
      </c>
      <c r="AZ38" s="168">
        <f>SUMPRODUCT(('Controle de NFs Tomadas'!$E$4:$E$9993=$A$1)*('Controle de NFs Tomadas'!$C$4:$C$9993=AZ$2)*('Controle de NFs Tomadas'!$G$4:$G$9993=$A38)*('Controle de NFs Tomadas'!$I$4:$I$9993))</f>
        <v>0</v>
      </c>
      <c r="BA38" s="168">
        <f>SUMPRODUCT(('Controle de NFs Tomadas'!$E$4:$E$9993=$A$1)*('Controle de NFs Tomadas'!$C$4:$C$9993=BA$2)*('Controle de NFs Tomadas'!$G$4:$G$9993=$A38)*('Controle de NFs Tomadas'!$I$4:$I$9993))</f>
        <v>0</v>
      </c>
      <c r="BB38" s="168"/>
      <c r="BC38" s="168">
        <v>771.68</v>
      </c>
      <c r="BD38" s="168">
        <f>SUMPRODUCT(('Controle de NFs Tomadas'!$E$4:$E$9993=$A$1)*('Controle de NFs Tomadas'!$C$4:$C$9993=BD$2)*('Controle de NFs Tomadas'!$G$4:$G$9993=$A38)*('Controle de NFs Tomadas'!$I$4:$I$9993))</f>
        <v>528.57000000000005</v>
      </c>
      <c r="BE38" s="168">
        <f>SUMPRODUCT(('Controle de NFs Tomadas'!$E$4:$E$9993=$A$1)*('Controle de NFs Tomadas'!$C$4:$C$9993=BE$2)*('Controle de NFs Tomadas'!$G$4:$G$9993=$A38)*('Controle de NFs Tomadas'!$I$4:$I$9993))</f>
        <v>0</v>
      </c>
      <c r="BF38" s="168">
        <f>SUMPRODUCT(('Controle de NFs Tomadas'!$E$4:$E$9993=$A$1)*('Controle de NFs Tomadas'!$C$4:$C$9993=BF$2)*('Controle de NFs Tomadas'!$G$4:$G$9993=$A38)*('Controle de NFs Tomadas'!$I$4:$I$9993))</f>
        <v>0</v>
      </c>
      <c r="BG38" s="168">
        <f>SUMPRODUCT(('Controle de NFs Tomadas'!$E$4:$E$9993=$A$1)*('Controle de NFs Tomadas'!$C$4:$C$9993=BG$2)*('Controle de NFs Tomadas'!$G$4:$G$9993=$A38)*('Controle de NFs Tomadas'!$I$4:$I$9993))</f>
        <v>0</v>
      </c>
      <c r="BH38" s="168">
        <f>SUMPRODUCT(('Controle de NFs Tomadas'!$E$4:$E$9993=$A$1)*('Controle de NFs Tomadas'!$C$4:$C$9993=BH$2)*('Controle de NFs Tomadas'!$G$4:$G$9993=$A38)*('Controle de NFs Tomadas'!$I$4:$I$9993))</f>
        <v>0</v>
      </c>
      <c r="BI38" s="168">
        <f>SUMPRODUCT(('Controle de NFs Tomadas'!$E$4:$E$9993=$A$1)*('Controle de NFs Tomadas'!$C$4:$C$9993=BI$2)*('Controle de NFs Tomadas'!$G$4:$G$9993=$A38)*('Controle de NFs Tomadas'!$I$4:$I$9993))</f>
        <v>0</v>
      </c>
      <c r="BJ38" s="168">
        <f>SUMPRODUCT(('Controle de NFs Tomadas'!$E$4:$E$9993=$A$1)*('Controle de NFs Tomadas'!$C$4:$C$9993=BJ$2)*('Controle de NFs Tomadas'!$G$4:$G$9993=$A38)*('Controle de NFs Tomadas'!$I$4:$I$9993))</f>
        <v>563.19000000000005</v>
      </c>
      <c r="BK38" s="168">
        <f>SUMPRODUCT(('Controle de NFs Tomadas'!$E$4:$E$9993=$A$1)*('Controle de NFs Tomadas'!$C$4:$C$9993=BK$2)*('Controle de NFs Tomadas'!$G$4:$G$9993=$A38)*('Controle de NFs Tomadas'!$I$4:$I$9993))</f>
        <v>0</v>
      </c>
      <c r="BL38" s="168">
        <v>0</v>
      </c>
      <c r="BM38" s="169">
        <f>SUMPRODUCT(('Controle de NFs Tomadas'!$E$4:$E$9993=$A$1)*('Controle de NFs Tomadas'!$C$4:$C$9993=BM$2)*('Controle de NFs Tomadas'!$G$4:$G$9993=$A38)*('Controle de NFs Tomadas'!$I$4:$I$9993))</f>
        <v>0</v>
      </c>
      <c r="BN38" s="170">
        <f>SUMPRODUCT(('Controle de NFs Tomadas'!$E$4:$E$9993=$A$1)*('Controle de NFs Tomadas'!$C$4:$C$9993=BN$2)*('Controle de NFs Tomadas'!$G$4:$G$9993=$A38)*('Controle de NFs Tomadas'!$I$4:$I$9993))</f>
        <v>0</v>
      </c>
      <c r="BO38" s="168">
        <v>0</v>
      </c>
      <c r="BP38" s="168">
        <v>0</v>
      </c>
      <c r="BQ38" s="168">
        <v>0</v>
      </c>
      <c r="BR38" s="168">
        <f>SUMPRODUCT(('Controle de NFs Tomadas'!$E$4:$E$9993=$A$1)*('Controle de NFs Tomadas'!$C$4:$C$9993=BR$2)*('Controle de NFs Tomadas'!$G$4:$G$9993=$A38)*('Controle de NFs Tomadas'!$I$4:$I$9993))</f>
        <v>0</v>
      </c>
      <c r="BS38" s="168">
        <f>SUMPRODUCT(('Controle de NFs Tomadas'!$E$4:$E$9993=$A$1)*('Controle de NFs Tomadas'!$C$4:$C$9993=BS$2)*('Controle de NFs Tomadas'!$G$4:$G$9993=$A38)*('Controle de NFs Tomadas'!$I$4:$I$9993))</f>
        <v>0</v>
      </c>
      <c r="BT38" s="168">
        <f>SUMPRODUCT(('Controle de NFs Tomadas'!$E$4:$E$9993=$A$1)*('Controle de NFs Tomadas'!$C$4:$C$9993=BT$2)*('Controle de NFs Tomadas'!$G$4:$G$9993=$A38)*('Controle de NFs Tomadas'!$I$4:$I$9993))</f>
        <v>0</v>
      </c>
      <c r="BU38" s="168">
        <f>SUMPRODUCT(('Controle de NFs Tomadas'!$E$4:$E$9993=$A$1)*('Controle de NFs Tomadas'!$C$4:$C$9993=BU$2)*('Controle de NFs Tomadas'!$G$4:$G$9993=$A38)*('Controle de NFs Tomadas'!$I$4:$I$9993))</f>
        <v>0</v>
      </c>
      <c r="BV38" s="168">
        <f>SUMPRODUCT(('Controle de NFs Tomadas'!$E$4:$E$9993=$A$1)*('Controle de NFs Tomadas'!$C$4:$C$9993=BV$2)*('Controle de NFs Tomadas'!$G$4:$G$9993=$A38)*('Controle de NFs Tomadas'!$I$4:$I$9993))</f>
        <v>0</v>
      </c>
      <c r="BW38" s="168">
        <v>0</v>
      </c>
      <c r="BX38" s="168">
        <f>SUMPRODUCT(('Controle de NFs Tomadas'!$E$4:$E$9993=$A$1)*('Controle de NFs Tomadas'!$C$4:$C$9993=BX$2)*('Controle de NFs Tomadas'!$G$4:$G$9993=$A38)*('Controle de NFs Tomadas'!$I$4:$I$9993))</f>
        <v>175.83</v>
      </c>
      <c r="BY38" s="168">
        <f>SUMPRODUCT(('Controle de NFs Tomadas'!$E$4:$E$9993=$A$1)*('Controle de NFs Tomadas'!$C$4:$C$9993=BY$2)*('Controle de NFs Tomadas'!$G$4:$G$9993=$A38)*('Controle de NFs Tomadas'!$I$4:$I$9993))</f>
        <v>0</v>
      </c>
      <c r="BZ38" s="168">
        <f>SUMPRODUCT(('Controle de NFs Tomadas'!$E$4:$E$9993=$A$1)*('Controle de NFs Tomadas'!$C$4:$C$9993=BZ$2)*('Controle de NFs Tomadas'!$G$4:$G$9993=$A38)*('Controle de NFs Tomadas'!$I$4:$I$9993))</f>
        <v>0</v>
      </c>
      <c r="CA38" s="168">
        <f>SUMPRODUCT(('Controle de NFs Tomadas'!$E$4:$E$9993=$A$1)*('Controle de NFs Tomadas'!$C$4:$C$9993=CA$2)*('Controle de NFs Tomadas'!$G$4:$G$9993=$A38)*('Controle de NFs Tomadas'!$I$4:$I$9993))</f>
        <v>0</v>
      </c>
      <c r="CB38" s="168">
        <f>SUMPRODUCT(('Controle de NFs Tomadas'!$E$4:$E$9993=$A$1)*('Controle de NFs Tomadas'!$C$4:$C$9993=CB$2)*('Controle de NFs Tomadas'!$G$4:$G$9993=$A38)*('Controle de NFs Tomadas'!$I$4:$I$9993))</f>
        <v>0</v>
      </c>
      <c r="CC38" s="168">
        <f>SUMPRODUCT(('Controle de NFs Tomadas'!$E$4:$E$9993=$A$1)*('Controle de NFs Tomadas'!$C$4:$C$9993=CC$2)*('Controle de NFs Tomadas'!$G$4:$G$9993=$A38)*('Controle de NFs Tomadas'!$I$4:$I$9993))</f>
        <v>194.11</v>
      </c>
      <c r="CD38" s="168">
        <f>SUMPRODUCT(('Controle de NFs Tomadas'!$E$4:$E$9993=$A$1)*('Controle de NFs Tomadas'!$C$4:$C$9993=CD$2)*('Controle de NFs Tomadas'!$G$4:$G$9993=$A38)*('Controle de NFs Tomadas'!$I$4:$I$9993))</f>
        <v>0</v>
      </c>
      <c r="CE38" s="168">
        <v>461.73</v>
      </c>
      <c r="CF38" s="168">
        <v>598.04999999999995</v>
      </c>
      <c r="CG38" s="168">
        <f>SUMPRODUCT(('Controle de NFs Tomadas'!$E$4:$E$9993=$A$1)*('Controle de NFs Tomadas'!$C$4:$C$9993=CG$2)*('Controle de NFs Tomadas'!$G$4:$G$9993=$A38)*('Controle de NFs Tomadas'!$I$4:$I$9993))</f>
        <v>587.15</v>
      </c>
      <c r="CH38" s="168">
        <f>SUMPRODUCT(('Controle de NFs Tomadas'!$E$4:$E$9993=$A$1)*('Controle de NFs Tomadas'!$C$4:$C$9993=CH$2)*('Controle de NFs Tomadas'!$G$4:$G$9993=$A38)*('Controle de NFs Tomadas'!$I$4:$I$9993))</f>
        <v>0</v>
      </c>
      <c r="CI38" s="168">
        <f>SUMPRODUCT(('Controle de NFs Tomadas'!$E$4:$E$9993=$A$1)*('Controle de NFs Tomadas'!$C$4:$C$9993=CI$2)*('Controle de NFs Tomadas'!$G$4:$G$9993=$A38)*('Controle de NFs Tomadas'!$I$4:$I$9993))</f>
        <v>0</v>
      </c>
      <c r="CJ38" s="168">
        <v>602.34</v>
      </c>
      <c r="CK38" s="168"/>
      <c r="CL38" s="168">
        <f>SUMPRODUCT(('Controle de NFs Tomadas'!$E$4:$E$9993=$A$1)*('Controle de NFs Tomadas'!$C$4:$C$9993=CL$2)*('Controle de NFs Tomadas'!$G$4:$G$9993=$A38)*('Controle de NFs Tomadas'!$I$4:$I$9993))</f>
        <v>0</v>
      </c>
      <c r="CM38" s="168">
        <f>SUMPRODUCT(('Controle de NFs Tomadas'!$E$4:$E$9993=$A$1)*('Controle de NFs Tomadas'!$C$4:$C$9993=CM$2)*('Controle de NFs Tomadas'!$G$4:$G$9993=$A38)*('Controle de NFs Tomadas'!$I$4:$I$9993))</f>
        <v>194.1</v>
      </c>
      <c r="CN38" s="168">
        <f>SUMPRODUCT(('Controle de NFs Tomadas'!$E$4:$E$9993=$A$1)*('Controle de NFs Tomadas'!$C$4:$C$9993=CN$2)*('Controle de NFs Tomadas'!$G$4:$G$9993=$A38)*('Controle de NFs Tomadas'!$I$4:$I$9993))</f>
        <v>0</v>
      </c>
      <c r="CO38" s="168">
        <f>SUMPRODUCT(('Controle de NFs Tomadas'!$E$4:$E$9993=$A$1)*('Controle de NFs Tomadas'!$C$4:$C$9993=CO$2)*('Controle de NFs Tomadas'!$G$4:$G$9993=$A38)*('Controle de NFs Tomadas'!$I$4:$I$9993))</f>
        <v>0</v>
      </c>
      <c r="CP38" s="168">
        <f>SUMPRODUCT(('Controle de NFs Tomadas'!$E$4:$E$9993=$A$1)*('Controle de NFs Tomadas'!$C$4:$C$9993=CP$2)*('Controle de NFs Tomadas'!$G$4:$G$9993=$A38)*('Controle de NFs Tomadas'!$I$4:$I$9993))</f>
        <v>0</v>
      </c>
      <c r="CQ38" s="168">
        <f>SUMPRODUCT(('Controle de NFs Tomadas'!$E$4:$E$9993=$A$1)*('Controle de NFs Tomadas'!$C$4:$C$9993=CQ$2)*('Controle de NFs Tomadas'!$G$4:$G$9993=$A38)*('Controle de NFs Tomadas'!$I$4:$I$9993))</f>
        <v>0</v>
      </c>
      <c r="CR38" s="168">
        <f>SUMPRODUCT(('Controle de NFs Tomadas'!$E$4:$E$9993=$A$1)*('Controle de NFs Tomadas'!$C$4:$C$9993=CR$2)*('Controle de NFs Tomadas'!$G$4:$G$9993=$A38)*('Controle de NFs Tomadas'!$I$4:$I$9993))</f>
        <v>532.5</v>
      </c>
      <c r="CS38" s="168">
        <f>SUMPRODUCT(('Controle de NFs Tomadas'!$E$4:$E$9993=$A$1)*('Controle de NFs Tomadas'!$C$4:$C$9993=CS$2)*('Controle de NFs Tomadas'!$G$4:$G$9993=$A38)*('Controle de NFs Tomadas'!$I$4:$I$9993))</f>
        <v>412.26</v>
      </c>
      <c r="CT38" s="168">
        <f>SUMPRODUCT(('Controle de NFs Tomadas'!$E$4:$E$9993=$A$1)*('Controle de NFs Tomadas'!$C$4:$C$9993=CT$2)*('Controle de NFs Tomadas'!$G$4:$G$9993=$A38)*('Controle de NFs Tomadas'!$I$4:$I$9993))</f>
        <v>0</v>
      </c>
      <c r="CU38" s="168">
        <f>SUMPRODUCT(('Controle de NFs Tomadas'!$E$4:$E$9993=$A$1)*('Controle de NFs Tomadas'!$C$4:$C$9993=CU$2)*('Controle de NFs Tomadas'!$G$4:$G$9993=$A38)*('Controle de NFs Tomadas'!$I$4:$I$9993))</f>
        <v>598.04999999999995</v>
      </c>
      <c r="CV38" s="168">
        <f>SUMPRODUCT(('Controle de NFs Tomadas'!$E$4:$E$9993=$A$1)*('Controle de NFs Tomadas'!$C$4:$C$9993=CV$2)*('Controle de NFs Tomadas'!$G$4:$G$9993=$A38)*('Controle de NFs Tomadas'!$I$4:$I$9993))</f>
        <v>1174.28</v>
      </c>
      <c r="CW38" s="168">
        <f>SUMPRODUCT(('Controle de NFs Tomadas'!$E$4:$E$9993=$A$1)*('Controle de NFs Tomadas'!$C$4:$C$9993=CW$2)*('Controle de NFs Tomadas'!$G$4:$G$9993=$A38)*('Controle de NFs Tomadas'!$I$4:$I$9993))</f>
        <v>0</v>
      </c>
      <c r="CX38" s="168">
        <f>SUMPRODUCT(('Controle de NFs Tomadas'!$E$4:$E$9993=$A$1)*('Controle de NFs Tomadas'!$C$4:$C$9993=CX$2)*('Controle de NFs Tomadas'!$G$4:$G$9993=$A38)*('Controle de NFs Tomadas'!$I$4:$I$9993))</f>
        <v>0</v>
      </c>
      <c r="CY38" s="168">
        <f>SUMPRODUCT(('Controle de NFs Tomadas'!$E$4:$E$9993=$A$1)*('Controle de NFs Tomadas'!$C$4:$C$9993=CY$2)*('Controle de NFs Tomadas'!$G$4:$G$9993=$A38)*('Controle de NFs Tomadas'!$I$4:$I$9993))</f>
        <v>0</v>
      </c>
      <c r="CZ38" s="168">
        <f>SUMPRODUCT(('Controle de NFs Tomadas'!$E$4:$E$9993=$A$1)*('Controle de NFs Tomadas'!$C$4:$C$9993=CZ$2)*('Controle de NFs Tomadas'!$G$4:$G$9993=$A38)*('Controle de NFs Tomadas'!$I$4:$I$9993))</f>
        <v>0</v>
      </c>
      <c r="DA38" s="168">
        <f>SUMPRODUCT(('Controle de NFs Tomadas'!$E$4:$E$9993=$A$1)*('Controle de NFs Tomadas'!$C$4:$C$9993=DA$2)*('Controle de NFs Tomadas'!$G$4:$G$9993=$A38)*('Controle de NFs Tomadas'!$I$4:$I$9993))</f>
        <v>441.94</v>
      </c>
      <c r="DB38" s="168">
        <f>SUMPRODUCT(('Controle de NFs Tomadas'!$E$4:$E$9993=$A$1)*('Controle de NFs Tomadas'!$C$4:$C$9993=DB$2)*('Controle de NFs Tomadas'!$G$4:$G$9993=$A38)*('Controle de NFs Tomadas'!$I$4:$I$9993))</f>
        <v>0</v>
      </c>
      <c r="DC38" s="168">
        <f>SUMPRODUCT(('Controle de NFs Tomadas'!$E$4:$E$9993=$A$1)*('Controle de NFs Tomadas'!$C$4:$C$9993=DC$2)*('Controle de NFs Tomadas'!$G$4:$G$9993=$A38)*('Controle de NFs Tomadas'!$I$4:$I$9993))</f>
        <v>0</v>
      </c>
      <c r="DD38" s="168">
        <f>SUMPRODUCT(('Controle de NFs Tomadas'!$E$4:$E$9993=$A$1)*('Controle de NFs Tomadas'!$C$4:$C$9993=DD$2)*('Controle de NFs Tomadas'!$G$4:$G$9993=$A38)*('Controle de NFs Tomadas'!$I$4:$I$9993))</f>
        <v>0</v>
      </c>
      <c r="DE38" s="168">
        <f>SUMPRODUCT(('Controle de NFs Tomadas'!$E$4:$E$9993=$A$1)*('Controle de NFs Tomadas'!$C$4:$C$9993=DE$2)*('Controle de NFs Tomadas'!$G$4:$G$9993=$A38)*('Controle de NFs Tomadas'!$I$4:$I$9993))</f>
        <v>0</v>
      </c>
      <c r="DF38" s="168">
        <f>SUMPRODUCT(('Controle de NFs Tomadas'!$E$4:$E$9993=$A$1)*('Controle de NFs Tomadas'!$C$4:$C$9993=DF$2)*('Controle de NFs Tomadas'!$G$4:$G$9993=$A38)*('Controle de NFs Tomadas'!$I$4:$I$9993))</f>
        <v>169</v>
      </c>
      <c r="DG38" s="168">
        <f>SUMPRODUCT(('Controle de NFs Tomadas'!$E$4:$E$9993=$A$1)*('Controle de NFs Tomadas'!$C$4:$C$9993=DG$2)*('Controle de NFs Tomadas'!$G$4:$G$9993=$A38)*('Controle de NFs Tomadas'!$I$4:$I$9993))</f>
        <v>0</v>
      </c>
      <c r="DH38" s="168">
        <f>SUMPRODUCT(('Controle de NFs Tomadas'!$E$4:$E$9993=$A$1)*('Controle de NFs Tomadas'!$C$4:$C$9993=DH$2)*('Controle de NFs Tomadas'!$G$4:$G$9993=$A38)*('Controle de NFs Tomadas'!$I$4:$I$9993))</f>
        <v>412.26</v>
      </c>
      <c r="DI38" s="168">
        <f>SUMPRODUCT(('Controle de NFs Tomadas'!$E$4:$E$9993=$A$1)*('Controle de NFs Tomadas'!$C$4:$C$9993=DI$2)*('Controle de NFs Tomadas'!$G$4:$G$9993=$A38)*('Controle de NFs Tomadas'!$I$4:$I$9993))</f>
        <v>0</v>
      </c>
      <c r="DJ38" s="168">
        <f>SUMPRODUCT(('Controle de NFs Tomadas'!$E$4:$E$9993=$A$1)*('Controle de NFs Tomadas'!$C$4:$C$9993=DJ$2)*('Controle de NFs Tomadas'!$G$4:$G$9993=$A38)*('Controle de NFs Tomadas'!$I$4:$I$9993))</f>
        <v>1002.03</v>
      </c>
      <c r="DK38" s="168">
        <f>SUMPRODUCT(('Controle de NFs Tomadas'!$E$4:$E$9993=$A$1)*('Controle de NFs Tomadas'!$C$4:$C$9993=DK$2)*('Controle de NFs Tomadas'!$G$4:$G$9993=$A38)*('Controle de NFs Tomadas'!$I$4:$I$9993))</f>
        <v>0</v>
      </c>
      <c r="DL38" s="168">
        <f>SUMPRODUCT(('Controle de NFs Tomadas'!$E$4:$E$9993=$A$1)*('Controle de NFs Tomadas'!$C$4:$C$9993=DL$2)*('Controle de NFs Tomadas'!$G$4:$G$9993=$A38)*('Controle de NFs Tomadas'!$I$4:$I$9993))</f>
        <v>0</v>
      </c>
      <c r="DM38" s="168">
        <f>SUMPRODUCT(('Controle de NFs Tomadas'!$E$4:$E$9993=$A$1)*('Controle de NFs Tomadas'!$C$4:$C$9993=DM$2)*('Controle de NFs Tomadas'!$G$4:$G$9993=$A38)*('Controle de NFs Tomadas'!$I$4:$I$9993))</f>
        <v>166.25</v>
      </c>
      <c r="DN38" s="168">
        <f>SUMPRODUCT(('Controle de NFs Tomadas'!$E$4:$E$9993=$A$1)*('Controle de NFs Tomadas'!$C$4:$C$9993=DN$2)*('Controle de NFs Tomadas'!$G$4:$G$9993=$A38)*('Controle de NFs Tomadas'!$I$4:$I$9993))</f>
        <v>0</v>
      </c>
      <c r="DO38" s="168">
        <f>SUMPRODUCT(('Controle de NFs Tomadas'!$E$4:$E$9993=$A$1)*('Controle de NFs Tomadas'!$C$4:$C$9993=DO$2)*('Controle de NFs Tomadas'!$G$4:$G$9993=$A38)*('Controle de NFs Tomadas'!$I$4:$I$9993))</f>
        <v>0</v>
      </c>
      <c r="DP38" s="168">
        <f>SUMPRODUCT(('Controle de NFs Tomadas'!$E$4:$E$9993=$A$1)*('Controle de NFs Tomadas'!$C$4:$C$9993=DP$2)*('Controle de NFs Tomadas'!$G$4:$G$9993=$A38)*('Controle de NFs Tomadas'!$I$4:$I$9993))</f>
        <v>0</v>
      </c>
      <c r="DQ38" s="168">
        <f>SUMPRODUCT(('Controle de NFs Tomadas'!$E$4:$E$9993=$A$1)*('Controle de NFs Tomadas'!$C$4:$C$9993=DQ$2)*('Controle de NFs Tomadas'!$G$4:$G$9993=$A38)*('Controle de NFs Tomadas'!$I$4:$I$9993))</f>
        <v>0</v>
      </c>
      <c r="DR38" s="168">
        <f>SUMPRODUCT(('Controle de NFs Tomadas'!$E$4:$E$9993=$A$1)*('Controle de NFs Tomadas'!$C$4:$C$9993=DR$2)*('Controle de NFs Tomadas'!$G$4:$G$9993=$A38)*('Controle de NFs Tomadas'!$I$4:$I$9993))</f>
        <v>0</v>
      </c>
      <c r="DS38" s="168">
        <f>SUMPRODUCT(('Controle de NFs Tomadas'!$E$4:$E$9993=$A$1)*('Controle de NFs Tomadas'!$C$4:$C$9993=DS$2)*('Controle de NFs Tomadas'!$G$4:$G$9993=$A38)*('Controle de NFs Tomadas'!$I$4:$I$9993))</f>
        <v>0</v>
      </c>
      <c r="DT38" s="168">
        <f>SUMPRODUCT(('Controle de NFs Tomadas'!$E$4:$E$9993=$A$1)*('Controle de NFs Tomadas'!$C$4:$C$9993=DT$2)*('Controle de NFs Tomadas'!$G$4:$G$9993=$A38)*('Controle de NFs Tomadas'!$I$4:$I$9993))</f>
        <v>0</v>
      </c>
      <c r="DU38" s="168">
        <f>SUMPRODUCT(('Controle de NFs Tomadas'!$E$4:$E$9993=$A$1)*('Controle de NFs Tomadas'!$C$4:$C$9993=DU$2)*('Controle de NFs Tomadas'!$G$4:$G$9993=$A38)*('Controle de NFs Tomadas'!$I$4:$I$9993))</f>
        <v>0</v>
      </c>
      <c r="DV38" s="168">
        <f>SUMPRODUCT(('Controle de NFs Tomadas'!$E$4:$E$9993=$A$1)*('Controle de NFs Tomadas'!$C$4:$C$9993=DV$2)*('Controle de NFs Tomadas'!$G$4:$G$9993=$A38)*('Controle de NFs Tomadas'!$I$4:$I$9993))</f>
        <v>0</v>
      </c>
      <c r="DW38" s="168">
        <f>SUMPRODUCT(('Controle de NFs Tomadas'!$E$4:$E$9993=$A$1)*('Controle de NFs Tomadas'!$C$4:$C$9993=DW$2)*('Controle de NFs Tomadas'!$G$4:$G$9993=$A38)*('Controle de NFs Tomadas'!$I$4:$I$9993))</f>
        <v>0</v>
      </c>
      <c r="DX38" s="168">
        <f>SUMPRODUCT(('Controle de NFs Tomadas'!$E$4:$E$9993=$A$1)*('Controle de NFs Tomadas'!$C$4:$C$9993=DX$2)*('Controle de NFs Tomadas'!$G$4:$G$9993=$A38)*('Controle de NFs Tomadas'!$I$4:$I$9993))</f>
        <v>0</v>
      </c>
      <c r="DY38" s="168">
        <f>SUMPRODUCT(('Controle de NFs Tomadas'!$E$4:$E$9993=$A$1)*('Controle de NFs Tomadas'!$C$4:$C$9993=DY$2)*('Controle de NFs Tomadas'!$G$4:$G$9993=$A38)*('Controle de NFs Tomadas'!$I$4:$I$9993))</f>
        <v>0</v>
      </c>
      <c r="DZ38" s="168">
        <f>SUMPRODUCT(('Controle de NFs Tomadas'!$E$4:$E$9993=$A$1)*('Controle de NFs Tomadas'!$C$4:$C$9993=DZ$2)*('Controle de NFs Tomadas'!$G$4:$G$9993=$A38)*('Controle de NFs Tomadas'!$I$4:$I$9993))</f>
        <v>0</v>
      </c>
      <c r="EA38" s="168">
        <f>SUMPRODUCT(('Controle de NFs Tomadas'!$E$4:$E$9993=$A$1)*('Controle de NFs Tomadas'!$C$4:$C$9993=EA$2)*('Controle de NFs Tomadas'!$G$4:$G$9993=$A38)*('Controle de NFs Tomadas'!$I$4:$I$9993))</f>
        <v>0</v>
      </c>
      <c r="EB38" s="168">
        <f>SUMPRODUCT(('Controle de NFs Tomadas'!$E$4:$E$9993=$A$1)*('Controle de NFs Tomadas'!$C$4:$C$9993=EB$2)*('Controle de NFs Tomadas'!$G$4:$G$9993=$A38)*('Controle de NFs Tomadas'!$I$4:$I$9993))</f>
        <v>0</v>
      </c>
      <c r="EC38" s="168">
        <f>SUMPRODUCT(('Controle de NFs Tomadas'!$E$4:$E$9993=$A$1)*('Controle de NFs Tomadas'!$C$4:$C$9993=EC$2)*('Controle de NFs Tomadas'!$G$4:$G$9993=$A38)*('Controle de NFs Tomadas'!$I$4:$I$9993))</f>
        <v>0</v>
      </c>
      <c r="ED38" s="168">
        <f>SUMPRODUCT(('Controle de NFs Tomadas'!$E$4:$E$9993=$A$1)*('Controle de NFs Tomadas'!$C$4:$C$9993=ED$2)*('Controle de NFs Tomadas'!$G$4:$G$9993=$A38)*('Controle de NFs Tomadas'!$I$4:$I$9993))</f>
        <v>0</v>
      </c>
      <c r="EE38" s="168">
        <f>SUMPRODUCT(('Controle de NFs Tomadas'!$E$4:$E$9993=$A$1)*('Controle de NFs Tomadas'!$C$4:$C$9993=EE$2)*('Controle de NFs Tomadas'!$G$4:$G$9993=$A38)*('Controle de NFs Tomadas'!$I$4:$I$9993))</f>
        <v>0</v>
      </c>
      <c r="EF38" s="168">
        <f>SUMPRODUCT(('Controle de NFs Tomadas'!$E$4:$E$9993=$A$1)*('Controle de NFs Tomadas'!$C$4:$C$9993=EF$2)*('Controle de NFs Tomadas'!$G$4:$G$9993=$A38)*('Controle de NFs Tomadas'!$I$4:$I$9993))</f>
        <v>0</v>
      </c>
      <c r="EG38" s="168">
        <f>SUMPRODUCT(('Controle de NFs Tomadas'!$E$4:$E$9993=$A$1)*('Controle de NFs Tomadas'!$C$4:$C$9993=EG$2)*('Controle de NFs Tomadas'!$G$4:$G$9993=$A38)*('Controle de NFs Tomadas'!$I$4:$I$9993))</f>
        <v>0</v>
      </c>
      <c r="EH38" s="168">
        <f>SUMPRODUCT(('Controle de NFs Tomadas'!$E$4:$E$9993=$A$1)*('Controle de NFs Tomadas'!$C$4:$C$9993=EH$2)*('Controle de NFs Tomadas'!$G$4:$G$9993=$A38)*('Controle de NFs Tomadas'!$I$4:$I$9993))</f>
        <v>0</v>
      </c>
      <c r="EI38" s="168">
        <f>SUMPRODUCT(('Controle de NFs Tomadas'!$E$4:$E$9993=$A$1)*('Controle de NFs Tomadas'!$C$4:$C$9993=EI$2)*('Controle de NFs Tomadas'!$G$4:$G$9993=$A38)*('Controle de NFs Tomadas'!$I$4:$I$9993))</f>
        <v>0</v>
      </c>
      <c r="EJ38" s="168">
        <f>SUMPRODUCT(('Controle de NFs Tomadas'!$E$4:$E$9993=$A$1)*('Controle de NFs Tomadas'!$C$4:$C$9993=EJ$2)*('Controle de NFs Tomadas'!$G$4:$G$9993=$A38)*('Controle de NFs Tomadas'!$I$4:$I$9993))</f>
        <v>0</v>
      </c>
      <c r="EK38" s="168">
        <f>SUMPRODUCT(('Controle de NFs Tomadas'!$E$4:$E$9993=$A$1)*('Controle de NFs Tomadas'!$C$4:$C$9993=EK$2)*('Controle de NFs Tomadas'!$G$4:$G$9993=$A38)*('Controle de NFs Tomadas'!$I$4:$I$9993))</f>
        <v>0</v>
      </c>
      <c r="EL38" s="168">
        <f>SUMPRODUCT(('Controle de NFs Tomadas'!$E$4:$E$9993=$A$1)*('Controle de NFs Tomadas'!$C$4:$C$9993=EL$2)*('Controle de NFs Tomadas'!$G$4:$G$9993=$A38)*('Controle de NFs Tomadas'!$I$4:$I$9993))</f>
        <v>0</v>
      </c>
      <c r="EM38" s="168">
        <f>SUMPRODUCT(('Controle de NFs Tomadas'!$E$4:$E$9993=$A$1)*('Controle de NFs Tomadas'!$C$4:$C$9993=EM$2)*('Controle de NFs Tomadas'!$G$4:$G$9993=$A38)*('Controle de NFs Tomadas'!$I$4:$I$9993))</f>
        <v>0</v>
      </c>
      <c r="EN38" s="168">
        <f>SUMPRODUCT(('Controle de NFs Tomadas'!$E$4:$E$9993=$A$1)*('Controle de NFs Tomadas'!$C$4:$C$9993=EN$2)*('Controle de NFs Tomadas'!$G$4:$G$9993=$A38)*('Controle de NFs Tomadas'!$I$4:$I$9993))</f>
        <v>0</v>
      </c>
      <c r="EO38" s="168">
        <f>SUMPRODUCT(('Controle de NFs Tomadas'!$E$4:$E$9993=$A$1)*('Controle de NFs Tomadas'!$C$4:$C$9993=EO$2)*('Controle de NFs Tomadas'!$G$4:$G$9993=$A38)*('Controle de NFs Tomadas'!$I$4:$I$9993))</f>
        <v>0</v>
      </c>
      <c r="EP38" s="168">
        <f>SUMPRODUCT(('Controle de NFs Tomadas'!$E$4:$E$9993=$A$1)*('Controle de NFs Tomadas'!$C$4:$C$9993=EP$2)*('Controle de NFs Tomadas'!$G$4:$G$9993=$A38)*('Controle de NFs Tomadas'!$I$4:$I$9993))</f>
        <v>0</v>
      </c>
      <c r="EQ38" s="168">
        <f>SUMPRODUCT(('Controle de NFs Tomadas'!$E$4:$E$9993=$A$1)*('Controle de NFs Tomadas'!$C$4:$C$9993=EQ$2)*('Controle de NFs Tomadas'!$G$4:$G$9993=$A38)*('Controle de NFs Tomadas'!$I$4:$I$9993))</f>
        <v>0</v>
      </c>
      <c r="ER38" s="168">
        <f>SUMPRODUCT(('Controle de NFs Tomadas'!$E$4:$E$9993=$A$1)*('Controle de NFs Tomadas'!$C$4:$C$9993=ER$2)*('Controle de NFs Tomadas'!$G$4:$G$9993=$A38)*('Controle de NFs Tomadas'!$I$4:$I$9993))</f>
        <v>0</v>
      </c>
      <c r="ES38" s="168">
        <f>SUMPRODUCT(('Controle de NFs Tomadas'!$E$4:$E$9993=$A$1)*('Controle de NFs Tomadas'!$C$4:$C$9993=ES$2)*('Controle de NFs Tomadas'!$G$4:$G$9993=$A38)*('Controle de NFs Tomadas'!$I$4:$I$9993))</f>
        <v>0</v>
      </c>
      <c r="ET38" s="168">
        <f>SUMPRODUCT(('Controle de NFs Tomadas'!$E$4:$E$9993=$A$1)*('Controle de NFs Tomadas'!$C$4:$C$9993=ET$2)*('Controle de NFs Tomadas'!$G$4:$G$9993=$A38)*('Controle de NFs Tomadas'!$I$4:$I$9993))</f>
        <v>0</v>
      </c>
      <c r="EU38" s="168">
        <f>SUMPRODUCT(('Controle de NFs Tomadas'!$E$4:$E$9993=$A$1)*('Controle de NFs Tomadas'!$C$4:$C$9993=EU$2)*('Controle de NFs Tomadas'!$G$4:$G$9993=$A38)*('Controle de NFs Tomadas'!$I$4:$I$9993))</f>
        <v>0</v>
      </c>
      <c r="EV38" s="168">
        <f>SUMPRODUCT(('Controle de NFs Tomadas'!$E$4:$E$9993=$A$1)*('Controle de NFs Tomadas'!$C$4:$C$9993=EV$2)*('Controle de NFs Tomadas'!$G$4:$G$9993=$A38)*('Controle de NFs Tomadas'!$I$4:$I$9993))</f>
        <v>0</v>
      </c>
      <c r="EW38" s="168">
        <f>SUMPRODUCT(('Controle de NFs Tomadas'!$E$4:$E$9993=$A$1)*('Controle de NFs Tomadas'!$C$4:$C$9993=EW$2)*('Controle de NFs Tomadas'!$G$4:$G$9993=$A38)*('Controle de NFs Tomadas'!$I$4:$I$9993))</f>
        <v>0</v>
      </c>
      <c r="EX38" s="168">
        <f>SUMPRODUCT(('Controle de NFs Tomadas'!$E$4:$E$9993=$A$1)*('Controle de NFs Tomadas'!$C$4:$C$9993=EX$2)*('Controle de NFs Tomadas'!$G$4:$G$9993=$A38)*('Controle de NFs Tomadas'!$I$4:$I$9993))</f>
        <v>0</v>
      </c>
      <c r="EY38" s="168">
        <f>SUMPRODUCT(('Controle de NFs Tomadas'!$E$4:$E$9993=$A$1)*('Controle de NFs Tomadas'!$C$4:$C$9993=EY$2)*('Controle de NFs Tomadas'!$G$4:$G$9993=$A38)*('Controle de NFs Tomadas'!$I$4:$I$9993))</f>
        <v>0</v>
      </c>
      <c r="EZ38" s="168">
        <f>SUMPRODUCT(('Controle de NFs Tomadas'!$E$4:$E$9993=$A$1)*('Controle de NFs Tomadas'!$C$4:$C$9993=EZ$2)*('Controle de NFs Tomadas'!$G$4:$G$9993=$A38)*('Controle de NFs Tomadas'!$I$4:$I$9993))</f>
        <v>0</v>
      </c>
      <c r="FA38" s="168">
        <f>SUMPRODUCT(('Controle de NFs Tomadas'!$E$4:$E$9993=$A$1)*('Controle de NFs Tomadas'!$C$4:$C$9993=FA$2)*('Controle de NFs Tomadas'!$G$4:$G$9993=$A38)*('Controle de NFs Tomadas'!$I$4:$I$9993))</f>
        <v>0</v>
      </c>
      <c r="FB38" s="168">
        <f>SUMPRODUCT(('Controle de NFs Tomadas'!$E$4:$E$9993=$A$1)*('Controle de NFs Tomadas'!$C$4:$C$9993=FB$2)*('Controle de NFs Tomadas'!$G$4:$G$9993=$A38)*('Controle de NFs Tomadas'!$I$4:$I$9993))</f>
        <v>0</v>
      </c>
      <c r="FC38" s="168">
        <f>SUMPRODUCT(('Controle de NFs Tomadas'!$E$4:$E$9993=$A$1)*('Controle de NFs Tomadas'!$C$4:$C$9993=FC$2)*('Controle de NFs Tomadas'!$G$4:$G$9993=$A38)*('Controle de NFs Tomadas'!$I$4:$I$9993))</f>
        <v>0</v>
      </c>
      <c r="FD38" s="168">
        <f>SUMPRODUCT(('Controle de NFs Tomadas'!$E$4:$E$9993=$A$1)*('Controle de NFs Tomadas'!$C$4:$C$9993=FD$2)*('Controle de NFs Tomadas'!$G$4:$G$9993=$A38)*('Controle de NFs Tomadas'!$I$4:$I$9993))</f>
        <v>0</v>
      </c>
      <c r="FE38" s="168">
        <f>SUMPRODUCT(('Controle de NFs Tomadas'!$E$4:$E$9993=$A$1)*('Controle de NFs Tomadas'!$C$4:$C$9993=FE$2)*('Controle de NFs Tomadas'!$G$4:$G$9993=$A38)*('Controle de NFs Tomadas'!$I$4:$I$9993))</f>
        <v>0</v>
      </c>
      <c r="FF38" s="168">
        <f>SUMPRODUCT(('Controle de NFs Tomadas'!$E$4:$E$9993=$A$1)*('Controle de NFs Tomadas'!$C$4:$C$9993=FF$2)*('Controle de NFs Tomadas'!$G$4:$G$9993=$A38)*('Controle de NFs Tomadas'!$I$4:$I$9993))</f>
        <v>0</v>
      </c>
      <c r="FG38" s="168">
        <f>SUMPRODUCT(('Controle de NFs Tomadas'!$E$4:$E$9993=$A$1)*('Controle de NFs Tomadas'!$C$4:$C$9993=FG$2)*('Controle de NFs Tomadas'!$G$4:$G$9993=$A38)*('Controle de NFs Tomadas'!$I$4:$I$9993))</f>
        <v>0</v>
      </c>
      <c r="FH38" s="168">
        <f>SUMPRODUCT(('Controle de NFs Tomadas'!$E$4:$E$9993=$A$1)*('Controle de NFs Tomadas'!$C$4:$C$9993=FH$2)*('Controle de NFs Tomadas'!$G$4:$G$9993=$A38)*('Controle de NFs Tomadas'!$I$4:$I$9993))</f>
        <v>0</v>
      </c>
      <c r="FI38" s="168">
        <f>SUMPRODUCT(('Controle de NFs Tomadas'!$E$4:$E$9993=$A$1)*('Controle de NFs Tomadas'!$C$4:$C$9993=FI$2)*('Controle de NFs Tomadas'!$G$4:$G$9993=$A38)*('Controle de NFs Tomadas'!$I$4:$I$9993))</f>
        <v>0</v>
      </c>
      <c r="FJ38" s="168">
        <f>SUMPRODUCT(('Controle de NFs Tomadas'!$E$4:$E$9993=$A$1)*('Controle de NFs Tomadas'!$C$4:$C$9993=FJ$2)*('Controle de NFs Tomadas'!$G$4:$G$9993=$A38)*('Controle de NFs Tomadas'!$I$4:$I$9993))</f>
        <v>0</v>
      </c>
      <c r="FK38" s="168">
        <f>SUMPRODUCT(('Controle de NFs Tomadas'!$E$4:$E$9993=$A$1)*('Controle de NFs Tomadas'!$C$4:$C$9993=FK$2)*('Controle de NFs Tomadas'!$G$4:$G$9993=$A38)*('Controle de NFs Tomadas'!$I$4:$I$9993))</f>
        <v>0</v>
      </c>
      <c r="FL38" s="168">
        <f>SUMPRODUCT(('Controle de NFs Tomadas'!$E$4:$E$9993=$A$1)*('Controle de NFs Tomadas'!$C$4:$C$9993=FL$2)*('Controle de NFs Tomadas'!$G$4:$G$9993=$A38)*('Controle de NFs Tomadas'!$I$4:$I$9993))</f>
        <v>0</v>
      </c>
      <c r="FM38" s="168">
        <f>SUMPRODUCT(('Controle de NFs Tomadas'!$E$4:$E$9993=$A$1)*('Controle de NFs Tomadas'!$C$4:$C$9993=FM$2)*('Controle de NFs Tomadas'!$G$4:$G$9993=$A38)*('Controle de NFs Tomadas'!$I$4:$I$9993))</f>
        <v>0</v>
      </c>
      <c r="FN38" s="168">
        <f>SUMPRODUCT(('Controle de NFs Tomadas'!$E$4:$E$9993=$A$1)*('Controle de NFs Tomadas'!$C$4:$C$9993=FN$2)*('Controle de NFs Tomadas'!$G$4:$G$9993=$A38)*('Controle de NFs Tomadas'!$I$4:$I$9993))</f>
        <v>0</v>
      </c>
      <c r="FO38" s="168">
        <f>SUMPRODUCT(('Controle de NFs Tomadas'!$E$4:$E$9993=$A$1)*('Controle de NFs Tomadas'!$C$4:$C$9993=FO$2)*('Controle de NFs Tomadas'!$G$4:$G$9993=$A38)*('Controle de NFs Tomadas'!$I$4:$I$9993))</f>
        <v>0</v>
      </c>
      <c r="FP38" s="168">
        <f>SUMPRODUCT(('Controle de NFs Tomadas'!$E$4:$E$9993=$A$1)*('Controle de NFs Tomadas'!$C$4:$C$9993=FP$2)*('Controle de NFs Tomadas'!$G$4:$G$9993=$A38)*('Controle de NFs Tomadas'!$I$4:$I$9993))</f>
        <v>0</v>
      </c>
      <c r="FQ38" s="168">
        <f>SUMPRODUCT(('Controle de NFs Tomadas'!$E$4:$E$9993=$A$1)*('Controle de NFs Tomadas'!$C$4:$C$9993=FQ$2)*('Controle de NFs Tomadas'!$G$4:$G$9993=$A38)*('Controle de NFs Tomadas'!$I$4:$I$9993))</f>
        <v>0</v>
      </c>
      <c r="FR38" s="168">
        <f>SUMPRODUCT(('Controle de NFs Tomadas'!$E$4:$E$9993=$A$1)*('Controle de NFs Tomadas'!$C$4:$C$9993=FR$2)*('Controle de NFs Tomadas'!$G$4:$G$9993=$A38)*('Controle de NFs Tomadas'!$I$4:$I$9993))</f>
        <v>0</v>
      </c>
      <c r="FS38" s="168">
        <f>SUMPRODUCT(('Controle de NFs Tomadas'!$E$4:$E$9993=$A$1)*('Controle de NFs Tomadas'!$C$4:$C$9993=FS$2)*('Controle de NFs Tomadas'!$G$4:$G$9993=$A38)*('Controle de NFs Tomadas'!$I$4:$I$9993))</f>
        <v>0</v>
      </c>
      <c r="FT38" s="168">
        <f>SUMPRODUCT(('Controle de NFs Tomadas'!$E$4:$E$9993=$A$1)*('Controle de NFs Tomadas'!$C$4:$C$9993=FT$2)*('Controle de NFs Tomadas'!$G$4:$G$9993=$A38)*('Controle de NFs Tomadas'!$I$4:$I$9993))</f>
        <v>0</v>
      </c>
      <c r="FU38" s="168">
        <f>SUMPRODUCT(('Controle de NFs Tomadas'!$E$4:$E$9993=$A$1)*('Controle de NFs Tomadas'!$C$4:$C$9993=FU$2)*('Controle de NFs Tomadas'!$G$4:$G$9993=$A38)*('Controle de NFs Tomadas'!$I$4:$I$9993))</f>
        <v>0</v>
      </c>
      <c r="FV38" s="168">
        <f>SUMPRODUCT(('Controle de NFs Tomadas'!$E$4:$E$9993=$A$1)*('Controle de NFs Tomadas'!$C$4:$C$9993=FV$2)*('Controle de NFs Tomadas'!$G$4:$G$9993=$A38)*('Controle de NFs Tomadas'!$I$4:$I$9993))</f>
        <v>0</v>
      </c>
      <c r="FW38" s="168">
        <f>SUMPRODUCT(('Controle de NFs Tomadas'!$E$4:$E$9993=$A$1)*('Controle de NFs Tomadas'!$C$4:$C$9993=FW$2)*('Controle de NFs Tomadas'!$G$4:$G$9993=$A38)*('Controle de NFs Tomadas'!$I$4:$I$9993))</f>
        <v>0</v>
      </c>
      <c r="FX38" s="168">
        <f>SUMPRODUCT(('Controle de NFs Tomadas'!$E$4:$E$9993=$A$1)*('Controle de NFs Tomadas'!$C$4:$C$9993=FX$2)*('Controle de NFs Tomadas'!$G$4:$G$9993=$A38)*('Controle de NFs Tomadas'!$I$4:$I$9993))</f>
        <v>0</v>
      </c>
      <c r="FY38" s="168">
        <f>SUMPRODUCT(('Controle de NFs Tomadas'!$E$4:$E$9993=$A$1)*('Controle de NFs Tomadas'!$C$4:$C$9993=FY$2)*('Controle de NFs Tomadas'!$G$4:$G$9993=$A38)*('Controle de NFs Tomadas'!$I$4:$I$9993))</f>
        <v>0</v>
      </c>
      <c r="FZ38" s="168">
        <f>SUMPRODUCT(('Controle de NFs Tomadas'!$E$4:$E$9993=$A$1)*('Controle de NFs Tomadas'!$C$4:$C$9993=FZ$2)*('Controle de NFs Tomadas'!$G$4:$G$9993=$A38)*('Controle de NFs Tomadas'!$I$4:$I$9993))</f>
        <v>0</v>
      </c>
      <c r="GA38" s="168">
        <f>SUMPRODUCT(('Controle de NFs Tomadas'!$E$4:$E$9993=$A$1)*('Controle de NFs Tomadas'!$C$4:$C$9993=GA$2)*('Controle de NFs Tomadas'!$G$4:$G$9993=$A38)*('Controle de NFs Tomadas'!$I$4:$I$9993))</f>
        <v>0</v>
      </c>
      <c r="GB38" s="168">
        <f>SUMPRODUCT(('Controle de NFs Tomadas'!$E$4:$E$9993=$A$1)*('Controle de NFs Tomadas'!$C$4:$C$9993=GB$2)*('Controle de NFs Tomadas'!$G$4:$G$9993=$A38)*('Controle de NFs Tomadas'!$I$4:$I$9993))</f>
        <v>0</v>
      </c>
      <c r="GC38" s="168">
        <f>SUMPRODUCT(('Controle de NFs Tomadas'!$E$4:$E$9993=$A$1)*('Controle de NFs Tomadas'!$C$4:$C$9993=GC$2)*('Controle de NFs Tomadas'!$G$4:$G$9993=$A38)*('Controle de NFs Tomadas'!$I$4:$I$9993))</f>
        <v>0</v>
      </c>
      <c r="GD38" s="168">
        <f>SUMPRODUCT(('Controle de NFs Tomadas'!$E$4:$E$9993=$A$1)*('Controle de NFs Tomadas'!$C$4:$C$9993=GD$2)*('Controle de NFs Tomadas'!$G$4:$G$9993=$A38)*('Controle de NFs Tomadas'!$I$4:$I$9993))</f>
        <v>0</v>
      </c>
      <c r="GE38" s="168">
        <f>SUMPRODUCT(('Controle de NFs Tomadas'!$E$4:$E$9993=$A$1)*('Controle de NFs Tomadas'!$C$4:$C$9993=GE$2)*('Controle de NFs Tomadas'!$G$4:$G$9993=$A38)*('Controle de NFs Tomadas'!$I$4:$I$9993))</f>
        <v>0</v>
      </c>
      <c r="GF38" s="168">
        <f>SUMPRODUCT(('Controle de NFs Tomadas'!$E$4:$E$9993=$A$1)*('Controle de NFs Tomadas'!$C$4:$C$9993=GF$2)*('Controle de NFs Tomadas'!$G$4:$G$9993=$A38)*('Controle de NFs Tomadas'!$I$4:$I$9993))</f>
        <v>0</v>
      </c>
      <c r="GG38" s="168">
        <f>SUMPRODUCT(('Controle de NFs Tomadas'!$E$4:$E$9993=$A$1)*('Controle de NFs Tomadas'!$C$4:$C$9993=GG$2)*('Controle de NFs Tomadas'!$G$4:$G$9993=$A38)*('Controle de NFs Tomadas'!$I$4:$I$9993))</f>
        <v>0</v>
      </c>
      <c r="GH38" s="168">
        <f>SUMPRODUCT(('Controle de NFs Tomadas'!$E$4:$E$9993=$A$1)*('Controle de NFs Tomadas'!$C$4:$C$9993=GH$2)*('Controle de NFs Tomadas'!$G$4:$G$9993=$A38)*('Controle de NFs Tomadas'!$I$4:$I$9993))</f>
        <v>0</v>
      </c>
      <c r="GI38" s="168">
        <f>SUMPRODUCT(('Controle de NFs Tomadas'!$E$4:$E$9993=$A$1)*('Controle de NFs Tomadas'!$C$4:$C$9993=GI$2)*('Controle de NFs Tomadas'!$G$4:$G$9993=$A38)*('Controle de NFs Tomadas'!$I$4:$I$9993))</f>
        <v>0</v>
      </c>
      <c r="GJ38" s="168">
        <f>SUMPRODUCT(('Controle de NFs Tomadas'!$E$4:$E$9993=$A$1)*('Controle de NFs Tomadas'!$C$4:$C$9993=GJ$2)*('Controle de NFs Tomadas'!$G$4:$G$9993=$A38)*('Controle de NFs Tomadas'!$I$4:$I$9993))</f>
        <v>0</v>
      </c>
      <c r="GK38" s="168">
        <f>SUMPRODUCT(('Controle de NFs Tomadas'!$E$4:$E$9993=$A$1)*('Controle de NFs Tomadas'!$C$4:$C$9993=GK$2)*('Controle de NFs Tomadas'!$G$4:$G$9993=$A38)*('Controle de NFs Tomadas'!$I$4:$I$9993))</f>
        <v>0</v>
      </c>
      <c r="GL38" s="168">
        <f>SUMPRODUCT(('Controle de NFs Tomadas'!$E$4:$E$9993=$A$1)*('Controle de NFs Tomadas'!$C$4:$C$9993=GL$2)*('Controle de NFs Tomadas'!$G$4:$G$9993=$A38)*('Controle de NFs Tomadas'!$I$4:$I$9993))</f>
        <v>0</v>
      </c>
      <c r="GM38" s="168">
        <f>SUMPRODUCT(('Controle de NFs Tomadas'!$E$4:$E$9993=$A$1)*('Controle de NFs Tomadas'!$C$4:$C$9993=GM$2)*('Controle de NFs Tomadas'!$G$4:$G$9993=$A38)*('Controle de NFs Tomadas'!$I$4:$I$9993))</f>
        <v>0</v>
      </c>
      <c r="GN38" s="168">
        <f>SUMPRODUCT(('Controle de NFs Tomadas'!$E$4:$E$9993=$A$1)*('Controle de NFs Tomadas'!$C$4:$C$9993=GN$2)*('Controle de NFs Tomadas'!$G$4:$G$9993=$A38)*('Controle de NFs Tomadas'!$I$4:$I$9993))</f>
        <v>0</v>
      </c>
      <c r="GO38" s="168">
        <f>SUMPRODUCT(('Controle de NFs Tomadas'!$E$4:$E$9993=$A$1)*('Controle de NFs Tomadas'!$C$4:$C$9993=GO$2)*('Controle de NFs Tomadas'!$G$4:$G$9993=$A38)*('Controle de NFs Tomadas'!$I$4:$I$9993))</f>
        <v>0</v>
      </c>
      <c r="GP38" s="168">
        <f>SUMPRODUCT(('Controle de NFs Tomadas'!$E$4:$E$9993=$A$1)*('Controle de NFs Tomadas'!$C$4:$C$9993=GP$2)*('Controle de NFs Tomadas'!$G$4:$G$9993=$A38)*('Controle de NFs Tomadas'!$I$4:$I$9993))</f>
        <v>0</v>
      </c>
      <c r="GQ38" s="168">
        <f>SUMPRODUCT(('Controle de NFs Tomadas'!$E$4:$E$9993=$A$1)*('Controle de NFs Tomadas'!$C$4:$C$9993=GQ$2)*('Controle de NFs Tomadas'!$G$4:$G$9993=$A38)*('Controle de NFs Tomadas'!$I$4:$I$9993))</f>
        <v>0</v>
      </c>
      <c r="GR38" s="168">
        <f>SUMPRODUCT(('Controle de NFs Tomadas'!$E$4:$E$9993=$A$1)*('Controle de NFs Tomadas'!$C$4:$C$9993=GR$2)*('Controle de NFs Tomadas'!$G$4:$G$9993=$A38)*('Controle de NFs Tomadas'!$I$4:$I$9993))</f>
        <v>0</v>
      </c>
      <c r="GS38" s="168">
        <f>SUMPRODUCT(('Controle de NFs Tomadas'!$E$4:$E$9993=$A$1)*('Controle de NFs Tomadas'!$C$4:$C$9993=GS$2)*('Controle de NFs Tomadas'!$G$4:$G$9993=$A38)*('Controle de NFs Tomadas'!$I$4:$I$9993))</f>
        <v>0</v>
      </c>
      <c r="GT38" s="168">
        <f>SUMPRODUCT(('Controle de NFs Tomadas'!$E$4:$E$9993=$A$1)*('Controle de NFs Tomadas'!$C$4:$C$9993=GT$2)*('Controle de NFs Tomadas'!$G$4:$G$9993=$A38)*('Controle de NFs Tomadas'!$I$4:$I$9993))</f>
        <v>0</v>
      </c>
      <c r="GU38" s="168">
        <f>SUMPRODUCT(('Controle de NFs Tomadas'!$E$4:$E$9993=$A$1)*('Controle de NFs Tomadas'!$C$4:$C$9993=GU$2)*('Controle de NFs Tomadas'!$G$4:$G$9993=$A38)*('Controle de NFs Tomadas'!$I$4:$I$9993))</f>
        <v>0</v>
      </c>
      <c r="GV38" s="168">
        <f>SUMPRODUCT(('Controle de NFs Tomadas'!$E$4:$E$9993=$A$1)*('Controle de NFs Tomadas'!$C$4:$C$9993=GV$2)*('Controle de NFs Tomadas'!$G$4:$G$9993=$A38)*('Controle de NFs Tomadas'!$I$4:$I$9993))</f>
        <v>0</v>
      </c>
      <c r="GW38" s="168">
        <f>SUMPRODUCT(('Controle de NFs Tomadas'!$E$4:$E$9993=$A$1)*('Controle de NFs Tomadas'!$C$4:$C$9993=GW$2)*('Controle de NFs Tomadas'!$G$4:$G$9993=$A38)*('Controle de NFs Tomadas'!$I$4:$I$9993))</f>
        <v>0</v>
      </c>
      <c r="GX38" s="168">
        <f>SUMPRODUCT(('Controle de NFs Tomadas'!$E$4:$E$9993=$A$1)*('Controle de NFs Tomadas'!$C$4:$C$9993=GX$2)*('Controle de NFs Tomadas'!$G$4:$G$9993=$A38)*('Controle de NFs Tomadas'!$I$4:$I$9993))</f>
        <v>0</v>
      </c>
      <c r="GY38" s="168">
        <f>SUMPRODUCT(('Controle de NFs Tomadas'!$E$4:$E$9993=$A$1)*('Controle de NFs Tomadas'!$C$4:$C$9993=GY$2)*('Controle de NFs Tomadas'!$G$4:$G$9993=$A38)*('Controle de NFs Tomadas'!$I$4:$I$9993))</f>
        <v>0</v>
      </c>
      <c r="GZ38" s="168">
        <f>SUMPRODUCT(('Controle de NFs Tomadas'!$E$4:$E$9993=$A$1)*('Controle de NFs Tomadas'!$C$4:$C$9993=GZ$2)*('Controle de NFs Tomadas'!$G$4:$G$9993=$A38)*('Controle de NFs Tomadas'!$I$4:$I$9993))</f>
        <v>0</v>
      </c>
      <c r="HA38" s="168">
        <f>SUMPRODUCT(('Controle de NFs Tomadas'!$E$4:$E$9993=$A$1)*('Controle de NFs Tomadas'!$C$4:$C$9993=HA$2)*('Controle de NFs Tomadas'!$G$4:$G$9993=$A38)*('Controle de NFs Tomadas'!$I$4:$I$9993))</f>
        <v>0</v>
      </c>
      <c r="HB38" s="168">
        <f>SUMPRODUCT(('Controle de NFs Tomadas'!$E$4:$E$9993=$A$1)*('Controle de NFs Tomadas'!$C$4:$C$9993=HB$2)*('Controle de NFs Tomadas'!$G$4:$G$9993=$A38)*('Controle de NFs Tomadas'!$I$4:$I$9993))</f>
        <v>0</v>
      </c>
      <c r="HC38" s="168">
        <f>SUMPRODUCT(('Controle de NFs Tomadas'!$E$4:$E$9993=$A$1)*('Controle de NFs Tomadas'!$C$4:$C$9993=HC$2)*('Controle de NFs Tomadas'!$G$4:$G$9993=$A38)*('Controle de NFs Tomadas'!$I$4:$I$9993))</f>
        <v>0</v>
      </c>
      <c r="HD38" s="168">
        <f>SUMPRODUCT(('Controle de NFs Tomadas'!$E$4:$E$9993=$A$1)*('Controle de NFs Tomadas'!$C$4:$C$9993=HD$2)*('Controle de NFs Tomadas'!$G$4:$G$9993=$A38)*('Controle de NFs Tomadas'!$I$4:$I$9993))</f>
        <v>0</v>
      </c>
      <c r="HE38" s="168">
        <f>SUMPRODUCT(('Controle de NFs Tomadas'!$E$4:$E$9993=$A$1)*('Controle de NFs Tomadas'!$C$4:$C$9993=HE$2)*('Controle de NFs Tomadas'!$G$4:$G$9993=$A38)*('Controle de NFs Tomadas'!$I$4:$I$9993))</f>
        <v>0</v>
      </c>
      <c r="HF38" s="168">
        <f>SUMPRODUCT(('Controle de NFs Tomadas'!$E$4:$E$9993=$A$1)*('Controle de NFs Tomadas'!$C$4:$C$9993=HF$2)*('Controle de NFs Tomadas'!$G$4:$G$9993=$A38)*('Controle de NFs Tomadas'!$I$4:$I$9993))</f>
        <v>0</v>
      </c>
      <c r="HG38" s="168">
        <f>SUMPRODUCT(('Controle de NFs Tomadas'!$E$4:$E$9993=$A$1)*('Controle de NFs Tomadas'!$C$4:$C$9993=HG$2)*('Controle de NFs Tomadas'!$G$4:$G$9993=$A38)*('Controle de NFs Tomadas'!$I$4:$I$9993))</f>
        <v>0</v>
      </c>
      <c r="HH38" s="168">
        <f>SUMPRODUCT(('Controle de NFs Tomadas'!$E$4:$E$9993=$A$1)*('Controle de NFs Tomadas'!$C$4:$C$9993=HH$2)*('Controle de NFs Tomadas'!$G$4:$G$9993=$A38)*('Controle de NFs Tomadas'!$I$4:$I$9993))</f>
        <v>0</v>
      </c>
      <c r="HI38" s="168">
        <f>SUMPRODUCT(('Controle de NFs Tomadas'!$E$4:$E$9993=$A$1)*('Controle de NFs Tomadas'!$C$4:$C$9993=HI$2)*('Controle de NFs Tomadas'!$G$4:$G$9993=$A38)*('Controle de NFs Tomadas'!$I$4:$I$9993))</f>
        <v>0</v>
      </c>
      <c r="HJ38" s="168">
        <f>SUMPRODUCT(('Controle de NFs Tomadas'!$E$4:$E$9993=$A$1)*('Controle de NFs Tomadas'!$C$4:$C$9993=HJ$2)*('Controle de NFs Tomadas'!$G$4:$G$9993=$A38)*('Controle de NFs Tomadas'!$I$4:$I$9993))</f>
        <v>0</v>
      </c>
      <c r="HK38" s="168">
        <f>SUMPRODUCT(('Controle de NFs Tomadas'!$E$4:$E$9993=$A$1)*('Controle de NFs Tomadas'!$C$4:$C$9993=HK$2)*('Controle de NFs Tomadas'!$G$4:$G$9993=$A38)*('Controle de NFs Tomadas'!$I$4:$I$9993))</f>
        <v>0</v>
      </c>
      <c r="HL38" s="168">
        <f>SUMPRODUCT(('Controle de NFs Tomadas'!$E$4:$E$9993=$A$1)*('Controle de NFs Tomadas'!$C$4:$C$9993=HL$2)*('Controle de NFs Tomadas'!$G$4:$G$9993=$A38)*('Controle de NFs Tomadas'!$I$4:$I$9993))</f>
        <v>0</v>
      </c>
      <c r="HM38" s="168">
        <f>SUMPRODUCT(('Controle de NFs Tomadas'!$E$4:$E$9993=$A$1)*('Controle de NFs Tomadas'!$C$4:$C$9993=HM$2)*('Controle de NFs Tomadas'!$G$4:$G$9993=$A38)*('Controle de NFs Tomadas'!$I$4:$I$9993))</f>
        <v>0</v>
      </c>
      <c r="HN38" s="168">
        <f>SUMPRODUCT(('Controle de NFs Tomadas'!$E$4:$E$9993=$A$1)*('Controle de NFs Tomadas'!$C$4:$C$9993=HN$2)*('Controle de NFs Tomadas'!$G$4:$G$9993=$A38)*('Controle de NFs Tomadas'!$I$4:$I$9993))</f>
        <v>0</v>
      </c>
      <c r="HO38" s="168">
        <f>SUMPRODUCT(('Controle de NFs Tomadas'!$E$4:$E$9993=$A$1)*('Controle de NFs Tomadas'!$C$4:$C$9993=HO$2)*('Controle de NFs Tomadas'!$G$4:$G$9993=$A38)*('Controle de NFs Tomadas'!$I$4:$I$9993))</f>
        <v>0</v>
      </c>
      <c r="HP38" s="168">
        <f>SUMPRODUCT(('Controle de NFs Tomadas'!$E$4:$E$9993=$A$1)*('Controle de NFs Tomadas'!$C$4:$C$9993=HP$2)*('Controle de NFs Tomadas'!$G$4:$G$9993=$A38)*('Controle de NFs Tomadas'!$I$4:$I$9993))</f>
        <v>0</v>
      </c>
      <c r="HQ38" s="168">
        <f>SUMPRODUCT(('Controle de NFs Tomadas'!$E$4:$E$9993=$A$1)*('Controle de NFs Tomadas'!$C$4:$C$9993=HQ$2)*('Controle de NFs Tomadas'!$G$4:$G$9993=$A38)*('Controle de NFs Tomadas'!$I$4:$I$9993))</f>
        <v>0</v>
      </c>
      <c r="HR38" s="168">
        <f>SUMPRODUCT(('Controle de NFs Tomadas'!$E$4:$E$9993=$A$1)*('Controle de NFs Tomadas'!$C$4:$C$9993=HR$2)*('Controle de NFs Tomadas'!$G$4:$G$9993=$A38)*('Controle de NFs Tomadas'!$I$4:$I$9993))</f>
        <v>0</v>
      </c>
      <c r="HS38" s="168">
        <f>SUMPRODUCT(('Controle de NFs Tomadas'!$E$4:$E$9993=$A$1)*('Controle de NFs Tomadas'!$C$4:$C$9993=HS$2)*('Controle de NFs Tomadas'!$G$4:$G$9993=$A38)*('Controle de NFs Tomadas'!$I$4:$I$9993))</f>
        <v>0</v>
      </c>
      <c r="HT38" s="168">
        <f>SUMPRODUCT(('Controle de NFs Tomadas'!$E$4:$E$9993=$A$1)*('Controle de NFs Tomadas'!$C$4:$C$9993=HT$2)*('Controle de NFs Tomadas'!$G$4:$G$9993=$A38)*('Controle de NFs Tomadas'!$I$4:$I$9993))</f>
        <v>0</v>
      </c>
      <c r="HU38" s="168">
        <f>SUMPRODUCT(('Controle de NFs Tomadas'!$E$4:$E$9993=$A$1)*('Controle de NFs Tomadas'!$C$4:$C$9993=HU$2)*('Controle de NFs Tomadas'!$G$4:$G$9993=$A38)*('Controle de NFs Tomadas'!$I$4:$I$9993))</f>
        <v>0</v>
      </c>
      <c r="HV38" s="168">
        <f>SUMPRODUCT(('Controle de NFs Tomadas'!$E$4:$E$9993=$A$1)*('Controle de NFs Tomadas'!$C$4:$C$9993=HV$2)*('Controle de NFs Tomadas'!$G$4:$G$9993=$A38)*('Controle de NFs Tomadas'!$I$4:$I$9993))</f>
        <v>0</v>
      </c>
      <c r="HW38" s="168">
        <f>SUMPRODUCT(('Controle de NFs Tomadas'!$E$4:$E$9993=$A$1)*('Controle de NFs Tomadas'!$C$4:$C$9993=HW$2)*('Controle de NFs Tomadas'!$G$4:$G$9993=$A38)*('Controle de NFs Tomadas'!$I$4:$I$9993))</f>
        <v>0</v>
      </c>
      <c r="HX38" s="168">
        <f>SUMPRODUCT(('Controle de NFs Tomadas'!$E$4:$E$9993=$A$1)*('Controle de NFs Tomadas'!$C$4:$C$9993=HX$2)*('Controle de NFs Tomadas'!$G$4:$G$9993=$A38)*('Controle de NFs Tomadas'!$I$4:$I$9993))</f>
        <v>0</v>
      </c>
      <c r="HY38" s="168">
        <f>SUMPRODUCT(('Controle de NFs Tomadas'!$E$4:$E$9993=$A$1)*('Controle de NFs Tomadas'!$C$4:$C$9993=HY$2)*('Controle de NFs Tomadas'!$G$4:$G$9993=$A38)*('Controle de NFs Tomadas'!$I$4:$I$9993))</f>
        <v>0</v>
      </c>
      <c r="HZ38" s="168">
        <f>SUMPRODUCT(('Controle de NFs Tomadas'!$E$4:$E$9993=$A$1)*('Controle de NFs Tomadas'!$C$4:$C$9993=HZ$2)*('Controle de NFs Tomadas'!$G$4:$G$9993=$A38)*('Controle de NFs Tomadas'!$I$4:$I$9993))</f>
        <v>0</v>
      </c>
      <c r="IA38" s="168">
        <f>SUMPRODUCT(('Controle de NFs Tomadas'!$E$4:$E$9993=$A$1)*('Controle de NFs Tomadas'!$C$4:$C$9993=IA$2)*('Controle de NFs Tomadas'!$G$4:$G$9993=$A38)*('Controle de NFs Tomadas'!$I$4:$I$9993))</f>
        <v>0</v>
      </c>
      <c r="IB38" s="168">
        <f>SUMPRODUCT(('Controle de NFs Tomadas'!$E$4:$E$9993=$A$1)*('Controle de NFs Tomadas'!$C$4:$C$9993=IB$2)*('Controle de NFs Tomadas'!$G$4:$G$9993=$A38)*('Controle de NFs Tomadas'!$I$4:$I$9993))</f>
        <v>0</v>
      </c>
      <c r="IC38" s="168">
        <f>SUMPRODUCT(('Controle de NFs Tomadas'!$E$4:$E$9993=$A$1)*('Controle de NFs Tomadas'!$C$4:$C$9993=IC$2)*('Controle de NFs Tomadas'!$G$4:$G$9993=$A38)*('Controle de NFs Tomadas'!$I$4:$I$9993))</f>
        <v>0</v>
      </c>
      <c r="ID38" s="168">
        <f>SUMPRODUCT(('Controle de NFs Tomadas'!$E$4:$E$9993=$A$1)*('Controle de NFs Tomadas'!$C$4:$C$9993=ID$2)*('Controle de NFs Tomadas'!$G$4:$G$9993=$A38)*('Controle de NFs Tomadas'!$I$4:$I$9993))</f>
        <v>0</v>
      </c>
      <c r="IE38" s="168">
        <f>SUMPRODUCT(('Controle de NFs Tomadas'!$E$4:$E$9993=$A$1)*('Controle de NFs Tomadas'!$C$4:$C$9993=IE$2)*('Controle de NFs Tomadas'!$G$4:$G$9993=$A38)*('Controle de NFs Tomadas'!$I$4:$I$9993))</f>
        <v>0</v>
      </c>
      <c r="IF38" s="168">
        <f>SUMPRODUCT(('Controle de NFs Tomadas'!$E$4:$E$9993=$A$1)*('Controle de NFs Tomadas'!$C$4:$C$9993=IF$2)*('Controle de NFs Tomadas'!$G$4:$G$9993=$A38)*('Controle de NFs Tomadas'!$I$4:$I$9993))</f>
        <v>0</v>
      </c>
      <c r="IG38" s="168">
        <f>SUMPRODUCT(('Controle de NFs Tomadas'!$E$4:$E$9993=$A$1)*('Controle de NFs Tomadas'!$C$4:$C$9993=IG$2)*('Controle de NFs Tomadas'!$G$4:$G$9993=$A38)*('Controle de NFs Tomadas'!$I$4:$I$9993))</f>
        <v>0</v>
      </c>
      <c r="IH38" s="168">
        <f>SUMPRODUCT(('Controle de NFs Tomadas'!$E$4:$E$9993=$A$1)*('Controle de NFs Tomadas'!$C$4:$C$9993=IH$2)*('Controle de NFs Tomadas'!$G$4:$G$9993=$A38)*('Controle de NFs Tomadas'!$I$4:$I$9993))</f>
        <v>0</v>
      </c>
      <c r="II38" s="168">
        <f>SUMPRODUCT(('Controle de NFs Tomadas'!$E$4:$E$9993=$A$1)*('Controle de NFs Tomadas'!$C$4:$C$9993=II$2)*('Controle de NFs Tomadas'!$G$4:$G$9993=$A38)*('Controle de NFs Tomadas'!$I$4:$I$9993))</f>
        <v>0</v>
      </c>
      <c r="IJ38" s="168">
        <f>SUMPRODUCT(('Controle de NFs Tomadas'!$E$4:$E$9993=$A$1)*('Controle de NFs Tomadas'!$C$4:$C$9993=IJ$2)*('Controle de NFs Tomadas'!$G$4:$G$9993=$A38)*('Controle de NFs Tomadas'!$I$4:$I$9993))</f>
        <v>0</v>
      </c>
      <c r="IK38" s="168">
        <f>SUMPRODUCT(('Controle de NFs Tomadas'!$E$4:$E$9993=$A$1)*('Controle de NFs Tomadas'!$C$4:$C$9993=IK$2)*('Controle de NFs Tomadas'!$G$4:$G$9993=$A38)*('Controle de NFs Tomadas'!$I$4:$I$9993))</f>
        <v>0</v>
      </c>
      <c r="IL38" s="168">
        <f>SUMPRODUCT(('Controle de NFs Tomadas'!$E$4:$E$9993=$A$1)*('Controle de NFs Tomadas'!$C$4:$C$9993=IL$2)*('Controle de NFs Tomadas'!$G$4:$G$9993=$A38)*('Controle de NFs Tomadas'!$I$4:$I$9993))</f>
        <v>0</v>
      </c>
    </row>
    <row r="39" spans="1:246" ht="15.75" customHeight="1" x14ac:dyDescent="0.35">
      <c r="B39" s="70"/>
      <c r="C39" s="70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7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8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</row>
    <row r="40" spans="1:246" ht="15.75" customHeight="1" x14ac:dyDescent="0.35">
      <c r="A40" s="73" t="s">
        <v>818</v>
      </c>
      <c r="B40" s="89"/>
      <c r="C40" s="89"/>
      <c r="D40" s="174">
        <f t="shared" ref="D40:CQ40" si="326">SUM(D41,D48,D57)</f>
        <v>0</v>
      </c>
      <c r="E40" s="174">
        <f t="shared" si="326"/>
        <v>0</v>
      </c>
      <c r="F40" s="174">
        <f t="shared" si="326"/>
        <v>0</v>
      </c>
      <c r="G40" s="174">
        <f t="shared" si="326"/>
        <v>0</v>
      </c>
      <c r="H40" s="174">
        <f t="shared" si="326"/>
        <v>0</v>
      </c>
      <c r="I40" s="174">
        <f t="shared" si="326"/>
        <v>0</v>
      </c>
      <c r="J40" s="174">
        <f t="shared" si="326"/>
        <v>0</v>
      </c>
      <c r="K40" s="174">
        <f t="shared" si="326"/>
        <v>0</v>
      </c>
      <c r="L40" s="174">
        <f t="shared" si="326"/>
        <v>0</v>
      </c>
      <c r="M40" s="174">
        <f t="shared" si="326"/>
        <v>0</v>
      </c>
      <c r="N40" s="174">
        <f t="shared" si="326"/>
        <v>0</v>
      </c>
      <c r="O40" s="174">
        <f t="shared" si="326"/>
        <v>0</v>
      </c>
      <c r="P40" s="174">
        <f t="shared" si="326"/>
        <v>0</v>
      </c>
      <c r="Q40" s="174">
        <f t="shared" si="326"/>
        <v>0</v>
      </c>
      <c r="R40" s="174">
        <f t="shared" si="326"/>
        <v>0</v>
      </c>
      <c r="S40" s="174">
        <f t="shared" si="326"/>
        <v>0</v>
      </c>
      <c r="T40" s="174">
        <f t="shared" si="326"/>
        <v>0</v>
      </c>
      <c r="U40" s="174">
        <f t="shared" si="326"/>
        <v>0</v>
      </c>
      <c r="V40" s="174">
        <f t="shared" si="326"/>
        <v>0</v>
      </c>
      <c r="W40" s="174">
        <f t="shared" si="326"/>
        <v>0</v>
      </c>
      <c r="X40" s="174">
        <f t="shared" si="326"/>
        <v>0</v>
      </c>
      <c r="Y40" s="174">
        <f t="shared" si="326"/>
        <v>205</v>
      </c>
      <c r="Z40" s="174">
        <f t="shared" si="326"/>
        <v>0</v>
      </c>
      <c r="AA40" s="174">
        <f t="shared" si="326"/>
        <v>0</v>
      </c>
      <c r="AB40" s="174">
        <f t="shared" si="326"/>
        <v>49.9</v>
      </c>
      <c r="AC40" s="174">
        <f t="shared" si="326"/>
        <v>50</v>
      </c>
      <c r="AD40" s="174">
        <f t="shared" si="326"/>
        <v>0</v>
      </c>
      <c r="AE40" s="174">
        <f t="shared" si="326"/>
        <v>150</v>
      </c>
      <c r="AF40" s="174">
        <f t="shared" si="326"/>
        <v>99</v>
      </c>
      <c r="AG40" s="174">
        <f t="shared" si="326"/>
        <v>0</v>
      </c>
      <c r="AH40" s="195">
        <f t="shared" si="326"/>
        <v>0</v>
      </c>
      <c r="AI40" s="173">
        <f t="shared" si="326"/>
        <v>0</v>
      </c>
      <c r="AJ40" s="174">
        <f t="shared" si="326"/>
        <v>50</v>
      </c>
      <c r="AK40" s="174">
        <f t="shared" si="326"/>
        <v>0</v>
      </c>
      <c r="AL40" s="174">
        <f t="shared" si="326"/>
        <v>150</v>
      </c>
      <c r="AM40" s="174">
        <f t="shared" si="326"/>
        <v>3768</v>
      </c>
      <c r="AN40" s="174">
        <f t="shared" si="326"/>
        <v>834.66</v>
      </c>
      <c r="AO40" s="174">
        <f t="shared" si="326"/>
        <v>20</v>
      </c>
      <c r="AP40" s="174">
        <f t="shared" si="326"/>
        <v>0</v>
      </c>
      <c r="AQ40" s="174">
        <f t="shared" si="326"/>
        <v>50</v>
      </c>
      <c r="AR40" s="174">
        <f t="shared" si="326"/>
        <v>0</v>
      </c>
      <c r="AS40" s="174">
        <f t="shared" si="326"/>
        <v>0</v>
      </c>
      <c r="AT40" s="174">
        <f t="shared" si="326"/>
        <v>0</v>
      </c>
      <c r="AU40" s="174">
        <f t="shared" si="326"/>
        <v>302.41000000000003</v>
      </c>
      <c r="AV40" s="174">
        <f t="shared" si="326"/>
        <v>89.9</v>
      </c>
      <c r="AW40" s="174">
        <f t="shared" si="326"/>
        <v>37.299999999999997</v>
      </c>
      <c r="AX40" s="174">
        <f t="shared" si="326"/>
        <v>74</v>
      </c>
      <c r="AY40" s="174">
        <f t="shared" si="326"/>
        <v>0</v>
      </c>
      <c r="AZ40" s="174">
        <f t="shared" si="326"/>
        <v>166</v>
      </c>
      <c r="BA40" s="174">
        <f t="shared" si="326"/>
        <v>4544.99</v>
      </c>
      <c r="BB40" s="174">
        <f t="shared" si="326"/>
        <v>9525</v>
      </c>
      <c r="BC40" s="174">
        <f t="shared" si="326"/>
        <v>0</v>
      </c>
      <c r="BD40" s="174">
        <f t="shared" si="326"/>
        <v>50</v>
      </c>
      <c r="BE40" s="174">
        <f t="shared" si="326"/>
        <v>50</v>
      </c>
      <c r="BF40" s="174">
        <f t="shared" si="326"/>
        <v>50</v>
      </c>
      <c r="BG40" s="174">
        <f t="shared" si="326"/>
        <v>170</v>
      </c>
      <c r="BH40" s="174">
        <f t="shared" si="326"/>
        <v>0</v>
      </c>
      <c r="BI40" s="174">
        <f t="shared" si="326"/>
        <v>50</v>
      </c>
      <c r="BJ40" s="174">
        <f t="shared" si="326"/>
        <v>0</v>
      </c>
      <c r="BK40" s="174">
        <f t="shared" si="326"/>
        <v>0</v>
      </c>
      <c r="BL40" s="174">
        <f t="shared" si="326"/>
        <v>0</v>
      </c>
      <c r="BM40" s="175">
        <f t="shared" si="326"/>
        <v>0</v>
      </c>
      <c r="BN40" s="176">
        <f t="shared" si="326"/>
        <v>0</v>
      </c>
      <c r="BO40" s="174">
        <f t="shared" si="326"/>
        <v>0</v>
      </c>
      <c r="BP40" s="174">
        <f t="shared" si="326"/>
        <v>0</v>
      </c>
      <c r="BQ40" s="174">
        <f t="shared" si="326"/>
        <v>0</v>
      </c>
      <c r="BR40" s="174">
        <f t="shared" si="326"/>
        <v>0</v>
      </c>
      <c r="BS40" s="174">
        <f t="shared" si="326"/>
        <v>0</v>
      </c>
      <c r="BT40" s="174">
        <f t="shared" si="326"/>
        <v>0</v>
      </c>
      <c r="BU40" s="174">
        <f t="shared" si="326"/>
        <v>0</v>
      </c>
      <c r="BV40" s="174">
        <f t="shared" si="326"/>
        <v>0</v>
      </c>
      <c r="BW40" s="174">
        <f t="shared" si="326"/>
        <v>0</v>
      </c>
      <c r="BX40" s="174">
        <f t="shared" si="326"/>
        <v>0</v>
      </c>
      <c r="BY40" s="174">
        <f t="shared" si="326"/>
        <v>0</v>
      </c>
      <c r="BZ40" s="174">
        <f t="shared" si="326"/>
        <v>0</v>
      </c>
      <c r="CA40" s="174">
        <f t="shared" si="326"/>
        <v>0</v>
      </c>
      <c r="CB40" s="174">
        <f t="shared" si="326"/>
        <v>0</v>
      </c>
      <c r="CC40" s="174">
        <f t="shared" si="326"/>
        <v>0</v>
      </c>
      <c r="CD40" s="174">
        <f t="shared" si="326"/>
        <v>0</v>
      </c>
      <c r="CE40" s="174">
        <f t="shared" si="326"/>
        <v>0</v>
      </c>
      <c r="CF40" s="174">
        <f t="shared" si="326"/>
        <v>0</v>
      </c>
      <c r="CG40" s="174">
        <f t="shared" si="326"/>
        <v>50</v>
      </c>
      <c r="CH40" s="174">
        <f t="shared" si="326"/>
        <v>0</v>
      </c>
      <c r="CI40" s="174">
        <f t="shared" si="326"/>
        <v>0</v>
      </c>
      <c r="CJ40" s="174">
        <f t="shared" si="326"/>
        <v>0</v>
      </c>
      <c r="CK40" s="174">
        <f t="shared" si="326"/>
        <v>0</v>
      </c>
      <c r="CL40" s="174">
        <f t="shared" si="326"/>
        <v>170.7</v>
      </c>
      <c r="CM40" s="174">
        <f t="shared" si="326"/>
        <v>0</v>
      </c>
      <c r="CN40" s="174">
        <f t="shared" si="326"/>
        <v>50</v>
      </c>
      <c r="CO40" s="174">
        <f t="shared" si="326"/>
        <v>0</v>
      </c>
      <c r="CP40" s="174">
        <f t="shared" si="326"/>
        <v>0</v>
      </c>
      <c r="CQ40" s="174">
        <f t="shared" si="326"/>
        <v>0</v>
      </c>
      <c r="CR40" s="174">
        <f t="shared" ref="CR40:FC40" si="327">SUM(CR41,CR48,CR57)</f>
        <v>0</v>
      </c>
      <c r="CS40" s="174">
        <f t="shared" si="327"/>
        <v>0</v>
      </c>
      <c r="CT40" s="174">
        <f t="shared" si="327"/>
        <v>0</v>
      </c>
      <c r="CU40" s="174">
        <f t="shared" si="327"/>
        <v>0</v>
      </c>
      <c r="CV40" s="174">
        <f t="shared" si="327"/>
        <v>0</v>
      </c>
      <c r="CW40" s="174">
        <f t="shared" si="327"/>
        <v>0</v>
      </c>
      <c r="CX40" s="174">
        <f t="shared" si="327"/>
        <v>0</v>
      </c>
      <c r="CY40" s="174">
        <f t="shared" si="327"/>
        <v>0</v>
      </c>
      <c r="CZ40" s="174">
        <f t="shared" si="327"/>
        <v>0</v>
      </c>
      <c r="DA40" s="174">
        <f t="shared" si="327"/>
        <v>0</v>
      </c>
      <c r="DB40" s="174">
        <f t="shared" si="327"/>
        <v>0</v>
      </c>
      <c r="DC40" s="174">
        <f t="shared" si="327"/>
        <v>0</v>
      </c>
      <c r="DD40" s="174">
        <f t="shared" si="327"/>
        <v>0</v>
      </c>
      <c r="DE40" s="174">
        <f t="shared" si="327"/>
        <v>0</v>
      </c>
      <c r="DF40" s="174">
        <f t="shared" si="327"/>
        <v>0</v>
      </c>
      <c r="DG40" s="174">
        <f t="shared" si="327"/>
        <v>0</v>
      </c>
      <c r="DH40" s="174">
        <f t="shared" si="327"/>
        <v>0</v>
      </c>
      <c r="DI40" s="174">
        <f t="shared" si="327"/>
        <v>0</v>
      </c>
      <c r="DJ40" s="174">
        <f t="shared" si="327"/>
        <v>0</v>
      </c>
      <c r="DK40" s="174">
        <f t="shared" si="327"/>
        <v>0</v>
      </c>
      <c r="DL40" s="174">
        <f t="shared" si="327"/>
        <v>0</v>
      </c>
      <c r="DM40" s="174">
        <f t="shared" si="327"/>
        <v>0</v>
      </c>
      <c r="DN40" s="174">
        <f t="shared" si="327"/>
        <v>0</v>
      </c>
      <c r="DO40" s="174">
        <f t="shared" si="327"/>
        <v>0</v>
      </c>
      <c r="DP40" s="174">
        <f t="shared" si="327"/>
        <v>0</v>
      </c>
      <c r="DQ40" s="174">
        <f t="shared" si="327"/>
        <v>0</v>
      </c>
      <c r="DR40" s="174">
        <f t="shared" si="327"/>
        <v>0</v>
      </c>
      <c r="DS40" s="174">
        <f t="shared" si="327"/>
        <v>0</v>
      </c>
      <c r="DT40" s="174">
        <f t="shared" si="327"/>
        <v>0</v>
      </c>
      <c r="DU40" s="174">
        <f t="shared" si="327"/>
        <v>0</v>
      </c>
      <c r="DV40" s="174">
        <f t="shared" si="327"/>
        <v>0</v>
      </c>
      <c r="DW40" s="174">
        <f t="shared" si="327"/>
        <v>0</v>
      </c>
      <c r="DX40" s="174">
        <f t="shared" si="327"/>
        <v>0</v>
      </c>
      <c r="DY40" s="174">
        <f t="shared" si="327"/>
        <v>0</v>
      </c>
      <c r="DZ40" s="174">
        <f t="shared" si="327"/>
        <v>0</v>
      </c>
      <c r="EA40" s="174">
        <f t="shared" si="327"/>
        <v>0</v>
      </c>
      <c r="EB40" s="174">
        <f t="shared" si="327"/>
        <v>0</v>
      </c>
      <c r="EC40" s="174">
        <f t="shared" si="327"/>
        <v>0</v>
      </c>
      <c r="ED40" s="174">
        <f t="shared" si="327"/>
        <v>0</v>
      </c>
      <c r="EE40" s="174">
        <f t="shared" si="327"/>
        <v>0</v>
      </c>
      <c r="EF40" s="174">
        <f t="shared" si="327"/>
        <v>0</v>
      </c>
      <c r="EG40" s="174">
        <f t="shared" si="327"/>
        <v>0</v>
      </c>
      <c r="EH40" s="174">
        <f t="shared" si="327"/>
        <v>0</v>
      </c>
      <c r="EI40" s="174">
        <f t="shared" si="327"/>
        <v>0</v>
      </c>
      <c r="EJ40" s="174">
        <f t="shared" si="327"/>
        <v>0</v>
      </c>
      <c r="EK40" s="174">
        <f t="shared" si="327"/>
        <v>0</v>
      </c>
      <c r="EL40" s="174">
        <f t="shared" si="327"/>
        <v>0</v>
      </c>
      <c r="EM40" s="174">
        <f t="shared" si="327"/>
        <v>0</v>
      </c>
      <c r="EN40" s="174">
        <f t="shared" si="327"/>
        <v>0</v>
      </c>
      <c r="EO40" s="174">
        <f t="shared" si="327"/>
        <v>0</v>
      </c>
      <c r="EP40" s="174">
        <f t="shared" si="327"/>
        <v>0</v>
      </c>
      <c r="EQ40" s="174">
        <f t="shared" si="327"/>
        <v>0</v>
      </c>
      <c r="ER40" s="174">
        <f t="shared" si="327"/>
        <v>0</v>
      </c>
      <c r="ES40" s="174">
        <f t="shared" si="327"/>
        <v>0</v>
      </c>
      <c r="ET40" s="174">
        <f t="shared" si="327"/>
        <v>0</v>
      </c>
      <c r="EU40" s="174">
        <f t="shared" si="327"/>
        <v>0</v>
      </c>
      <c r="EV40" s="174">
        <f t="shared" si="327"/>
        <v>0</v>
      </c>
      <c r="EW40" s="174">
        <f t="shared" si="327"/>
        <v>0</v>
      </c>
      <c r="EX40" s="174">
        <f t="shared" si="327"/>
        <v>0</v>
      </c>
      <c r="EY40" s="174">
        <f t="shared" si="327"/>
        <v>0</v>
      </c>
      <c r="EZ40" s="174">
        <f t="shared" si="327"/>
        <v>0</v>
      </c>
      <c r="FA40" s="174">
        <f t="shared" si="327"/>
        <v>0</v>
      </c>
      <c r="FB40" s="174">
        <f t="shared" si="327"/>
        <v>0</v>
      </c>
      <c r="FC40" s="174">
        <f t="shared" si="327"/>
        <v>0</v>
      </c>
      <c r="FD40" s="174">
        <f t="shared" ref="FD40:HO40" si="328">SUM(FD41,FD48,FD57)</f>
        <v>0</v>
      </c>
      <c r="FE40" s="174">
        <f t="shared" si="328"/>
        <v>0</v>
      </c>
      <c r="FF40" s="174">
        <f t="shared" si="328"/>
        <v>0</v>
      </c>
      <c r="FG40" s="174">
        <f t="shared" si="328"/>
        <v>0</v>
      </c>
      <c r="FH40" s="174">
        <f t="shared" si="328"/>
        <v>0</v>
      </c>
      <c r="FI40" s="174">
        <f t="shared" si="328"/>
        <v>0</v>
      </c>
      <c r="FJ40" s="174">
        <f t="shared" si="328"/>
        <v>0</v>
      </c>
      <c r="FK40" s="174">
        <f t="shared" si="328"/>
        <v>0</v>
      </c>
      <c r="FL40" s="174">
        <f t="shared" si="328"/>
        <v>0</v>
      </c>
      <c r="FM40" s="174">
        <f t="shared" si="328"/>
        <v>0</v>
      </c>
      <c r="FN40" s="174">
        <f t="shared" si="328"/>
        <v>0</v>
      </c>
      <c r="FO40" s="174">
        <f t="shared" si="328"/>
        <v>0</v>
      </c>
      <c r="FP40" s="174">
        <f t="shared" si="328"/>
        <v>0</v>
      </c>
      <c r="FQ40" s="174">
        <f t="shared" si="328"/>
        <v>0</v>
      </c>
      <c r="FR40" s="174">
        <f t="shared" si="328"/>
        <v>0</v>
      </c>
      <c r="FS40" s="174">
        <f t="shared" si="328"/>
        <v>0</v>
      </c>
      <c r="FT40" s="174">
        <f t="shared" si="328"/>
        <v>0</v>
      </c>
      <c r="FU40" s="174">
        <f t="shared" si="328"/>
        <v>0</v>
      </c>
      <c r="FV40" s="174">
        <f t="shared" si="328"/>
        <v>0</v>
      </c>
      <c r="FW40" s="174">
        <f t="shared" si="328"/>
        <v>0</v>
      </c>
      <c r="FX40" s="174">
        <f t="shared" si="328"/>
        <v>0</v>
      </c>
      <c r="FY40" s="174">
        <f t="shared" si="328"/>
        <v>0</v>
      </c>
      <c r="FZ40" s="174">
        <f t="shared" si="328"/>
        <v>0</v>
      </c>
      <c r="GA40" s="174">
        <f t="shared" si="328"/>
        <v>0</v>
      </c>
      <c r="GB40" s="174">
        <f t="shared" si="328"/>
        <v>0</v>
      </c>
      <c r="GC40" s="174">
        <f t="shared" si="328"/>
        <v>0</v>
      </c>
      <c r="GD40" s="174">
        <f t="shared" si="328"/>
        <v>0</v>
      </c>
      <c r="GE40" s="174">
        <f t="shared" si="328"/>
        <v>0</v>
      </c>
      <c r="GF40" s="174">
        <f t="shared" si="328"/>
        <v>0</v>
      </c>
      <c r="GG40" s="174">
        <f t="shared" si="328"/>
        <v>0</v>
      </c>
      <c r="GH40" s="174">
        <f t="shared" si="328"/>
        <v>0</v>
      </c>
      <c r="GI40" s="174">
        <f t="shared" si="328"/>
        <v>0</v>
      </c>
      <c r="GJ40" s="174">
        <f t="shared" si="328"/>
        <v>0</v>
      </c>
      <c r="GK40" s="174">
        <f t="shared" si="328"/>
        <v>0</v>
      </c>
      <c r="GL40" s="174">
        <f t="shared" si="328"/>
        <v>0</v>
      </c>
      <c r="GM40" s="174">
        <f t="shared" si="328"/>
        <v>0</v>
      </c>
      <c r="GN40" s="174">
        <f t="shared" si="328"/>
        <v>0</v>
      </c>
      <c r="GO40" s="174">
        <f t="shared" si="328"/>
        <v>0</v>
      </c>
      <c r="GP40" s="174">
        <f t="shared" si="328"/>
        <v>0</v>
      </c>
      <c r="GQ40" s="174">
        <f t="shared" si="328"/>
        <v>0</v>
      </c>
      <c r="GR40" s="174">
        <f t="shared" si="328"/>
        <v>0</v>
      </c>
      <c r="GS40" s="174">
        <f t="shared" si="328"/>
        <v>0</v>
      </c>
      <c r="GT40" s="174">
        <f t="shared" si="328"/>
        <v>0</v>
      </c>
      <c r="GU40" s="174">
        <f t="shared" si="328"/>
        <v>0</v>
      </c>
      <c r="GV40" s="174">
        <f t="shared" si="328"/>
        <v>0</v>
      </c>
      <c r="GW40" s="174">
        <f t="shared" si="328"/>
        <v>0</v>
      </c>
      <c r="GX40" s="174">
        <f t="shared" si="328"/>
        <v>0</v>
      </c>
      <c r="GY40" s="174">
        <f t="shared" si="328"/>
        <v>0</v>
      </c>
      <c r="GZ40" s="174">
        <f t="shared" si="328"/>
        <v>0</v>
      </c>
      <c r="HA40" s="174">
        <f t="shared" si="328"/>
        <v>0</v>
      </c>
      <c r="HB40" s="174">
        <f t="shared" si="328"/>
        <v>0</v>
      </c>
      <c r="HC40" s="174">
        <f t="shared" si="328"/>
        <v>0</v>
      </c>
      <c r="HD40" s="174">
        <f t="shared" si="328"/>
        <v>0</v>
      </c>
      <c r="HE40" s="174">
        <f t="shared" si="328"/>
        <v>0</v>
      </c>
      <c r="HF40" s="174">
        <f t="shared" si="328"/>
        <v>0</v>
      </c>
      <c r="HG40" s="174">
        <f t="shared" si="328"/>
        <v>0</v>
      </c>
      <c r="HH40" s="174">
        <f t="shared" si="328"/>
        <v>0</v>
      </c>
      <c r="HI40" s="174">
        <f t="shared" si="328"/>
        <v>0</v>
      </c>
      <c r="HJ40" s="174">
        <f t="shared" si="328"/>
        <v>0</v>
      </c>
      <c r="HK40" s="174">
        <f t="shared" si="328"/>
        <v>0</v>
      </c>
      <c r="HL40" s="174">
        <f t="shared" si="328"/>
        <v>0</v>
      </c>
      <c r="HM40" s="174">
        <f t="shared" si="328"/>
        <v>0</v>
      </c>
      <c r="HN40" s="174">
        <f t="shared" si="328"/>
        <v>0</v>
      </c>
      <c r="HO40" s="174">
        <f t="shared" si="328"/>
        <v>0</v>
      </c>
      <c r="HP40" s="174">
        <f t="shared" ref="HP40:IL40" si="329">SUM(HP41,HP48,HP57)</f>
        <v>0</v>
      </c>
      <c r="HQ40" s="174">
        <f t="shared" si="329"/>
        <v>0</v>
      </c>
      <c r="HR40" s="174">
        <f t="shared" si="329"/>
        <v>0</v>
      </c>
      <c r="HS40" s="174">
        <f t="shared" si="329"/>
        <v>0</v>
      </c>
      <c r="HT40" s="174">
        <f t="shared" si="329"/>
        <v>0</v>
      </c>
      <c r="HU40" s="174">
        <f t="shared" si="329"/>
        <v>0</v>
      </c>
      <c r="HV40" s="174">
        <f t="shared" si="329"/>
        <v>0</v>
      </c>
      <c r="HW40" s="174">
        <f t="shared" si="329"/>
        <v>0</v>
      </c>
      <c r="HX40" s="174">
        <f t="shared" si="329"/>
        <v>0</v>
      </c>
      <c r="HY40" s="174">
        <f t="shared" si="329"/>
        <v>0</v>
      </c>
      <c r="HZ40" s="174">
        <f t="shared" si="329"/>
        <v>0</v>
      </c>
      <c r="IA40" s="174">
        <f t="shared" si="329"/>
        <v>0</v>
      </c>
      <c r="IB40" s="174">
        <f t="shared" si="329"/>
        <v>0</v>
      </c>
      <c r="IC40" s="174">
        <f t="shared" si="329"/>
        <v>0</v>
      </c>
      <c r="ID40" s="174">
        <f t="shared" si="329"/>
        <v>0</v>
      </c>
      <c r="IE40" s="174">
        <f t="shared" si="329"/>
        <v>0</v>
      </c>
      <c r="IF40" s="174">
        <f t="shared" si="329"/>
        <v>0</v>
      </c>
      <c r="IG40" s="174">
        <f t="shared" si="329"/>
        <v>0</v>
      </c>
      <c r="IH40" s="174">
        <f t="shared" si="329"/>
        <v>0</v>
      </c>
      <c r="II40" s="174">
        <f t="shared" si="329"/>
        <v>0</v>
      </c>
      <c r="IJ40" s="174">
        <f t="shared" si="329"/>
        <v>0</v>
      </c>
      <c r="IK40" s="174">
        <f t="shared" si="329"/>
        <v>0</v>
      </c>
      <c r="IL40" s="174">
        <f t="shared" si="329"/>
        <v>0</v>
      </c>
    </row>
    <row r="41" spans="1:246" ht="15.75" customHeight="1" outlineLevel="1" x14ac:dyDescent="0.35">
      <c r="A41" s="90" t="s">
        <v>819</v>
      </c>
      <c r="B41" s="70"/>
      <c r="C41" s="70"/>
      <c r="D41" s="154">
        <f t="shared" ref="D41:CQ41" si="330">SUM(D42:D47)</f>
        <v>0</v>
      </c>
      <c r="E41" s="154">
        <f t="shared" si="330"/>
        <v>0</v>
      </c>
      <c r="F41" s="154">
        <f t="shared" si="330"/>
        <v>0</v>
      </c>
      <c r="G41" s="154">
        <f t="shared" si="330"/>
        <v>0</v>
      </c>
      <c r="H41" s="154">
        <f t="shared" si="330"/>
        <v>0</v>
      </c>
      <c r="I41" s="154">
        <f t="shared" si="330"/>
        <v>0</v>
      </c>
      <c r="J41" s="154">
        <f t="shared" si="330"/>
        <v>0</v>
      </c>
      <c r="K41" s="154">
        <f t="shared" si="330"/>
        <v>0</v>
      </c>
      <c r="L41" s="154">
        <f t="shared" si="330"/>
        <v>0</v>
      </c>
      <c r="M41" s="154">
        <f t="shared" si="330"/>
        <v>0</v>
      </c>
      <c r="N41" s="154">
        <f t="shared" si="330"/>
        <v>0</v>
      </c>
      <c r="O41" s="154">
        <f t="shared" si="330"/>
        <v>0</v>
      </c>
      <c r="P41" s="154">
        <f t="shared" si="330"/>
        <v>0</v>
      </c>
      <c r="Q41" s="154">
        <f t="shared" si="330"/>
        <v>0</v>
      </c>
      <c r="R41" s="154">
        <f t="shared" si="330"/>
        <v>0</v>
      </c>
      <c r="S41" s="154">
        <f t="shared" si="330"/>
        <v>0</v>
      </c>
      <c r="T41" s="154">
        <f t="shared" si="330"/>
        <v>0</v>
      </c>
      <c r="U41" s="154">
        <f t="shared" si="330"/>
        <v>0</v>
      </c>
      <c r="V41" s="154">
        <f t="shared" si="330"/>
        <v>0</v>
      </c>
      <c r="W41" s="154">
        <f t="shared" si="330"/>
        <v>0</v>
      </c>
      <c r="X41" s="154">
        <f t="shared" si="330"/>
        <v>0</v>
      </c>
      <c r="Y41" s="154">
        <f t="shared" si="330"/>
        <v>0</v>
      </c>
      <c r="Z41" s="154">
        <f t="shared" si="330"/>
        <v>0</v>
      </c>
      <c r="AA41" s="154">
        <f t="shared" si="330"/>
        <v>0</v>
      </c>
      <c r="AB41" s="154">
        <f t="shared" si="330"/>
        <v>0</v>
      </c>
      <c r="AC41" s="154">
        <f t="shared" si="330"/>
        <v>50</v>
      </c>
      <c r="AD41" s="154">
        <f t="shared" si="330"/>
        <v>0</v>
      </c>
      <c r="AE41" s="154">
        <f t="shared" si="330"/>
        <v>150</v>
      </c>
      <c r="AF41" s="154">
        <f t="shared" si="330"/>
        <v>0</v>
      </c>
      <c r="AG41" s="154">
        <f t="shared" si="330"/>
        <v>0</v>
      </c>
      <c r="AH41" s="178">
        <f t="shared" si="330"/>
        <v>0</v>
      </c>
      <c r="AI41" s="153">
        <f t="shared" si="330"/>
        <v>0</v>
      </c>
      <c r="AJ41" s="154">
        <f t="shared" si="330"/>
        <v>50</v>
      </c>
      <c r="AK41" s="154">
        <f t="shared" si="330"/>
        <v>0</v>
      </c>
      <c r="AL41" s="154">
        <f t="shared" si="330"/>
        <v>150</v>
      </c>
      <c r="AM41" s="154">
        <f t="shared" si="330"/>
        <v>3768</v>
      </c>
      <c r="AN41" s="154">
        <f t="shared" si="330"/>
        <v>0</v>
      </c>
      <c r="AO41" s="154">
        <f t="shared" si="330"/>
        <v>0</v>
      </c>
      <c r="AP41" s="154">
        <f t="shared" si="330"/>
        <v>0</v>
      </c>
      <c r="AQ41" s="154">
        <f t="shared" si="330"/>
        <v>50</v>
      </c>
      <c r="AR41" s="154">
        <f t="shared" si="330"/>
        <v>0</v>
      </c>
      <c r="AS41" s="154">
        <f t="shared" si="330"/>
        <v>0</v>
      </c>
      <c r="AT41" s="154">
        <f t="shared" si="330"/>
        <v>0</v>
      </c>
      <c r="AU41" s="154">
        <f t="shared" si="330"/>
        <v>0</v>
      </c>
      <c r="AV41" s="154">
        <f t="shared" si="330"/>
        <v>0</v>
      </c>
      <c r="AW41" s="154">
        <f t="shared" si="330"/>
        <v>0</v>
      </c>
      <c r="AX41" s="154">
        <f t="shared" si="330"/>
        <v>50</v>
      </c>
      <c r="AY41" s="154">
        <f t="shared" si="330"/>
        <v>0</v>
      </c>
      <c r="AZ41" s="154">
        <f t="shared" si="330"/>
        <v>150</v>
      </c>
      <c r="BA41" s="154">
        <f t="shared" si="330"/>
        <v>0</v>
      </c>
      <c r="BB41" s="154">
        <f t="shared" si="330"/>
        <v>0</v>
      </c>
      <c r="BC41" s="154">
        <f t="shared" si="330"/>
        <v>0</v>
      </c>
      <c r="BD41" s="154">
        <f t="shared" si="330"/>
        <v>0</v>
      </c>
      <c r="BE41" s="154">
        <f t="shared" si="330"/>
        <v>0</v>
      </c>
      <c r="BF41" s="154">
        <f t="shared" si="330"/>
        <v>50</v>
      </c>
      <c r="BG41" s="154">
        <f t="shared" si="330"/>
        <v>0</v>
      </c>
      <c r="BH41" s="154">
        <f t="shared" si="330"/>
        <v>0</v>
      </c>
      <c r="BI41" s="154">
        <f t="shared" si="330"/>
        <v>0</v>
      </c>
      <c r="BJ41" s="154">
        <f t="shared" si="330"/>
        <v>0</v>
      </c>
      <c r="BK41" s="154">
        <f t="shared" si="330"/>
        <v>0</v>
      </c>
      <c r="BL41" s="154">
        <f t="shared" si="330"/>
        <v>0</v>
      </c>
      <c r="BM41" s="155">
        <f t="shared" si="330"/>
        <v>0</v>
      </c>
      <c r="BN41" s="156">
        <f t="shared" si="330"/>
        <v>0</v>
      </c>
      <c r="BO41" s="154">
        <f t="shared" si="330"/>
        <v>0</v>
      </c>
      <c r="BP41" s="154">
        <f t="shared" si="330"/>
        <v>0</v>
      </c>
      <c r="BQ41" s="154">
        <f t="shared" si="330"/>
        <v>0</v>
      </c>
      <c r="BR41" s="154">
        <f t="shared" si="330"/>
        <v>0</v>
      </c>
      <c r="BS41" s="154">
        <f t="shared" si="330"/>
        <v>0</v>
      </c>
      <c r="BT41" s="154">
        <f t="shared" si="330"/>
        <v>0</v>
      </c>
      <c r="BU41" s="154">
        <f t="shared" si="330"/>
        <v>0</v>
      </c>
      <c r="BV41" s="154">
        <f t="shared" si="330"/>
        <v>0</v>
      </c>
      <c r="BW41" s="154">
        <f t="shared" si="330"/>
        <v>0</v>
      </c>
      <c r="BX41" s="154">
        <f t="shared" si="330"/>
        <v>0</v>
      </c>
      <c r="BY41" s="154">
        <f t="shared" si="330"/>
        <v>0</v>
      </c>
      <c r="BZ41" s="154">
        <f t="shared" si="330"/>
        <v>0</v>
      </c>
      <c r="CA41" s="154">
        <f t="shared" si="330"/>
        <v>0</v>
      </c>
      <c r="CB41" s="154">
        <f t="shared" si="330"/>
        <v>0</v>
      </c>
      <c r="CC41" s="154">
        <f t="shared" si="330"/>
        <v>0</v>
      </c>
      <c r="CD41" s="154">
        <f t="shared" si="330"/>
        <v>0</v>
      </c>
      <c r="CE41" s="154">
        <f t="shared" si="330"/>
        <v>0</v>
      </c>
      <c r="CF41" s="154">
        <f t="shared" si="330"/>
        <v>0</v>
      </c>
      <c r="CG41" s="154">
        <f t="shared" si="330"/>
        <v>50</v>
      </c>
      <c r="CH41" s="154">
        <f t="shared" si="330"/>
        <v>0</v>
      </c>
      <c r="CI41" s="154">
        <f t="shared" si="330"/>
        <v>0</v>
      </c>
      <c r="CJ41" s="154">
        <f t="shared" si="330"/>
        <v>0</v>
      </c>
      <c r="CK41" s="154">
        <f t="shared" si="330"/>
        <v>0</v>
      </c>
      <c r="CL41" s="154">
        <f t="shared" si="330"/>
        <v>0</v>
      </c>
      <c r="CM41" s="154">
        <f t="shared" si="330"/>
        <v>0</v>
      </c>
      <c r="CN41" s="154">
        <f t="shared" si="330"/>
        <v>50</v>
      </c>
      <c r="CO41" s="154">
        <f t="shared" si="330"/>
        <v>0</v>
      </c>
      <c r="CP41" s="154">
        <f t="shared" si="330"/>
        <v>0</v>
      </c>
      <c r="CQ41" s="154">
        <f t="shared" si="330"/>
        <v>0</v>
      </c>
      <c r="CR41" s="154">
        <f t="shared" ref="CR41:FC41" si="331">SUM(CR42:CR47)</f>
        <v>0</v>
      </c>
      <c r="CS41" s="154">
        <f t="shared" si="331"/>
        <v>0</v>
      </c>
      <c r="CT41" s="154">
        <f t="shared" si="331"/>
        <v>0</v>
      </c>
      <c r="CU41" s="154">
        <f t="shared" si="331"/>
        <v>0</v>
      </c>
      <c r="CV41" s="154">
        <f t="shared" si="331"/>
        <v>0</v>
      </c>
      <c r="CW41" s="154">
        <f t="shared" si="331"/>
        <v>0</v>
      </c>
      <c r="CX41" s="154">
        <f t="shared" si="331"/>
        <v>0</v>
      </c>
      <c r="CY41" s="154">
        <f t="shared" si="331"/>
        <v>0</v>
      </c>
      <c r="CZ41" s="154">
        <f t="shared" si="331"/>
        <v>0</v>
      </c>
      <c r="DA41" s="154">
        <f t="shared" si="331"/>
        <v>0</v>
      </c>
      <c r="DB41" s="154">
        <f t="shared" si="331"/>
        <v>0</v>
      </c>
      <c r="DC41" s="154">
        <f t="shared" si="331"/>
        <v>0</v>
      </c>
      <c r="DD41" s="154">
        <f t="shared" si="331"/>
        <v>0</v>
      </c>
      <c r="DE41" s="154">
        <f t="shared" si="331"/>
        <v>0</v>
      </c>
      <c r="DF41" s="154">
        <f t="shared" si="331"/>
        <v>0</v>
      </c>
      <c r="DG41" s="154">
        <f t="shared" si="331"/>
        <v>0</v>
      </c>
      <c r="DH41" s="154">
        <f t="shared" si="331"/>
        <v>0</v>
      </c>
      <c r="DI41" s="154">
        <f t="shared" si="331"/>
        <v>0</v>
      </c>
      <c r="DJ41" s="154">
        <f t="shared" si="331"/>
        <v>0</v>
      </c>
      <c r="DK41" s="154">
        <f t="shared" si="331"/>
        <v>0</v>
      </c>
      <c r="DL41" s="154">
        <f t="shared" si="331"/>
        <v>0</v>
      </c>
      <c r="DM41" s="154">
        <f t="shared" si="331"/>
        <v>0</v>
      </c>
      <c r="DN41" s="154">
        <f t="shared" si="331"/>
        <v>0</v>
      </c>
      <c r="DO41" s="154">
        <f t="shared" si="331"/>
        <v>0</v>
      </c>
      <c r="DP41" s="154">
        <f t="shared" si="331"/>
        <v>0</v>
      </c>
      <c r="DQ41" s="154">
        <f t="shared" si="331"/>
        <v>0</v>
      </c>
      <c r="DR41" s="154">
        <f t="shared" si="331"/>
        <v>0</v>
      </c>
      <c r="DS41" s="154">
        <f t="shared" si="331"/>
        <v>0</v>
      </c>
      <c r="DT41" s="154">
        <f t="shared" si="331"/>
        <v>0</v>
      </c>
      <c r="DU41" s="154">
        <f t="shared" si="331"/>
        <v>0</v>
      </c>
      <c r="DV41" s="154">
        <f t="shared" si="331"/>
        <v>0</v>
      </c>
      <c r="DW41" s="154">
        <f t="shared" si="331"/>
        <v>0</v>
      </c>
      <c r="DX41" s="154">
        <f t="shared" si="331"/>
        <v>0</v>
      </c>
      <c r="DY41" s="154">
        <f t="shared" si="331"/>
        <v>0</v>
      </c>
      <c r="DZ41" s="154">
        <f t="shared" si="331"/>
        <v>0</v>
      </c>
      <c r="EA41" s="154">
        <f t="shared" si="331"/>
        <v>0</v>
      </c>
      <c r="EB41" s="154">
        <f t="shared" si="331"/>
        <v>0</v>
      </c>
      <c r="EC41" s="154">
        <f t="shared" si="331"/>
        <v>0</v>
      </c>
      <c r="ED41" s="154">
        <f t="shared" si="331"/>
        <v>0</v>
      </c>
      <c r="EE41" s="154">
        <f t="shared" si="331"/>
        <v>0</v>
      </c>
      <c r="EF41" s="154">
        <f t="shared" si="331"/>
        <v>0</v>
      </c>
      <c r="EG41" s="154">
        <f t="shared" si="331"/>
        <v>0</v>
      </c>
      <c r="EH41" s="154">
        <f t="shared" si="331"/>
        <v>0</v>
      </c>
      <c r="EI41" s="154">
        <f t="shared" si="331"/>
        <v>0</v>
      </c>
      <c r="EJ41" s="154">
        <f t="shared" si="331"/>
        <v>0</v>
      </c>
      <c r="EK41" s="154">
        <f t="shared" si="331"/>
        <v>0</v>
      </c>
      <c r="EL41" s="154">
        <f t="shared" si="331"/>
        <v>0</v>
      </c>
      <c r="EM41" s="154">
        <f t="shared" si="331"/>
        <v>0</v>
      </c>
      <c r="EN41" s="154">
        <f t="shared" si="331"/>
        <v>0</v>
      </c>
      <c r="EO41" s="154">
        <f t="shared" si="331"/>
        <v>0</v>
      </c>
      <c r="EP41" s="154">
        <f t="shared" si="331"/>
        <v>0</v>
      </c>
      <c r="EQ41" s="154">
        <f t="shared" si="331"/>
        <v>0</v>
      </c>
      <c r="ER41" s="154">
        <f t="shared" si="331"/>
        <v>0</v>
      </c>
      <c r="ES41" s="154">
        <f t="shared" si="331"/>
        <v>0</v>
      </c>
      <c r="ET41" s="154">
        <f t="shared" si="331"/>
        <v>0</v>
      </c>
      <c r="EU41" s="154">
        <f t="shared" si="331"/>
        <v>0</v>
      </c>
      <c r="EV41" s="154">
        <f t="shared" si="331"/>
        <v>0</v>
      </c>
      <c r="EW41" s="154">
        <f t="shared" si="331"/>
        <v>0</v>
      </c>
      <c r="EX41" s="154">
        <f t="shared" si="331"/>
        <v>0</v>
      </c>
      <c r="EY41" s="154">
        <f t="shared" si="331"/>
        <v>0</v>
      </c>
      <c r="EZ41" s="154">
        <f t="shared" si="331"/>
        <v>0</v>
      </c>
      <c r="FA41" s="154">
        <f t="shared" si="331"/>
        <v>0</v>
      </c>
      <c r="FB41" s="154">
        <f t="shared" si="331"/>
        <v>0</v>
      </c>
      <c r="FC41" s="154">
        <f t="shared" si="331"/>
        <v>0</v>
      </c>
      <c r="FD41" s="154">
        <f t="shared" ref="FD41:HO41" si="332">SUM(FD42:FD47)</f>
        <v>0</v>
      </c>
      <c r="FE41" s="154">
        <f t="shared" si="332"/>
        <v>0</v>
      </c>
      <c r="FF41" s="154">
        <f t="shared" si="332"/>
        <v>0</v>
      </c>
      <c r="FG41" s="154">
        <f t="shared" si="332"/>
        <v>0</v>
      </c>
      <c r="FH41" s="154">
        <f t="shared" si="332"/>
        <v>0</v>
      </c>
      <c r="FI41" s="154">
        <f t="shared" si="332"/>
        <v>0</v>
      </c>
      <c r="FJ41" s="154">
        <f t="shared" si="332"/>
        <v>0</v>
      </c>
      <c r="FK41" s="154">
        <f t="shared" si="332"/>
        <v>0</v>
      </c>
      <c r="FL41" s="154">
        <f t="shared" si="332"/>
        <v>0</v>
      </c>
      <c r="FM41" s="154">
        <f t="shared" si="332"/>
        <v>0</v>
      </c>
      <c r="FN41" s="154">
        <f t="shared" si="332"/>
        <v>0</v>
      </c>
      <c r="FO41" s="154">
        <f t="shared" si="332"/>
        <v>0</v>
      </c>
      <c r="FP41" s="154">
        <f t="shared" si="332"/>
        <v>0</v>
      </c>
      <c r="FQ41" s="154">
        <f t="shared" si="332"/>
        <v>0</v>
      </c>
      <c r="FR41" s="154">
        <f t="shared" si="332"/>
        <v>0</v>
      </c>
      <c r="FS41" s="154">
        <f t="shared" si="332"/>
        <v>0</v>
      </c>
      <c r="FT41" s="154">
        <f t="shared" si="332"/>
        <v>0</v>
      </c>
      <c r="FU41" s="154">
        <f t="shared" si="332"/>
        <v>0</v>
      </c>
      <c r="FV41" s="154">
        <f t="shared" si="332"/>
        <v>0</v>
      </c>
      <c r="FW41" s="154">
        <f t="shared" si="332"/>
        <v>0</v>
      </c>
      <c r="FX41" s="154">
        <f t="shared" si="332"/>
        <v>0</v>
      </c>
      <c r="FY41" s="154">
        <f t="shared" si="332"/>
        <v>0</v>
      </c>
      <c r="FZ41" s="154">
        <f t="shared" si="332"/>
        <v>0</v>
      </c>
      <c r="GA41" s="154">
        <f t="shared" si="332"/>
        <v>0</v>
      </c>
      <c r="GB41" s="154">
        <f t="shared" si="332"/>
        <v>0</v>
      </c>
      <c r="GC41" s="154">
        <f t="shared" si="332"/>
        <v>0</v>
      </c>
      <c r="GD41" s="154">
        <f t="shared" si="332"/>
        <v>0</v>
      </c>
      <c r="GE41" s="154">
        <f t="shared" si="332"/>
        <v>0</v>
      </c>
      <c r="GF41" s="154">
        <f t="shared" si="332"/>
        <v>0</v>
      </c>
      <c r="GG41" s="154">
        <f t="shared" si="332"/>
        <v>0</v>
      </c>
      <c r="GH41" s="154">
        <f t="shared" si="332"/>
        <v>0</v>
      </c>
      <c r="GI41" s="154">
        <f t="shared" si="332"/>
        <v>0</v>
      </c>
      <c r="GJ41" s="154">
        <f t="shared" si="332"/>
        <v>0</v>
      </c>
      <c r="GK41" s="154">
        <f t="shared" si="332"/>
        <v>0</v>
      </c>
      <c r="GL41" s="154">
        <f t="shared" si="332"/>
        <v>0</v>
      </c>
      <c r="GM41" s="154">
        <f t="shared" si="332"/>
        <v>0</v>
      </c>
      <c r="GN41" s="154">
        <f t="shared" si="332"/>
        <v>0</v>
      </c>
      <c r="GO41" s="154">
        <f t="shared" si="332"/>
        <v>0</v>
      </c>
      <c r="GP41" s="154">
        <f t="shared" si="332"/>
        <v>0</v>
      </c>
      <c r="GQ41" s="154">
        <f t="shared" si="332"/>
        <v>0</v>
      </c>
      <c r="GR41" s="154">
        <f t="shared" si="332"/>
        <v>0</v>
      </c>
      <c r="GS41" s="154">
        <f t="shared" si="332"/>
        <v>0</v>
      </c>
      <c r="GT41" s="154">
        <f t="shared" si="332"/>
        <v>0</v>
      </c>
      <c r="GU41" s="154">
        <f t="shared" si="332"/>
        <v>0</v>
      </c>
      <c r="GV41" s="154">
        <f t="shared" si="332"/>
        <v>0</v>
      </c>
      <c r="GW41" s="154">
        <f t="shared" si="332"/>
        <v>0</v>
      </c>
      <c r="GX41" s="154">
        <f t="shared" si="332"/>
        <v>0</v>
      </c>
      <c r="GY41" s="154">
        <f t="shared" si="332"/>
        <v>0</v>
      </c>
      <c r="GZ41" s="154">
        <f t="shared" si="332"/>
        <v>0</v>
      </c>
      <c r="HA41" s="154">
        <f t="shared" si="332"/>
        <v>0</v>
      </c>
      <c r="HB41" s="154">
        <f t="shared" si="332"/>
        <v>0</v>
      </c>
      <c r="HC41" s="154">
        <f t="shared" si="332"/>
        <v>0</v>
      </c>
      <c r="HD41" s="154">
        <f t="shared" si="332"/>
        <v>0</v>
      </c>
      <c r="HE41" s="154">
        <f t="shared" si="332"/>
        <v>0</v>
      </c>
      <c r="HF41" s="154">
        <f t="shared" si="332"/>
        <v>0</v>
      </c>
      <c r="HG41" s="154">
        <f t="shared" si="332"/>
        <v>0</v>
      </c>
      <c r="HH41" s="154">
        <f t="shared" si="332"/>
        <v>0</v>
      </c>
      <c r="HI41" s="154">
        <f t="shared" si="332"/>
        <v>0</v>
      </c>
      <c r="HJ41" s="154">
        <f t="shared" si="332"/>
        <v>0</v>
      </c>
      <c r="HK41" s="154">
        <f t="shared" si="332"/>
        <v>0</v>
      </c>
      <c r="HL41" s="154">
        <f t="shared" si="332"/>
        <v>0</v>
      </c>
      <c r="HM41" s="154">
        <f t="shared" si="332"/>
        <v>0</v>
      </c>
      <c r="HN41" s="154">
        <f t="shared" si="332"/>
        <v>0</v>
      </c>
      <c r="HO41" s="154">
        <f t="shared" si="332"/>
        <v>0</v>
      </c>
      <c r="HP41" s="154">
        <f t="shared" ref="HP41:IL41" si="333">SUM(HP42:HP47)</f>
        <v>0</v>
      </c>
      <c r="HQ41" s="154">
        <f t="shared" si="333"/>
        <v>0</v>
      </c>
      <c r="HR41" s="154">
        <f t="shared" si="333"/>
        <v>0</v>
      </c>
      <c r="HS41" s="154">
        <f t="shared" si="333"/>
        <v>0</v>
      </c>
      <c r="HT41" s="154">
        <f t="shared" si="333"/>
        <v>0</v>
      </c>
      <c r="HU41" s="154">
        <f t="shared" si="333"/>
        <v>0</v>
      </c>
      <c r="HV41" s="154">
        <f t="shared" si="333"/>
        <v>0</v>
      </c>
      <c r="HW41" s="154">
        <f t="shared" si="333"/>
        <v>0</v>
      </c>
      <c r="HX41" s="154">
        <f t="shared" si="333"/>
        <v>0</v>
      </c>
      <c r="HY41" s="154">
        <f t="shared" si="333"/>
        <v>0</v>
      </c>
      <c r="HZ41" s="154">
        <f t="shared" si="333"/>
        <v>0</v>
      </c>
      <c r="IA41" s="154">
        <f t="shared" si="333"/>
        <v>0</v>
      </c>
      <c r="IB41" s="154">
        <f t="shared" si="333"/>
        <v>0</v>
      </c>
      <c r="IC41" s="154">
        <f t="shared" si="333"/>
        <v>0</v>
      </c>
      <c r="ID41" s="154">
        <f t="shared" si="333"/>
        <v>0</v>
      </c>
      <c r="IE41" s="154">
        <f t="shared" si="333"/>
        <v>0</v>
      </c>
      <c r="IF41" s="154">
        <f t="shared" si="333"/>
        <v>0</v>
      </c>
      <c r="IG41" s="154">
        <f t="shared" si="333"/>
        <v>0</v>
      </c>
      <c r="IH41" s="154">
        <f t="shared" si="333"/>
        <v>0</v>
      </c>
      <c r="II41" s="154">
        <f t="shared" si="333"/>
        <v>0</v>
      </c>
      <c r="IJ41" s="154">
        <f t="shared" si="333"/>
        <v>0</v>
      </c>
      <c r="IK41" s="154">
        <f t="shared" si="333"/>
        <v>0</v>
      </c>
      <c r="IL41" s="154">
        <f t="shared" si="333"/>
        <v>0</v>
      </c>
    </row>
    <row r="42" spans="1:246" ht="15.75" customHeight="1" outlineLevel="2" x14ac:dyDescent="0.35">
      <c r="A42" s="3" t="s">
        <v>820</v>
      </c>
      <c r="B42" s="70"/>
      <c r="C42" s="70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94"/>
      <c r="AI42" s="167"/>
      <c r="AJ42" s="168"/>
      <c r="AK42" s="168"/>
      <c r="AL42" s="168"/>
      <c r="AM42" s="168">
        <v>2187.1999999999998</v>
      </c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  <c r="BL42" s="168"/>
      <c r="BM42" s="169"/>
      <c r="BN42" s="170"/>
      <c r="BO42" s="168"/>
      <c r="BP42" s="168"/>
      <c r="BQ42" s="168"/>
      <c r="BR42" s="168"/>
      <c r="BS42" s="168"/>
      <c r="BT42" s="168"/>
      <c r="BU42" s="168"/>
      <c r="BV42" s="168"/>
      <c r="BW42" s="168"/>
      <c r="BX42" s="168"/>
      <c r="BY42" s="168"/>
      <c r="BZ42" s="168"/>
      <c r="CA42" s="168"/>
      <c r="CB42" s="168"/>
      <c r="CC42" s="168"/>
      <c r="CD42" s="168"/>
      <c r="CE42" s="168"/>
      <c r="CF42" s="168"/>
      <c r="CG42" s="168"/>
      <c r="CH42" s="168"/>
      <c r="CI42" s="168"/>
      <c r="CJ42" s="168"/>
      <c r="CK42" s="168"/>
      <c r="CL42" s="168"/>
      <c r="CM42" s="168"/>
      <c r="CN42" s="168"/>
      <c r="CO42" s="168"/>
      <c r="CP42" s="168"/>
      <c r="CQ42" s="168"/>
      <c r="CR42" s="168"/>
      <c r="CS42" s="168"/>
      <c r="CT42" s="168"/>
      <c r="CU42" s="168"/>
      <c r="CV42" s="168"/>
      <c r="CW42" s="168"/>
      <c r="CX42" s="168"/>
      <c r="CY42" s="168"/>
      <c r="CZ42" s="168"/>
      <c r="DA42" s="168"/>
      <c r="DB42" s="168"/>
      <c r="DC42" s="168"/>
      <c r="DD42" s="168"/>
      <c r="DE42" s="168"/>
      <c r="DF42" s="168"/>
      <c r="DG42" s="168"/>
      <c r="DH42" s="168"/>
      <c r="DI42" s="168"/>
      <c r="DJ42" s="168"/>
      <c r="DK42" s="168"/>
      <c r="DL42" s="168"/>
      <c r="DM42" s="168"/>
      <c r="DN42" s="168"/>
      <c r="DO42" s="168"/>
      <c r="DP42" s="168"/>
      <c r="DQ42" s="168"/>
      <c r="DR42" s="168"/>
      <c r="DS42" s="168"/>
      <c r="DT42" s="168"/>
      <c r="DU42" s="168"/>
      <c r="DV42" s="168"/>
      <c r="DW42" s="168"/>
      <c r="DX42" s="168"/>
      <c r="DY42" s="168"/>
      <c r="DZ42" s="168"/>
      <c r="EA42" s="168"/>
      <c r="EB42" s="168"/>
      <c r="EC42" s="168"/>
      <c r="ED42" s="168"/>
      <c r="EE42" s="168"/>
      <c r="EF42" s="168"/>
      <c r="EG42" s="168"/>
      <c r="EH42" s="168"/>
      <c r="EI42" s="168"/>
      <c r="EJ42" s="168"/>
      <c r="EK42" s="168"/>
      <c r="EL42" s="168"/>
      <c r="EM42" s="168"/>
      <c r="EN42" s="168"/>
      <c r="EO42" s="168"/>
      <c r="EP42" s="168"/>
      <c r="EQ42" s="168"/>
      <c r="ER42" s="168"/>
      <c r="ES42" s="168"/>
      <c r="ET42" s="168"/>
      <c r="EU42" s="168"/>
      <c r="EV42" s="168"/>
      <c r="EW42" s="168"/>
      <c r="EX42" s="168"/>
      <c r="EY42" s="168"/>
      <c r="EZ42" s="168"/>
      <c r="FA42" s="168"/>
      <c r="FB42" s="168"/>
      <c r="FC42" s="168"/>
      <c r="FD42" s="168"/>
      <c r="FE42" s="168"/>
      <c r="FF42" s="168"/>
      <c r="FG42" s="168"/>
      <c r="FH42" s="168"/>
      <c r="FI42" s="168"/>
      <c r="FJ42" s="168"/>
      <c r="FK42" s="168"/>
      <c r="FL42" s="168"/>
      <c r="FM42" s="168"/>
      <c r="FN42" s="168"/>
      <c r="FO42" s="168"/>
      <c r="FP42" s="168"/>
      <c r="FQ42" s="168"/>
      <c r="FR42" s="168"/>
      <c r="FS42" s="168"/>
      <c r="FT42" s="168"/>
      <c r="FU42" s="168"/>
      <c r="FV42" s="168"/>
      <c r="FW42" s="168"/>
      <c r="FX42" s="168"/>
      <c r="FY42" s="168"/>
      <c r="FZ42" s="168"/>
      <c r="GA42" s="168"/>
      <c r="GB42" s="168"/>
      <c r="GC42" s="168"/>
      <c r="GD42" s="168"/>
      <c r="GE42" s="168"/>
      <c r="GF42" s="168"/>
      <c r="GG42" s="168"/>
      <c r="GH42" s="168"/>
      <c r="GI42" s="168"/>
      <c r="GJ42" s="168"/>
      <c r="GK42" s="168"/>
      <c r="GL42" s="168"/>
      <c r="GM42" s="168"/>
      <c r="GN42" s="168"/>
      <c r="GO42" s="168"/>
      <c r="GP42" s="168"/>
      <c r="GQ42" s="168"/>
      <c r="GR42" s="168"/>
      <c r="GS42" s="168"/>
      <c r="GT42" s="168"/>
      <c r="GU42" s="168"/>
      <c r="GV42" s="168"/>
      <c r="GW42" s="168"/>
      <c r="GX42" s="168"/>
      <c r="GY42" s="168"/>
      <c r="GZ42" s="168"/>
      <c r="HA42" s="168"/>
      <c r="HB42" s="168"/>
      <c r="HC42" s="168"/>
      <c r="HD42" s="168"/>
      <c r="HE42" s="168"/>
      <c r="HF42" s="168"/>
      <c r="HG42" s="168"/>
      <c r="HH42" s="168"/>
      <c r="HI42" s="168"/>
      <c r="HJ42" s="168"/>
      <c r="HK42" s="168"/>
      <c r="HL42" s="168"/>
      <c r="HM42" s="168"/>
      <c r="HN42" s="168"/>
      <c r="HO42" s="168"/>
      <c r="HP42" s="168"/>
      <c r="HQ42" s="168"/>
      <c r="HR42" s="168"/>
      <c r="HS42" s="168"/>
      <c r="HT42" s="168"/>
      <c r="HU42" s="168"/>
      <c r="HV42" s="168"/>
      <c r="HW42" s="168"/>
      <c r="HX42" s="168"/>
      <c r="HY42" s="168"/>
      <c r="HZ42" s="168"/>
      <c r="IA42" s="168"/>
      <c r="IB42" s="168"/>
      <c r="IC42" s="168"/>
      <c r="ID42" s="168"/>
      <c r="IE42" s="168"/>
      <c r="IF42" s="168"/>
      <c r="IG42" s="168"/>
      <c r="IH42" s="168"/>
      <c r="II42" s="168"/>
      <c r="IJ42" s="168"/>
      <c r="IK42" s="168"/>
      <c r="IL42" s="168"/>
    </row>
    <row r="43" spans="1:246" ht="15.75" customHeight="1" outlineLevel="2" x14ac:dyDescent="0.35">
      <c r="A43" s="3" t="s">
        <v>946</v>
      </c>
      <c r="B43" s="70"/>
      <c r="C43" s="70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94"/>
      <c r="AI43" s="167"/>
      <c r="AJ43" s="168"/>
      <c r="AK43" s="168"/>
      <c r="AL43" s="168"/>
      <c r="AM43" s="168">
        <v>1580.8</v>
      </c>
      <c r="AN43" s="168"/>
      <c r="AO43" s="168"/>
      <c r="AP43" s="168"/>
      <c r="AQ43" s="168"/>
      <c r="AR43" s="168"/>
      <c r="AS43" s="168"/>
      <c r="AT43" s="168"/>
      <c r="AU43" s="168"/>
      <c r="AV43" s="168"/>
      <c r="AW43" s="168"/>
      <c r="AX43" s="168"/>
      <c r="AY43" s="168"/>
      <c r="AZ43" s="168"/>
      <c r="BA43" s="168"/>
      <c r="BB43" s="168"/>
      <c r="BC43" s="168"/>
      <c r="BD43" s="168"/>
      <c r="BE43" s="168"/>
      <c r="BF43" s="168"/>
      <c r="BG43" s="168"/>
      <c r="BH43" s="168"/>
      <c r="BI43" s="168"/>
      <c r="BJ43" s="168"/>
      <c r="BK43" s="168"/>
      <c r="BL43" s="168"/>
      <c r="BM43" s="169"/>
      <c r="BN43" s="170"/>
      <c r="BO43" s="168"/>
      <c r="BP43" s="168"/>
      <c r="BQ43" s="168"/>
      <c r="BR43" s="168"/>
      <c r="BS43" s="168"/>
      <c r="BT43" s="168"/>
      <c r="BU43" s="168"/>
      <c r="BV43" s="168"/>
      <c r="BW43" s="168"/>
      <c r="BX43" s="168"/>
      <c r="BY43" s="168"/>
      <c r="BZ43" s="168"/>
      <c r="CA43" s="168"/>
      <c r="CB43" s="168"/>
      <c r="CC43" s="168"/>
      <c r="CD43" s="168"/>
      <c r="CE43" s="168"/>
      <c r="CF43" s="168"/>
      <c r="CG43" s="168"/>
      <c r="CH43" s="168"/>
      <c r="CI43" s="168"/>
      <c r="CJ43" s="168"/>
      <c r="CK43" s="168"/>
      <c r="CL43" s="168"/>
      <c r="CM43" s="168"/>
      <c r="CN43" s="168"/>
      <c r="CO43" s="168"/>
      <c r="CP43" s="168"/>
      <c r="CQ43" s="168"/>
      <c r="CR43" s="168"/>
      <c r="CS43" s="168"/>
      <c r="CT43" s="168"/>
      <c r="CU43" s="168"/>
      <c r="CV43" s="168"/>
      <c r="CW43" s="168"/>
      <c r="CX43" s="168"/>
      <c r="CY43" s="168"/>
      <c r="CZ43" s="168"/>
      <c r="DA43" s="168"/>
      <c r="DB43" s="168"/>
      <c r="DC43" s="168"/>
      <c r="DD43" s="168"/>
      <c r="DE43" s="168"/>
      <c r="DF43" s="168"/>
      <c r="DG43" s="168"/>
      <c r="DH43" s="168"/>
      <c r="DI43" s="168"/>
      <c r="DJ43" s="168"/>
      <c r="DK43" s="168"/>
      <c r="DL43" s="168"/>
      <c r="DM43" s="168"/>
      <c r="DN43" s="168"/>
      <c r="DO43" s="168"/>
      <c r="DP43" s="168"/>
      <c r="DQ43" s="168"/>
      <c r="DR43" s="168"/>
      <c r="DS43" s="168"/>
      <c r="DT43" s="168"/>
      <c r="DU43" s="168"/>
      <c r="DV43" s="168"/>
      <c r="DW43" s="168"/>
      <c r="DX43" s="168"/>
      <c r="DY43" s="168"/>
      <c r="DZ43" s="168"/>
      <c r="EA43" s="168"/>
      <c r="EB43" s="168"/>
      <c r="EC43" s="168"/>
      <c r="ED43" s="168"/>
      <c r="EE43" s="168"/>
      <c r="EF43" s="168"/>
      <c r="EG43" s="168"/>
      <c r="EH43" s="168"/>
      <c r="EI43" s="168"/>
      <c r="EJ43" s="168"/>
      <c r="EK43" s="168"/>
      <c r="EL43" s="168"/>
      <c r="EM43" s="168"/>
      <c r="EN43" s="168"/>
      <c r="EO43" s="168"/>
      <c r="EP43" s="168"/>
      <c r="EQ43" s="168"/>
      <c r="ER43" s="168"/>
      <c r="ES43" s="168"/>
      <c r="ET43" s="168"/>
      <c r="EU43" s="168"/>
      <c r="EV43" s="168"/>
      <c r="EW43" s="168"/>
      <c r="EX43" s="168"/>
      <c r="EY43" s="168"/>
      <c r="EZ43" s="168"/>
      <c r="FA43" s="168"/>
      <c r="FB43" s="168"/>
      <c r="FC43" s="168"/>
      <c r="FD43" s="168"/>
      <c r="FE43" s="168"/>
      <c r="FF43" s="168"/>
      <c r="FG43" s="168"/>
      <c r="FH43" s="168"/>
      <c r="FI43" s="168"/>
      <c r="FJ43" s="168"/>
      <c r="FK43" s="168"/>
      <c r="FL43" s="168"/>
      <c r="FM43" s="168"/>
      <c r="FN43" s="168"/>
      <c r="FO43" s="168"/>
      <c r="FP43" s="168"/>
      <c r="FQ43" s="168"/>
      <c r="FR43" s="168"/>
      <c r="FS43" s="168"/>
      <c r="FT43" s="168"/>
      <c r="FU43" s="168"/>
      <c r="FV43" s="168"/>
      <c r="FW43" s="168"/>
      <c r="FX43" s="168"/>
      <c r="FY43" s="168"/>
      <c r="FZ43" s="168"/>
      <c r="GA43" s="168"/>
      <c r="GB43" s="168"/>
      <c r="GC43" s="168"/>
      <c r="GD43" s="168"/>
      <c r="GE43" s="168"/>
      <c r="GF43" s="168"/>
      <c r="GG43" s="168"/>
      <c r="GH43" s="168"/>
      <c r="GI43" s="168"/>
      <c r="GJ43" s="168"/>
      <c r="GK43" s="168"/>
      <c r="GL43" s="168"/>
      <c r="GM43" s="168"/>
      <c r="GN43" s="168"/>
      <c r="GO43" s="168"/>
      <c r="GP43" s="168"/>
      <c r="GQ43" s="168"/>
      <c r="GR43" s="168"/>
      <c r="GS43" s="168"/>
      <c r="GT43" s="168"/>
      <c r="GU43" s="168"/>
      <c r="GV43" s="168"/>
      <c r="GW43" s="168"/>
      <c r="GX43" s="168"/>
      <c r="GY43" s="168"/>
      <c r="GZ43" s="168"/>
      <c r="HA43" s="168"/>
      <c r="HB43" s="168"/>
      <c r="HC43" s="168"/>
      <c r="HD43" s="168"/>
      <c r="HE43" s="168"/>
      <c r="HF43" s="168"/>
      <c r="HG43" s="168"/>
      <c r="HH43" s="168"/>
      <c r="HI43" s="168"/>
      <c r="HJ43" s="168"/>
      <c r="HK43" s="168"/>
      <c r="HL43" s="168"/>
      <c r="HM43" s="168"/>
      <c r="HN43" s="168"/>
      <c r="HO43" s="168"/>
      <c r="HP43" s="168"/>
      <c r="HQ43" s="168"/>
      <c r="HR43" s="168"/>
      <c r="HS43" s="168"/>
      <c r="HT43" s="168"/>
      <c r="HU43" s="168"/>
      <c r="HV43" s="168"/>
      <c r="HW43" s="168"/>
      <c r="HX43" s="168"/>
      <c r="HY43" s="168"/>
      <c r="HZ43" s="168"/>
      <c r="IA43" s="168"/>
      <c r="IB43" s="168"/>
      <c r="IC43" s="168"/>
      <c r="ID43" s="168"/>
      <c r="IE43" s="168"/>
      <c r="IF43" s="168"/>
      <c r="IG43" s="168"/>
      <c r="IH43" s="168"/>
      <c r="II43" s="168"/>
      <c r="IJ43" s="168"/>
      <c r="IK43" s="168"/>
      <c r="IL43" s="168"/>
    </row>
    <row r="44" spans="1:246" ht="15.75" customHeight="1" outlineLevel="2" x14ac:dyDescent="0.35">
      <c r="A44" s="3" t="s">
        <v>822</v>
      </c>
      <c r="B44" s="70"/>
      <c r="C44" s="70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>
        <v>150</v>
      </c>
      <c r="AF44" s="168"/>
      <c r="AG44" s="168"/>
      <c r="AH44" s="194"/>
      <c r="AI44" s="167"/>
      <c r="AJ44" s="168"/>
      <c r="AK44" s="168"/>
      <c r="AL44" s="168">
        <v>150</v>
      </c>
      <c r="AM44" s="168"/>
      <c r="AN44" s="168"/>
      <c r="AO44" s="168"/>
      <c r="AP44" s="168"/>
      <c r="AQ44" s="168"/>
      <c r="AR44" s="168"/>
      <c r="AS44" s="168"/>
      <c r="AT44" s="168"/>
      <c r="AU44" s="168"/>
      <c r="AV44" s="168"/>
      <c r="AW44" s="168"/>
      <c r="AX44" s="168"/>
      <c r="AY44" s="168"/>
      <c r="AZ44" s="168">
        <v>150</v>
      </c>
      <c r="BA44" s="168"/>
      <c r="BB44" s="168"/>
      <c r="BC44" s="168"/>
      <c r="BD44" s="168"/>
      <c r="BE44" s="168"/>
      <c r="BF44" s="168"/>
      <c r="BG44" s="168"/>
      <c r="BH44" s="168"/>
      <c r="BI44" s="168"/>
      <c r="BJ44" s="168"/>
      <c r="BK44" s="168"/>
      <c r="BL44" s="168"/>
      <c r="BM44" s="169"/>
      <c r="BN44" s="170"/>
      <c r="BO44" s="168"/>
      <c r="BP44" s="168"/>
      <c r="BQ44" s="168"/>
      <c r="BR44" s="168"/>
      <c r="BS44" s="168"/>
      <c r="BT44" s="168"/>
      <c r="BU44" s="168"/>
      <c r="BV44" s="168"/>
      <c r="BW44" s="168"/>
      <c r="BX44" s="168"/>
      <c r="BY44" s="168"/>
      <c r="BZ44" s="168"/>
      <c r="CA44" s="168"/>
      <c r="CB44" s="168"/>
      <c r="CC44" s="168"/>
      <c r="CD44" s="168"/>
      <c r="CE44" s="168"/>
      <c r="CF44" s="168"/>
      <c r="CG44" s="168"/>
      <c r="CH44" s="168"/>
      <c r="CI44" s="168"/>
      <c r="CJ44" s="168"/>
      <c r="CK44" s="168"/>
      <c r="CL44" s="168"/>
      <c r="CM44" s="168"/>
      <c r="CN44" s="168"/>
      <c r="CO44" s="168"/>
      <c r="CP44" s="168"/>
      <c r="CQ44" s="168"/>
      <c r="CR44" s="168"/>
      <c r="CS44" s="168"/>
      <c r="CT44" s="168"/>
      <c r="CU44" s="168"/>
      <c r="CV44" s="168"/>
      <c r="CW44" s="168"/>
      <c r="CX44" s="168"/>
      <c r="CY44" s="168"/>
      <c r="CZ44" s="168"/>
      <c r="DA44" s="168"/>
      <c r="DB44" s="168"/>
      <c r="DC44" s="168"/>
      <c r="DD44" s="168"/>
      <c r="DE44" s="168"/>
      <c r="DF44" s="168"/>
      <c r="DG44" s="168"/>
      <c r="DH44" s="168"/>
      <c r="DI44" s="168"/>
      <c r="DJ44" s="168"/>
      <c r="DK44" s="168"/>
      <c r="DL44" s="168"/>
      <c r="DM44" s="168"/>
      <c r="DN44" s="168"/>
      <c r="DO44" s="168"/>
      <c r="DP44" s="168"/>
      <c r="DQ44" s="168"/>
      <c r="DR44" s="168"/>
      <c r="DS44" s="168"/>
      <c r="DT44" s="168"/>
      <c r="DU44" s="168"/>
      <c r="DV44" s="168"/>
      <c r="DW44" s="168"/>
      <c r="DX44" s="168"/>
      <c r="DY44" s="168"/>
      <c r="DZ44" s="168"/>
      <c r="EA44" s="168"/>
      <c r="EB44" s="168"/>
      <c r="EC44" s="168"/>
      <c r="ED44" s="168"/>
      <c r="EE44" s="168"/>
      <c r="EF44" s="168"/>
      <c r="EG44" s="168"/>
      <c r="EH44" s="168"/>
      <c r="EI44" s="168"/>
      <c r="EJ44" s="168"/>
      <c r="EK44" s="168"/>
      <c r="EL44" s="168"/>
      <c r="EM44" s="168"/>
      <c r="EN44" s="168"/>
      <c r="EO44" s="168"/>
      <c r="EP44" s="168"/>
      <c r="EQ44" s="168"/>
      <c r="ER44" s="168"/>
      <c r="ES44" s="168"/>
      <c r="ET44" s="168"/>
      <c r="EU44" s="168"/>
      <c r="EV44" s="168"/>
      <c r="EW44" s="168"/>
      <c r="EX44" s="168"/>
      <c r="EY44" s="168"/>
      <c r="EZ44" s="168"/>
      <c r="FA44" s="168"/>
      <c r="FB44" s="168"/>
      <c r="FC44" s="168"/>
      <c r="FD44" s="168"/>
      <c r="FE44" s="168"/>
      <c r="FF44" s="168"/>
      <c r="FG44" s="168"/>
      <c r="FH44" s="168"/>
      <c r="FI44" s="168"/>
      <c r="FJ44" s="168"/>
      <c r="FK44" s="168"/>
      <c r="FL44" s="168"/>
      <c r="FM44" s="168"/>
      <c r="FN44" s="168"/>
      <c r="FO44" s="168"/>
      <c r="FP44" s="168"/>
      <c r="FQ44" s="168"/>
      <c r="FR44" s="168"/>
      <c r="FS44" s="168"/>
      <c r="FT44" s="168"/>
      <c r="FU44" s="168"/>
      <c r="FV44" s="168"/>
      <c r="FW44" s="168"/>
      <c r="FX44" s="168"/>
      <c r="FY44" s="168"/>
      <c r="FZ44" s="168"/>
      <c r="GA44" s="168"/>
      <c r="GB44" s="168"/>
      <c r="GC44" s="168"/>
      <c r="GD44" s="168"/>
      <c r="GE44" s="168"/>
      <c r="GF44" s="168"/>
      <c r="GG44" s="168"/>
      <c r="GH44" s="168"/>
      <c r="GI44" s="168"/>
      <c r="GJ44" s="168"/>
      <c r="GK44" s="168"/>
      <c r="GL44" s="168"/>
      <c r="GM44" s="168"/>
      <c r="GN44" s="168"/>
      <c r="GO44" s="168"/>
      <c r="GP44" s="168"/>
      <c r="GQ44" s="168"/>
      <c r="GR44" s="168"/>
      <c r="GS44" s="168"/>
      <c r="GT44" s="168"/>
      <c r="GU44" s="168"/>
      <c r="GV44" s="168"/>
      <c r="GW44" s="168"/>
      <c r="GX44" s="168"/>
      <c r="GY44" s="168"/>
      <c r="GZ44" s="168"/>
      <c r="HA44" s="168"/>
      <c r="HB44" s="168"/>
      <c r="HC44" s="168"/>
      <c r="HD44" s="168"/>
      <c r="HE44" s="168"/>
      <c r="HF44" s="168"/>
      <c r="HG44" s="168"/>
      <c r="HH44" s="168"/>
      <c r="HI44" s="168"/>
      <c r="HJ44" s="168"/>
      <c r="HK44" s="168"/>
      <c r="HL44" s="168"/>
      <c r="HM44" s="168"/>
      <c r="HN44" s="168"/>
      <c r="HO44" s="168"/>
      <c r="HP44" s="168"/>
      <c r="HQ44" s="168"/>
      <c r="HR44" s="168"/>
      <c r="HS44" s="168"/>
      <c r="HT44" s="168"/>
      <c r="HU44" s="168"/>
      <c r="HV44" s="168"/>
      <c r="HW44" s="168"/>
      <c r="HX44" s="168"/>
      <c r="HY44" s="168"/>
      <c r="HZ44" s="168"/>
      <c r="IA44" s="168"/>
      <c r="IB44" s="168"/>
      <c r="IC44" s="168"/>
      <c r="ID44" s="168"/>
      <c r="IE44" s="168"/>
      <c r="IF44" s="168"/>
      <c r="IG44" s="168"/>
      <c r="IH44" s="168"/>
      <c r="II44" s="168"/>
      <c r="IJ44" s="168"/>
      <c r="IK44" s="168"/>
      <c r="IL44" s="168"/>
    </row>
    <row r="45" spans="1:246" ht="15.75" customHeight="1" outlineLevel="2" x14ac:dyDescent="0.35">
      <c r="A45" s="3" t="s">
        <v>823</v>
      </c>
      <c r="B45" s="70"/>
      <c r="C45" s="70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94"/>
      <c r="AI45" s="167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168"/>
      <c r="AW45" s="168"/>
      <c r="AX45" s="168"/>
      <c r="AY45" s="168"/>
      <c r="AZ45" s="168"/>
      <c r="BA45" s="168"/>
      <c r="BB45" s="168"/>
      <c r="BC45" s="168"/>
      <c r="BD45" s="168"/>
      <c r="BE45" s="168"/>
      <c r="BF45" s="168"/>
      <c r="BG45" s="168"/>
      <c r="BH45" s="168"/>
      <c r="BI45" s="168"/>
      <c r="BJ45" s="168"/>
      <c r="BK45" s="168"/>
      <c r="BL45" s="168"/>
      <c r="BM45" s="169"/>
      <c r="BN45" s="170"/>
      <c r="BO45" s="168"/>
      <c r="BP45" s="168"/>
      <c r="BQ45" s="168"/>
      <c r="BR45" s="168"/>
      <c r="BS45" s="168"/>
      <c r="BT45" s="168"/>
      <c r="BU45" s="168"/>
      <c r="BV45" s="168"/>
      <c r="BW45" s="168"/>
      <c r="BX45" s="168"/>
      <c r="BY45" s="168"/>
      <c r="BZ45" s="168"/>
      <c r="CA45" s="168"/>
      <c r="CB45" s="168"/>
      <c r="CC45" s="168"/>
      <c r="CD45" s="168"/>
      <c r="CE45" s="168"/>
      <c r="CF45" s="168"/>
      <c r="CG45" s="168"/>
      <c r="CH45" s="168"/>
      <c r="CI45" s="168"/>
      <c r="CJ45" s="168"/>
      <c r="CK45" s="168"/>
      <c r="CL45" s="168"/>
      <c r="CM45" s="168"/>
      <c r="CN45" s="168"/>
      <c r="CO45" s="168"/>
      <c r="CP45" s="168"/>
      <c r="CQ45" s="168"/>
      <c r="CR45" s="168"/>
      <c r="CS45" s="168"/>
      <c r="CT45" s="168"/>
      <c r="CU45" s="168"/>
      <c r="CV45" s="168"/>
      <c r="CW45" s="168"/>
      <c r="CX45" s="168"/>
      <c r="CY45" s="168"/>
      <c r="CZ45" s="168"/>
      <c r="DA45" s="168"/>
      <c r="DB45" s="168"/>
      <c r="DC45" s="168"/>
      <c r="DD45" s="168"/>
      <c r="DE45" s="168"/>
      <c r="DF45" s="168"/>
      <c r="DG45" s="168"/>
      <c r="DH45" s="168"/>
      <c r="DI45" s="168"/>
      <c r="DJ45" s="168"/>
      <c r="DK45" s="168"/>
      <c r="DL45" s="168"/>
      <c r="DM45" s="168"/>
      <c r="DN45" s="168"/>
      <c r="DO45" s="168"/>
      <c r="DP45" s="168"/>
      <c r="DQ45" s="168"/>
      <c r="DR45" s="168"/>
      <c r="DS45" s="168"/>
      <c r="DT45" s="168"/>
      <c r="DU45" s="168"/>
      <c r="DV45" s="168"/>
      <c r="DW45" s="168"/>
      <c r="DX45" s="168"/>
      <c r="DY45" s="168"/>
      <c r="DZ45" s="168"/>
      <c r="EA45" s="168"/>
      <c r="EB45" s="168"/>
      <c r="EC45" s="168"/>
      <c r="ED45" s="168"/>
      <c r="EE45" s="168"/>
      <c r="EF45" s="168"/>
      <c r="EG45" s="168"/>
      <c r="EH45" s="168"/>
      <c r="EI45" s="168"/>
      <c r="EJ45" s="168"/>
      <c r="EK45" s="168"/>
      <c r="EL45" s="168"/>
      <c r="EM45" s="168"/>
      <c r="EN45" s="168"/>
      <c r="EO45" s="168"/>
      <c r="EP45" s="168"/>
      <c r="EQ45" s="168"/>
      <c r="ER45" s="168"/>
      <c r="ES45" s="168"/>
      <c r="ET45" s="168"/>
      <c r="EU45" s="168"/>
      <c r="EV45" s="168"/>
      <c r="EW45" s="168"/>
      <c r="EX45" s="168"/>
      <c r="EY45" s="168"/>
      <c r="EZ45" s="168"/>
      <c r="FA45" s="168"/>
      <c r="FB45" s="168"/>
      <c r="FC45" s="168"/>
      <c r="FD45" s="168"/>
      <c r="FE45" s="168"/>
      <c r="FF45" s="168"/>
      <c r="FG45" s="168"/>
      <c r="FH45" s="168"/>
      <c r="FI45" s="168"/>
      <c r="FJ45" s="168"/>
      <c r="FK45" s="168"/>
      <c r="FL45" s="168"/>
      <c r="FM45" s="168"/>
      <c r="FN45" s="168"/>
      <c r="FO45" s="168"/>
      <c r="FP45" s="168"/>
      <c r="FQ45" s="168"/>
      <c r="FR45" s="168"/>
      <c r="FS45" s="168"/>
      <c r="FT45" s="168"/>
      <c r="FU45" s="168"/>
      <c r="FV45" s="168"/>
      <c r="FW45" s="168"/>
      <c r="FX45" s="168"/>
      <c r="FY45" s="168"/>
      <c r="FZ45" s="168"/>
      <c r="GA45" s="168"/>
      <c r="GB45" s="168"/>
      <c r="GC45" s="168"/>
      <c r="GD45" s="168"/>
      <c r="GE45" s="168"/>
      <c r="GF45" s="168"/>
      <c r="GG45" s="168"/>
      <c r="GH45" s="168"/>
      <c r="GI45" s="168"/>
      <c r="GJ45" s="168"/>
      <c r="GK45" s="168"/>
      <c r="GL45" s="168"/>
      <c r="GM45" s="168"/>
      <c r="GN45" s="168"/>
      <c r="GO45" s="168"/>
      <c r="GP45" s="168"/>
      <c r="GQ45" s="168"/>
      <c r="GR45" s="168"/>
      <c r="GS45" s="168"/>
      <c r="GT45" s="168"/>
      <c r="GU45" s="168"/>
      <c r="GV45" s="168"/>
      <c r="GW45" s="168"/>
      <c r="GX45" s="168"/>
      <c r="GY45" s="168"/>
      <c r="GZ45" s="168"/>
      <c r="HA45" s="168"/>
      <c r="HB45" s="168"/>
      <c r="HC45" s="168"/>
      <c r="HD45" s="168"/>
      <c r="HE45" s="168"/>
      <c r="HF45" s="168"/>
      <c r="HG45" s="168"/>
      <c r="HH45" s="168"/>
      <c r="HI45" s="168"/>
      <c r="HJ45" s="168"/>
      <c r="HK45" s="168"/>
      <c r="HL45" s="168"/>
      <c r="HM45" s="168"/>
      <c r="HN45" s="168"/>
      <c r="HO45" s="168"/>
      <c r="HP45" s="168"/>
      <c r="HQ45" s="168"/>
      <c r="HR45" s="168"/>
      <c r="HS45" s="168"/>
      <c r="HT45" s="168"/>
      <c r="HU45" s="168"/>
      <c r="HV45" s="168"/>
      <c r="HW45" s="168"/>
      <c r="HX45" s="168"/>
      <c r="HY45" s="168"/>
      <c r="HZ45" s="168"/>
      <c r="IA45" s="168"/>
      <c r="IB45" s="168"/>
      <c r="IC45" s="168"/>
      <c r="ID45" s="168"/>
      <c r="IE45" s="168"/>
      <c r="IF45" s="168"/>
      <c r="IG45" s="168"/>
      <c r="IH45" s="168"/>
      <c r="II45" s="168"/>
      <c r="IJ45" s="168"/>
      <c r="IK45" s="168"/>
      <c r="IL45" s="168"/>
    </row>
    <row r="46" spans="1:246" ht="15.75" customHeight="1" outlineLevel="2" x14ac:dyDescent="0.35">
      <c r="A46" s="3" t="s">
        <v>824</v>
      </c>
      <c r="B46" s="70"/>
      <c r="C46" s="70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>
        <v>50</v>
      </c>
      <c r="AD46" s="168"/>
      <c r="AE46" s="168"/>
      <c r="AF46" s="168"/>
      <c r="AG46" s="168"/>
      <c r="AH46" s="194"/>
      <c r="AI46" s="167"/>
      <c r="AJ46" s="168">
        <v>50</v>
      </c>
      <c r="AK46" s="168"/>
      <c r="AL46" s="168"/>
      <c r="AM46" s="168"/>
      <c r="AN46" s="168"/>
      <c r="AO46" s="168"/>
      <c r="AP46" s="168"/>
      <c r="AQ46" s="168">
        <v>50</v>
      </c>
      <c r="AR46" s="168"/>
      <c r="AS46" s="168"/>
      <c r="AT46" s="168"/>
      <c r="AU46" s="168"/>
      <c r="AV46" s="168"/>
      <c r="AW46" s="168"/>
      <c r="AX46" s="168">
        <v>50</v>
      </c>
      <c r="AY46" s="168"/>
      <c r="AZ46" s="168"/>
      <c r="BA46" s="168"/>
      <c r="BB46" s="168"/>
      <c r="BC46" s="168"/>
      <c r="BD46" s="168"/>
      <c r="BE46" s="168"/>
      <c r="BF46" s="168">
        <v>50</v>
      </c>
      <c r="BG46" s="168"/>
      <c r="BH46" s="168"/>
      <c r="BI46" s="168"/>
      <c r="BJ46" s="168"/>
      <c r="BK46" s="168"/>
      <c r="BL46" s="168"/>
      <c r="BM46" s="169"/>
      <c r="BN46" s="170"/>
      <c r="BO46" s="168"/>
      <c r="BP46" s="168"/>
      <c r="BQ46" s="168"/>
      <c r="BR46" s="168"/>
      <c r="BS46" s="168"/>
      <c r="BT46" s="168"/>
      <c r="BU46" s="168"/>
      <c r="BV46" s="168"/>
      <c r="BW46" s="168"/>
      <c r="BX46" s="168"/>
      <c r="BY46" s="168"/>
      <c r="BZ46" s="168"/>
      <c r="CA46" s="168"/>
      <c r="CB46" s="168"/>
      <c r="CC46" s="168"/>
      <c r="CD46" s="168"/>
      <c r="CE46" s="168"/>
      <c r="CF46" s="168"/>
      <c r="CG46" s="168">
        <v>50</v>
      </c>
      <c r="CH46" s="168"/>
      <c r="CI46" s="168"/>
      <c r="CJ46" s="168"/>
      <c r="CK46" s="168"/>
      <c r="CL46" s="168"/>
      <c r="CM46" s="168"/>
      <c r="CN46" s="168">
        <v>50</v>
      </c>
      <c r="CO46" s="168"/>
      <c r="CP46" s="168"/>
      <c r="CQ46" s="168"/>
      <c r="CR46" s="168"/>
      <c r="CS46" s="168"/>
      <c r="CT46" s="168"/>
      <c r="CU46" s="168"/>
      <c r="CV46" s="168"/>
      <c r="CW46" s="168"/>
      <c r="CX46" s="168"/>
      <c r="CY46" s="168"/>
      <c r="CZ46" s="168"/>
      <c r="DA46" s="168"/>
      <c r="DB46" s="168"/>
      <c r="DC46" s="168"/>
      <c r="DD46" s="168"/>
      <c r="DE46" s="168"/>
      <c r="DF46" s="168"/>
      <c r="DG46" s="168"/>
      <c r="DH46" s="168"/>
      <c r="DI46" s="168"/>
      <c r="DJ46" s="168"/>
      <c r="DK46" s="168"/>
      <c r="DL46" s="168"/>
      <c r="DM46" s="168"/>
      <c r="DN46" s="168"/>
      <c r="DO46" s="168"/>
      <c r="DP46" s="168"/>
      <c r="DQ46" s="168"/>
      <c r="DR46" s="168"/>
      <c r="DS46" s="168"/>
      <c r="DT46" s="168"/>
      <c r="DU46" s="168"/>
      <c r="DV46" s="168"/>
      <c r="DW46" s="168"/>
      <c r="DX46" s="168"/>
      <c r="DY46" s="168"/>
      <c r="DZ46" s="168"/>
      <c r="EA46" s="168"/>
      <c r="EB46" s="168"/>
      <c r="EC46" s="168"/>
      <c r="ED46" s="168"/>
      <c r="EE46" s="168"/>
      <c r="EF46" s="168"/>
      <c r="EG46" s="168"/>
      <c r="EH46" s="168"/>
      <c r="EI46" s="168"/>
      <c r="EJ46" s="168"/>
      <c r="EK46" s="168"/>
      <c r="EL46" s="168"/>
      <c r="EM46" s="168"/>
      <c r="EN46" s="168"/>
      <c r="EO46" s="168"/>
      <c r="EP46" s="168"/>
      <c r="EQ46" s="168"/>
      <c r="ER46" s="168"/>
      <c r="ES46" s="168"/>
      <c r="ET46" s="168"/>
      <c r="EU46" s="168"/>
      <c r="EV46" s="168"/>
      <c r="EW46" s="168"/>
      <c r="EX46" s="168"/>
      <c r="EY46" s="168"/>
      <c r="EZ46" s="168"/>
      <c r="FA46" s="168"/>
      <c r="FB46" s="168"/>
      <c r="FC46" s="168"/>
      <c r="FD46" s="168"/>
      <c r="FE46" s="168"/>
      <c r="FF46" s="168"/>
      <c r="FG46" s="168"/>
      <c r="FH46" s="168"/>
      <c r="FI46" s="168"/>
      <c r="FJ46" s="168"/>
      <c r="FK46" s="168"/>
      <c r="FL46" s="168"/>
      <c r="FM46" s="168"/>
      <c r="FN46" s="168"/>
      <c r="FO46" s="168"/>
      <c r="FP46" s="168"/>
      <c r="FQ46" s="168"/>
      <c r="FR46" s="168"/>
      <c r="FS46" s="168"/>
      <c r="FT46" s="168"/>
      <c r="FU46" s="168"/>
      <c r="FV46" s="168"/>
      <c r="FW46" s="168"/>
      <c r="FX46" s="168"/>
      <c r="FY46" s="168"/>
      <c r="FZ46" s="168"/>
      <c r="GA46" s="168"/>
      <c r="GB46" s="168"/>
      <c r="GC46" s="168"/>
      <c r="GD46" s="168"/>
      <c r="GE46" s="168"/>
      <c r="GF46" s="168"/>
      <c r="GG46" s="168"/>
      <c r="GH46" s="168"/>
      <c r="GI46" s="168"/>
      <c r="GJ46" s="168"/>
      <c r="GK46" s="168"/>
      <c r="GL46" s="168"/>
      <c r="GM46" s="168"/>
      <c r="GN46" s="168"/>
      <c r="GO46" s="168"/>
      <c r="GP46" s="168"/>
      <c r="GQ46" s="168"/>
      <c r="GR46" s="168"/>
      <c r="GS46" s="168"/>
      <c r="GT46" s="168"/>
      <c r="GU46" s="168"/>
      <c r="GV46" s="168"/>
      <c r="GW46" s="168"/>
      <c r="GX46" s="168"/>
      <c r="GY46" s="168"/>
      <c r="GZ46" s="168"/>
      <c r="HA46" s="168"/>
      <c r="HB46" s="168"/>
      <c r="HC46" s="168"/>
      <c r="HD46" s="168"/>
      <c r="HE46" s="168"/>
      <c r="HF46" s="168"/>
      <c r="HG46" s="168"/>
      <c r="HH46" s="168"/>
      <c r="HI46" s="168"/>
      <c r="HJ46" s="168"/>
      <c r="HK46" s="168"/>
      <c r="HL46" s="168"/>
      <c r="HM46" s="168"/>
      <c r="HN46" s="168"/>
      <c r="HO46" s="168"/>
      <c r="HP46" s="168"/>
      <c r="HQ46" s="168"/>
      <c r="HR46" s="168"/>
      <c r="HS46" s="168"/>
      <c r="HT46" s="168"/>
      <c r="HU46" s="168"/>
      <c r="HV46" s="168"/>
      <c r="HW46" s="168"/>
      <c r="HX46" s="168"/>
      <c r="HY46" s="168"/>
      <c r="HZ46" s="168"/>
      <c r="IA46" s="168"/>
      <c r="IB46" s="168"/>
      <c r="IC46" s="168"/>
      <c r="ID46" s="168"/>
      <c r="IE46" s="168"/>
      <c r="IF46" s="168"/>
      <c r="IG46" s="168"/>
      <c r="IH46" s="168"/>
      <c r="II46" s="168"/>
      <c r="IJ46" s="168"/>
      <c r="IK46" s="168"/>
      <c r="IL46" s="168"/>
    </row>
    <row r="47" spans="1:246" ht="15.75" customHeight="1" outlineLevel="2" x14ac:dyDescent="0.35">
      <c r="A47" s="3" t="s">
        <v>825</v>
      </c>
      <c r="B47" s="70"/>
      <c r="C47" s="70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94"/>
      <c r="AI47" s="167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68"/>
      <c r="AV47" s="168"/>
      <c r="AW47" s="168"/>
      <c r="AX47" s="168"/>
      <c r="AY47" s="168"/>
      <c r="AZ47" s="168"/>
      <c r="BA47" s="168"/>
      <c r="BB47" s="168"/>
      <c r="BC47" s="168"/>
      <c r="BD47" s="168"/>
      <c r="BE47" s="168"/>
      <c r="BF47" s="168"/>
      <c r="BG47" s="168"/>
      <c r="BH47" s="168"/>
      <c r="BI47" s="168"/>
      <c r="BJ47" s="168"/>
      <c r="BK47" s="168"/>
      <c r="BL47" s="168"/>
      <c r="BM47" s="169"/>
      <c r="BN47" s="170"/>
      <c r="BO47" s="168"/>
      <c r="BP47" s="168"/>
      <c r="BQ47" s="168"/>
      <c r="BR47" s="168"/>
      <c r="BS47" s="168"/>
      <c r="BT47" s="168"/>
      <c r="BU47" s="168"/>
      <c r="BV47" s="168"/>
      <c r="BW47" s="168"/>
      <c r="BX47" s="168"/>
      <c r="BY47" s="168"/>
      <c r="BZ47" s="168"/>
      <c r="CA47" s="168"/>
      <c r="CB47" s="168"/>
      <c r="CC47" s="168"/>
      <c r="CD47" s="168"/>
      <c r="CE47" s="168"/>
      <c r="CF47" s="168"/>
      <c r="CG47" s="168"/>
      <c r="CH47" s="168"/>
      <c r="CI47" s="168"/>
      <c r="CJ47" s="168"/>
      <c r="CK47" s="168"/>
      <c r="CL47" s="168"/>
      <c r="CM47" s="168"/>
      <c r="CN47" s="168"/>
      <c r="CO47" s="168"/>
      <c r="CP47" s="168"/>
      <c r="CQ47" s="168"/>
      <c r="CR47" s="168"/>
      <c r="CS47" s="168"/>
      <c r="CT47" s="168"/>
      <c r="CU47" s="168"/>
      <c r="CV47" s="168"/>
      <c r="CW47" s="168"/>
      <c r="CX47" s="168"/>
      <c r="CY47" s="168"/>
      <c r="CZ47" s="168"/>
      <c r="DA47" s="168"/>
      <c r="DB47" s="168"/>
      <c r="DC47" s="168"/>
      <c r="DD47" s="168"/>
      <c r="DE47" s="168"/>
      <c r="DF47" s="168"/>
      <c r="DG47" s="168"/>
      <c r="DH47" s="168"/>
      <c r="DI47" s="168"/>
      <c r="DJ47" s="168"/>
      <c r="DK47" s="168"/>
      <c r="DL47" s="168"/>
      <c r="DM47" s="168"/>
      <c r="DN47" s="168"/>
      <c r="DO47" s="168"/>
      <c r="DP47" s="168"/>
      <c r="DQ47" s="168"/>
      <c r="DR47" s="168"/>
      <c r="DS47" s="168"/>
      <c r="DT47" s="168"/>
      <c r="DU47" s="168"/>
      <c r="DV47" s="168"/>
      <c r="DW47" s="168"/>
      <c r="DX47" s="168"/>
      <c r="DY47" s="168"/>
      <c r="DZ47" s="168"/>
      <c r="EA47" s="168"/>
      <c r="EB47" s="168"/>
      <c r="EC47" s="168"/>
      <c r="ED47" s="168"/>
      <c r="EE47" s="168"/>
      <c r="EF47" s="168"/>
      <c r="EG47" s="168"/>
      <c r="EH47" s="168"/>
      <c r="EI47" s="168"/>
      <c r="EJ47" s="168"/>
      <c r="EK47" s="168"/>
      <c r="EL47" s="168"/>
      <c r="EM47" s="168"/>
      <c r="EN47" s="168"/>
      <c r="EO47" s="168"/>
      <c r="EP47" s="168"/>
      <c r="EQ47" s="168"/>
      <c r="ER47" s="168"/>
      <c r="ES47" s="168"/>
      <c r="ET47" s="168"/>
      <c r="EU47" s="168"/>
      <c r="EV47" s="168"/>
      <c r="EW47" s="168"/>
      <c r="EX47" s="168"/>
      <c r="EY47" s="168"/>
      <c r="EZ47" s="168"/>
      <c r="FA47" s="168"/>
      <c r="FB47" s="168"/>
      <c r="FC47" s="168"/>
      <c r="FD47" s="168"/>
      <c r="FE47" s="168"/>
      <c r="FF47" s="168"/>
      <c r="FG47" s="168"/>
      <c r="FH47" s="168"/>
      <c r="FI47" s="168"/>
      <c r="FJ47" s="168"/>
      <c r="FK47" s="168"/>
      <c r="FL47" s="168"/>
      <c r="FM47" s="168"/>
      <c r="FN47" s="168"/>
      <c r="FO47" s="168"/>
      <c r="FP47" s="168"/>
      <c r="FQ47" s="168"/>
      <c r="FR47" s="168"/>
      <c r="FS47" s="168"/>
      <c r="FT47" s="168"/>
      <c r="FU47" s="168"/>
      <c r="FV47" s="168"/>
      <c r="FW47" s="168"/>
      <c r="FX47" s="168"/>
      <c r="FY47" s="168"/>
      <c r="FZ47" s="168"/>
      <c r="GA47" s="168"/>
      <c r="GB47" s="168"/>
      <c r="GC47" s="168"/>
      <c r="GD47" s="168"/>
      <c r="GE47" s="168"/>
      <c r="GF47" s="168"/>
      <c r="GG47" s="168"/>
      <c r="GH47" s="168"/>
      <c r="GI47" s="168"/>
      <c r="GJ47" s="168"/>
      <c r="GK47" s="168"/>
      <c r="GL47" s="168"/>
      <c r="GM47" s="168"/>
      <c r="GN47" s="168"/>
      <c r="GO47" s="168"/>
      <c r="GP47" s="168"/>
      <c r="GQ47" s="168"/>
      <c r="GR47" s="168"/>
      <c r="GS47" s="168"/>
      <c r="GT47" s="168"/>
      <c r="GU47" s="168"/>
      <c r="GV47" s="168"/>
      <c r="GW47" s="168"/>
      <c r="GX47" s="168"/>
      <c r="GY47" s="168"/>
      <c r="GZ47" s="168"/>
      <c r="HA47" s="168"/>
      <c r="HB47" s="168"/>
      <c r="HC47" s="168"/>
      <c r="HD47" s="168"/>
      <c r="HE47" s="168"/>
      <c r="HF47" s="168"/>
      <c r="HG47" s="168"/>
      <c r="HH47" s="168"/>
      <c r="HI47" s="168"/>
      <c r="HJ47" s="168"/>
      <c r="HK47" s="168"/>
      <c r="HL47" s="168"/>
      <c r="HM47" s="168"/>
      <c r="HN47" s="168"/>
      <c r="HO47" s="168"/>
      <c r="HP47" s="168"/>
      <c r="HQ47" s="168"/>
      <c r="HR47" s="168"/>
      <c r="HS47" s="168"/>
      <c r="HT47" s="168"/>
      <c r="HU47" s="168"/>
      <c r="HV47" s="168"/>
      <c r="HW47" s="168"/>
      <c r="HX47" s="168"/>
      <c r="HY47" s="168"/>
      <c r="HZ47" s="168"/>
      <c r="IA47" s="168"/>
      <c r="IB47" s="168"/>
      <c r="IC47" s="168"/>
      <c r="ID47" s="168"/>
      <c r="IE47" s="168"/>
      <c r="IF47" s="168"/>
      <c r="IG47" s="168"/>
      <c r="IH47" s="168"/>
      <c r="II47" s="168"/>
      <c r="IJ47" s="168"/>
      <c r="IK47" s="168"/>
      <c r="IL47" s="168"/>
    </row>
    <row r="48" spans="1:246" ht="15.75" customHeight="1" outlineLevel="1" x14ac:dyDescent="0.35">
      <c r="A48" s="90" t="s">
        <v>826</v>
      </c>
      <c r="B48" s="70"/>
      <c r="C48" s="70"/>
      <c r="D48" s="178">
        <f t="shared" ref="D48:CQ48" si="334">SUM(D49:D56)</f>
        <v>0</v>
      </c>
      <c r="E48" s="178">
        <f t="shared" si="334"/>
        <v>0</v>
      </c>
      <c r="F48" s="178">
        <f t="shared" si="334"/>
        <v>0</v>
      </c>
      <c r="G48" s="178">
        <f t="shared" si="334"/>
        <v>0</v>
      </c>
      <c r="H48" s="178">
        <f t="shared" si="334"/>
        <v>0</v>
      </c>
      <c r="I48" s="178">
        <f t="shared" si="334"/>
        <v>0</v>
      </c>
      <c r="J48" s="178">
        <f t="shared" si="334"/>
        <v>0</v>
      </c>
      <c r="K48" s="178">
        <f t="shared" si="334"/>
        <v>0</v>
      </c>
      <c r="L48" s="178">
        <f t="shared" si="334"/>
        <v>0</v>
      </c>
      <c r="M48" s="178">
        <f t="shared" si="334"/>
        <v>0</v>
      </c>
      <c r="N48" s="178">
        <f t="shared" si="334"/>
        <v>0</v>
      </c>
      <c r="O48" s="178">
        <f t="shared" si="334"/>
        <v>0</v>
      </c>
      <c r="P48" s="178">
        <f t="shared" si="334"/>
        <v>0</v>
      </c>
      <c r="Q48" s="178">
        <f t="shared" si="334"/>
        <v>0</v>
      </c>
      <c r="R48" s="178">
        <f t="shared" si="334"/>
        <v>0</v>
      </c>
      <c r="S48" s="178">
        <f t="shared" si="334"/>
        <v>0</v>
      </c>
      <c r="T48" s="178">
        <f t="shared" si="334"/>
        <v>0</v>
      </c>
      <c r="U48" s="178">
        <f t="shared" si="334"/>
        <v>0</v>
      </c>
      <c r="V48" s="178">
        <f t="shared" si="334"/>
        <v>0</v>
      </c>
      <c r="W48" s="178">
        <f t="shared" si="334"/>
        <v>0</v>
      </c>
      <c r="X48" s="178">
        <f t="shared" si="334"/>
        <v>0</v>
      </c>
      <c r="Y48" s="178">
        <f t="shared" si="334"/>
        <v>0</v>
      </c>
      <c r="Z48" s="178">
        <f t="shared" si="334"/>
        <v>0</v>
      </c>
      <c r="AA48" s="178">
        <f t="shared" si="334"/>
        <v>0</v>
      </c>
      <c r="AB48" s="178">
        <f t="shared" si="334"/>
        <v>0</v>
      </c>
      <c r="AC48" s="178">
        <f t="shared" si="334"/>
        <v>0</v>
      </c>
      <c r="AD48" s="178">
        <f t="shared" si="334"/>
        <v>0</v>
      </c>
      <c r="AE48" s="178">
        <f t="shared" si="334"/>
        <v>0</v>
      </c>
      <c r="AF48" s="178">
        <f t="shared" si="334"/>
        <v>99</v>
      </c>
      <c r="AG48" s="178">
        <f t="shared" si="334"/>
        <v>0</v>
      </c>
      <c r="AH48" s="178">
        <f t="shared" si="334"/>
        <v>0</v>
      </c>
      <c r="AI48" s="177">
        <f t="shared" si="334"/>
        <v>0</v>
      </c>
      <c r="AJ48" s="178">
        <f t="shared" si="334"/>
        <v>0</v>
      </c>
      <c r="AK48" s="178">
        <f t="shared" si="334"/>
        <v>0</v>
      </c>
      <c r="AL48" s="178">
        <f t="shared" si="334"/>
        <v>0</v>
      </c>
      <c r="AM48" s="178">
        <f t="shared" si="334"/>
        <v>0</v>
      </c>
      <c r="AN48" s="178">
        <f t="shared" si="334"/>
        <v>834.66</v>
      </c>
      <c r="AO48" s="178">
        <f t="shared" si="334"/>
        <v>20</v>
      </c>
      <c r="AP48" s="178">
        <f t="shared" si="334"/>
        <v>0</v>
      </c>
      <c r="AQ48" s="178">
        <f t="shared" si="334"/>
        <v>0</v>
      </c>
      <c r="AR48" s="178">
        <f t="shared" si="334"/>
        <v>0</v>
      </c>
      <c r="AS48" s="178">
        <f t="shared" si="334"/>
        <v>0</v>
      </c>
      <c r="AT48" s="178">
        <f t="shared" si="334"/>
        <v>0</v>
      </c>
      <c r="AU48" s="178">
        <f t="shared" si="334"/>
        <v>260.41000000000003</v>
      </c>
      <c r="AV48" s="178">
        <f t="shared" si="334"/>
        <v>0</v>
      </c>
      <c r="AW48" s="178">
        <f t="shared" si="334"/>
        <v>0</v>
      </c>
      <c r="AX48" s="178">
        <f t="shared" si="334"/>
        <v>8</v>
      </c>
      <c r="AY48" s="178">
        <f t="shared" si="334"/>
        <v>0</v>
      </c>
      <c r="AZ48" s="178">
        <f t="shared" si="334"/>
        <v>0</v>
      </c>
      <c r="BA48" s="178">
        <f t="shared" si="334"/>
        <v>0</v>
      </c>
      <c r="BB48" s="178">
        <f t="shared" si="334"/>
        <v>20</v>
      </c>
      <c r="BC48" s="178">
        <f t="shared" si="334"/>
        <v>0</v>
      </c>
      <c r="BD48" s="178">
        <f t="shared" si="334"/>
        <v>0</v>
      </c>
      <c r="BE48" s="178">
        <f t="shared" si="334"/>
        <v>0</v>
      </c>
      <c r="BF48" s="178">
        <f t="shared" si="334"/>
        <v>0</v>
      </c>
      <c r="BG48" s="178">
        <f t="shared" si="334"/>
        <v>0</v>
      </c>
      <c r="BH48" s="178">
        <f t="shared" si="334"/>
        <v>0</v>
      </c>
      <c r="BI48" s="178">
        <f t="shared" si="334"/>
        <v>50</v>
      </c>
      <c r="BJ48" s="178">
        <f t="shared" si="334"/>
        <v>0</v>
      </c>
      <c r="BK48" s="178">
        <f t="shared" si="334"/>
        <v>0</v>
      </c>
      <c r="BL48" s="178">
        <f t="shared" si="334"/>
        <v>0</v>
      </c>
      <c r="BM48" s="155">
        <f t="shared" si="334"/>
        <v>0</v>
      </c>
      <c r="BN48" s="179">
        <f t="shared" si="334"/>
        <v>0</v>
      </c>
      <c r="BO48" s="178">
        <f t="shared" si="334"/>
        <v>0</v>
      </c>
      <c r="BP48" s="178">
        <f t="shared" si="334"/>
        <v>0</v>
      </c>
      <c r="BQ48" s="178">
        <f t="shared" si="334"/>
        <v>0</v>
      </c>
      <c r="BR48" s="178">
        <f t="shared" si="334"/>
        <v>0</v>
      </c>
      <c r="BS48" s="178">
        <f t="shared" si="334"/>
        <v>0</v>
      </c>
      <c r="BT48" s="178">
        <f t="shared" si="334"/>
        <v>0</v>
      </c>
      <c r="BU48" s="178">
        <f t="shared" si="334"/>
        <v>0</v>
      </c>
      <c r="BV48" s="178">
        <f t="shared" si="334"/>
        <v>0</v>
      </c>
      <c r="BW48" s="178">
        <f t="shared" si="334"/>
        <v>0</v>
      </c>
      <c r="BX48" s="178">
        <f t="shared" si="334"/>
        <v>0</v>
      </c>
      <c r="BY48" s="178">
        <f t="shared" si="334"/>
        <v>0</v>
      </c>
      <c r="BZ48" s="178">
        <f t="shared" si="334"/>
        <v>0</v>
      </c>
      <c r="CA48" s="178">
        <f t="shared" si="334"/>
        <v>0</v>
      </c>
      <c r="CB48" s="178">
        <f t="shared" si="334"/>
        <v>0</v>
      </c>
      <c r="CC48" s="178">
        <f t="shared" si="334"/>
        <v>0</v>
      </c>
      <c r="CD48" s="178">
        <f t="shared" si="334"/>
        <v>0</v>
      </c>
      <c r="CE48" s="178">
        <f t="shared" si="334"/>
        <v>0</v>
      </c>
      <c r="CF48" s="178">
        <f t="shared" si="334"/>
        <v>0</v>
      </c>
      <c r="CG48" s="178">
        <f t="shared" si="334"/>
        <v>0</v>
      </c>
      <c r="CH48" s="178">
        <f t="shared" si="334"/>
        <v>0</v>
      </c>
      <c r="CI48" s="178">
        <f t="shared" si="334"/>
        <v>0</v>
      </c>
      <c r="CJ48" s="178">
        <f t="shared" si="334"/>
        <v>0</v>
      </c>
      <c r="CK48" s="178">
        <f t="shared" si="334"/>
        <v>0</v>
      </c>
      <c r="CL48" s="178">
        <f t="shared" si="334"/>
        <v>0</v>
      </c>
      <c r="CM48" s="178">
        <f t="shared" si="334"/>
        <v>0</v>
      </c>
      <c r="CN48" s="178">
        <f t="shared" si="334"/>
        <v>0</v>
      </c>
      <c r="CO48" s="178">
        <f t="shared" si="334"/>
        <v>0</v>
      </c>
      <c r="CP48" s="178">
        <f t="shared" si="334"/>
        <v>0</v>
      </c>
      <c r="CQ48" s="178">
        <f t="shared" si="334"/>
        <v>0</v>
      </c>
      <c r="CR48" s="178">
        <f t="shared" ref="CR48:FC48" si="335">SUM(CR49:CR56)</f>
        <v>0</v>
      </c>
      <c r="CS48" s="178">
        <f t="shared" si="335"/>
        <v>0</v>
      </c>
      <c r="CT48" s="178">
        <f t="shared" si="335"/>
        <v>0</v>
      </c>
      <c r="CU48" s="178">
        <f t="shared" si="335"/>
        <v>0</v>
      </c>
      <c r="CV48" s="178">
        <f t="shared" si="335"/>
        <v>0</v>
      </c>
      <c r="CW48" s="178">
        <f t="shared" si="335"/>
        <v>0</v>
      </c>
      <c r="CX48" s="178">
        <f t="shared" si="335"/>
        <v>0</v>
      </c>
      <c r="CY48" s="178">
        <f t="shared" si="335"/>
        <v>0</v>
      </c>
      <c r="CZ48" s="178">
        <f t="shared" si="335"/>
        <v>0</v>
      </c>
      <c r="DA48" s="178">
        <f t="shared" si="335"/>
        <v>0</v>
      </c>
      <c r="DB48" s="178">
        <f t="shared" si="335"/>
        <v>0</v>
      </c>
      <c r="DC48" s="178">
        <f t="shared" si="335"/>
        <v>0</v>
      </c>
      <c r="DD48" s="178">
        <f t="shared" si="335"/>
        <v>0</v>
      </c>
      <c r="DE48" s="178">
        <f t="shared" si="335"/>
        <v>0</v>
      </c>
      <c r="DF48" s="178">
        <f t="shared" si="335"/>
        <v>0</v>
      </c>
      <c r="DG48" s="178">
        <f t="shared" si="335"/>
        <v>0</v>
      </c>
      <c r="DH48" s="178">
        <f t="shared" si="335"/>
        <v>0</v>
      </c>
      <c r="DI48" s="178">
        <f t="shared" si="335"/>
        <v>0</v>
      </c>
      <c r="DJ48" s="178">
        <f t="shared" si="335"/>
        <v>0</v>
      </c>
      <c r="DK48" s="178">
        <f t="shared" si="335"/>
        <v>0</v>
      </c>
      <c r="DL48" s="178">
        <f t="shared" si="335"/>
        <v>0</v>
      </c>
      <c r="DM48" s="178">
        <f t="shared" si="335"/>
        <v>0</v>
      </c>
      <c r="DN48" s="178">
        <f t="shared" si="335"/>
        <v>0</v>
      </c>
      <c r="DO48" s="178">
        <f t="shared" si="335"/>
        <v>0</v>
      </c>
      <c r="DP48" s="178">
        <f t="shared" si="335"/>
        <v>0</v>
      </c>
      <c r="DQ48" s="178">
        <f t="shared" si="335"/>
        <v>0</v>
      </c>
      <c r="DR48" s="178">
        <f t="shared" si="335"/>
        <v>0</v>
      </c>
      <c r="DS48" s="178">
        <f t="shared" si="335"/>
        <v>0</v>
      </c>
      <c r="DT48" s="178">
        <f t="shared" si="335"/>
        <v>0</v>
      </c>
      <c r="DU48" s="178">
        <f t="shared" si="335"/>
        <v>0</v>
      </c>
      <c r="DV48" s="178">
        <f t="shared" si="335"/>
        <v>0</v>
      </c>
      <c r="DW48" s="178">
        <f t="shared" si="335"/>
        <v>0</v>
      </c>
      <c r="DX48" s="178">
        <f t="shared" si="335"/>
        <v>0</v>
      </c>
      <c r="DY48" s="178">
        <f t="shared" si="335"/>
        <v>0</v>
      </c>
      <c r="DZ48" s="178">
        <f t="shared" si="335"/>
        <v>0</v>
      </c>
      <c r="EA48" s="178">
        <f t="shared" si="335"/>
        <v>0</v>
      </c>
      <c r="EB48" s="178">
        <f t="shared" si="335"/>
        <v>0</v>
      </c>
      <c r="EC48" s="178">
        <f t="shared" si="335"/>
        <v>0</v>
      </c>
      <c r="ED48" s="178">
        <f t="shared" si="335"/>
        <v>0</v>
      </c>
      <c r="EE48" s="178">
        <f t="shared" si="335"/>
        <v>0</v>
      </c>
      <c r="EF48" s="178">
        <f t="shared" si="335"/>
        <v>0</v>
      </c>
      <c r="EG48" s="178">
        <f t="shared" si="335"/>
        <v>0</v>
      </c>
      <c r="EH48" s="178">
        <f t="shared" si="335"/>
        <v>0</v>
      </c>
      <c r="EI48" s="178">
        <f t="shared" si="335"/>
        <v>0</v>
      </c>
      <c r="EJ48" s="178">
        <f t="shared" si="335"/>
        <v>0</v>
      </c>
      <c r="EK48" s="178">
        <f t="shared" si="335"/>
        <v>0</v>
      </c>
      <c r="EL48" s="178">
        <f t="shared" si="335"/>
        <v>0</v>
      </c>
      <c r="EM48" s="178">
        <f t="shared" si="335"/>
        <v>0</v>
      </c>
      <c r="EN48" s="178">
        <f t="shared" si="335"/>
        <v>0</v>
      </c>
      <c r="EO48" s="178">
        <f t="shared" si="335"/>
        <v>0</v>
      </c>
      <c r="EP48" s="178">
        <f t="shared" si="335"/>
        <v>0</v>
      </c>
      <c r="EQ48" s="178">
        <f t="shared" si="335"/>
        <v>0</v>
      </c>
      <c r="ER48" s="178">
        <f t="shared" si="335"/>
        <v>0</v>
      </c>
      <c r="ES48" s="178">
        <f t="shared" si="335"/>
        <v>0</v>
      </c>
      <c r="ET48" s="178">
        <f t="shared" si="335"/>
        <v>0</v>
      </c>
      <c r="EU48" s="178">
        <f t="shared" si="335"/>
        <v>0</v>
      </c>
      <c r="EV48" s="178">
        <f t="shared" si="335"/>
        <v>0</v>
      </c>
      <c r="EW48" s="178">
        <f t="shared" si="335"/>
        <v>0</v>
      </c>
      <c r="EX48" s="178">
        <f t="shared" si="335"/>
        <v>0</v>
      </c>
      <c r="EY48" s="178">
        <f t="shared" si="335"/>
        <v>0</v>
      </c>
      <c r="EZ48" s="178">
        <f t="shared" si="335"/>
        <v>0</v>
      </c>
      <c r="FA48" s="178">
        <f t="shared" si="335"/>
        <v>0</v>
      </c>
      <c r="FB48" s="178">
        <f t="shared" si="335"/>
        <v>0</v>
      </c>
      <c r="FC48" s="178">
        <f t="shared" si="335"/>
        <v>0</v>
      </c>
      <c r="FD48" s="178">
        <f t="shared" ref="FD48:HO48" si="336">SUM(FD49:FD56)</f>
        <v>0</v>
      </c>
      <c r="FE48" s="178">
        <f t="shared" si="336"/>
        <v>0</v>
      </c>
      <c r="FF48" s="178">
        <f t="shared" si="336"/>
        <v>0</v>
      </c>
      <c r="FG48" s="178">
        <f t="shared" si="336"/>
        <v>0</v>
      </c>
      <c r="FH48" s="178">
        <f t="shared" si="336"/>
        <v>0</v>
      </c>
      <c r="FI48" s="178">
        <f t="shared" si="336"/>
        <v>0</v>
      </c>
      <c r="FJ48" s="178">
        <f t="shared" si="336"/>
        <v>0</v>
      </c>
      <c r="FK48" s="178">
        <f t="shared" si="336"/>
        <v>0</v>
      </c>
      <c r="FL48" s="178">
        <f t="shared" si="336"/>
        <v>0</v>
      </c>
      <c r="FM48" s="178">
        <f t="shared" si="336"/>
        <v>0</v>
      </c>
      <c r="FN48" s="178">
        <f t="shared" si="336"/>
        <v>0</v>
      </c>
      <c r="FO48" s="178">
        <f t="shared" si="336"/>
        <v>0</v>
      </c>
      <c r="FP48" s="178">
        <f t="shared" si="336"/>
        <v>0</v>
      </c>
      <c r="FQ48" s="178">
        <f t="shared" si="336"/>
        <v>0</v>
      </c>
      <c r="FR48" s="178">
        <f t="shared" si="336"/>
        <v>0</v>
      </c>
      <c r="FS48" s="178">
        <f t="shared" si="336"/>
        <v>0</v>
      </c>
      <c r="FT48" s="178">
        <f t="shared" si="336"/>
        <v>0</v>
      </c>
      <c r="FU48" s="178">
        <f t="shared" si="336"/>
        <v>0</v>
      </c>
      <c r="FV48" s="178">
        <f t="shared" si="336"/>
        <v>0</v>
      </c>
      <c r="FW48" s="178">
        <f t="shared" si="336"/>
        <v>0</v>
      </c>
      <c r="FX48" s="178">
        <f t="shared" si="336"/>
        <v>0</v>
      </c>
      <c r="FY48" s="178">
        <f t="shared" si="336"/>
        <v>0</v>
      </c>
      <c r="FZ48" s="178">
        <f t="shared" si="336"/>
        <v>0</v>
      </c>
      <c r="GA48" s="178">
        <f t="shared" si="336"/>
        <v>0</v>
      </c>
      <c r="GB48" s="178">
        <f t="shared" si="336"/>
        <v>0</v>
      </c>
      <c r="GC48" s="178">
        <f t="shared" si="336"/>
        <v>0</v>
      </c>
      <c r="GD48" s="178">
        <f t="shared" si="336"/>
        <v>0</v>
      </c>
      <c r="GE48" s="178">
        <f t="shared" si="336"/>
        <v>0</v>
      </c>
      <c r="GF48" s="178">
        <f t="shared" si="336"/>
        <v>0</v>
      </c>
      <c r="GG48" s="178">
        <f t="shared" si="336"/>
        <v>0</v>
      </c>
      <c r="GH48" s="178">
        <f t="shared" si="336"/>
        <v>0</v>
      </c>
      <c r="GI48" s="178">
        <f t="shared" si="336"/>
        <v>0</v>
      </c>
      <c r="GJ48" s="178">
        <f t="shared" si="336"/>
        <v>0</v>
      </c>
      <c r="GK48" s="178">
        <f t="shared" si="336"/>
        <v>0</v>
      </c>
      <c r="GL48" s="178">
        <f t="shared" si="336"/>
        <v>0</v>
      </c>
      <c r="GM48" s="178">
        <f t="shared" si="336"/>
        <v>0</v>
      </c>
      <c r="GN48" s="178">
        <f t="shared" si="336"/>
        <v>0</v>
      </c>
      <c r="GO48" s="178">
        <f t="shared" si="336"/>
        <v>0</v>
      </c>
      <c r="GP48" s="178">
        <f t="shared" si="336"/>
        <v>0</v>
      </c>
      <c r="GQ48" s="178">
        <f t="shared" si="336"/>
        <v>0</v>
      </c>
      <c r="GR48" s="178">
        <f t="shared" si="336"/>
        <v>0</v>
      </c>
      <c r="GS48" s="178">
        <f t="shared" si="336"/>
        <v>0</v>
      </c>
      <c r="GT48" s="178">
        <f t="shared" si="336"/>
        <v>0</v>
      </c>
      <c r="GU48" s="178">
        <f t="shared" si="336"/>
        <v>0</v>
      </c>
      <c r="GV48" s="178">
        <f t="shared" si="336"/>
        <v>0</v>
      </c>
      <c r="GW48" s="178">
        <f t="shared" si="336"/>
        <v>0</v>
      </c>
      <c r="GX48" s="178">
        <f t="shared" si="336"/>
        <v>0</v>
      </c>
      <c r="GY48" s="178">
        <f t="shared" si="336"/>
        <v>0</v>
      </c>
      <c r="GZ48" s="178">
        <f t="shared" si="336"/>
        <v>0</v>
      </c>
      <c r="HA48" s="178">
        <f t="shared" si="336"/>
        <v>0</v>
      </c>
      <c r="HB48" s="178">
        <f t="shared" si="336"/>
        <v>0</v>
      </c>
      <c r="HC48" s="178">
        <f t="shared" si="336"/>
        <v>0</v>
      </c>
      <c r="HD48" s="178">
        <f t="shared" si="336"/>
        <v>0</v>
      </c>
      <c r="HE48" s="178">
        <f t="shared" si="336"/>
        <v>0</v>
      </c>
      <c r="HF48" s="178">
        <f t="shared" si="336"/>
        <v>0</v>
      </c>
      <c r="HG48" s="178">
        <f t="shared" si="336"/>
        <v>0</v>
      </c>
      <c r="HH48" s="178">
        <f t="shared" si="336"/>
        <v>0</v>
      </c>
      <c r="HI48" s="178">
        <f t="shared" si="336"/>
        <v>0</v>
      </c>
      <c r="HJ48" s="178">
        <f t="shared" si="336"/>
        <v>0</v>
      </c>
      <c r="HK48" s="178">
        <f t="shared" si="336"/>
        <v>0</v>
      </c>
      <c r="HL48" s="178">
        <f t="shared" si="336"/>
        <v>0</v>
      </c>
      <c r="HM48" s="178">
        <f t="shared" si="336"/>
        <v>0</v>
      </c>
      <c r="HN48" s="178">
        <f t="shared" si="336"/>
        <v>0</v>
      </c>
      <c r="HO48" s="178">
        <f t="shared" si="336"/>
        <v>0</v>
      </c>
      <c r="HP48" s="178">
        <f t="shared" ref="HP48:IL48" si="337">SUM(HP49:HP56)</f>
        <v>0</v>
      </c>
      <c r="HQ48" s="178">
        <f t="shared" si="337"/>
        <v>0</v>
      </c>
      <c r="HR48" s="178">
        <f t="shared" si="337"/>
        <v>0</v>
      </c>
      <c r="HS48" s="178">
        <f t="shared" si="337"/>
        <v>0</v>
      </c>
      <c r="HT48" s="178">
        <f t="shared" si="337"/>
        <v>0</v>
      </c>
      <c r="HU48" s="178">
        <f t="shared" si="337"/>
        <v>0</v>
      </c>
      <c r="HV48" s="178">
        <f t="shared" si="337"/>
        <v>0</v>
      </c>
      <c r="HW48" s="178">
        <f t="shared" si="337"/>
        <v>0</v>
      </c>
      <c r="HX48" s="178">
        <f t="shared" si="337"/>
        <v>0</v>
      </c>
      <c r="HY48" s="178">
        <f t="shared" si="337"/>
        <v>0</v>
      </c>
      <c r="HZ48" s="178">
        <f t="shared" si="337"/>
        <v>0</v>
      </c>
      <c r="IA48" s="178">
        <f t="shared" si="337"/>
        <v>0</v>
      </c>
      <c r="IB48" s="178">
        <f t="shared" si="337"/>
        <v>0</v>
      </c>
      <c r="IC48" s="178">
        <f t="shared" si="337"/>
        <v>0</v>
      </c>
      <c r="ID48" s="178">
        <f t="shared" si="337"/>
        <v>0</v>
      </c>
      <c r="IE48" s="178">
        <f t="shared" si="337"/>
        <v>0</v>
      </c>
      <c r="IF48" s="178">
        <f t="shared" si="337"/>
        <v>0</v>
      </c>
      <c r="IG48" s="178">
        <f t="shared" si="337"/>
        <v>0</v>
      </c>
      <c r="IH48" s="178">
        <f t="shared" si="337"/>
        <v>0</v>
      </c>
      <c r="II48" s="178">
        <f t="shared" si="337"/>
        <v>0</v>
      </c>
      <c r="IJ48" s="178">
        <f t="shared" si="337"/>
        <v>0</v>
      </c>
      <c r="IK48" s="178">
        <f t="shared" si="337"/>
        <v>0</v>
      </c>
      <c r="IL48" s="178">
        <f t="shared" si="337"/>
        <v>0</v>
      </c>
    </row>
    <row r="49" spans="1:246" ht="15.75" customHeight="1" outlineLevel="1" x14ac:dyDescent="0.35">
      <c r="A49" s="3" t="s">
        <v>827</v>
      </c>
      <c r="B49" s="70"/>
      <c r="C49" s="70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94"/>
      <c r="AI49" s="167"/>
      <c r="AJ49" s="168"/>
      <c r="AK49" s="168"/>
      <c r="AL49" s="168"/>
      <c r="AM49" s="168"/>
      <c r="AN49" s="168">
        <v>834.66</v>
      </c>
      <c r="AO49" s="168"/>
      <c r="AP49" s="168"/>
      <c r="AQ49" s="168"/>
      <c r="AR49" s="168"/>
      <c r="AS49" s="168"/>
      <c r="AT49" s="168"/>
      <c r="AU49" s="168"/>
      <c r="AV49" s="168"/>
      <c r="AW49" s="168"/>
      <c r="AX49" s="168"/>
      <c r="AY49" s="168"/>
      <c r="AZ49" s="168"/>
      <c r="BA49" s="168"/>
      <c r="BB49" s="168"/>
      <c r="BC49" s="168"/>
      <c r="BD49" s="168"/>
      <c r="BE49" s="168"/>
      <c r="BF49" s="168"/>
      <c r="BG49" s="168"/>
      <c r="BH49" s="168"/>
      <c r="BI49" s="168"/>
      <c r="BJ49" s="168"/>
      <c r="BK49" s="168"/>
      <c r="BL49" s="168"/>
      <c r="BM49" s="169"/>
      <c r="BN49" s="170"/>
      <c r="BO49" s="168"/>
      <c r="BP49" s="168"/>
      <c r="BQ49" s="168"/>
      <c r="BR49" s="168"/>
      <c r="BS49" s="168"/>
      <c r="BT49" s="168"/>
      <c r="BU49" s="168"/>
      <c r="BV49" s="168"/>
      <c r="BW49" s="168"/>
      <c r="BX49" s="168"/>
      <c r="BY49" s="168"/>
      <c r="BZ49" s="168"/>
      <c r="CA49" s="168"/>
      <c r="CB49" s="168"/>
      <c r="CC49" s="168"/>
      <c r="CD49" s="168"/>
      <c r="CE49" s="168"/>
      <c r="CF49" s="168"/>
      <c r="CG49" s="168"/>
      <c r="CH49" s="168"/>
      <c r="CI49" s="168"/>
      <c r="CJ49" s="168"/>
      <c r="CK49" s="168"/>
      <c r="CL49" s="168"/>
      <c r="CM49" s="168"/>
      <c r="CN49" s="168"/>
      <c r="CO49" s="168"/>
      <c r="CP49" s="168"/>
      <c r="CQ49" s="168"/>
      <c r="CR49" s="168"/>
      <c r="CS49" s="168"/>
      <c r="CT49" s="168"/>
      <c r="CU49" s="168"/>
      <c r="CV49" s="168"/>
      <c r="CW49" s="168"/>
      <c r="CX49" s="168"/>
      <c r="CY49" s="168"/>
      <c r="CZ49" s="168"/>
      <c r="DA49" s="168"/>
      <c r="DB49" s="168"/>
      <c r="DC49" s="168"/>
      <c r="DD49" s="168"/>
      <c r="DE49" s="168"/>
      <c r="DF49" s="168"/>
      <c r="DG49" s="168"/>
      <c r="DH49" s="168"/>
      <c r="DI49" s="168"/>
      <c r="DJ49" s="168"/>
      <c r="DK49" s="168"/>
      <c r="DL49" s="168"/>
      <c r="DM49" s="168"/>
      <c r="DN49" s="168"/>
      <c r="DO49" s="168"/>
      <c r="DP49" s="168"/>
      <c r="DQ49" s="168"/>
      <c r="DR49" s="168"/>
      <c r="DS49" s="168"/>
      <c r="DT49" s="168"/>
      <c r="DU49" s="168"/>
      <c r="DV49" s="168"/>
      <c r="DW49" s="168"/>
      <c r="DX49" s="168"/>
      <c r="DY49" s="168"/>
      <c r="DZ49" s="168"/>
      <c r="EA49" s="168"/>
      <c r="EB49" s="168"/>
      <c r="EC49" s="168"/>
      <c r="ED49" s="168"/>
      <c r="EE49" s="168"/>
      <c r="EF49" s="168"/>
      <c r="EG49" s="168"/>
      <c r="EH49" s="168"/>
      <c r="EI49" s="168"/>
      <c r="EJ49" s="168"/>
      <c r="EK49" s="168"/>
      <c r="EL49" s="168"/>
      <c r="EM49" s="168"/>
      <c r="EN49" s="168"/>
      <c r="EO49" s="168"/>
      <c r="EP49" s="168"/>
      <c r="EQ49" s="168"/>
      <c r="ER49" s="168"/>
      <c r="ES49" s="168"/>
      <c r="ET49" s="168"/>
      <c r="EU49" s="168"/>
      <c r="EV49" s="168"/>
      <c r="EW49" s="168"/>
      <c r="EX49" s="168"/>
      <c r="EY49" s="168"/>
      <c r="EZ49" s="168"/>
      <c r="FA49" s="168"/>
      <c r="FB49" s="168"/>
      <c r="FC49" s="168"/>
      <c r="FD49" s="168"/>
      <c r="FE49" s="168"/>
      <c r="FF49" s="168"/>
      <c r="FG49" s="168"/>
      <c r="FH49" s="168"/>
      <c r="FI49" s="168"/>
      <c r="FJ49" s="168"/>
      <c r="FK49" s="168"/>
      <c r="FL49" s="168"/>
      <c r="FM49" s="168"/>
      <c r="FN49" s="168"/>
      <c r="FO49" s="168"/>
      <c r="FP49" s="168"/>
      <c r="FQ49" s="168"/>
      <c r="FR49" s="168"/>
      <c r="FS49" s="168"/>
      <c r="FT49" s="168"/>
      <c r="FU49" s="168"/>
      <c r="FV49" s="168"/>
      <c r="FW49" s="168"/>
      <c r="FX49" s="168"/>
      <c r="FY49" s="168"/>
      <c r="FZ49" s="168"/>
      <c r="GA49" s="168"/>
      <c r="GB49" s="168"/>
      <c r="GC49" s="168"/>
      <c r="GD49" s="168"/>
      <c r="GE49" s="168"/>
      <c r="GF49" s="168"/>
      <c r="GG49" s="168"/>
      <c r="GH49" s="168"/>
      <c r="GI49" s="168"/>
      <c r="GJ49" s="168"/>
      <c r="GK49" s="168"/>
      <c r="GL49" s="168"/>
      <c r="GM49" s="168"/>
      <c r="GN49" s="168"/>
      <c r="GO49" s="168"/>
      <c r="GP49" s="168"/>
      <c r="GQ49" s="168"/>
      <c r="GR49" s="168"/>
      <c r="GS49" s="168"/>
      <c r="GT49" s="168"/>
      <c r="GU49" s="168"/>
      <c r="GV49" s="168"/>
      <c r="GW49" s="168"/>
      <c r="GX49" s="168"/>
      <c r="GY49" s="168"/>
      <c r="GZ49" s="168"/>
      <c r="HA49" s="168"/>
      <c r="HB49" s="168"/>
      <c r="HC49" s="168"/>
      <c r="HD49" s="168"/>
      <c r="HE49" s="168"/>
      <c r="HF49" s="168"/>
      <c r="HG49" s="168"/>
      <c r="HH49" s="168"/>
      <c r="HI49" s="168"/>
      <c r="HJ49" s="168"/>
      <c r="HK49" s="168"/>
      <c r="HL49" s="168"/>
      <c r="HM49" s="168"/>
      <c r="HN49" s="168"/>
      <c r="HO49" s="168"/>
      <c r="HP49" s="168"/>
      <c r="HQ49" s="168"/>
      <c r="HR49" s="168"/>
      <c r="HS49" s="168"/>
      <c r="HT49" s="168"/>
      <c r="HU49" s="168"/>
      <c r="HV49" s="168"/>
      <c r="HW49" s="168"/>
      <c r="HX49" s="168"/>
      <c r="HY49" s="168"/>
      <c r="HZ49" s="168"/>
      <c r="IA49" s="168"/>
      <c r="IB49" s="168"/>
      <c r="IC49" s="168"/>
      <c r="ID49" s="168"/>
      <c r="IE49" s="168"/>
      <c r="IF49" s="168"/>
      <c r="IG49" s="168"/>
      <c r="IH49" s="168"/>
      <c r="II49" s="168"/>
      <c r="IJ49" s="168"/>
      <c r="IK49" s="168"/>
      <c r="IL49" s="168"/>
    </row>
    <row r="50" spans="1:246" ht="15.75" customHeight="1" outlineLevel="2" x14ac:dyDescent="0.35">
      <c r="A50" s="3" t="s">
        <v>828</v>
      </c>
      <c r="B50" s="70"/>
      <c r="C50" s="70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94"/>
      <c r="AI50" s="167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69"/>
      <c r="BN50" s="170"/>
      <c r="BO50" s="168"/>
      <c r="BP50" s="168"/>
      <c r="BQ50" s="168"/>
      <c r="BR50" s="168"/>
      <c r="BS50" s="168"/>
      <c r="BT50" s="168"/>
      <c r="BU50" s="168"/>
      <c r="BV50" s="168"/>
      <c r="BW50" s="168"/>
      <c r="BX50" s="168"/>
      <c r="BY50" s="168"/>
      <c r="BZ50" s="168"/>
      <c r="CA50" s="168"/>
      <c r="CB50" s="168"/>
      <c r="CC50" s="168"/>
      <c r="CD50" s="168"/>
      <c r="CE50" s="168"/>
      <c r="CF50" s="168"/>
      <c r="CG50" s="168"/>
      <c r="CH50" s="168"/>
      <c r="CI50" s="168"/>
      <c r="CJ50" s="168"/>
      <c r="CK50" s="168"/>
      <c r="CL50" s="168"/>
      <c r="CM50" s="168"/>
      <c r="CN50" s="168"/>
      <c r="CO50" s="168"/>
      <c r="CP50" s="168"/>
      <c r="CQ50" s="168"/>
      <c r="CR50" s="168"/>
      <c r="CS50" s="168"/>
      <c r="CT50" s="168"/>
      <c r="CU50" s="168"/>
      <c r="CV50" s="168"/>
      <c r="CW50" s="168"/>
      <c r="CX50" s="168"/>
      <c r="CY50" s="168"/>
      <c r="CZ50" s="168"/>
      <c r="DA50" s="168"/>
      <c r="DB50" s="168"/>
      <c r="DC50" s="168"/>
      <c r="DD50" s="168"/>
      <c r="DE50" s="168"/>
      <c r="DF50" s="168"/>
      <c r="DG50" s="168"/>
      <c r="DH50" s="168"/>
      <c r="DI50" s="168"/>
      <c r="DJ50" s="168"/>
      <c r="DK50" s="168"/>
      <c r="DL50" s="168"/>
      <c r="DM50" s="168"/>
      <c r="DN50" s="168"/>
      <c r="DO50" s="168"/>
      <c r="DP50" s="168"/>
      <c r="DQ50" s="168"/>
      <c r="DR50" s="168"/>
      <c r="DS50" s="168"/>
      <c r="DT50" s="168"/>
      <c r="DU50" s="168"/>
      <c r="DV50" s="168"/>
      <c r="DW50" s="168"/>
      <c r="DX50" s="168"/>
      <c r="DY50" s="168"/>
      <c r="DZ50" s="168"/>
      <c r="EA50" s="168"/>
      <c r="EB50" s="168"/>
      <c r="EC50" s="168"/>
      <c r="ED50" s="168"/>
      <c r="EE50" s="168"/>
      <c r="EF50" s="168"/>
      <c r="EG50" s="168"/>
      <c r="EH50" s="168"/>
      <c r="EI50" s="168"/>
      <c r="EJ50" s="168"/>
      <c r="EK50" s="168"/>
      <c r="EL50" s="168"/>
      <c r="EM50" s="168"/>
      <c r="EN50" s="168"/>
      <c r="EO50" s="168"/>
      <c r="EP50" s="168"/>
      <c r="EQ50" s="168"/>
      <c r="ER50" s="168"/>
      <c r="ES50" s="168"/>
      <c r="ET50" s="168"/>
      <c r="EU50" s="168"/>
      <c r="EV50" s="168"/>
      <c r="EW50" s="168"/>
      <c r="EX50" s="168"/>
      <c r="EY50" s="168"/>
      <c r="EZ50" s="168"/>
      <c r="FA50" s="168"/>
      <c r="FB50" s="168"/>
      <c r="FC50" s="168"/>
      <c r="FD50" s="168"/>
      <c r="FE50" s="168"/>
      <c r="FF50" s="168"/>
      <c r="FG50" s="168"/>
      <c r="FH50" s="168"/>
      <c r="FI50" s="168"/>
      <c r="FJ50" s="168"/>
      <c r="FK50" s="168"/>
      <c r="FL50" s="168"/>
      <c r="FM50" s="168"/>
      <c r="FN50" s="168"/>
      <c r="FO50" s="168"/>
      <c r="FP50" s="168"/>
      <c r="FQ50" s="168"/>
      <c r="FR50" s="168"/>
      <c r="FS50" s="168"/>
      <c r="FT50" s="168"/>
      <c r="FU50" s="168"/>
      <c r="FV50" s="168"/>
      <c r="FW50" s="168"/>
      <c r="FX50" s="168"/>
      <c r="FY50" s="168"/>
      <c r="FZ50" s="168"/>
      <c r="GA50" s="168"/>
      <c r="GB50" s="168"/>
      <c r="GC50" s="168"/>
      <c r="GD50" s="168"/>
      <c r="GE50" s="168"/>
      <c r="GF50" s="168"/>
      <c r="GG50" s="168"/>
      <c r="GH50" s="168"/>
      <c r="GI50" s="168"/>
      <c r="GJ50" s="168"/>
      <c r="GK50" s="168"/>
      <c r="GL50" s="168"/>
      <c r="GM50" s="168"/>
      <c r="GN50" s="168"/>
      <c r="GO50" s="168"/>
      <c r="GP50" s="168"/>
      <c r="GQ50" s="168"/>
      <c r="GR50" s="168"/>
      <c r="GS50" s="168"/>
      <c r="GT50" s="168"/>
      <c r="GU50" s="168"/>
      <c r="GV50" s="168"/>
      <c r="GW50" s="168"/>
      <c r="GX50" s="168"/>
      <c r="GY50" s="168"/>
      <c r="GZ50" s="168"/>
      <c r="HA50" s="168"/>
      <c r="HB50" s="168"/>
      <c r="HC50" s="168"/>
      <c r="HD50" s="168"/>
      <c r="HE50" s="168"/>
      <c r="HF50" s="168"/>
      <c r="HG50" s="168"/>
      <c r="HH50" s="168"/>
      <c r="HI50" s="168"/>
      <c r="HJ50" s="168"/>
      <c r="HK50" s="168"/>
      <c r="HL50" s="168"/>
      <c r="HM50" s="168"/>
      <c r="HN50" s="168"/>
      <c r="HO50" s="168"/>
      <c r="HP50" s="168"/>
      <c r="HQ50" s="168"/>
      <c r="HR50" s="168"/>
      <c r="HS50" s="168"/>
      <c r="HT50" s="168"/>
      <c r="HU50" s="168"/>
      <c r="HV50" s="168"/>
      <c r="HW50" s="168"/>
      <c r="HX50" s="168"/>
      <c r="HY50" s="168"/>
      <c r="HZ50" s="168"/>
      <c r="IA50" s="168"/>
      <c r="IB50" s="168"/>
      <c r="IC50" s="168"/>
      <c r="ID50" s="168"/>
      <c r="IE50" s="168"/>
      <c r="IF50" s="168"/>
      <c r="IG50" s="168"/>
      <c r="IH50" s="168"/>
      <c r="II50" s="168"/>
      <c r="IJ50" s="168"/>
      <c r="IK50" s="168"/>
      <c r="IL50" s="168"/>
    </row>
    <row r="51" spans="1:246" ht="15.75" customHeight="1" outlineLevel="2" x14ac:dyDescent="0.35">
      <c r="A51" s="3" t="s">
        <v>829</v>
      </c>
      <c r="B51" s="70"/>
      <c r="C51" s="70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94"/>
      <c r="AI51" s="167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>
        <v>260.41000000000003</v>
      </c>
      <c r="AV51" s="168"/>
      <c r="AW51" s="168"/>
      <c r="AX51" s="168"/>
      <c r="AY51" s="168"/>
      <c r="AZ51" s="168"/>
      <c r="BA51" s="168"/>
      <c r="BB51" s="168"/>
      <c r="BC51" s="168"/>
      <c r="BD51" s="168"/>
      <c r="BE51" s="168"/>
      <c r="BF51" s="168"/>
      <c r="BG51" s="168"/>
      <c r="BH51" s="168"/>
      <c r="BI51" s="168"/>
      <c r="BJ51" s="168"/>
      <c r="BK51" s="168"/>
      <c r="BL51" s="168"/>
      <c r="BM51" s="169"/>
      <c r="BN51" s="170"/>
      <c r="BO51" s="168"/>
      <c r="BP51" s="168"/>
      <c r="BQ51" s="168"/>
      <c r="BR51" s="168"/>
      <c r="BS51" s="168"/>
      <c r="BT51" s="168"/>
      <c r="BU51" s="168"/>
      <c r="BV51" s="168"/>
      <c r="BW51" s="168"/>
      <c r="BX51" s="168"/>
      <c r="BY51" s="168"/>
      <c r="BZ51" s="168"/>
      <c r="CA51" s="168"/>
      <c r="CB51" s="168"/>
      <c r="CC51" s="168"/>
      <c r="CD51" s="168"/>
      <c r="CE51" s="168"/>
      <c r="CF51" s="168"/>
      <c r="CG51" s="168"/>
      <c r="CH51" s="168"/>
      <c r="CI51" s="168"/>
      <c r="CJ51" s="168"/>
      <c r="CK51" s="168"/>
      <c r="CL51" s="168"/>
      <c r="CM51" s="168"/>
      <c r="CN51" s="168"/>
      <c r="CO51" s="168"/>
      <c r="CP51" s="168"/>
      <c r="CQ51" s="168"/>
      <c r="CR51" s="168"/>
      <c r="CS51" s="168"/>
      <c r="CT51" s="168"/>
      <c r="CU51" s="168"/>
      <c r="CV51" s="168"/>
      <c r="CW51" s="168"/>
      <c r="CX51" s="168"/>
      <c r="CY51" s="168"/>
      <c r="CZ51" s="168"/>
      <c r="DA51" s="168"/>
      <c r="DB51" s="168"/>
      <c r="DC51" s="168"/>
      <c r="DD51" s="168"/>
      <c r="DE51" s="168"/>
      <c r="DF51" s="168"/>
      <c r="DG51" s="168"/>
      <c r="DH51" s="168"/>
      <c r="DI51" s="168"/>
      <c r="DJ51" s="168"/>
      <c r="DK51" s="168"/>
      <c r="DL51" s="168"/>
      <c r="DM51" s="168"/>
      <c r="DN51" s="168"/>
      <c r="DO51" s="168"/>
      <c r="DP51" s="168"/>
      <c r="DQ51" s="168"/>
      <c r="DR51" s="168"/>
      <c r="DS51" s="168"/>
      <c r="DT51" s="168"/>
      <c r="DU51" s="168"/>
      <c r="DV51" s="168"/>
      <c r="DW51" s="168"/>
      <c r="DX51" s="168"/>
      <c r="DY51" s="168"/>
      <c r="DZ51" s="168"/>
      <c r="EA51" s="168"/>
      <c r="EB51" s="168"/>
      <c r="EC51" s="168"/>
      <c r="ED51" s="168"/>
      <c r="EE51" s="168"/>
      <c r="EF51" s="168"/>
      <c r="EG51" s="168"/>
      <c r="EH51" s="168"/>
      <c r="EI51" s="168"/>
      <c r="EJ51" s="168"/>
      <c r="EK51" s="168"/>
      <c r="EL51" s="168"/>
      <c r="EM51" s="168"/>
      <c r="EN51" s="168"/>
      <c r="EO51" s="168"/>
      <c r="EP51" s="168"/>
      <c r="EQ51" s="168"/>
      <c r="ER51" s="168"/>
      <c r="ES51" s="168"/>
      <c r="ET51" s="168"/>
      <c r="EU51" s="168"/>
      <c r="EV51" s="168"/>
      <c r="EW51" s="168"/>
      <c r="EX51" s="168"/>
      <c r="EY51" s="168"/>
      <c r="EZ51" s="168"/>
      <c r="FA51" s="168"/>
      <c r="FB51" s="168"/>
      <c r="FC51" s="168"/>
      <c r="FD51" s="168"/>
      <c r="FE51" s="168"/>
      <c r="FF51" s="168"/>
      <c r="FG51" s="168"/>
      <c r="FH51" s="168"/>
      <c r="FI51" s="168"/>
      <c r="FJ51" s="168"/>
      <c r="FK51" s="168"/>
      <c r="FL51" s="168"/>
      <c r="FM51" s="168"/>
      <c r="FN51" s="168"/>
      <c r="FO51" s="168"/>
      <c r="FP51" s="168"/>
      <c r="FQ51" s="168"/>
      <c r="FR51" s="168"/>
      <c r="FS51" s="168"/>
      <c r="FT51" s="168"/>
      <c r="FU51" s="168"/>
      <c r="FV51" s="168"/>
      <c r="FW51" s="168"/>
      <c r="FX51" s="168"/>
      <c r="FY51" s="168"/>
      <c r="FZ51" s="168"/>
      <c r="GA51" s="168"/>
      <c r="GB51" s="168"/>
      <c r="GC51" s="168"/>
      <c r="GD51" s="168"/>
      <c r="GE51" s="168"/>
      <c r="GF51" s="168"/>
      <c r="GG51" s="168"/>
      <c r="GH51" s="168"/>
      <c r="GI51" s="168"/>
      <c r="GJ51" s="168"/>
      <c r="GK51" s="168"/>
      <c r="GL51" s="168"/>
      <c r="GM51" s="168"/>
      <c r="GN51" s="168"/>
      <c r="GO51" s="168"/>
      <c r="GP51" s="168"/>
      <c r="GQ51" s="168"/>
      <c r="GR51" s="168"/>
      <c r="GS51" s="168"/>
      <c r="GT51" s="168"/>
      <c r="GU51" s="168"/>
      <c r="GV51" s="168"/>
      <c r="GW51" s="168"/>
      <c r="GX51" s="168"/>
      <c r="GY51" s="168"/>
      <c r="GZ51" s="168"/>
      <c r="HA51" s="168"/>
      <c r="HB51" s="168"/>
      <c r="HC51" s="168"/>
      <c r="HD51" s="168"/>
      <c r="HE51" s="168"/>
      <c r="HF51" s="168"/>
      <c r="HG51" s="168"/>
      <c r="HH51" s="168"/>
      <c r="HI51" s="168"/>
      <c r="HJ51" s="168"/>
      <c r="HK51" s="168"/>
      <c r="HL51" s="168"/>
      <c r="HM51" s="168"/>
      <c r="HN51" s="168"/>
      <c r="HO51" s="168"/>
      <c r="HP51" s="168"/>
      <c r="HQ51" s="168"/>
      <c r="HR51" s="168"/>
      <c r="HS51" s="168"/>
      <c r="HT51" s="168"/>
      <c r="HU51" s="168"/>
      <c r="HV51" s="168"/>
      <c r="HW51" s="168"/>
      <c r="HX51" s="168"/>
      <c r="HY51" s="168"/>
      <c r="HZ51" s="168"/>
      <c r="IA51" s="168"/>
      <c r="IB51" s="168"/>
      <c r="IC51" s="168"/>
      <c r="ID51" s="168"/>
      <c r="IE51" s="168"/>
      <c r="IF51" s="168"/>
      <c r="IG51" s="168"/>
      <c r="IH51" s="168"/>
      <c r="II51" s="168"/>
      <c r="IJ51" s="168"/>
      <c r="IK51" s="168"/>
      <c r="IL51" s="168"/>
    </row>
    <row r="52" spans="1:246" ht="15.75" customHeight="1" outlineLevel="2" x14ac:dyDescent="0.35">
      <c r="A52" s="3" t="s">
        <v>830</v>
      </c>
      <c r="B52" s="70"/>
      <c r="C52" s="70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94"/>
      <c r="AI52" s="167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9"/>
      <c r="BN52" s="170"/>
      <c r="BO52" s="168"/>
      <c r="BP52" s="168"/>
      <c r="BQ52" s="168"/>
      <c r="BR52" s="168"/>
      <c r="BS52" s="168"/>
      <c r="BT52" s="168"/>
      <c r="BU52" s="168"/>
      <c r="BV52" s="168"/>
      <c r="BW52" s="168"/>
      <c r="BX52" s="168"/>
      <c r="BY52" s="168"/>
      <c r="BZ52" s="168"/>
      <c r="CA52" s="168"/>
      <c r="CB52" s="168"/>
      <c r="CC52" s="168"/>
      <c r="CD52" s="168"/>
      <c r="CE52" s="168"/>
      <c r="CF52" s="168"/>
      <c r="CG52" s="168"/>
      <c r="CH52" s="168"/>
      <c r="CI52" s="168"/>
      <c r="CJ52" s="168"/>
      <c r="CK52" s="168"/>
      <c r="CL52" s="168"/>
      <c r="CM52" s="168"/>
      <c r="CN52" s="168"/>
      <c r="CO52" s="168"/>
      <c r="CP52" s="168"/>
      <c r="CQ52" s="168"/>
      <c r="CR52" s="168"/>
      <c r="CS52" s="168"/>
      <c r="CT52" s="168"/>
      <c r="CU52" s="168"/>
      <c r="CV52" s="168"/>
      <c r="CW52" s="168"/>
      <c r="CX52" s="168"/>
      <c r="CY52" s="168"/>
      <c r="CZ52" s="168"/>
      <c r="DA52" s="168"/>
      <c r="DB52" s="168"/>
      <c r="DC52" s="168"/>
      <c r="DD52" s="168"/>
      <c r="DE52" s="168"/>
      <c r="DF52" s="168"/>
      <c r="DG52" s="168"/>
      <c r="DH52" s="168"/>
      <c r="DI52" s="168"/>
      <c r="DJ52" s="168"/>
      <c r="DK52" s="168"/>
      <c r="DL52" s="168"/>
      <c r="DM52" s="168"/>
      <c r="DN52" s="168"/>
      <c r="DO52" s="168"/>
      <c r="DP52" s="168"/>
      <c r="DQ52" s="168"/>
      <c r="DR52" s="168"/>
      <c r="DS52" s="168"/>
      <c r="DT52" s="168"/>
      <c r="DU52" s="168"/>
      <c r="DV52" s="168"/>
      <c r="DW52" s="168"/>
      <c r="DX52" s="168"/>
      <c r="DY52" s="168"/>
      <c r="DZ52" s="168"/>
      <c r="EA52" s="168"/>
      <c r="EB52" s="168"/>
      <c r="EC52" s="168"/>
      <c r="ED52" s="168"/>
      <c r="EE52" s="168"/>
      <c r="EF52" s="168"/>
      <c r="EG52" s="168"/>
      <c r="EH52" s="168"/>
      <c r="EI52" s="168"/>
      <c r="EJ52" s="168"/>
      <c r="EK52" s="168"/>
      <c r="EL52" s="168"/>
      <c r="EM52" s="168"/>
      <c r="EN52" s="168"/>
      <c r="EO52" s="168"/>
      <c r="EP52" s="168"/>
      <c r="EQ52" s="168"/>
      <c r="ER52" s="168"/>
      <c r="ES52" s="168"/>
      <c r="ET52" s="168"/>
      <c r="EU52" s="168"/>
      <c r="EV52" s="168"/>
      <c r="EW52" s="168"/>
      <c r="EX52" s="168"/>
      <c r="EY52" s="168"/>
      <c r="EZ52" s="168"/>
      <c r="FA52" s="168"/>
      <c r="FB52" s="168"/>
      <c r="FC52" s="168"/>
      <c r="FD52" s="168"/>
      <c r="FE52" s="168"/>
      <c r="FF52" s="168"/>
      <c r="FG52" s="168"/>
      <c r="FH52" s="168"/>
      <c r="FI52" s="168"/>
      <c r="FJ52" s="168"/>
      <c r="FK52" s="168"/>
      <c r="FL52" s="168"/>
      <c r="FM52" s="168"/>
      <c r="FN52" s="168"/>
      <c r="FO52" s="168"/>
      <c r="FP52" s="168"/>
      <c r="FQ52" s="168"/>
      <c r="FR52" s="168"/>
      <c r="FS52" s="168"/>
      <c r="FT52" s="168"/>
      <c r="FU52" s="168"/>
      <c r="FV52" s="168"/>
      <c r="FW52" s="168"/>
      <c r="FX52" s="168"/>
      <c r="FY52" s="168"/>
      <c r="FZ52" s="168"/>
      <c r="GA52" s="168"/>
      <c r="GB52" s="168"/>
      <c r="GC52" s="168"/>
      <c r="GD52" s="168"/>
      <c r="GE52" s="168"/>
      <c r="GF52" s="168"/>
      <c r="GG52" s="168"/>
      <c r="GH52" s="168"/>
      <c r="GI52" s="168"/>
      <c r="GJ52" s="168"/>
      <c r="GK52" s="168"/>
      <c r="GL52" s="168"/>
      <c r="GM52" s="168"/>
      <c r="GN52" s="168"/>
      <c r="GO52" s="168"/>
      <c r="GP52" s="168"/>
      <c r="GQ52" s="168"/>
      <c r="GR52" s="168"/>
      <c r="GS52" s="168"/>
      <c r="GT52" s="168"/>
      <c r="GU52" s="168"/>
      <c r="GV52" s="168"/>
      <c r="GW52" s="168"/>
      <c r="GX52" s="168"/>
      <c r="GY52" s="168"/>
      <c r="GZ52" s="168"/>
      <c r="HA52" s="168"/>
      <c r="HB52" s="168"/>
      <c r="HC52" s="168"/>
      <c r="HD52" s="168"/>
      <c r="HE52" s="168"/>
      <c r="HF52" s="168"/>
      <c r="HG52" s="168"/>
      <c r="HH52" s="168"/>
      <c r="HI52" s="168"/>
      <c r="HJ52" s="168"/>
      <c r="HK52" s="168"/>
      <c r="HL52" s="168"/>
      <c r="HM52" s="168"/>
      <c r="HN52" s="168"/>
      <c r="HO52" s="168"/>
      <c r="HP52" s="168"/>
      <c r="HQ52" s="168"/>
      <c r="HR52" s="168"/>
      <c r="HS52" s="168"/>
      <c r="HT52" s="168"/>
      <c r="HU52" s="168"/>
      <c r="HV52" s="168"/>
      <c r="HW52" s="168"/>
      <c r="HX52" s="168"/>
      <c r="HY52" s="168"/>
      <c r="HZ52" s="168"/>
      <c r="IA52" s="168"/>
      <c r="IB52" s="168"/>
      <c r="IC52" s="168"/>
      <c r="ID52" s="168"/>
      <c r="IE52" s="168"/>
      <c r="IF52" s="168"/>
      <c r="IG52" s="168"/>
      <c r="IH52" s="168"/>
      <c r="II52" s="168"/>
      <c r="IJ52" s="168"/>
      <c r="IK52" s="168"/>
      <c r="IL52" s="168"/>
    </row>
    <row r="53" spans="1:246" ht="15.75" customHeight="1" outlineLevel="2" x14ac:dyDescent="0.35">
      <c r="A53" s="3" t="s">
        <v>831</v>
      </c>
      <c r="B53" s="70"/>
      <c r="C53" s="70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94"/>
      <c r="AI53" s="167"/>
      <c r="AJ53" s="168"/>
      <c r="AK53" s="168"/>
      <c r="AL53" s="168"/>
      <c r="AM53" s="168"/>
      <c r="AN53" s="168"/>
      <c r="AO53" s="168">
        <v>20</v>
      </c>
      <c r="AP53" s="168"/>
      <c r="AQ53" s="168"/>
      <c r="AR53" s="168"/>
      <c r="AS53" s="168"/>
      <c r="AT53" s="168"/>
      <c r="AU53" s="168"/>
      <c r="AV53" s="168"/>
      <c r="AW53" s="168"/>
      <c r="AX53" s="168">
        <v>8</v>
      </c>
      <c r="AY53" s="168"/>
      <c r="AZ53" s="168"/>
      <c r="BA53" s="168"/>
      <c r="BB53" s="168">
        <v>20</v>
      </c>
      <c r="BC53" s="168"/>
      <c r="BD53" s="168"/>
      <c r="BE53" s="168"/>
      <c r="BF53" s="168"/>
      <c r="BG53" s="168"/>
      <c r="BH53" s="168"/>
      <c r="BI53" s="168"/>
      <c r="BJ53" s="168"/>
      <c r="BK53" s="168"/>
      <c r="BL53" s="168"/>
      <c r="BM53" s="169"/>
      <c r="BN53" s="170"/>
      <c r="BO53" s="168"/>
      <c r="BP53" s="168"/>
      <c r="BQ53" s="168"/>
      <c r="BR53" s="168"/>
      <c r="BS53" s="168"/>
      <c r="BT53" s="168"/>
      <c r="BU53" s="168"/>
      <c r="BV53" s="168"/>
      <c r="BW53" s="168"/>
      <c r="BX53" s="168"/>
      <c r="BY53" s="168"/>
      <c r="BZ53" s="168"/>
      <c r="CA53" s="168"/>
      <c r="CB53" s="168"/>
      <c r="CC53" s="168"/>
      <c r="CD53" s="168"/>
      <c r="CE53" s="168"/>
      <c r="CF53" s="168"/>
      <c r="CG53" s="168"/>
      <c r="CH53" s="168"/>
      <c r="CI53" s="168"/>
      <c r="CJ53" s="168"/>
      <c r="CK53" s="168"/>
      <c r="CL53" s="168"/>
      <c r="CM53" s="168"/>
      <c r="CN53" s="168"/>
      <c r="CO53" s="168"/>
      <c r="CP53" s="168"/>
      <c r="CQ53" s="168"/>
      <c r="CR53" s="168"/>
      <c r="CS53" s="168"/>
      <c r="CT53" s="168"/>
      <c r="CU53" s="168"/>
      <c r="CV53" s="168"/>
      <c r="CW53" s="168"/>
      <c r="CX53" s="168"/>
      <c r="CY53" s="168"/>
      <c r="CZ53" s="168"/>
      <c r="DA53" s="168"/>
      <c r="DB53" s="168"/>
      <c r="DC53" s="168"/>
      <c r="DD53" s="168"/>
      <c r="DE53" s="168"/>
      <c r="DF53" s="168"/>
      <c r="DG53" s="168"/>
      <c r="DH53" s="168"/>
      <c r="DI53" s="168"/>
      <c r="DJ53" s="168"/>
      <c r="DK53" s="168"/>
      <c r="DL53" s="168"/>
      <c r="DM53" s="168"/>
      <c r="DN53" s="168"/>
      <c r="DO53" s="168"/>
      <c r="DP53" s="168"/>
      <c r="DQ53" s="168"/>
      <c r="DR53" s="168"/>
      <c r="DS53" s="168"/>
      <c r="DT53" s="168"/>
      <c r="DU53" s="168"/>
      <c r="DV53" s="168"/>
      <c r="DW53" s="168"/>
      <c r="DX53" s="168"/>
      <c r="DY53" s="168"/>
      <c r="DZ53" s="168"/>
      <c r="EA53" s="168"/>
      <c r="EB53" s="168"/>
      <c r="EC53" s="168"/>
      <c r="ED53" s="168"/>
      <c r="EE53" s="168"/>
      <c r="EF53" s="168"/>
      <c r="EG53" s="168"/>
      <c r="EH53" s="168"/>
      <c r="EI53" s="168"/>
      <c r="EJ53" s="168"/>
      <c r="EK53" s="168"/>
      <c r="EL53" s="168"/>
      <c r="EM53" s="168"/>
      <c r="EN53" s="168"/>
      <c r="EO53" s="168"/>
      <c r="EP53" s="168"/>
      <c r="EQ53" s="168"/>
      <c r="ER53" s="168"/>
      <c r="ES53" s="168"/>
      <c r="ET53" s="168"/>
      <c r="EU53" s="168"/>
      <c r="EV53" s="168"/>
      <c r="EW53" s="168"/>
      <c r="EX53" s="168"/>
      <c r="EY53" s="168"/>
      <c r="EZ53" s="168"/>
      <c r="FA53" s="168"/>
      <c r="FB53" s="168"/>
      <c r="FC53" s="168"/>
      <c r="FD53" s="168"/>
      <c r="FE53" s="168"/>
      <c r="FF53" s="168"/>
      <c r="FG53" s="168"/>
      <c r="FH53" s="168"/>
      <c r="FI53" s="168"/>
      <c r="FJ53" s="168"/>
      <c r="FK53" s="168"/>
      <c r="FL53" s="168"/>
      <c r="FM53" s="168"/>
      <c r="FN53" s="168"/>
      <c r="FO53" s="168"/>
      <c r="FP53" s="168"/>
      <c r="FQ53" s="168"/>
      <c r="FR53" s="168"/>
      <c r="FS53" s="168"/>
      <c r="FT53" s="168"/>
      <c r="FU53" s="168"/>
      <c r="FV53" s="168"/>
      <c r="FW53" s="168"/>
      <c r="FX53" s="168"/>
      <c r="FY53" s="168"/>
      <c r="FZ53" s="168"/>
      <c r="GA53" s="168"/>
      <c r="GB53" s="168"/>
      <c r="GC53" s="168"/>
      <c r="GD53" s="168"/>
      <c r="GE53" s="168"/>
      <c r="GF53" s="168"/>
      <c r="GG53" s="168"/>
      <c r="GH53" s="168"/>
      <c r="GI53" s="168"/>
      <c r="GJ53" s="168"/>
      <c r="GK53" s="168"/>
      <c r="GL53" s="168"/>
      <c r="GM53" s="168"/>
      <c r="GN53" s="168"/>
      <c r="GO53" s="168"/>
      <c r="GP53" s="168"/>
      <c r="GQ53" s="168"/>
      <c r="GR53" s="168"/>
      <c r="GS53" s="168"/>
      <c r="GT53" s="168"/>
      <c r="GU53" s="168"/>
      <c r="GV53" s="168"/>
      <c r="GW53" s="168"/>
      <c r="GX53" s="168"/>
      <c r="GY53" s="168"/>
      <c r="GZ53" s="168"/>
      <c r="HA53" s="168"/>
      <c r="HB53" s="168"/>
      <c r="HC53" s="168"/>
      <c r="HD53" s="168"/>
      <c r="HE53" s="168"/>
      <c r="HF53" s="168"/>
      <c r="HG53" s="168"/>
      <c r="HH53" s="168"/>
      <c r="HI53" s="168"/>
      <c r="HJ53" s="168"/>
      <c r="HK53" s="168"/>
      <c r="HL53" s="168"/>
      <c r="HM53" s="168"/>
      <c r="HN53" s="168"/>
      <c r="HO53" s="168"/>
      <c r="HP53" s="168"/>
      <c r="HQ53" s="168"/>
      <c r="HR53" s="168"/>
      <c r="HS53" s="168"/>
      <c r="HT53" s="168"/>
      <c r="HU53" s="168"/>
      <c r="HV53" s="168"/>
      <c r="HW53" s="168"/>
      <c r="HX53" s="168"/>
      <c r="HY53" s="168"/>
      <c r="HZ53" s="168"/>
      <c r="IA53" s="168"/>
      <c r="IB53" s="168"/>
      <c r="IC53" s="168"/>
      <c r="ID53" s="168"/>
      <c r="IE53" s="168"/>
      <c r="IF53" s="168"/>
      <c r="IG53" s="168"/>
      <c r="IH53" s="168"/>
      <c r="II53" s="168"/>
      <c r="IJ53" s="168"/>
      <c r="IK53" s="168"/>
      <c r="IL53" s="168"/>
    </row>
    <row r="54" spans="1:246" ht="15.75" customHeight="1" outlineLevel="2" x14ac:dyDescent="0.35">
      <c r="A54" s="3" t="s">
        <v>832</v>
      </c>
      <c r="B54" s="70"/>
      <c r="C54" s="70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>
        <v>99</v>
      </c>
      <c r="AG54" s="168"/>
      <c r="AH54" s="194"/>
      <c r="AI54" s="167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>
        <v>50</v>
      </c>
      <c r="BJ54" s="168"/>
      <c r="BK54" s="168"/>
      <c r="BL54" s="168"/>
      <c r="BM54" s="169"/>
      <c r="BN54" s="170"/>
      <c r="BO54" s="168"/>
      <c r="BP54" s="168"/>
      <c r="BQ54" s="168"/>
      <c r="BR54" s="168"/>
      <c r="BS54" s="168"/>
      <c r="BT54" s="168"/>
      <c r="BU54" s="168"/>
      <c r="BV54" s="168"/>
      <c r="BW54" s="168"/>
      <c r="BX54" s="168"/>
      <c r="BY54" s="168"/>
      <c r="BZ54" s="168"/>
      <c r="CA54" s="168"/>
      <c r="CB54" s="168"/>
      <c r="CC54" s="168"/>
      <c r="CD54" s="168"/>
      <c r="CE54" s="168"/>
      <c r="CF54" s="168"/>
      <c r="CG54" s="168"/>
      <c r="CH54" s="168"/>
      <c r="CI54" s="168"/>
      <c r="CJ54" s="168"/>
      <c r="CK54" s="168"/>
      <c r="CL54" s="168"/>
      <c r="CM54" s="168"/>
      <c r="CN54" s="168"/>
      <c r="CO54" s="168"/>
      <c r="CP54" s="168"/>
      <c r="CQ54" s="168"/>
      <c r="CR54" s="168"/>
      <c r="CS54" s="168"/>
      <c r="CT54" s="168"/>
      <c r="CU54" s="168"/>
      <c r="CV54" s="168"/>
      <c r="CW54" s="168"/>
      <c r="CX54" s="168"/>
      <c r="CY54" s="168"/>
      <c r="CZ54" s="168"/>
      <c r="DA54" s="168"/>
      <c r="DB54" s="168"/>
      <c r="DC54" s="168"/>
      <c r="DD54" s="168"/>
      <c r="DE54" s="168"/>
      <c r="DF54" s="168"/>
      <c r="DG54" s="168"/>
      <c r="DH54" s="168"/>
      <c r="DI54" s="168"/>
      <c r="DJ54" s="168"/>
      <c r="DK54" s="168"/>
      <c r="DL54" s="168"/>
      <c r="DM54" s="168"/>
      <c r="DN54" s="168"/>
      <c r="DO54" s="168"/>
      <c r="DP54" s="168"/>
      <c r="DQ54" s="168"/>
      <c r="DR54" s="168"/>
      <c r="DS54" s="168"/>
      <c r="DT54" s="168"/>
      <c r="DU54" s="168"/>
      <c r="DV54" s="168"/>
      <c r="DW54" s="168"/>
      <c r="DX54" s="168"/>
      <c r="DY54" s="168"/>
      <c r="DZ54" s="168"/>
      <c r="EA54" s="168"/>
      <c r="EB54" s="168"/>
      <c r="EC54" s="168"/>
      <c r="ED54" s="168"/>
      <c r="EE54" s="168"/>
      <c r="EF54" s="168"/>
      <c r="EG54" s="168"/>
      <c r="EH54" s="168"/>
      <c r="EI54" s="168"/>
      <c r="EJ54" s="168"/>
      <c r="EK54" s="168"/>
      <c r="EL54" s="168"/>
      <c r="EM54" s="168"/>
      <c r="EN54" s="168"/>
      <c r="EO54" s="168"/>
      <c r="EP54" s="168"/>
      <c r="EQ54" s="168"/>
      <c r="ER54" s="168"/>
      <c r="ES54" s="168"/>
      <c r="ET54" s="168"/>
      <c r="EU54" s="168"/>
      <c r="EV54" s="168"/>
      <c r="EW54" s="168"/>
      <c r="EX54" s="168"/>
      <c r="EY54" s="168"/>
      <c r="EZ54" s="168"/>
      <c r="FA54" s="168"/>
      <c r="FB54" s="168"/>
      <c r="FC54" s="168"/>
      <c r="FD54" s="168"/>
      <c r="FE54" s="168"/>
      <c r="FF54" s="168"/>
      <c r="FG54" s="168"/>
      <c r="FH54" s="168"/>
      <c r="FI54" s="168"/>
      <c r="FJ54" s="168"/>
      <c r="FK54" s="168"/>
      <c r="FL54" s="168"/>
      <c r="FM54" s="168"/>
      <c r="FN54" s="168"/>
      <c r="FO54" s="168"/>
      <c r="FP54" s="168"/>
      <c r="FQ54" s="168"/>
      <c r="FR54" s="168"/>
      <c r="FS54" s="168"/>
      <c r="FT54" s="168"/>
      <c r="FU54" s="168"/>
      <c r="FV54" s="168"/>
      <c r="FW54" s="168"/>
      <c r="FX54" s="168"/>
      <c r="FY54" s="168"/>
      <c r="FZ54" s="168"/>
      <c r="GA54" s="168"/>
      <c r="GB54" s="168"/>
      <c r="GC54" s="168"/>
      <c r="GD54" s="168"/>
      <c r="GE54" s="168"/>
      <c r="GF54" s="168"/>
      <c r="GG54" s="168"/>
      <c r="GH54" s="168"/>
      <c r="GI54" s="168"/>
      <c r="GJ54" s="168"/>
      <c r="GK54" s="168"/>
      <c r="GL54" s="168"/>
      <c r="GM54" s="168"/>
      <c r="GN54" s="168"/>
      <c r="GO54" s="168"/>
      <c r="GP54" s="168"/>
      <c r="GQ54" s="168"/>
      <c r="GR54" s="168"/>
      <c r="GS54" s="168"/>
      <c r="GT54" s="168"/>
      <c r="GU54" s="168"/>
      <c r="GV54" s="168"/>
      <c r="GW54" s="168"/>
      <c r="GX54" s="168"/>
      <c r="GY54" s="168"/>
      <c r="GZ54" s="168"/>
      <c r="HA54" s="168"/>
      <c r="HB54" s="168"/>
      <c r="HC54" s="168"/>
      <c r="HD54" s="168"/>
      <c r="HE54" s="168"/>
      <c r="HF54" s="168"/>
      <c r="HG54" s="168"/>
      <c r="HH54" s="168"/>
      <c r="HI54" s="168"/>
      <c r="HJ54" s="168"/>
      <c r="HK54" s="168"/>
      <c r="HL54" s="168"/>
      <c r="HM54" s="168"/>
      <c r="HN54" s="168"/>
      <c r="HO54" s="168"/>
      <c r="HP54" s="168"/>
      <c r="HQ54" s="168"/>
      <c r="HR54" s="168"/>
      <c r="HS54" s="168"/>
      <c r="HT54" s="168"/>
      <c r="HU54" s="168"/>
      <c r="HV54" s="168"/>
      <c r="HW54" s="168"/>
      <c r="HX54" s="168"/>
      <c r="HY54" s="168"/>
      <c r="HZ54" s="168"/>
      <c r="IA54" s="168"/>
      <c r="IB54" s="168"/>
      <c r="IC54" s="168"/>
      <c r="ID54" s="168"/>
      <c r="IE54" s="168"/>
      <c r="IF54" s="168"/>
      <c r="IG54" s="168"/>
      <c r="IH54" s="168"/>
      <c r="II54" s="168"/>
      <c r="IJ54" s="168"/>
      <c r="IK54" s="168"/>
      <c r="IL54" s="168"/>
    </row>
    <row r="55" spans="1:246" ht="15.75" customHeight="1" outlineLevel="2" x14ac:dyDescent="0.35">
      <c r="A55" s="3" t="s">
        <v>833</v>
      </c>
      <c r="B55" s="70"/>
      <c r="C55" s="70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94"/>
      <c r="AI55" s="167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9"/>
      <c r="BN55" s="170"/>
      <c r="BO55" s="168"/>
      <c r="BP55" s="168"/>
      <c r="BQ55" s="168"/>
      <c r="BR55" s="168"/>
      <c r="BS55" s="168"/>
      <c r="BT55" s="168"/>
      <c r="BU55" s="168"/>
      <c r="BV55" s="168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8"/>
      <c r="ER55" s="168"/>
      <c r="ES55" s="168"/>
      <c r="ET55" s="168"/>
      <c r="EU55" s="168"/>
      <c r="EV55" s="168"/>
      <c r="EW55" s="168"/>
      <c r="EX55" s="168"/>
      <c r="EY55" s="168"/>
      <c r="EZ55" s="168"/>
      <c r="FA55" s="168"/>
      <c r="FB55" s="168"/>
      <c r="FC55" s="168"/>
      <c r="FD55" s="168"/>
      <c r="FE55" s="168"/>
      <c r="FF55" s="168"/>
      <c r="FG55" s="168"/>
      <c r="FH55" s="168"/>
      <c r="FI55" s="168"/>
      <c r="FJ55" s="168"/>
      <c r="FK55" s="168"/>
      <c r="FL55" s="168"/>
      <c r="FM55" s="168"/>
      <c r="FN55" s="168"/>
      <c r="FO55" s="168"/>
      <c r="FP55" s="168"/>
      <c r="FQ55" s="168"/>
      <c r="FR55" s="168"/>
      <c r="FS55" s="168"/>
      <c r="FT55" s="168"/>
      <c r="FU55" s="168"/>
      <c r="FV55" s="168"/>
      <c r="FW55" s="168"/>
      <c r="FX55" s="168"/>
      <c r="FY55" s="168"/>
      <c r="FZ55" s="168"/>
      <c r="GA55" s="168"/>
      <c r="GB55" s="168"/>
      <c r="GC55" s="168"/>
      <c r="GD55" s="168"/>
      <c r="GE55" s="168"/>
      <c r="GF55" s="168"/>
      <c r="GG55" s="168"/>
      <c r="GH55" s="168"/>
      <c r="GI55" s="168"/>
      <c r="GJ55" s="168"/>
      <c r="GK55" s="168"/>
      <c r="GL55" s="168"/>
      <c r="GM55" s="168"/>
      <c r="GN55" s="168"/>
      <c r="GO55" s="168"/>
      <c r="GP55" s="168"/>
      <c r="GQ55" s="168"/>
      <c r="GR55" s="168"/>
      <c r="GS55" s="168"/>
      <c r="GT55" s="168"/>
      <c r="GU55" s="168"/>
      <c r="GV55" s="168"/>
      <c r="GW55" s="168"/>
      <c r="GX55" s="168"/>
      <c r="GY55" s="168"/>
      <c r="GZ55" s="168"/>
      <c r="HA55" s="168"/>
      <c r="HB55" s="168"/>
      <c r="HC55" s="168"/>
      <c r="HD55" s="168"/>
      <c r="HE55" s="168"/>
      <c r="HF55" s="168"/>
      <c r="HG55" s="168"/>
      <c r="HH55" s="168"/>
      <c r="HI55" s="168"/>
      <c r="HJ55" s="168"/>
      <c r="HK55" s="168"/>
      <c r="HL55" s="168"/>
      <c r="HM55" s="168"/>
      <c r="HN55" s="168"/>
      <c r="HO55" s="168"/>
      <c r="HP55" s="168"/>
      <c r="HQ55" s="168"/>
      <c r="HR55" s="168"/>
      <c r="HS55" s="168"/>
      <c r="HT55" s="168"/>
      <c r="HU55" s="168"/>
      <c r="HV55" s="168"/>
      <c r="HW55" s="168"/>
      <c r="HX55" s="168"/>
      <c r="HY55" s="168"/>
      <c r="HZ55" s="168"/>
      <c r="IA55" s="168"/>
      <c r="IB55" s="168"/>
      <c r="IC55" s="168"/>
      <c r="ID55" s="168"/>
      <c r="IE55" s="168"/>
      <c r="IF55" s="168"/>
      <c r="IG55" s="168"/>
      <c r="IH55" s="168"/>
      <c r="II55" s="168"/>
      <c r="IJ55" s="168"/>
      <c r="IK55" s="168"/>
      <c r="IL55" s="168"/>
    </row>
    <row r="56" spans="1:246" ht="15.75" customHeight="1" outlineLevel="2" x14ac:dyDescent="0.35">
      <c r="A56" s="3" t="s">
        <v>834</v>
      </c>
      <c r="B56" s="70"/>
      <c r="C56" s="70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94"/>
      <c r="AI56" s="167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  <c r="BB56" s="168"/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69"/>
      <c r="BN56" s="170"/>
      <c r="BO56" s="168"/>
      <c r="BP56" s="168"/>
      <c r="BQ56" s="168"/>
      <c r="BR56" s="168"/>
      <c r="BS56" s="168"/>
      <c r="BT56" s="168"/>
      <c r="BU56" s="168"/>
      <c r="BV56" s="168"/>
      <c r="BW56" s="168"/>
      <c r="BX56" s="168"/>
      <c r="BY56" s="168"/>
      <c r="BZ56" s="168"/>
      <c r="CA56" s="168"/>
      <c r="CB56" s="168"/>
      <c r="CC56" s="168"/>
      <c r="CD56" s="168"/>
      <c r="CE56" s="168"/>
      <c r="CF56" s="168"/>
      <c r="CG56" s="168"/>
      <c r="CH56" s="168"/>
      <c r="CI56" s="168"/>
      <c r="CJ56" s="168"/>
      <c r="CK56" s="168"/>
      <c r="CL56" s="168"/>
      <c r="CM56" s="168"/>
      <c r="CN56" s="168"/>
      <c r="CO56" s="168"/>
      <c r="CP56" s="168"/>
      <c r="CQ56" s="168"/>
      <c r="CR56" s="168"/>
      <c r="CS56" s="168"/>
      <c r="CT56" s="168"/>
      <c r="CU56" s="168"/>
      <c r="CV56" s="168"/>
      <c r="CW56" s="168"/>
      <c r="CX56" s="168"/>
      <c r="CY56" s="168"/>
      <c r="CZ56" s="168"/>
      <c r="DA56" s="168"/>
      <c r="DB56" s="168"/>
      <c r="DC56" s="168"/>
      <c r="DD56" s="168"/>
      <c r="DE56" s="168"/>
      <c r="DF56" s="168"/>
      <c r="DG56" s="168"/>
      <c r="DH56" s="168"/>
      <c r="DI56" s="168"/>
      <c r="DJ56" s="168"/>
      <c r="DK56" s="168"/>
      <c r="DL56" s="168"/>
      <c r="DM56" s="168"/>
      <c r="DN56" s="168"/>
      <c r="DO56" s="168"/>
      <c r="DP56" s="168"/>
      <c r="DQ56" s="168"/>
      <c r="DR56" s="168"/>
      <c r="DS56" s="168"/>
      <c r="DT56" s="168"/>
      <c r="DU56" s="168"/>
      <c r="DV56" s="168"/>
      <c r="DW56" s="168"/>
      <c r="DX56" s="168"/>
      <c r="DY56" s="168"/>
      <c r="DZ56" s="168"/>
      <c r="EA56" s="168"/>
      <c r="EB56" s="168"/>
      <c r="EC56" s="168"/>
      <c r="ED56" s="168"/>
      <c r="EE56" s="168"/>
      <c r="EF56" s="168"/>
      <c r="EG56" s="168"/>
      <c r="EH56" s="168"/>
      <c r="EI56" s="168"/>
      <c r="EJ56" s="168"/>
      <c r="EK56" s="168"/>
      <c r="EL56" s="168"/>
      <c r="EM56" s="168"/>
      <c r="EN56" s="168"/>
      <c r="EO56" s="168"/>
      <c r="EP56" s="168"/>
      <c r="EQ56" s="168"/>
      <c r="ER56" s="168"/>
      <c r="ES56" s="168"/>
      <c r="ET56" s="168"/>
      <c r="EU56" s="168"/>
      <c r="EV56" s="168"/>
      <c r="EW56" s="168"/>
      <c r="EX56" s="168"/>
      <c r="EY56" s="168"/>
      <c r="EZ56" s="168"/>
      <c r="FA56" s="168"/>
      <c r="FB56" s="168"/>
      <c r="FC56" s="168"/>
      <c r="FD56" s="168"/>
      <c r="FE56" s="168"/>
      <c r="FF56" s="168"/>
      <c r="FG56" s="168"/>
      <c r="FH56" s="168"/>
      <c r="FI56" s="168"/>
      <c r="FJ56" s="168"/>
      <c r="FK56" s="168"/>
      <c r="FL56" s="168"/>
      <c r="FM56" s="168"/>
      <c r="FN56" s="168"/>
      <c r="FO56" s="168"/>
      <c r="FP56" s="168"/>
      <c r="FQ56" s="168"/>
      <c r="FR56" s="168"/>
      <c r="FS56" s="168"/>
      <c r="FT56" s="168"/>
      <c r="FU56" s="168"/>
      <c r="FV56" s="168"/>
      <c r="FW56" s="168"/>
      <c r="FX56" s="168"/>
      <c r="FY56" s="168"/>
      <c r="FZ56" s="168"/>
      <c r="GA56" s="168"/>
      <c r="GB56" s="168"/>
      <c r="GC56" s="168"/>
      <c r="GD56" s="168"/>
      <c r="GE56" s="168"/>
      <c r="GF56" s="168"/>
      <c r="GG56" s="168"/>
      <c r="GH56" s="168"/>
      <c r="GI56" s="168"/>
      <c r="GJ56" s="168"/>
      <c r="GK56" s="168"/>
      <c r="GL56" s="168"/>
      <c r="GM56" s="168"/>
      <c r="GN56" s="168"/>
      <c r="GO56" s="168"/>
      <c r="GP56" s="168"/>
      <c r="GQ56" s="168"/>
      <c r="GR56" s="168"/>
      <c r="GS56" s="168"/>
      <c r="GT56" s="168"/>
      <c r="GU56" s="168"/>
      <c r="GV56" s="168"/>
      <c r="GW56" s="168"/>
      <c r="GX56" s="168"/>
      <c r="GY56" s="168"/>
      <c r="GZ56" s="168"/>
      <c r="HA56" s="168"/>
      <c r="HB56" s="168"/>
      <c r="HC56" s="168"/>
      <c r="HD56" s="168"/>
      <c r="HE56" s="168"/>
      <c r="HF56" s="168"/>
      <c r="HG56" s="168"/>
      <c r="HH56" s="168"/>
      <c r="HI56" s="168"/>
      <c r="HJ56" s="168"/>
      <c r="HK56" s="168"/>
      <c r="HL56" s="168"/>
      <c r="HM56" s="168"/>
      <c r="HN56" s="168"/>
      <c r="HO56" s="168"/>
      <c r="HP56" s="168"/>
      <c r="HQ56" s="168"/>
      <c r="HR56" s="168"/>
      <c r="HS56" s="168"/>
      <c r="HT56" s="168"/>
      <c r="HU56" s="168"/>
      <c r="HV56" s="168"/>
      <c r="HW56" s="168"/>
      <c r="HX56" s="168"/>
      <c r="HY56" s="168"/>
      <c r="HZ56" s="168"/>
      <c r="IA56" s="168"/>
      <c r="IB56" s="168"/>
      <c r="IC56" s="168"/>
      <c r="ID56" s="168"/>
      <c r="IE56" s="168"/>
      <c r="IF56" s="168"/>
      <c r="IG56" s="168"/>
      <c r="IH56" s="168"/>
      <c r="II56" s="168"/>
      <c r="IJ56" s="168"/>
      <c r="IK56" s="168"/>
      <c r="IL56" s="168"/>
    </row>
    <row r="57" spans="1:246" ht="15.75" customHeight="1" outlineLevel="1" x14ac:dyDescent="0.35">
      <c r="A57" s="90" t="s">
        <v>835</v>
      </c>
      <c r="B57" s="70"/>
      <c r="C57" s="70"/>
      <c r="D57" s="154">
        <f t="shared" ref="D57:CQ57" si="338">SUM(D58:D66)</f>
        <v>0</v>
      </c>
      <c r="E57" s="154">
        <f t="shared" si="338"/>
        <v>0</v>
      </c>
      <c r="F57" s="154">
        <f t="shared" si="338"/>
        <v>0</v>
      </c>
      <c r="G57" s="154">
        <f t="shared" si="338"/>
        <v>0</v>
      </c>
      <c r="H57" s="154">
        <f t="shared" si="338"/>
        <v>0</v>
      </c>
      <c r="I57" s="154">
        <f t="shared" si="338"/>
        <v>0</v>
      </c>
      <c r="J57" s="154">
        <f t="shared" si="338"/>
        <v>0</v>
      </c>
      <c r="K57" s="154">
        <f t="shared" si="338"/>
        <v>0</v>
      </c>
      <c r="L57" s="154">
        <f t="shared" si="338"/>
        <v>0</v>
      </c>
      <c r="M57" s="154">
        <f t="shared" si="338"/>
        <v>0</v>
      </c>
      <c r="N57" s="154">
        <f t="shared" si="338"/>
        <v>0</v>
      </c>
      <c r="O57" s="154">
        <f t="shared" si="338"/>
        <v>0</v>
      </c>
      <c r="P57" s="154">
        <f t="shared" si="338"/>
        <v>0</v>
      </c>
      <c r="Q57" s="154">
        <f t="shared" si="338"/>
        <v>0</v>
      </c>
      <c r="R57" s="154">
        <f t="shared" si="338"/>
        <v>0</v>
      </c>
      <c r="S57" s="154">
        <f t="shared" si="338"/>
        <v>0</v>
      </c>
      <c r="T57" s="154">
        <f t="shared" si="338"/>
        <v>0</v>
      </c>
      <c r="U57" s="154">
        <f t="shared" si="338"/>
        <v>0</v>
      </c>
      <c r="V57" s="154">
        <f t="shared" si="338"/>
        <v>0</v>
      </c>
      <c r="W57" s="154">
        <f t="shared" si="338"/>
        <v>0</v>
      </c>
      <c r="X57" s="154">
        <f t="shared" si="338"/>
        <v>0</v>
      </c>
      <c r="Y57" s="154">
        <f t="shared" si="338"/>
        <v>205</v>
      </c>
      <c r="Z57" s="154">
        <f t="shared" si="338"/>
        <v>0</v>
      </c>
      <c r="AA57" s="154">
        <f t="shared" si="338"/>
        <v>0</v>
      </c>
      <c r="AB57" s="154">
        <f t="shared" si="338"/>
        <v>49.9</v>
      </c>
      <c r="AC57" s="154">
        <f t="shared" si="338"/>
        <v>0</v>
      </c>
      <c r="AD57" s="154">
        <f t="shared" si="338"/>
        <v>0</v>
      </c>
      <c r="AE57" s="154">
        <f t="shared" si="338"/>
        <v>0</v>
      </c>
      <c r="AF57" s="154">
        <f t="shared" si="338"/>
        <v>0</v>
      </c>
      <c r="AG57" s="154">
        <f t="shared" si="338"/>
        <v>0</v>
      </c>
      <c r="AH57" s="178">
        <f t="shared" si="338"/>
        <v>0</v>
      </c>
      <c r="AI57" s="153">
        <f t="shared" si="338"/>
        <v>0</v>
      </c>
      <c r="AJ57" s="154">
        <f t="shared" si="338"/>
        <v>0</v>
      </c>
      <c r="AK57" s="154">
        <f t="shared" si="338"/>
        <v>0</v>
      </c>
      <c r="AL57" s="154">
        <f t="shared" si="338"/>
        <v>0</v>
      </c>
      <c r="AM57" s="154">
        <f t="shared" si="338"/>
        <v>0</v>
      </c>
      <c r="AN57" s="154">
        <f t="shared" si="338"/>
        <v>0</v>
      </c>
      <c r="AO57" s="154">
        <f t="shared" si="338"/>
        <v>0</v>
      </c>
      <c r="AP57" s="154">
        <f t="shared" si="338"/>
        <v>0</v>
      </c>
      <c r="AQ57" s="154">
        <f t="shared" si="338"/>
        <v>0</v>
      </c>
      <c r="AR57" s="154">
        <f t="shared" si="338"/>
        <v>0</v>
      </c>
      <c r="AS57" s="154">
        <f t="shared" si="338"/>
        <v>0</v>
      </c>
      <c r="AT57" s="154">
        <f t="shared" si="338"/>
        <v>0</v>
      </c>
      <c r="AU57" s="154">
        <f t="shared" si="338"/>
        <v>42</v>
      </c>
      <c r="AV57" s="154">
        <f t="shared" si="338"/>
        <v>89.9</v>
      </c>
      <c r="AW57" s="154">
        <f t="shared" si="338"/>
        <v>37.299999999999997</v>
      </c>
      <c r="AX57" s="154">
        <f t="shared" si="338"/>
        <v>16</v>
      </c>
      <c r="AY57" s="154">
        <f t="shared" si="338"/>
        <v>0</v>
      </c>
      <c r="AZ57" s="154">
        <f t="shared" si="338"/>
        <v>16</v>
      </c>
      <c r="BA57" s="154">
        <f t="shared" si="338"/>
        <v>4544.99</v>
      </c>
      <c r="BB57" s="154">
        <f t="shared" si="338"/>
        <v>9505</v>
      </c>
      <c r="BC57" s="154">
        <f t="shared" si="338"/>
        <v>0</v>
      </c>
      <c r="BD57" s="154">
        <f t="shared" si="338"/>
        <v>50</v>
      </c>
      <c r="BE57" s="154">
        <f t="shared" si="338"/>
        <v>50</v>
      </c>
      <c r="BF57" s="154">
        <f t="shared" si="338"/>
        <v>0</v>
      </c>
      <c r="BG57" s="154">
        <f t="shared" si="338"/>
        <v>170</v>
      </c>
      <c r="BH57" s="154">
        <f t="shared" si="338"/>
        <v>0</v>
      </c>
      <c r="BI57" s="154">
        <f t="shared" si="338"/>
        <v>0</v>
      </c>
      <c r="BJ57" s="154">
        <f t="shared" si="338"/>
        <v>0</v>
      </c>
      <c r="BK57" s="154">
        <f t="shared" si="338"/>
        <v>0</v>
      </c>
      <c r="BL57" s="154">
        <f t="shared" si="338"/>
        <v>0</v>
      </c>
      <c r="BM57" s="155">
        <f t="shared" si="338"/>
        <v>0</v>
      </c>
      <c r="BN57" s="156">
        <f t="shared" si="338"/>
        <v>0</v>
      </c>
      <c r="BO57" s="154">
        <f t="shared" si="338"/>
        <v>0</v>
      </c>
      <c r="BP57" s="154">
        <f t="shared" si="338"/>
        <v>0</v>
      </c>
      <c r="BQ57" s="154">
        <f t="shared" si="338"/>
        <v>0</v>
      </c>
      <c r="BR57" s="154">
        <f t="shared" si="338"/>
        <v>0</v>
      </c>
      <c r="BS57" s="154">
        <f t="shared" si="338"/>
        <v>0</v>
      </c>
      <c r="BT57" s="154">
        <f t="shared" si="338"/>
        <v>0</v>
      </c>
      <c r="BU57" s="154">
        <f t="shared" si="338"/>
        <v>0</v>
      </c>
      <c r="BV57" s="154">
        <f t="shared" si="338"/>
        <v>0</v>
      </c>
      <c r="BW57" s="154">
        <f t="shared" si="338"/>
        <v>0</v>
      </c>
      <c r="BX57" s="154">
        <f t="shared" si="338"/>
        <v>0</v>
      </c>
      <c r="BY57" s="154">
        <f t="shared" si="338"/>
        <v>0</v>
      </c>
      <c r="BZ57" s="154">
        <f t="shared" si="338"/>
        <v>0</v>
      </c>
      <c r="CA57" s="154">
        <f t="shared" si="338"/>
        <v>0</v>
      </c>
      <c r="CB57" s="154">
        <f t="shared" si="338"/>
        <v>0</v>
      </c>
      <c r="CC57" s="154">
        <f t="shared" si="338"/>
        <v>0</v>
      </c>
      <c r="CD57" s="154">
        <f t="shared" si="338"/>
        <v>0</v>
      </c>
      <c r="CE57" s="154">
        <f t="shared" si="338"/>
        <v>0</v>
      </c>
      <c r="CF57" s="154">
        <f t="shared" si="338"/>
        <v>0</v>
      </c>
      <c r="CG57" s="154">
        <f t="shared" si="338"/>
        <v>0</v>
      </c>
      <c r="CH57" s="154">
        <f t="shared" si="338"/>
        <v>0</v>
      </c>
      <c r="CI57" s="154">
        <f t="shared" si="338"/>
        <v>0</v>
      </c>
      <c r="CJ57" s="154">
        <f t="shared" si="338"/>
        <v>0</v>
      </c>
      <c r="CK57" s="154">
        <f t="shared" si="338"/>
        <v>0</v>
      </c>
      <c r="CL57" s="154">
        <f t="shared" si="338"/>
        <v>170.7</v>
      </c>
      <c r="CM57" s="154">
        <f t="shared" si="338"/>
        <v>0</v>
      </c>
      <c r="CN57" s="154">
        <f t="shared" si="338"/>
        <v>0</v>
      </c>
      <c r="CO57" s="154">
        <f t="shared" si="338"/>
        <v>0</v>
      </c>
      <c r="CP57" s="154">
        <f t="shared" si="338"/>
        <v>0</v>
      </c>
      <c r="CQ57" s="154">
        <f t="shared" si="338"/>
        <v>0</v>
      </c>
      <c r="CR57" s="154">
        <f t="shared" ref="CR57:FC57" si="339">SUM(CR58:CR66)</f>
        <v>0</v>
      </c>
      <c r="CS57" s="154">
        <f t="shared" si="339"/>
        <v>0</v>
      </c>
      <c r="CT57" s="154">
        <f t="shared" si="339"/>
        <v>0</v>
      </c>
      <c r="CU57" s="154">
        <f t="shared" si="339"/>
        <v>0</v>
      </c>
      <c r="CV57" s="154">
        <f t="shared" si="339"/>
        <v>0</v>
      </c>
      <c r="CW57" s="154">
        <f t="shared" si="339"/>
        <v>0</v>
      </c>
      <c r="CX57" s="154">
        <f t="shared" si="339"/>
        <v>0</v>
      </c>
      <c r="CY57" s="154">
        <f t="shared" si="339"/>
        <v>0</v>
      </c>
      <c r="CZ57" s="154">
        <f t="shared" si="339"/>
        <v>0</v>
      </c>
      <c r="DA57" s="154">
        <f t="shared" si="339"/>
        <v>0</v>
      </c>
      <c r="DB57" s="154">
        <f t="shared" si="339"/>
        <v>0</v>
      </c>
      <c r="DC57" s="154">
        <f t="shared" si="339"/>
        <v>0</v>
      </c>
      <c r="DD57" s="154">
        <f t="shared" si="339"/>
        <v>0</v>
      </c>
      <c r="DE57" s="154">
        <f t="shared" si="339"/>
        <v>0</v>
      </c>
      <c r="DF57" s="154">
        <f t="shared" si="339"/>
        <v>0</v>
      </c>
      <c r="DG57" s="154">
        <f t="shared" si="339"/>
        <v>0</v>
      </c>
      <c r="DH57" s="154">
        <f t="shared" si="339"/>
        <v>0</v>
      </c>
      <c r="DI57" s="154">
        <f t="shared" si="339"/>
        <v>0</v>
      </c>
      <c r="DJ57" s="154">
        <f t="shared" si="339"/>
        <v>0</v>
      </c>
      <c r="DK57" s="154">
        <f t="shared" si="339"/>
        <v>0</v>
      </c>
      <c r="DL57" s="154">
        <f t="shared" si="339"/>
        <v>0</v>
      </c>
      <c r="DM57" s="154">
        <f t="shared" si="339"/>
        <v>0</v>
      </c>
      <c r="DN57" s="154">
        <f t="shared" si="339"/>
        <v>0</v>
      </c>
      <c r="DO57" s="154">
        <f t="shared" si="339"/>
        <v>0</v>
      </c>
      <c r="DP57" s="154">
        <f t="shared" si="339"/>
        <v>0</v>
      </c>
      <c r="DQ57" s="154">
        <f t="shared" si="339"/>
        <v>0</v>
      </c>
      <c r="DR57" s="154">
        <f t="shared" si="339"/>
        <v>0</v>
      </c>
      <c r="DS57" s="154">
        <f t="shared" si="339"/>
        <v>0</v>
      </c>
      <c r="DT57" s="154">
        <f t="shared" si="339"/>
        <v>0</v>
      </c>
      <c r="DU57" s="154">
        <f t="shared" si="339"/>
        <v>0</v>
      </c>
      <c r="DV57" s="154">
        <f t="shared" si="339"/>
        <v>0</v>
      </c>
      <c r="DW57" s="154">
        <f t="shared" si="339"/>
        <v>0</v>
      </c>
      <c r="DX57" s="154">
        <f t="shared" si="339"/>
        <v>0</v>
      </c>
      <c r="DY57" s="154">
        <f t="shared" si="339"/>
        <v>0</v>
      </c>
      <c r="DZ57" s="154">
        <f t="shared" si="339"/>
        <v>0</v>
      </c>
      <c r="EA57" s="154">
        <f t="shared" si="339"/>
        <v>0</v>
      </c>
      <c r="EB57" s="154">
        <f t="shared" si="339"/>
        <v>0</v>
      </c>
      <c r="EC57" s="154">
        <f t="shared" si="339"/>
        <v>0</v>
      </c>
      <c r="ED57" s="154">
        <f t="shared" si="339"/>
        <v>0</v>
      </c>
      <c r="EE57" s="154">
        <f t="shared" si="339"/>
        <v>0</v>
      </c>
      <c r="EF57" s="154">
        <f t="shared" si="339"/>
        <v>0</v>
      </c>
      <c r="EG57" s="154">
        <f t="shared" si="339"/>
        <v>0</v>
      </c>
      <c r="EH57" s="154">
        <f t="shared" si="339"/>
        <v>0</v>
      </c>
      <c r="EI57" s="154">
        <f t="shared" si="339"/>
        <v>0</v>
      </c>
      <c r="EJ57" s="154">
        <f t="shared" si="339"/>
        <v>0</v>
      </c>
      <c r="EK57" s="154">
        <f t="shared" si="339"/>
        <v>0</v>
      </c>
      <c r="EL57" s="154">
        <f t="shared" si="339"/>
        <v>0</v>
      </c>
      <c r="EM57" s="154">
        <f t="shared" si="339"/>
        <v>0</v>
      </c>
      <c r="EN57" s="154">
        <f t="shared" si="339"/>
        <v>0</v>
      </c>
      <c r="EO57" s="154">
        <f t="shared" si="339"/>
        <v>0</v>
      </c>
      <c r="EP57" s="154">
        <f t="shared" si="339"/>
        <v>0</v>
      </c>
      <c r="EQ57" s="154">
        <f t="shared" si="339"/>
        <v>0</v>
      </c>
      <c r="ER57" s="154">
        <f t="shared" si="339"/>
        <v>0</v>
      </c>
      <c r="ES57" s="154">
        <f t="shared" si="339"/>
        <v>0</v>
      </c>
      <c r="ET57" s="154">
        <f t="shared" si="339"/>
        <v>0</v>
      </c>
      <c r="EU57" s="154">
        <f t="shared" si="339"/>
        <v>0</v>
      </c>
      <c r="EV57" s="154">
        <f t="shared" si="339"/>
        <v>0</v>
      </c>
      <c r="EW57" s="154">
        <f t="shared" si="339"/>
        <v>0</v>
      </c>
      <c r="EX57" s="154">
        <f t="shared" si="339"/>
        <v>0</v>
      </c>
      <c r="EY57" s="154">
        <f t="shared" si="339"/>
        <v>0</v>
      </c>
      <c r="EZ57" s="154">
        <f t="shared" si="339"/>
        <v>0</v>
      </c>
      <c r="FA57" s="154">
        <f t="shared" si="339"/>
        <v>0</v>
      </c>
      <c r="FB57" s="154">
        <f t="shared" si="339"/>
        <v>0</v>
      </c>
      <c r="FC57" s="154">
        <f t="shared" si="339"/>
        <v>0</v>
      </c>
      <c r="FD57" s="154">
        <f t="shared" ref="FD57:HO57" si="340">SUM(FD58:FD66)</f>
        <v>0</v>
      </c>
      <c r="FE57" s="154">
        <f t="shared" si="340"/>
        <v>0</v>
      </c>
      <c r="FF57" s="154">
        <f t="shared" si="340"/>
        <v>0</v>
      </c>
      <c r="FG57" s="154">
        <f t="shared" si="340"/>
        <v>0</v>
      </c>
      <c r="FH57" s="154">
        <f t="shared" si="340"/>
        <v>0</v>
      </c>
      <c r="FI57" s="154">
        <f t="shared" si="340"/>
        <v>0</v>
      </c>
      <c r="FJ57" s="154">
        <f t="shared" si="340"/>
        <v>0</v>
      </c>
      <c r="FK57" s="154">
        <f t="shared" si="340"/>
        <v>0</v>
      </c>
      <c r="FL57" s="154">
        <f t="shared" si="340"/>
        <v>0</v>
      </c>
      <c r="FM57" s="154">
        <f t="shared" si="340"/>
        <v>0</v>
      </c>
      <c r="FN57" s="154">
        <f t="shared" si="340"/>
        <v>0</v>
      </c>
      <c r="FO57" s="154">
        <f t="shared" si="340"/>
        <v>0</v>
      </c>
      <c r="FP57" s="154">
        <f t="shared" si="340"/>
        <v>0</v>
      </c>
      <c r="FQ57" s="154">
        <f t="shared" si="340"/>
        <v>0</v>
      </c>
      <c r="FR57" s="154">
        <f t="shared" si="340"/>
        <v>0</v>
      </c>
      <c r="FS57" s="154">
        <f t="shared" si="340"/>
        <v>0</v>
      </c>
      <c r="FT57" s="154">
        <f t="shared" si="340"/>
        <v>0</v>
      </c>
      <c r="FU57" s="154">
        <f t="shared" si="340"/>
        <v>0</v>
      </c>
      <c r="FV57" s="154">
        <f t="shared" si="340"/>
        <v>0</v>
      </c>
      <c r="FW57" s="154">
        <f t="shared" si="340"/>
        <v>0</v>
      </c>
      <c r="FX57" s="154">
        <f t="shared" si="340"/>
        <v>0</v>
      </c>
      <c r="FY57" s="154">
        <f t="shared" si="340"/>
        <v>0</v>
      </c>
      <c r="FZ57" s="154">
        <f t="shared" si="340"/>
        <v>0</v>
      </c>
      <c r="GA57" s="154">
        <f t="shared" si="340"/>
        <v>0</v>
      </c>
      <c r="GB57" s="154">
        <f t="shared" si="340"/>
        <v>0</v>
      </c>
      <c r="GC57" s="154">
        <f t="shared" si="340"/>
        <v>0</v>
      </c>
      <c r="GD57" s="154">
        <f t="shared" si="340"/>
        <v>0</v>
      </c>
      <c r="GE57" s="154">
        <f t="shared" si="340"/>
        <v>0</v>
      </c>
      <c r="GF57" s="154">
        <f t="shared" si="340"/>
        <v>0</v>
      </c>
      <c r="GG57" s="154">
        <f t="shared" si="340"/>
        <v>0</v>
      </c>
      <c r="GH57" s="154">
        <f t="shared" si="340"/>
        <v>0</v>
      </c>
      <c r="GI57" s="154">
        <f t="shared" si="340"/>
        <v>0</v>
      </c>
      <c r="GJ57" s="154">
        <f t="shared" si="340"/>
        <v>0</v>
      </c>
      <c r="GK57" s="154">
        <f t="shared" si="340"/>
        <v>0</v>
      </c>
      <c r="GL57" s="154">
        <f t="shared" si="340"/>
        <v>0</v>
      </c>
      <c r="GM57" s="154">
        <f t="shared" si="340"/>
        <v>0</v>
      </c>
      <c r="GN57" s="154">
        <f t="shared" si="340"/>
        <v>0</v>
      </c>
      <c r="GO57" s="154">
        <f t="shared" si="340"/>
        <v>0</v>
      </c>
      <c r="GP57" s="154">
        <f t="shared" si="340"/>
        <v>0</v>
      </c>
      <c r="GQ57" s="154">
        <f t="shared" si="340"/>
        <v>0</v>
      </c>
      <c r="GR57" s="154">
        <f t="shared" si="340"/>
        <v>0</v>
      </c>
      <c r="GS57" s="154">
        <f t="shared" si="340"/>
        <v>0</v>
      </c>
      <c r="GT57" s="154">
        <f t="shared" si="340"/>
        <v>0</v>
      </c>
      <c r="GU57" s="154">
        <f t="shared" si="340"/>
        <v>0</v>
      </c>
      <c r="GV57" s="154">
        <f t="shared" si="340"/>
        <v>0</v>
      </c>
      <c r="GW57" s="154">
        <f t="shared" si="340"/>
        <v>0</v>
      </c>
      <c r="GX57" s="154">
        <f t="shared" si="340"/>
        <v>0</v>
      </c>
      <c r="GY57" s="154">
        <f t="shared" si="340"/>
        <v>0</v>
      </c>
      <c r="GZ57" s="154">
        <f t="shared" si="340"/>
        <v>0</v>
      </c>
      <c r="HA57" s="154">
        <f t="shared" si="340"/>
        <v>0</v>
      </c>
      <c r="HB57" s="154">
        <f t="shared" si="340"/>
        <v>0</v>
      </c>
      <c r="HC57" s="154">
        <f t="shared" si="340"/>
        <v>0</v>
      </c>
      <c r="HD57" s="154">
        <f t="shared" si="340"/>
        <v>0</v>
      </c>
      <c r="HE57" s="154">
        <f t="shared" si="340"/>
        <v>0</v>
      </c>
      <c r="HF57" s="154">
        <f t="shared" si="340"/>
        <v>0</v>
      </c>
      <c r="HG57" s="154">
        <f t="shared" si="340"/>
        <v>0</v>
      </c>
      <c r="HH57" s="154">
        <f t="shared" si="340"/>
        <v>0</v>
      </c>
      <c r="HI57" s="154">
        <f t="shared" si="340"/>
        <v>0</v>
      </c>
      <c r="HJ57" s="154">
        <f t="shared" si="340"/>
        <v>0</v>
      </c>
      <c r="HK57" s="154">
        <f t="shared" si="340"/>
        <v>0</v>
      </c>
      <c r="HL57" s="154">
        <f t="shared" si="340"/>
        <v>0</v>
      </c>
      <c r="HM57" s="154">
        <f t="shared" si="340"/>
        <v>0</v>
      </c>
      <c r="HN57" s="154">
        <f t="shared" si="340"/>
        <v>0</v>
      </c>
      <c r="HO57" s="154">
        <f t="shared" si="340"/>
        <v>0</v>
      </c>
      <c r="HP57" s="154">
        <f t="shared" ref="HP57:IL57" si="341">SUM(HP58:HP66)</f>
        <v>0</v>
      </c>
      <c r="HQ57" s="154">
        <f t="shared" si="341"/>
        <v>0</v>
      </c>
      <c r="HR57" s="154">
        <f t="shared" si="341"/>
        <v>0</v>
      </c>
      <c r="HS57" s="154">
        <f t="shared" si="341"/>
        <v>0</v>
      </c>
      <c r="HT57" s="154">
        <f t="shared" si="341"/>
        <v>0</v>
      </c>
      <c r="HU57" s="154">
        <f t="shared" si="341"/>
        <v>0</v>
      </c>
      <c r="HV57" s="154">
        <f t="shared" si="341"/>
        <v>0</v>
      </c>
      <c r="HW57" s="154">
        <f t="shared" si="341"/>
        <v>0</v>
      </c>
      <c r="HX57" s="154">
        <f t="shared" si="341"/>
        <v>0</v>
      </c>
      <c r="HY57" s="154">
        <f t="shared" si="341"/>
        <v>0</v>
      </c>
      <c r="HZ57" s="154">
        <f t="shared" si="341"/>
        <v>0</v>
      </c>
      <c r="IA57" s="154">
        <f t="shared" si="341"/>
        <v>0</v>
      </c>
      <c r="IB57" s="154">
        <f t="shared" si="341"/>
        <v>0</v>
      </c>
      <c r="IC57" s="154">
        <f t="shared" si="341"/>
        <v>0</v>
      </c>
      <c r="ID57" s="154">
        <f t="shared" si="341"/>
        <v>0</v>
      </c>
      <c r="IE57" s="154">
        <f t="shared" si="341"/>
        <v>0</v>
      </c>
      <c r="IF57" s="154">
        <f t="shared" si="341"/>
        <v>0</v>
      </c>
      <c r="IG57" s="154">
        <f t="shared" si="341"/>
        <v>0</v>
      </c>
      <c r="IH57" s="154">
        <f t="shared" si="341"/>
        <v>0</v>
      </c>
      <c r="II57" s="154">
        <f t="shared" si="341"/>
        <v>0</v>
      </c>
      <c r="IJ57" s="154">
        <f t="shared" si="341"/>
        <v>0</v>
      </c>
      <c r="IK57" s="154">
        <f t="shared" si="341"/>
        <v>0</v>
      </c>
      <c r="IL57" s="154">
        <f t="shared" si="341"/>
        <v>0</v>
      </c>
    </row>
    <row r="58" spans="1:246" ht="15.75" customHeight="1" outlineLevel="2" x14ac:dyDescent="0.35">
      <c r="A58" s="3" t="s">
        <v>836</v>
      </c>
      <c r="B58" s="70"/>
      <c r="C58" s="70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>
        <v>0</v>
      </c>
      <c r="X58" s="168"/>
      <c r="Y58" s="168">
        <v>205</v>
      </c>
      <c r="Z58" s="168"/>
      <c r="AA58" s="168"/>
      <c r="AB58" s="168"/>
      <c r="AC58" s="168"/>
      <c r="AD58" s="168"/>
      <c r="AE58" s="168"/>
      <c r="AF58" s="168"/>
      <c r="AG58" s="168"/>
      <c r="AH58" s="194"/>
      <c r="AI58" s="167"/>
      <c r="AJ58" s="168"/>
      <c r="AK58" s="168"/>
      <c r="AL58" s="168"/>
      <c r="AM58" s="168"/>
      <c r="AN58" s="168"/>
      <c r="AO58" s="168"/>
      <c r="AP58" s="168"/>
      <c r="AQ58" s="168"/>
      <c r="AR58" s="168"/>
      <c r="AS58" s="168"/>
      <c r="AT58" s="168"/>
      <c r="AU58" s="168"/>
      <c r="AV58" s="168"/>
      <c r="AW58" s="168"/>
      <c r="AX58" s="168"/>
      <c r="AY58" s="168"/>
      <c r="AZ58" s="168"/>
      <c r="BA58" s="168"/>
      <c r="BB58" s="168">
        <v>205</v>
      </c>
      <c r="BC58" s="168"/>
      <c r="BD58" s="168"/>
      <c r="BE58" s="168"/>
      <c r="BF58" s="168"/>
      <c r="BG58" s="168"/>
      <c r="BH58" s="168"/>
      <c r="BI58" s="168"/>
      <c r="BJ58" s="168"/>
      <c r="BK58" s="168"/>
      <c r="BL58" s="168"/>
      <c r="BM58" s="169"/>
      <c r="BN58" s="170"/>
      <c r="BO58" s="168"/>
      <c r="BP58" s="168"/>
      <c r="BQ58" s="168"/>
      <c r="BR58" s="168"/>
      <c r="BS58" s="168"/>
      <c r="BT58" s="168"/>
      <c r="BU58" s="168"/>
      <c r="BV58" s="168"/>
      <c r="BW58" s="168"/>
      <c r="BX58" s="168"/>
      <c r="BY58" s="168"/>
      <c r="BZ58" s="168"/>
      <c r="CA58" s="168"/>
      <c r="CB58" s="168"/>
      <c r="CC58" s="168"/>
      <c r="CD58" s="168"/>
      <c r="CE58" s="168"/>
      <c r="CF58" s="168"/>
      <c r="CG58" s="168"/>
      <c r="CH58" s="168"/>
      <c r="CI58" s="168"/>
      <c r="CJ58" s="168"/>
      <c r="CK58" s="168"/>
      <c r="CL58" s="168">
        <v>170.7</v>
      </c>
      <c r="CM58" s="168"/>
      <c r="CN58" s="168"/>
      <c r="CO58" s="168"/>
      <c r="CP58" s="168"/>
      <c r="CQ58" s="168"/>
      <c r="CR58" s="168"/>
      <c r="CS58" s="168"/>
      <c r="CT58" s="168"/>
      <c r="CU58" s="168"/>
      <c r="CV58" s="168"/>
      <c r="CW58" s="168"/>
      <c r="CX58" s="168"/>
      <c r="CY58" s="168"/>
      <c r="CZ58" s="168"/>
      <c r="DA58" s="168"/>
      <c r="DB58" s="168"/>
      <c r="DC58" s="168"/>
      <c r="DD58" s="168"/>
      <c r="DE58" s="168"/>
      <c r="DF58" s="168"/>
      <c r="DG58" s="168"/>
      <c r="DH58" s="168"/>
      <c r="DI58" s="168"/>
      <c r="DJ58" s="168"/>
      <c r="DK58" s="168"/>
      <c r="DL58" s="168"/>
      <c r="DM58" s="168"/>
      <c r="DN58" s="168"/>
      <c r="DO58" s="168"/>
      <c r="DP58" s="168"/>
      <c r="DQ58" s="168"/>
      <c r="DR58" s="168"/>
      <c r="DS58" s="168"/>
      <c r="DT58" s="168"/>
      <c r="DU58" s="168"/>
      <c r="DV58" s="168"/>
      <c r="DW58" s="168"/>
      <c r="DX58" s="168"/>
      <c r="DY58" s="168"/>
      <c r="DZ58" s="168"/>
      <c r="EA58" s="168"/>
      <c r="EB58" s="168"/>
      <c r="EC58" s="168"/>
      <c r="ED58" s="168"/>
      <c r="EE58" s="168"/>
      <c r="EF58" s="168"/>
      <c r="EG58" s="168"/>
      <c r="EH58" s="168"/>
      <c r="EI58" s="168"/>
      <c r="EJ58" s="168"/>
      <c r="EK58" s="168"/>
      <c r="EL58" s="168"/>
      <c r="EM58" s="168"/>
      <c r="EN58" s="168"/>
      <c r="EO58" s="168"/>
      <c r="EP58" s="168"/>
      <c r="EQ58" s="168"/>
      <c r="ER58" s="168"/>
      <c r="ES58" s="168"/>
      <c r="ET58" s="168"/>
      <c r="EU58" s="168"/>
      <c r="EV58" s="168"/>
      <c r="EW58" s="168"/>
      <c r="EX58" s="168"/>
      <c r="EY58" s="168"/>
      <c r="EZ58" s="168"/>
      <c r="FA58" s="168"/>
      <c r="FB58" s="168"/>
      <c r="FC58" s="168"/>
      <c r="FD58" s="168"/>
      <c r="FE58" s="168"/>
      <c r="FF58" s="168"/>
      <c r="FG58" s="168"/>
      <c r="FH58" s="168"/>
      <c r="FI58" s="168"/>
      <c r="FJ58" s="168"/>
      <c r="FK58" s="168"/>
      <c r="FL58" s="168"/>
      <c r="FM58" s="168"/>
      <c r="FN58" s="168"/>
      <c r="FO58" s="168"/>
      <c r="FP58" s="168"/>
      <c r="FQ58" s="168"/>
      <c r="FR58" s="168"/>
      <c r="FS58" s="168"/>
      <c r="FT58" s="168"/>
      <c r="FU58" s="168"/>
      <c r="FV58" s="168"/>
      <c r="FW58" s="168"/>
      <c r="FX58" s="168"/>
      <c r="FY58" s="168"/>
      <c r="FZ58" s="168"/>
      <c r="GA58" s="168"/>
      <c r="GB58" s="168"/>
      <c r="GC58" s="168"/>
      <c r="GD58" s="168"/>
      <c r="GE58" s="168"/>
      <c r="GF58" s="168"/>
      <c r="GG58" s="168"/>
      <c r="GH58" s="168"/>
      <c r="GI58" s="168"/>
      <c r="GJ58" s="168"/>
      <c r="GK58" s="168"/>
      <c r="GL58" s="168"/>
      <c r="GM58" s="168"/>
      <c r="GN58" s="168"/>
      <c r="GO58" s="168"/>
      <c r="GP58" s="168"/>
      <c r="GQ58" s="168"/>
      <c r="GR58" s="168"/>
      <c r="GS58" s="168"/>
      <c r="GT58" s="168"/>
      <c r="GU58" s="168"/>
      <c r="GV58" s="168"/>
      <c r="GW58" s="168"/>
      <c r="GX58" s="168"/>
      <c r="GY58" s="168"/>
      <c r="GZ58" s="168"/>
      <c r="HA58" s="168"/>
      <c r="HB58" s="168"/>
      <c r="HC58" s="168"/>
      <c r="HD58" s="168"/>
      <c r="HE58" s="168"/>
      <c r="HF58" s="168"/>
      <c r="HG58" s="168"/>
      <c r="HH58" s="168"/>
      <c r="HI58" s="168"/>
      <c r="HJ58" s="168"/>
      <c r="HK58" s="168"/>
      <c r="HL58" s="168"/>
      <c r="HM58" s="168"/>
      <c r="HN58" s="168"/>
      <c r="HO58" s="168"/>
      <c r="HP58" s="168"/>
      <c r="HQ58" s="168"/>
      <c r="HR58" s="168"/>
      <c r="HS58" s="168"/>
      <c r="HT58" s="168"/>
      <c r="HU58" s="168"/>
      <c r="HV58" s="168"/>
      <c r="HW58" s="168"/>
      <c r="HX58" s="168"/>
      <c r="HY58" s="168"/>
      <c r="HZ58" s="168"/>
      <c r="IA58" s="168"/>
      <c r="IB58" s="168"/>
      <c r="IC58" s="168"/>
      <c r="ID58" s="168"/>
      <c r="IE58" s="168"/>
      <c r="IF58" s="168"/>
      <c r="IG58" s="168"/>
      <c r="IH58" s="168"/>
      <c r="II58" s="168"/>
      <c r="IJ58" s="168"/>
      <c r="IK58" s="168"/>
      <c r="IL58" s="168"/>
    </row>
    <row r="59" spans="1:246" ht="15.75" customHeight="1" outlineLevel="2" x14ac:dyDescent="0.35">
      <c r="A59" s="3" t="s">
        <v>837</v>
      </c>
      <c r="B59" s="70"/>
      <c r="C59" s="70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94"/>
      <c r="AI59" s="167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9"/>
      <c r="BN59" s="170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8"/>
      <c r="ER59" s="168"/>
      <c r="ES59" s="168"/>
      <c r="ET59" s="168"/>
      <c r="EU59" s="168"/>
      <c r="EV59" s="168"/>
      <c r="EW59" s="168"/>
      <c r="EX59" s="168"/>
      <c r="EY59" s="168"/>
      <c r="EZ59" s="168"/>
      <c r="FA59" s="168"/>
      <c r="FB59" s="168"/>
      <c r="FC59" s="168"/>
      <c r="FD59" s="168"/>
      <c r="FE59" s="168"/>
      <c r="FF59" s="168"/>
      <c r="FG59" s="168"/>
      <c r="FH59" s="168"/>
      <c r="FI59" s="168"/>
      <c r="FJ59" s="168"/>
      <c r="FK59" s="168"/>
      <c r="FL59" s="168"/>
      <c r="FM59" s="168"/>
      <c r="FN59" s="168"/>
      <c r="FO59" s="168"/>
      <c r="FP59" s="168"/>
      <c r="FQ59" s="168"/>
      <c r="FR59" s="168"/>
      <c r="FS59" s="168"/>
      <c r="FT59" s="168"/>
      <c r="FU59" s="168"/>
      <c r="FV59" s="168"/>
      <c r="FW59" s="168"/>
      <c r="FX59" s="168"/>
      <c r="FY59" s="168"/>
      <c r="FZ59" s="168"/>
      <c r="GA59" s="168"/>
      <c r="GB59" s="168"/>
      <c r="GC59" s="168"/>
      <c r="GD59" s="168"/>
      <c r="GE59" s="168"/>
      <c r="GF59" s="168"/>
      <c r="GG59" s="168"/>
      <c r="GH59" s="168"/>
      <c r="GI59" s="168"/>
      <c r="GJ59" s="168"/>
      <c r="GK59" s="168"/>
      <c r="GL59" s="168"/>
      <c r="GM59" s="168"/>
      <c r="GN59" s="168"/>
      <c r="GO59" s="168"/>
      <c r="GP59" s="168"/>
      <c r="GQ59" s="168"/>
      <c r="GR59" s="168"/>
      <c r="GS59" s="168"/>
      <c r="GT59" s="168"/>
      <c r="GU59" s="168"/>
      <c r="GV59" s="168"/>
      <c r="GW59" s="168"/>
      <c r="GX59" s="168"/>
      <c r="GY59" s="168"/>
      <c r="GZ59" s="168"/>
      <c r="HA59" s="168"/>
      <c r="HB59" s="168"/>
      <c r="HC59" s="168"/>
      <c r="HD59" s="168"/>
      <c r="HE59" s="168"/>
      <c r="HF59" s="168"/>
      <c r="HG59" s="168"/>
      <c r="HH59" s="168"/>
      <c r="HI59" s="168"/>
      <c r="HJ59" s="168"/>
      <c r="HK59" s="168"/>
      <c r="HL59" s="168"/>
      <c r="HM59" s="168"/>
      <c r="HN59" s="168"/>
      <c r="HO59" s="168"/>
      <c r="HP59" s="168"/>
      <c r="HQ59" s="168"/>
      <c r="HR59" s="168"/>
      <c r="HS59" s="168"/>
      <c r="HT59" s="168"/>
      <c r="HU59" s="168"/>
      <c r="HV59" s="168"/>
      <c r="HW59" s="168"/>
      <c r="HX59" s="168"/>
      <c r="HY59" s="168"/>
      <c r="HZ59" s="168"/>
      <c r="IA59" s="168"/>
      <c r="IB59" s="168"/>
      <c r="IC59" s="168"/>
      <c r="ID59" s="168"/>
      <c r="IE59" s="168"/>
      <c r="IF59" s="168"/>
      <c r="IG59" s="168"/>
      <c r="IH59" s="168"/>
      <c r="II59" s="168"/>
      <c r="IJ59" s="168"/>
      <c r="IK59" s="168"/>
      <c r="IL59" s="168"/>
    </row>
    <row r="60" spans="1:246" ht="15.75" customHeight="1" outlineLevel="2" x14ac:dyDescent="0.35">
      <c r="A60" s="3" t="s">
        <v>838</v>
      </c>
      <c r="B60" s="70"/>
      <c r="C60" s="70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94"/>
      <c r="AI60" s="167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168"/>
      <c r="AX60" s="168"/>
      <c r="AY60" s="168"/>
      <c r="AZ60" s="168"/>
      <c r="BA60" s="168"/>
      <c r="BB60" s="168"/>
      <c r="BC60" s="168"/>
      <c r="BD60" s="168"/>
      <c r="BE60" s="168"/>
      <c r="BF60" s="168"/>
      <c r="BG60" s="168"/>
      <c r="BH60" s="168"/>
      <c r="BI60" s="168"/>
      <c r="BJ60" s="168"/>
      <c r="BK60" s="168"/>
      <c r="BL60" s="168"/>
      <c r="BM60" s="169"/>
      <c r="BN60" s="170"/>
      <c r="BO60" s="168"/>
      <c r="BP60" s="168"/>
      <c r="BQ60" s="168"/>
      <c r="BR60" s="168"/>
      <c r="BS60" s="168"/>
      <c r="BT60" s="168"/>
      <c r="BU60" s="168"/>
      <c r="BV60" s="168"/>
      <c r="BW60" s="168"/>
      <c r="BX60" s="168"/>
      <c r="BY60" s="168"/>
      <c r="BZ60" s="168"/>
      <c r="CA60" s="168"/>
      <c r="CB60" s="168"/>
      <c r="CC60" s="168"/>
      <c r="CD60" s="168"/>
      <c r="CE60" s="168"/>
      <c r="CF60" s="168"/>
      <c r="CG60" s="168"/>
      <c r="CH60" s="168"/>
      <c r="CI60" s="168"/>
      <c r="CJ60" s="168"/>
      <c r="CK60" s="168"/>
      <c r="CL60" s="168"/>
      <c r="CM60" s="168"/>
      <c r="CN60" s="168"/>
      <c r="CO60" s="168"/>
      <c r="CP60" s="168"/>
      <c r="CQ60" s="168"/>
      <c r="CR60" s="168"/>
      <c r="CS60" s="168"/>
      <c r="CT60" s="168"/>
      <c r="CU60" s="168"/>
      <c r="CV60" s="168"/>
      <c r="CW60" s="168"/>
      <c r="CX60" s="168"/>
      <c r="CY60" s="168"/>
      <c r="CZ60" s="168"/>
      <c r="DA60" s="168"/>
      <c r="DB60" s="168"/>
      <c r="DC60" s="168"/>
      <c r="DD60" s="168"/>
      <c r="DE60" s="168"/>
      <c r="DF60" s="168"/>
      <c r="DG60" s="168"/>
      <c r="DH60" s="168"/>
      <c r="DI60" s="168"/>
      <c r="DJ60" s="168"/>
      <c r="DK60" s="168"/>
      <c r="DL60" s="168"/>
      <c r="DM60" s="168"/>
      <c r="DN60" s="168"/>
      <c r="DO60" s="168"/>
      <c r="DP60" s="168"/>
      <c r="DQ60" s="168"/>
      <c r="DR60" s="168"/>
      <c r="DS60" s="168"/>
      <c r="DT60" s="168"/>
      <c r="DU60" s="168"/>
      <c r="DV60" s="168"/>
      <c r="DW60" s="168"/>
      <c r="DX60" s="168"/>
      <c r="DY60" s="168"/>
      <c r="DZ60" s="168"/>
      <c r="EA60" s="168"/>
      <c r="EB60" s="168"/>
      <c r="EC60" s="168"/>
      <c r="ED60" s="168"/>
      <c r="EE60" s="168"/>
      <c r="EF60" s="168"/>
      <c r="EG60" s="168"/>
      <c r="EH60" s="168"/>
      <c r="EI60" s="168"/>
      <c r="EJ60" s="168"/>
      <c r="EK60" s="168"/>
      <c r="EL60" s="168"/>
      <c r="EM60" s="168"/>
      <c r="EN60" s="168"/>
      <c r="EO60" s="168"/>
      <c r="EP60" s="168"/>
      <c r="EQ60" s="168"/>
      <c r="ER60" s="168"/>
      <c r="ES60" s="168"/>
      <c r="ET60" s="168"/>
      <c r="EU60" s="168"/>
      <c r="EV60" s="168"/>
      <c r="EW60" s="168"/>
      <c r="EX60" s="168"/>
      <c r="EY60" s="168"/>
      <c r="EZ60" s="168"/>
      <c r="FA60" s="168"/>
      <c r="FB60" s="168"/>
      <c r="FC60" s="168"/>
      <c r="FD60" s="168"/>
      <c r="FE60" s="168"/>
      <c r="FF60" s="168"/>
      <c r="FG60" s="168"/>
      <c r="FH60" s="168"/>
      <c r="FI60" s="168"/>
      <c r="FJ60" s="168"/>
      <c r="FK60" s="168"/>
      <c r="FL60" s="168"/>
      <c r="FM60" s="168"/>
      <c r="FN60" s="168"/>
      <c r="FO60" s="168"/>
      <c r="FP60" s="168"/>
      <c r="FQ60" s="168"/>
      <c r="FR60" s="168"/>
      <c r="FS60" s="168"/>
      <c r="FT60" s="168"/>
      <c r="FU60" s="168"/>
      <c r="FV60" s="168"/>
      <c r="FW60" s="168"/>
      <c r="FX60" s="168"/>
      <c r="FY60" s="168"/>
      <c r="FZ60" s="168"/>
      <c r="GA60" s="168"/>
      <c r="GB60" s="168"/>
      <c r="GC60" s="168"/>
      <c r="GD60" s="168"/>
      <c r="GE60" s="168"/>
      <c r="GF60" s="168"/>
      <c r="GG60" s="168"/>
      <c r="GH60" s="168"/>
      <c r="GI60" s="168"/>
      <c r="GJ60" s="168"/>
      <c r="GK60" s="168"/>
      <c r="GL60" s="168"/>
      <c r="GM60" s="168"/>
      <c r="GN60" s="168"/>
      <c r="GO60" s="168"/>
      <c r="GP60" s="168"/>
      <c r="GQ60" s="168"/>
      <c r="GR60" s="168"/>
      <c r="GS60" s="168"/>
      <c r="GT60" s="168"/>
      <c r="GU60" s="168"/>
      <c r="GV60" s="168"/>
      <c r="GW60" s="168"/>
      <c r="GX60" s="168"/>
      <c r="GY60" s="168"/>
      <c r="GZ60" s="168"/>
      <c r="HA60" s="168"/>
      <c r="HB60" s="168"/>
      <c r="HC60" s="168"/>
      <c r="HD60" s="168"/>
      <c r="HE60" s="168"/>
      <c r="HF60" s="168"/>
      <c r="HG60" s="168"/>
      <c r="HH60" s="168"/>
      <c r="HI60" s="168"/>
      <c r="HJ60" s="168"/>
      <c r="HK60" s="168"/>
      <c r="HL60" s="168"/>
      <c r="HM60" s="168"/>
      <c r="HN60" s="168"/>
      <c r="HO60" s="168"/>
      <c r="HP60" s="168"/>
      <c r="HQ60" s="168"/>
      <c r="HR60" s="168"/>
      <c r="HS60" s="168"/>
      <c r="HT60" s="168"/>
      <c r="HU60" s="168"/>
      <c r="HV60" s="168"/>
      <c r="HW60" s="168"/>
      <c r="HX60" s="168"/>
      <c r="HY60" s="168"/>
      <c r="HZ60" s="168"/>
      <c r="IA60" s="168"/>
      <c r="IB60" s="168"/>
      <c r="IC60" s="168"/>
      <c r="ID60" s="168"/>
      <c r="IE60" s="168"/>
      <c r="IF60" s="168"/>
      <c r="IG60" s="168"/>
      <c r="IH60" s="168"/>
      <c r="II60" s="168"/>
      <c r="IJ60" s="168"/>
      <c r="IK60" s="168"/>
      <c r="IL60" s="168"/>
    </row>
    <row r="61" spans="1:246" ht="15.75" customHeight="1" outlineLevel="2" x14ac:dyDescent="0.35">
      <c r="A61" s="3" t="s">
        <v>839</v>
      </c>
      <c r="B61" s="70"/>
      <c r="C61" s="70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  <c r="AD61" s="168"/>
      <c r="AE61" s="168"/>
      <c r="AF61" s="168"/>
      <c r="AG61" s="168"/>
      <c r="AH61" s="194"/>
      <c r="AI61" s="167"/>
      <c r="AJ61" s="168"/>
      <c r="AK61" s="168"/>
      <c r="AL61" s="168"/>
      <c r="AM61" s="168"/>
      <c r="AN61" s="168"/>
      <c r="AO61" s="168"/>
      <c r="AP61" s="168"/>
      <c r="AQ61" s="168"/>
      <c r="AR61" s="168"/>
      <c r="AS61" s="168"/>
      <c r="AT61" s="168"/>
      <c r="AU61" s="168"/>
      <c r="AV61" s="168"/>
      <c r="AW61" s="168"/>
      <c r="AX61" s="168"/>
      <c r="AY61" s="168"/>
      <c r="AZ61" s="168"/>
      <c r="BA61" s="168"/>
      <c r="BB61" s="168"/>
      <c r="BC61" s="168"/>
      <c r="BD61" s="168"/>
      <c r="BE61" s="168"/>
      <c r="BF61" s="168"/>
      <c r="BG61" s="168"/>
      <c r="BH61" s="168"/>
      <c r="BI61" s="168"/>
      <c r="BJ61" s="168"/>
      <c r="BK61" s="168"/>
      <c r="BL61" s="168"/>
      <c r="BM61" s="169"/>
      <c r="BN61" s="170"/>
      <c r="BO61" s="168"/>
      <c r="BP61" s="168"/>
      <c r="BQ61" s="168"/>
      <c r="BR61" s="168"/>
      <c r="BS61" s="168"/>
      <c r="BT61" s="168"/>
      <c r="BU61" s="168"/>
      <c r="BV61" s="168"/>
      <c r="BW61" s="168"/>
      <c r="BX61" s="168"/>
      <c r="BY61" s="168"/>
      <c r="BZ61" s="168"/>
      <c r="CA61" s="168"/>
      <c r="CB61" s="168"/>
      <c r="CC61" s="168"/>
      <c r="CD61" s="168"/>
      <c r="CE61" s="168"/>
      <c r="CF61" s="168"/>
      <c r="CG61" s="168"/>
      <c r="CH61" s="168"/>
      <c r="CI61" s="168"/>
      <c r="CJ61" s="168"/>
      <c r="CK61" s="168"/>
      <c r="CL61" s="168"/>
      <c r="CM61" s="168"/>
      <c r="CN61" s="168"/>
      <c r="CO61" s="168"/>
      <c r="CP61" s="168"/>
      <c r="CQ61" s="168"/>
      <c r="CR61" s="168"/>
      <c r="CS61" s="168"/>
      <c r="CT61" s="168"/>
      <c r="CU61" s="168"/>
      <c r="CV61" s="168"/>
      <c r="CW61" s="168"/>
      <c r="CX61" s="168"/>
      <c r="CY61" s="168"/>
      <c r="CZ61" s="168"/>
      <c r="DA61" s="168"/>
      <c r="DB61" s="168"/>
      <c r="DC61" s="168"/>
      <c r="DD61" s="168"/>
      <c r="DE61" s="168"/>
      <c r="DF61" s="168"/>
      <c r="DG61" s="168"/>
      <c r="DH61" s="168"/>
      <c r="DI61" s="168"/>
      <c r="DJ61" s="168"/>
      <c r="DK61" s="168"/>
      <c r="DL61" s="168"/>
      <c r="DM61" s="168"/>
      <c r="DN61" s="168"/>
      <c r="DO61" s="168"/>
      <c r="DP61" s="168"/>
      <c r="DQ61" s="168"/>
      <c r="DR61" s="168"/>
      <c r="DS61" s="168"/>
      <c r="DT61" s="168"/>
      <c r="DU61" s="168"/>
      <c r="DV61" s="168"/>
      <c r="DW61" s="168"/>
      <c r="DX61" s="168"/>
      <c r="DY61" s="168"/>
      <c r="DZ61" s="168"/>
      <c r="EA61" s="168"/>
      <c r="EB61" s="168"/>
      <c r="EC61" s="168"/>
      <c r="ED61" s="168"/>
      <c r="EE61" s="168"/>
      <c r="EF61" s="168"/>
      <c r="EG61" s="168"/>
      <c r="EH61" s="168"/>
      <c r="EI61" s="168"/>
      <c r="EJ61" s="168"/>
      <c r="EK61" s="168"/>
      <c r="EL61" s="168"/>
      <c r="EM61" s="168"/>
      <c r="EN61" s="168"/>
      <c r="EO61" s="168"/>
      <c r="EP61" s="168"/>
      <c r="EQ61" s="168"/>
      <c r="ER61" s="168"/>
      <c r="ES61" s="168"/>
      <c r="ET61" s="168"/>
      <c r="EU61" s="168"/>
      <c r="EV61" s="168"/>
      <c r="EW61" s="168"/>
      <c r="EX61" s="168"/>
      <c r="EY61" s="168"/>
      <c r="EZ61" s="168"/>
      <c r="FA61" s="168"/>
      <c r="FB61" s="168"/>
      <c r="FC61" s="168"/>
      <c r="FD61" s="168"/>
      <c r="FE61" s="168"/>
      <c r="FF61" s="168"/>
      <c r="FG61" s="168"/>
      <c r="FH61" s="168"/>
      <c r="FI61" s="168"/>
      <c r="FJ61" s="168"/>
      <c r="FK61" s="168"/>
      <c r="FL61" s="168"/>
      <c r="FM61" s="168"/>
      <c r="FN61" s="168"/>
      <c r="FO61" s="168"/>
      <c r="FP61" s="168"/>
      <c r="FQ61" s="168"/>
      <c r="FR61" s="168"/>
      <c r="FS61" s="168"/>
      <c r="FT61" s="168"/>
      <c r="FU61" s="168"/>
      <c r="FV61" s="168"/>
      <c r="FW61" s="168"/>
      <c r="FX61" s="168"/>
      <c r="FY61" s="168"/>
      <c r="FZ61" s="168"/>
      <c r="GA61" s="168"/>
      <c r="GB61" s="168"/>
      <c r="GC61" s="168"/>
      <c r="GD61" s="168"/>
      <c r="GE61" s="168"/>
      <c r="GF61" s="168"/>
      <c r="GG61" s="168"/>
      <c r="GH61" s="168"/>
      <c r="GI61" s="168"/>
      <c r="GJ61" s="168"/>
      <c r="GK61" s="168"/>
      <c r="GL61" s="168"/>
      <c r="GM61" s="168"/>
      <c r="GN61" s="168"/>
      <c r="GO61" s="168"/>
      <c r="GP61" s="168"/>
      <c r="GQ61" s="168"/>
      <c r="GR61" s="168"/>
      <c r="GS61" s="168"/>
      <c r="GT61" s="168"/>
      <c r="GU61" s="168"/>
      <c r="GV61" s="168"/>
      <c r="GW61" s="168"/>
      <c r="GX61" s="168"/>
      <c r="GY61" s="168"/>
      <c r="GZ61" s="168"/>
      <c r="HA61" s="168"/>
      <c r="HB61" s="168"/>
      <c r="HC61" s="168"/>
      <c r="HD61" s="168"/>
      <c r="HE61" s="168"/>
      <c r="HF61" s="168"/>
      <c r="HG61" s="168"/>
      <c r="HH61" s="168"/>
      <c r="HI61" s="168"/>
      <c r="HJ61" s="168"/>
      <c r="HK61" s="168"/>
      <c r="HL61" s="168"/>
      <c r="HM61" s="168"/>
      <c r="HN61" s="168"/>
      <c r="HO61" s="168"/>
      <c r="HP61" s="168"/>
      <c r="HQ61" s="168"/>
      <c r="HR61" s="168"/>
      <c r="HS61" s="168"/>
      <c r="HT61" s="168"/>
      <c r="HU61" s="168"/>
      <c r="HV61" s="168"/>
      <c r="HW61" s="168"/>
      <c r="HX61" s="168"/>
      <c r="HY61" s="168"/>
      <c r="HZ61" s="168"/>
      <c r="IA61" s="168"/>
      <c r="IB61" s="168"/>
      <c r="IC61" s="168"/>
      <c r="ID61" s="168"/>
      <c r="IE61" s="168"/>
      <c r="IF61" s="168"/>
      <c r="IG61" s="168"/>
      <c r="IH61" s="168"/>
      <c r="II61" s="168"/>
      <c r="IJ61" s="168"/>
      <c r="IK61" s="168"/>
      <c r="IL61" s="168"/>
    </row>
    <row r="62" spans="1:246" ht="15.75" customHeight="1" outlineLevel="2" x14ac:dyDescent="0.35">
      <c r="A62" s="3" t="s">
        <v>840</v>
      </c>
      <c r="B62" s="70"/>
      <c r="C62" s="70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94"/>
      <c r="AI62" s="167"/>
      <c r="AJ62" s="168"/>
      <c r="AK62" s="168"/>
      <c r="AL62" s="168"/>
      <c r="AM62" s="168"/>
      <c r="AN62" s="168"/>
      <c r="AO62" s="168"/>
      <c r="AP62" s="168"/>
      <c r="AQ62" s="168"/>
      <c r="AR62" s="168"/>
      <c r="AS62" s="168"/>
      <c r="AT62" s="168"/>
      <c r="AU62" s="168"/>
      <c r="AV62" s="168"/>
      <c r="AW62" s="168"/>
      <c r="AX62" s="168"/>
      <c r="AY62" s="168"/>
      <c r="AZ62" s="168"/>
      <c r="BA62" s="168"/>
      <c r="BB62" s="168"/>
      <c r="BC62" s="168"/>
      <c r="BD62" s="168"/>
      <c r="BE62" s="168"/>
      <c r="BF62" s="168"/>
      <c r="BG62" s="168"/>
      <c r="BH62" s="168"/>
      <c r="BI62" s="168"/>
      <c r="BJ62" s="168"/>
      <c r="BK62" s="168"/>
      <c r="BL62" s="168"/>
      <c r="BM62" s="169"/>
      <c r="BN62" s="170"/>
      <c r="BO62" s="168"/>
      <c r="BP62" s="168"/>
      <c r="BQ62" s="168"/>
      <c r="BR62" s="168"/>
      <c r="BS62" s="168"/>
      <c r="BT62" s="168"/>
      <c r="BU62" s="168"/>
      <c r="BV62" s="168"/>
      <c r="BW62" s="168"/>
      <c r="BX62" s="168"/>
      <c r="BY62" s="168"/>
      <c r="BZ62" s="168"/>
      <c r="CA62" s="168"/>
      <c r="CB62" s="168"/>
      <c r="CC62" s="168"/>
      <c r="CD62" s="168"/>
      <c r="CE62" s="168"/>
      <c r="CF62" s="168"/>
      <c r="CG62" s="168"/>
      <c r="CH62" s="168"/>
      <c r="CI62" s="168"/>
      <c r="CJ62" s="168"/>
      <c r="CK62" s="168"/>
      <c r="CL62" s="168"/>
      <c r="CM62" s="168"/>
      <c r="CN62" s="168"/>
      <c r="CO62" s="168"/>
      <c r="CP62" s="168"/>
      <c r="CQ62" s="168"/>
      <c r="CR62" s="168"/>
      <c r="CS62" s="168"/>
      <c r="CT62" s="168"/>
      <c r="CU62" s="168"/>
      <c r="CV62" s="168"/>
      <c r="CW62" s="168"/>
      <c r="CX62" s="168"/>
      <c r="CY62" s="168"/>
      <c r="CZ62" s="168"/>
      <c r="DA62" s="168"/>
      <c r="DB62" s="168"/>
      <c r="DC62" s="168"/>
      <c r="DD62" s="168"/>
      <c r="DE62" s="168"/>
      <c r="DF62" s="168"/>
      <c r="DG62" s="168"/>
      <c r="DH62" s="168"/>
      <c r="DI62" s="168"/>
      <c r="DJ62" s="168"/>
      <c r="DK62" s="168"/>
      <c r="DL62" s="168"/>
      <c r="DM62" s="168"/>
      <c r="DN62" s="168"/>
      <c r="DO62" s="168"/>
      <c r="DP62" s="168"/>
      <c r="DQ62" s="168"/>
      <c r="DR62" s="168"/>
      <c r="DS62" s="168"/>
      <c r="DT62" s="168"/>
      <c r="DU62" s="168"/>
      <c r="DV62" s="168"/>
      <c r="DW62" s="168"/>
      <c r="DX62" s="168"/>
      <c r="DY62" s="168"/>
      <c r="DZ62" s="168"/>
      <c r="EA62" s="168"/>
      <c r="EB62" s="168"/>
      <c r="EC62" s="168"/>
      <c r="ED62" s="168"/>
      <c r="EE62" s="168"/>
      <c r="EF62" s="168"/>
      <c r="EG62" s="168"/>
      <c r="EH62" s="168"/>
      <c r="EI62" s="168"/>
      <c r="EJ62" s="168"/>
      <c r="EK62" s="168"/>
      <c r="EL62" s="168"/>
      <c r="EM62" s="168"/>
      <c r="EN62" s="168"/>
      <c r="EO62" s="168"/>
      <c r="EP62" s="168"/>
      <c r="EQ62" s="168"/>
      <c r="ER62" s="168"/>
      <c r="ES62" s="168"/>
      <c r="ET62" s="168"/>
      <c r="EU62" s="168"/>
      <c r="EV62" s="168"/>
      <c r="EW62" s="168"/>
      <c r="EX62" s="168"/>
      <c r="EY62" s="168"/>
      <c r="EZ62" s="168"/>
      <c r="FA62" s="168"/>
      <c r="FB62" s="168"/>
      <c r="FC62" s="168"/>
      <c r="FD62" s="168"/>
      <c r="FE62" s="168"/>
      <c r="FF62" s="168"/>
      <c r="FG62" s="168"/>
      <c r="FH62" s="168"/>
      <c r="FI62" s="168"/>
      <c r="FJ62" s="168"/>
      <c r="FK62" s="168"/>
      <c r="FL62" s="168"/>
      <c r="FM62" s="168"/>
      <c r="FN62" s="168"/>
      <c r="FO62" s="168"/>
      <c r="FP62" s="168"/>
      <c r="FQ62" s="168"/>
      <c r="FR62" s="168"/>
      <c r="FS62" s="168"/>
      <c r="FT62" s="168"/>
      <c r="FU62" s="168"/>
      <c r="FV62" s="168"/>
      <c r="FW62" s="168"/>
      <c r="FX62" s="168"/>
      <c r="FY62" s="168"/>
      <c r="FZ62" s="168"/>
      <c r="GA62" s="168"/>
      <c r="GB62" s="168"/>
      <c r="GC62" s="168"/>
      <c r="GD62" s="168"/>
      <c r="GE62" s="168"/>
      <c r="GF62" s="168"/>
      <c r="GG62" s="168"/>
      <c r="GH62" s="168"/>
      <c r="GI62" s="168"/>
      <c r="GJ62" s="168"/>
      <c r="GK62" s="168"/>
      <c r="GL62" s="168"/>
      <c r="GM62" s="168"/>
      <c r="GN62" s="168"/>
      <c r="GO62" s="168"/>
      <c r="GP62" s="168"/>
      <c r="GQ62" s="168"/>
      <c r="GR62" s="168"/>
      <c r="GS62" s="168"/>
      <c r="GT62" s="168"/>
      <c r="GU62" s="168"/>
      <c r="GV62" s="168"/>
      <c r="GW62" s="168"/>
      <c r="GX62" s="168"/>
      <c r="GY62" s="168"/>
      <c r="GZ62" s="168"/>
      <c r="HA62" s="168"/>
      <c r="HB62" s="168"/>
      <c r="HC62" s="168"/>
      <c r="HD62" s="168"/>
      <c r="HE62" s="168"/>
      <c r="HF62" s="168"/>
      <c r="HG62" s="168"/>
      <c r="HH62" s="168"/>
      <c r="HI62" s="168"/>
      <c r="HJ62" s="168"/>
      <c r="HK62" s="168"/>
      <c r="HL62" s="168"/>
      <c r="HM62" s="168"/>
      <c r="HN62" s="168"/>
      <c r="HO62" s="168"/>
      <c r="HP62" s="168"/>
      <c r="HQ62" s="168"/>
      <c r="HR62" s="168"/>
      <c r="HS62" s="168"/>
      <c r="HT62" s="168"/>
      <c r="HU62" s="168"/>
      <c r="HV62" s="168"/>
      <c r="HW62" s="168"/>
      <c r="HX62" s="168"/>
      <c r="HY62" s="168"/>
      <c r="HZ62" s="168"/>
      <c r="IA62" s="168"/>
      <c r="IB62" s="168"/>
      <c r="IC62" s="168"/>
      <c r="ID62" s="168"/>
      <c r="IE62" s="168"/>
      <c r="IF62" s="168"/>
      <c r="IG62" s="168"/>
      <c r="IH62" s="168"/>
      <c r="II62" s="168"/>
      <c r="IJ62" s="168"/>
      <c r="IK62" s="168"/>
      <c r="IL62" s="168"/>
    </row>
    <row r="63" spans="1:246" ht="14.25" customHeight="1" outlineLevel="2" x14ac:dyDescent="0.35">
      <c r="A63" s="3" t="s">
        <v>841</v>
      </c>
      <c r="B63" s="70"/>
      <c r="C63" s="70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94"/>
      <c r="AI63" s="167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9"/>
      <c r="BN63" s="170"/>
      <c r="BO63" s="168"/>
      <c r="BP63" s="168"/>
      <c r="BQ63" s="168"/>
      <c r="BR63" s="168"/>
      <c r="BS63" s="168"/>
      <c r="BT63" s="168"/>
      <c r="BU63" s="168"/>
      <c r="BV63" s="168"/>
      <c r="BW63" s="168"/>
      <c r="BX63" s="168"/>
      <c r="BY63" s="168"/>
      <c r="BZ63" s="168"/>
      <c r="CA63" s="168"/>
      <c r="CB63" s="168"/>
      <c r="CC63" s="168"/>
      <c r="CD63" s="168"/>
      <c r="CE63" s="168"/>
      <c r="CF63" s="168"/>
      <c r="CG63" s="168"/>
      <c r="CH63" s="168"/>
      <c r="CI63" s="168"/>
      <c r="CJ63" s="168"/>
      <c r="CK63" s="168"/>
      <c r="CL63" s="168"/>
      <c r="CM63" s="168"/>
      <c r="CN63" s="168"/>
      <c r="CO63" s="168"/>
      <c r="CP63" s="168"/>
      <c r="CQ63" s="168"/>
      <c r="CR63" s="168"/>
      <c r="CS63" s="168"/>
      <c r="CT63" s="168"/>
      <c r="CU63" s="168"/>
      <c r="CV63" s="168"/>
      <c r="CW63" s="168"/>
      <c r="CX63" s="168"/>
      <c r="CY63" s="168"/>
      <c r="CZ63" s="168"/>
      <c r="DA63" s="168"/>
      <c r="DB63" s="168"/>
      <c r="DC63" s="168"/>
      <c r="DD63" s="168"/>
      <c r="DE63" s="168"/>
      <c r="DF63" s="168"/>
      <c r="DG63" s="168"/>
      <c r="DH63" s="168"/>
      <c r="DI63" s="168"/>
      <c r="DJ63" s="168"/>
      <c r="DK63" s="168"/>
      <c r="DL63" s="168"/>
      <c r="DM63" s="168"/>
      <c r="DN63" s="168"/>
      <c r="DO63" s="168"/>
      <c r="DP63" s="168"/>
      <c r="DQ63" s="168"/>
      <c r="DR63" s="168"/>
      <c r="DS63" s="168"/>
      <c r="DT63" s="168"/>
      <c r="DU63" s="168"/>
      <c r="DV63" s="168"/>
      <c r="DW63" s="168"/>
      <c r="DX63" s="168"/>
      <c r="DY63" s="168"/>
      <c r="DZ63" s="168"/>
      <c r="EA63" s="168"/>
      <c r="EB63" s="168"/>
      <c r="EC63" s="168"/>
      <c r="ED63" s="168"/>
      <c r="EE63" s="168"/>
      <c r="EF63" s="168"/>
      <c r="EG63" s="168"/>
      <c r="EH63" s="168"/>
      <c r="EI63" s="168"/>
      <c r="EJ63" s="168"/>
      <c r="EK63" s="168"/>
      <c r="EL63" s="168"/>
      <c r="EM63" s="168"/>
      <c r="EN63" s="168"/>
      <c r="EO63" s="168"/>
      <c r="EP63" s="168"/>
      <c r="EQ63" s="168"/>
      <c r="ER63" s="168"/>
      <c r="ES63" s="168"/>
      <c r="ET63" s="168"/>
      <c r="EU63" s="168"/>
      <c r="EV63" s="168"/>
      <c r="EW63" s="168"/>
      <c r="EX63" s="168"/>
      <c r="EY63" s="168"/>
      <c r="EZ63" s="168"/>
      <c r="FA63" s="168"/>
      <c r="FB63" s="168"/>
      <c r="FC63" s="168"/>
      <c r="FD63" s="168"/>
      <c r="FE63" s="168"/>
      <c r="FF63" s="168"/>
      <c r="FG63" s="168"/>
      <c r="FH63" s="168"/>
      <c r="FI63" s="168"/>
      <c r="FJ63" s="168"/>
      <c r="FK63" s="168"/>
      <c r="FL63" s="168"/>
      <c r="FM63" s="168"/>
      <c r="FN63" s="168"/>
      <c r="FO63" s="168"/>
      <c r="FP63" s="168"/>
      <c r="FQ63" s="168"/>
      <c r="FR63" s="168"/>
      <c r="FS63" s="168"/>
      <c r="FT63" s="168"/>
      <c r="FU63" s="168"/>
      <c r="FV63" s="168"/>
      <c r="FW63" s="168"/>
      <c r="FX63" s="168"/>
      <c r="FY63" s="168"/>
      <c r="FZ63" s="168"/>
      <c r="GA63" s="168"/>
      <c r="GB63" s="168"/>
      <c r="GC63" s="168"/>
      <c r="GD63" s="168"/>
      <c r="GE63" s="168"/>
      <c r="GF63" s="168"/>
      <c r="GG63" s="168"/>
      <c r="GH63" s="168"/>
      <c r="GI63" s="168"/>
      <c r="GJ63" s="168"/>
      <c r="GK63" s="168"/>
      <c r="GL63" s="168"/>
      <c r="GM63" s="168"/>
      <c r="GN63" s="168"/>
      <c r="GO63" s="168"/>
      <c r="GP63" s="168"/>
      <c r="GQ63" s="168"/>
      <c r="GR63" s="168"/>
      <c r="GS63" s="168"/>
      <c r="GT63" s="168"/>
      <c r="GU63" s="168"/>
      <c r="GV63" s="168"/>
      <c r="GW63" s="168"/>
      <c r="GX63" s="168"/>
      <c r="GY63" s="168"/>
      <c r="GZ63" s="168"/>
      <c r="HA63" s="168"/>
      <c r="HB63" s="168"/>
      <c r="HC63" s="168"/>
      <c r="HD63" s="168"/>
      <c r="HE63" s="168"/>
      <c r="HF63" s="168"/>
      <c r="HG63" s="168"/>
      <c r="HH63" s="168"/>
      <c r="HI63" s="168"/>
      <c r="HJ63" s="168"/>
      <c r="HK63" s="168"/>
      <c r="HL63" s="168"/>
      <c r="HM63" s="168"/>
      <c r="HN63" s="168"/>
      <c r="HO63" s="168"/>
      <c r="HP63" s="168"/>
      <c r="HQ63" s="168"/>
      <c r="HR63" s="168"/>
      <c r="HS63" s="168"/>
      <c r="HT63" s="168"/>
      <c r="HU63" s="168"/>
      <c r="HV63" s="168"/>
      <c r="HW63" s="168"/>
      <c r="HX63" s="168"/>
      <c r="HY63" s="168"/>
      <c r="HZ63" s="168"/>
      <c r="IA63" s="168"/>
      <c r="IB63" s="168"/>
      <c r="IC63" s="168"/>
      <c r="ID63" s="168"/>
      <c r="IE63" s="168"/>
      <c r="IF63" s="168"/>
      <c r="IG63" s="168"/>
      <c r="IH63" s="168"/>
      <c r="II63" s="168"/>
      <c r="IJ63" s="168"/>
      <c r="IK63" s="168"/>
      <c r="IL63" s="168"/>
    </row>
    <row r="64" spans="1:246" ht="14.25" customHeight="1" outlineLevel="2" x14ac:dyDescent="0.35">
      <c r="A64" s="3" t="s">
        <v>842</v>
      </c>
      <c r="B64" s="70"/>
      <c r="C64" s="70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94"/>
      <c r="AI64" s="167"/>
      <c r="AJ64" s="168"/>
      <c r="AK64" s="168"/>
      <c r="AL64" s="168"/>
      <c r="AM64" s="168"/>
      <c r="AN64" s="168"/>
      <c r="AO64" s="168"/>
      <c r="AP64" s="168"/>
      <c r="AQ64" s="168"/>
      <c r="AR64" s="168"/>
      <c r="AS64" s="168"/>
      <c r="AT64" s="168"/>
      <c r="AU64" s="168"/>
      <c r="AV64" s="168"/>
      <c r="AW64" s="168"/>
      <c r="AX64" s="168"/>
      <c r="AY64" s="168"/>
      <c r="AZ64" s="168"/>
      <c r="BA64" s="168"/>
      <c r="BB64" s="168"/>
      <c r="BC64" s="168"/>
      <c r="BD64" s="168"/>
      <c r="BE64" s="168"/>
      <c r="BF64" s="168"/>
      <c r="BG64" s="168"/>
      <c r="BH64" s="168"/>
      <c r="BI64" s="168"/>
      <c r="BJ64" s="168"/>
      <c r="BK64" s="168"/>
      <c r="BL64" s="168"/>
      <c r="BM64" s="169"/>
      <c r="BN64" s="170"/>
      <c r="BO64" s="168"/>
      <c r="BP64" s="168"/>
      <c r="BQ64" s="168"/>
      <c r="BR64" s="168"/>
      <c r="BS64" s="168"/>
      <c r="BT64" s="168"/>
      <c r="BU64" s="168"/>
      <c r="BV64" s="168"/>
      <c r="BW64" s="168"/>
      <c r="BX64" s="168"/>
      <c r="BY64" s="168"/>
      <c r="BZ64" s="168"/>
      <c r="CA64" s="168"/>
      <c r="CB64" s="168"/>
      <c r="CC64" s="168"/>
      <c r="CD64" s="168"/>
      <c r="CE64" s="168"/>
      <c r="CF64" s="168"/>
      <c r="CG64" s="168"/>
      <c r="CH64" s="168"/>
      <c r="CI64" s="168"/>
      <c r="CJ64" s="168"/>
      <c r="CK64" s="168"/>
      <c r="CL64" s="168"/>
      <c r="CM64" s="168"/>
      <c r="CN64" s="168"/>
      <c r="CO64" s="168"/>
      <c r="CP64" s="168"/>
      <c r="CQ64" s="168"/>
      <c r="CR64" s="168"/>
      <c r="CS64" s="168"/>
      <c r="CT64" s="168"/>
      <c r="CU64" s="168"/>
      <c r="CV64" s="168"/>
      <c r="CW64" s="168"/>
      <c r="CX64" s="168"/>
      <c r="CY64" s="168"/>
      <c r="CZ64" s="168"/>
      <c r="DA64" s="168"/>
      <c r="DB64" s="168"/>
      <c r="DC64" s="168"/>
      <c r="DD64" s="168"/>
      <c r="DE64" s="168"/>
      <c r="DF64" s="168"/>
      <c r="DG64" s="168"/>
      <c r="DH64" s="168"/>
      <c r="DI64" s="168"/>
      <c r="DJ64" s="168"/>
      <c r="DK64" s="168"/>
      <c r="DL64" s="168"/>
      <c r="DM64" s="168"/>
      <c r="DN64" s="168"/>
      <c r="DO64" s="168"/>
      <c r="DP64" s="168"/>
      <c r="DQ64" s="168"/>
      <c r="DR64" s="168"/>
      <c r="DS64" s="168"/>
      <c r="DT64" s="168"/>
      <c r="DU64" s="168"/>
      <c r="DV64" s="168"/>
      <c r="DW64" s="168"/>
      <c r="DX64" s="168"/>
      <c r="DY64" s="168"/>
      <c r="DZ64" s="168"/>
      <c r="EA64" s="168"/>
      <c r="EB64" s="168"/>
      <c r="EC64" s="168"/>
      <c r="ED64" s="168"/>
      <c r="EE64" s="168"/>
      <c r="EF64" s="168"/>
      <c r="EG64" s="168"/>
      <c r="EH64" s="168"/>
      <c r="EI64" s="168"/>
      <c r="EJ64" s="168"/>
      <c r="EK64" s="168"/>
      <c r="EL64" s="168"/>
      <c r="EM64" s="168"/>
      <c r="EN64" s="168"/>
      <c r="EO64" s="168"/>
      <c r="EP64" s="168"/>
      <c r="EQ64" s="168"/>
      <c r="ER64" s="168"/>
      <c r="ES64" s="168"/>
      <c r="ET64" s="168"/>
      <c r="EU64" s="168"/>
      <c r="EV64" s="168"/>
      <c r="EW64" s="168"/>
      <c r="EX64" s="168"/>
      <c r="EY64" s="168"/>
      <c r="EZ64" s="168"/>
      <c r="FA64" s="168"/>
      <c r="FB64" s="168"/>
      <c r="FC64" s="168"/>
      <c r="FD64" s="168"/>
      <c r="FE64" s="168"/>
      <c r="FF64" s="168"/>
      <c r="FG64" s="168"/>
      <c r="FH64" s="168"/>
      <c r="FI64" s="168"/>
      <c r="FJ64" s="168"/>
      <c r="FK64" s="168"/>
      <c r="FL64" s="168"/>
      <c r="FM64" s="168"/>
      <c r="FN64" s="168"/>
      <c r="FO64" s="168"/>
      <c r="FP64" s="168"/>
      <c r="FQ64" s="168"/>
      <c r="FR64" s="168"/>
      <c r="FS64" s="168"/>
      <c r="FT64" s="168"/>
      <c r="FU64" s="168"/>
      <c r="FV64" s="168"/>
      <c r="FW64" s="168"/>
      <c r="FX64" s="168"/>
      <c r="FY64" s="168"/>
      <c r="FZ64" s="168"/>
      <c r="GA64" s="168"/>
      <c r="GB64" s="168"/>
      <c r="GC64" s="168"/>
      <c r="GD64" s="168"/>
      <c r="GE64" s="168"/>
      <c r="GF64" s="168"/>
      <c r="GG64" s="168"/>
      <c r="GH64" s="168"/>
      <c r="GI64" s="168"/>
      <c r="GJ64" s="168"/>
      <c r="GK64" s="168"/>
      <c r="GL64" s="168"/>
      <c r="GM64" s="168"/>
      <c r="GN64" s="168"/>
      <c r="GO64" s="168"/>
      <c r="GP64" s="168"/>
      <c r="GQ64" s="168"/>
      <c r="GR64" s="168"/>
      <c r="GS64" s="168"/>
      <c r="GT64" s="168"/>
      <c r="GU64" s="168"/>
      <c r="GV64" s="168"/>
      <c r="GW64" s="168"/>
      <c r="GX64" s="168"/>
      <c r="GY64" s="168"/>
      <c r="GZ64" s="168"/>
      <c r="HA64" s="168"/>
      <c r="HB64" s="168"/>
      <c r="HC64" s="168"/>
      <c r="HD64" s="168"/>
      <c r="HE64" s="168"/>
      <c r="HF64" s="168"/>
      <c r="HG64" s="168"/>
      <c r="HH64" s="168"/>
      <c r="HI64" s="168"/>
      <c r="HJ64" s="168"/>
      <c r="HK64" s="168"/>
      <c r="HL64" s="168"/>
      <c r="HM64" s="168"/>
      <c r="HN64" s="168"/>
      <c r="HO64" s="168"/>
      <c r="HP64" s="168"/>
      <c r="HQ64" s="168"/>
      <c r="HR64" s="168"/>
      <c r="HS64" s="168"/>
      <c r="HT64" s="168"/>
      <c r="HU64" s="168"/>
      <c r="HV64" s="168"/>
      <c r="HW64" s="168"/>
      <c r="HX64" s="168"/>
      <c r="HY64" s="168"/>
      <c r="HZ64" s="168"/>
      <c r="IA64" s="168"/>
      <c r="IB64" s="168"/>
      <c r="IC64" s="168"/>
      <c r="ID64" s="168"/>
      <c r="IE64" s="168"/>
      <c r="IF64" s="168"/>
      <c r="IG64" s="168"/>
      <c r="IH64" s="168"/>
      <c r="II64" s="168"/>
      <c r="IJ64" s="168"/>
      <c r="IK64" s="168"/>
      <c r="IL64" s="168"/>
    </row>
    <row r="65" spans="1:246" ht="15.75" customHeight="1" outlineLevel="2" x14ac:dyDescent="0.35">
      <c r="A65" s="3" t="s">
        <v>843</v>
      </c>
      <c r="B65" s="70"/>
      <c r="C65" s="70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94"/>
      <c r="AI65" s="167"/>
      <c r="AJ65" s="168"/>
      <c r="AK65" s="168"/>
      <c r="AL65" s="168"/>
      <c r="AM65" s="168"/>
      <c r="AN65" s="168"/>
      <c r="AO65" s="168"/>
      <c r="AP65" s="168"/>
      <c r="AQ65" s="168"/>
      <c r="AR65" s="168"/>
      <c r="AS65" s="168"/>
      <c r="AT65" s="168"/>
      <c r="AU65" s="168"/>
      <c r="AV65" s="168"/>
      <c r="AW65" s="168"/>
      <c r="AX65" s="168"/>
      <c r="AY65" s="168"/>
      <c r="AZ65" s="168"/>
      <c r="BA65" s="168"/>
      <c r="BB65" s="168"/>
      <c r="BC65" s="168"/>
      <c r="BD65" s="168"/>
      <c r="BE65" s="168"/>
      <c r="BF65" s="168"/>
      <c r="BG65" s="168"/>
      <c r="BH65" s="168"/>
      <c r="BI65" s="168"/>
      <c r="BJ65" s="168"/>
      <c r="BK65" s="168"/>
      <c r="BL65" s="168"/>
      <c r="BM65" s="169"/>
      <c r="BN65" s="170"/>
      <c r="BO65" s="168"/>
      <c r="BP65" s="168"/>
      <c r="BQ65" s="168"/>
      <c r="BR65" s="168"/>
      <c r="BS65" s="168"/>
      <c r="BT65" s="168"/>
      <c r="BU65" s="168"/>
      <c r="BV65" s="168"/>
      <c r="BW65" s="168"/>
      <c r="BX65" s="168"/>
      <c r="BY65" s="168"/>
      <c r="BZ65" s="168"/>
      <c r="CA65" s="168"/>
      <c r="CB65" s="168"/>
      <c r="CC65" s="168"/>
      <c r="CD65" s="168"/>
      <c r="CE65" s="168"/>
      <c r="CF65" s="168"/>
      <c r="CG65" s="168"/>
      <c r="CH65" s="168"/>
      <c r="CI65" s="168"/>
      <c r="CJ65" s="168"/>
      <c r="CK65" s="168"/>
      <c r="CL65" s="168"/>
      <c r="CM65" s="168"/>
      <c r="CN65" s="168"/>
      <c r="CO65" s="168"/>
      <c r="CP65" s="168"/>
      <c r="CQ65" s="168"/>
      <c r="CR65" s="168"/>
      <c r="CS65" s="168"/>
      <c r="CT65" s="168"/>
      <c r="CU65" s="168"/>
      <c r="CV65" s="168"/>
      <c r="CW65" s="168"/>
      <c r="CX65" s="168"/>
      <c r="CY65" s="168"/>
      <c r="CZ65" s="168"/>
      <c r="DA65" s="168"/>
      <c r="DB65" s="168"/>
      <c r="DC65" s="168"/>
      <c r="DD65" s="168"/>
      <c r="DE65" s="168"/>
      <c r="DF65" s="168"/>
      <c r="DG65" s="168"/>
      <c r="DH65" s="168"/>
      <c r="DI65" s="168"/>
      <c r="DJ65" s="168"/>
      <c r="DK65" s="168"/>
      <c r="DL65" s="168"/>
      <c r="DM65" s="168"/>
      <c r="DN65" s="168"/>
      <c r="DO65" s="168"/>
      <c r="DP65" s="168"/>
      <c r="DQ65" s="168"/>
      <c r="DR65" s="168"/>
      <c r="DS65" s="168"/>
      <c r="DT65" s="168"/>
      <c r="DU65" s="168"/>
      <c r="DV65" s="168"/>
      <c r="DW65" s="168"/>
      <c r="DX65" s="168"/>
      <c r="DY65" s="168"/>
      <c r="DZ65" s="168"/>
      <c r="EA65" s="168"/>
      <c r="EB65" s="168"/>
      <c r="EC65" s="168"/>
      <c r="ED65" s="168"/>
      <c r="EE65" s="168"/>
      <c r="EF65" s="168"/>
      <c r="EG65" s="168"/>
      <c r="EH65" s="168"/>
      <c r="EI65" s="168"/>
      <c r="EJ65" s="168"/>
      <c r="EK65" s="168"/>
      <c r="EL65" s="168"/>
      <c r="EM65" s="168"/>
      <c r="EN65" s="168"/>
      <c r="EO65" s="168"/>
      <c r="EP65" s="168"/>
      <c r="EQ65" s="168"/>
      <c r="ER65" s="168"/>
      <c r="ES65" s="168"/>
      <c r="ET65" s="168"/>
      <c r="EU65" s="168"/>
      <c r="EV65" s="168"/>
      <c r="EW65" s="168"/>
      <c r="EX65" s="168"/>
      <c r="EY65" s="168"/>
      <c r="EZ65" s="168"/>
      <c r="FA65" s="168"/>
      <c r="FB65" s="168"/>
      <c r="FC65" s="168"/>
      <c r="FD65" s="168"/>
      <c r="FE65" s="168"/>
      <c r="FF65" s="168"/>
      <c r="FG65" s="168"/>
      <c r="FH65" s="168"/>
      <c r="FI65" s="168"/>
      <c r="FJ65" s="168"/>
      <c r="FK65" s="168"/>
      <c r="FL65" s="168"/>
      <c r="FM65" s="168"/>
      <c r="FN65" s="168"/>
      <c r="FO65" s="168"/>
      <c r="FP65" s="168"/>
      <c r="FQ65" s="168"/>
      <c r="FR65" s="168"/>
      <c r="FS65" s="168"/>
      <c r="FT65" s="168"/>
      <c r="FU65" s="168"/>
      <c r="FV65" s="168"/>
      <c r="FW65" s="168"/>
      <c r="FX65" s="168"/>
      <c r="FY65" s="168"/>
      <c r="FZ65" s="168"/>
      <c r="GA65" s="168"/>
      <c r="GB65" s="168"/>
      <c r="GC65" s="168"/>
      <c r="GD65" s="168"/>
      <c r="GE65" s="168"/>
      <c r="GF65" s="168"/>
      <c r="GG65" s="168"/>
      <c r="GH65" s="168"/>
      <c r="GI65" s="168"/>
      <c r="GJ65" s="168"/>
      <c r="GK65" s="168"/>
      <c r="GL65" s="168"/>
      <c r="GM65" s="168"/>
      <c r="GN65" s="168"/>
      <c r="GO65" s="168"/>
      <c r="GP65" s="168"/>
      <c r="GQ65" s="168"/>
      <c r="GR65" s="168"/>
      <c r="GS65" s="168"/>
      <c r="GT65" s="168"/>
      <c r="GU65" s="168"/>
      <c r="GV65" s="168"/>
      <c r="GW65" s="168"/>
      <c r="GX65" s="168"/>
      <c r="GY65" s="168"/>
      <c r="GZ65" s="168"/>
      <c r="HA65" s="168"/>
      <c r="HB65" s="168"/>
      <c r="HC65" s="168"/>
      <c r="HD65" s="168"/>
      <c r="HE65" s="168"/>
      <c r="HF65" s="168"/>
      <c r="HG65" s="168"/>
      <c r="HH65" s="168"/>
      <c r="HI65" s="168"/>
      <c r="HJ65" s="168"/>
      <c r="HK65" s="168"/>
      <c r="HL65" s="168"/>
      <c r="HM65" s="168"/>
      <c r="HN65" s="168"/>
      <c r="HO65" s="168"/>
      <c r="HP65" s="168"/>
      <c r="HQ65" s="168"/>
      <c r="HR65" s="168"/>
      <c r="HS65" s="168"/>
      <c r="HT65" s="168"/>
      <c r="HU65" s="168"/>
      <c r="HV65" s="168"/>
      <c r="HW65" s="168"/>
      <c r="HX65" s="168"/>
      <c r="HY65" s="168"/>
      <c r="HZ65" s="168"/>
      <c r="IA65" s="168"/>
      <c r="IB65" s="168"/>
      <c r="IC65" s="168"/>
      <c r="ID65" s="168"/>
      <c r="IE65" s="168"/>
      <c r="IF65" s="168"/>
      <c r="IG65" s="168"/>
      <c r="IH65" s="168"/>
      <c r="II65" s="168"/>
      <c r="IJ65" s="168"/>
      <c r="IK65" s="168"/>
      <c r="IL65" s="168"/>
    </row>
    <row r="66" spans="1:246" ht="15.75" customHeight="1" outlineLevel="2" x14ac:dyDescent="0.35">
      <c r="A66" s="3" t="s">
        <v>808</v>
      </c>
      <c r="B66" s="70"/>
      <c r="C66" s="70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>
        <v>0</v>
      </c>
      <c r="AB66" s="168">
        <v>49.9</v>
      </c>
      <c r="AC66" s="168"/>
      <c r="AD66" s="168"/>
      <c r="AE66" s="168"/>
      <c r="AF66" s="168"/>
      <c r="AG66" s="168"/>
      <c r="AH66" s="194"/>
      <c r="AI66" s="167"/>
      <c r="AJ66" s="168"/>
      <c r="AK66" s="168"/>
      <c r="AL66" s="168"/>
      <c r="AM66" s="168"/>
      <c r="AN66" s="168"/>
      <c r="AO66" s="168"/>
      <c r="AP66" s="168"/>
      <c r="AQ66" s="168"/>
      <c r="AR66" s="168"/>
      <c r="AS66" s="168"/>
      <c r="AT66" s="168"/>
      <c r="AU66" s="168">
        <v>42</v>
      </c>
      <c r="AV66" s="168">
        <f>40+49.9</f>
        <v>89.9</v>
      </c>
      <c r="AW66" s="168">
        <v>37.299999999999997</v>
      </c>
      <c r="AX66" s="168">
        <v>16</v>
      </c>
      <c r="AY66" s="168"/>
      <c r="AZ66" s="168">
        <v>16</v>
      </c>
      <c r="BA66" s="168">
        <f>45+4499.99</f>
        <v>4544.99</v>
      </c>
      <c r="BB66" s="168">
        <v>9300</v>
      </c>
      <c r="BC66" s="168"/>
      <c r="BD66" s="168">
        <v>50</v>
      </c>
      <c r="BE66" s="168">
        <v>50</v>
      </c>
      <c r="BF66" s="168"/>
      <c r="BG66" s="168">
        <v>170</v>
      </c>
      <c r="BH66" s="168"/>
      <c r="BI66" s="168"/>
      <c r="BJ66" s="168"/>
      <c r="BK66" s="168"/>
      <c r="BL66" s="168"/>
      <c r="BM66" s="169"/>
      <c r="BN66" s="170"/>
      <c r="BO66" s="168"/>
      <c r="BP66" s="168"/>
      <c r="BQ66" s="168"/>
      <c r="BR66" s="168"/>
      <c r="BS66" s="168"/>
      <c r="BT66" s="168"/>
      <c r="BU66" s="168"/>
      <c r="BV66" s="168"/>
      <c r="BW66" s="168"/>
      <c r="BX66" s="168"/>
      <c r="BY66" s="168"/>
      <c r="BZ66" s="168"/>
      <c r="CA66" s="168"/>
      <c r="CB66" s="168"/>
      <c r="CC66" s="168"/>
      <c r="CD66" s="168"/>
      <c r="CE66" s="168"/>
      <c r="CF66" s="168"/>
      <c r="CG66" s="168"/>
      <c r="CH66" s="168"/>
      <c r="CI66" s="168"/>
      <c r="CJ66" s="168"/>
      <c r="CK66" s="168"/>
      <c r="CL66" s="168"/>
      <c r="CM66" s="168"/>
      <c r="CN66" s="168"/>
      <c r="CO66" s="168"/>
      <c r="CP66" s="168"/>
      <c r="CQ66" s="168"/>
      <c r="CR66" s="168"/>
      <c r="CS66" s="168"/>
      <c r="CT66" s="168"/>
      <c r="CU66" s="168"/>
      <c r="CV66" s="168"/>
      <c r="CW66" s="168"/>
      <c r="CX66" s="168"/>
      <c r="CY66" s="168"/>
      <c r="CZ66" s="168"/>
      <c r="DA66" s="168"/>
      <c r="DB66" s="168"/>
      <c r="DC66" s="168"/>
      <c r="DD66" s="168"/>
      <c r="DE66" s="168"/>
      <c r="DF66" s="168"/>
      <c r="DG66" s="168"/>
      <c r="DH66" s="168"/>
      <c r="DI66" s="168"/>
      <c r="DJ66" s="168"/>
      <c r="DK66" s="168"/>
      <c r="DL66" s="168"/>
      <c r="DM66" s="168"/>
      <c r="DN66" s="168"/>
      <c r="DO66" s="168"/>
      <c r="DP66" s="168"/>
      <c r="DQ66" s="168"/>
      <c r="DR66" s="168"/>
      <c r="DS66" s="168"/>
      <c r="DT66" s="168"/>
      <c r="DU66" s="168"/>
      <c r="DV66" s="168"/>
      <c r="DW66" s="168"/>
      <c r="DX66" s="168"/>
      <c r="DY66" s="168"/>
      <c r="DZ66" s="168"/>
      <c r="EA66" s="168"/>
      <c r="EB66" s="168"/>
      <c r="EC66" s="168"/>
      <c r="ED66" s="168"/>
      <c r="EE66" s="168"/>
      <c r="EF66" s="168"/>
      <c r="EG66" s="168"/>
      <c r="EH66" s="168"/>
      <c r="EI66" s="168"/>
      <c r="EJ66" s="168"/>
      <c r="EK66" s="168"/>
      <c r="EL66" s="168"/>
      <c r="EM66" s="168"/>
      <c r="EN66" s="168"/>
      <c r="EO66" s="168"/>
      <c r="EP66" s="168"/>
      <c r="EQ66" s="168"/>
      <c r="ER66" s="168"/>
      <c r="ES66" s="168"/>
      <c r="ET66" s="168"/>
      <c r="EU66" s="168"/>
      <c r="EV66" s="168"/>
      <c r="EW66" s="168"/>
      <c r="EX66" s="168"/>
      <c r="EY66" s="168"/>
      <c r="EZ66" s="168"/>
      <c r="FA66" s="168"/>
      <c r="FB66" s="168"/>
      <c r="FC66" s="168"/>
      <c r="FD66" s="168"/>
      <c r="FE66" s="168"/>
      <c r="FF66" s="168"/>
      <c r="FG66" s="168"/>
      <c r="FH66" s="168"/>
      <c r="FI66" s="168"/>
      <c r="FJ66" s="168"/>
      <c r="FK66" s="168"/>
      <c r="FL66" s="168"/>
      <c r="FM66" s="168"/>
      <c r="FN66" s="168"/>
      <c r="FO66" s="168"/>
      <c r="FP66" s="168"/>
      <c r="FQ66" s="168"/>
      <c r="FR66" s="168"/>
      <c r="FS66" s="168"/>
      <c r="FT66" s="168"/>
      <c r="FU66" s="168"/>
      <c r="FV66" s="168"/>
      <c r="FW66" s="168"/>
      <c r="FX66" s="168"/>
      <c r="FY66" s="168"/>
      <c r="FZ66" s="168"/>
      <c r="GA66" s="168"/>
      <c r="GB66" s="168"/>
      <c r="GC66" s="168"/>
      <c r="GD66" s="168"/>
      <c r="GE66" s="168"/>
      <c r="GF66" s="168"/>
      <c r="GG66" s="168"/>
      <c r="GH66" s="168"/>
      <c r="GI66" s="168"/>
      <c r="GJ66" s="168"/>
      <c r="GK66" s="168"/>
      <c r="GL66" s="168"/>
      <c r="GM66" s="168"/>
      <c r="GN66" s="168"/>
      <c r="GO66" s="168"/>
      <c r="GP66" s="168"/>
      <c r="GQ66" s="168"/>
      <c r="GR66" s="168"/>
      <c r="GS66" s="168"/>
      <c r="GT66" s="168"/>
      <c r="GU66" s="168"/>
      <c r="GV66" s="168"/>
      <c r="GW66" s="168"/>
      <c r="GX66" s="168"/>
      <c r="GY66" s="168"/>
      <c r="GZ66" s="168"/>
      <c r="HA66" s="168"/>
      <c r="HB66" s="168"/>
      <c r="HC66" s="168"/>
      <c r="HD66" s="168"/>
      <c r="HE66" s="168"/>
      <c r="HF66" s="168"/>
      <c r="HG66" s="168"/>
      <c r="HH66" s="168"/>
      <c r="HI66" s="168"/>
      <c r="HJ66" s="168"/>
      <c r="HK66" s="168"/>
      <c r="HL66" s="168"/>
      <c r="HM66" s="168"/>
      <c r="HN66" s="168"/>
      <c r="HO66" s="168"/>
      <c r="HP66" s="168"/>
      <c r="HQ66" s="168"/>
      <c r="HR66" s="168"/>
      <c r="HS66" s="168"/>
      <c r="HT66" s="168"/>
      <c r="HU66" s="168"/>
      <c r="HV66" s="168"/>
      <c r="HW66" s="168"/>
      <c r="HX66" s="168"/>
      <c r="HY66" s="168"/>
      <c r="HZ66" s="168"/>
      <c r="IA66" s="168"/>
      <c r="IB66" s="168"/>
      <c r="IC66" s="168"/>
      <c r="ID66" s="168"/>
      <c r="IE66" s="168"/>
      <c r="IF66" s="168"/>
      <c r="IG66" s="168"/>
      <c r="IH66" s="168"/>
      <c r="II66" s="168"/>
      <c r="IJ66" s="168"/>
      <c r="IK66" s="168"/>
      <c r="IL66" s="168"/>
    </row>
    <row r="67" spans="1:246" ht="15.75" customHeight="1" x14ac:dyDescent="0.35">
      <c r="B67" s="70"/>
      <c r="C67" s="70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7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8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</row>
    <row r="68" spans="1:246" ht="15.75" customHeight="1" x14ac:dyDescent="0.35">
      <c r="A68" s="73" t="s">
        <v>844</v>
      </c>
      <c r="B68" s="70"/>
      <c r="C68" s="70"/>
      <c r="D68" s="164">
        <f t="shared" ref="D68:CQ68" si="342">SUM(D69:D71)</f>
        <v>0</v>
      </c>
      <c r="E68" s="164">
        <f t="shared" si="342"/>
        <v>0</v>
      </c>
      <c r="F68" s="164">
        <f t="shared" si="342"/>
        <v>0</v>
      </c>
      <c r="G68" s="164">
        <f t="shared" si="342"/>
        <v>0</v>
      </c>
      <c r="H68" s="164">
        <f t="shared" si="342"/>
        <v>0</v>
      </c>
      <c r="I68" s="164">
        <f t="shared" si="342"/>
        <v>0</v>
      </c>
      <c r="J68" s="164">
        <f t="shared" si="342"/>
        <v>0</v>
      </c>
      <c r="K68" s="164">
        <f t="shared" si="342"/>
        <v>0</v>
      </c>
      <c r="L68" s="164">
        <f t="shared" si="342"/>
        <v>0</v>
      </c>
      <c r="M68" s="164">
        <f t="shared" si="342"/>
        <v>0</v>
      </c>
      <c r="N68" s="164">
        <f t="shared" si="342"/>
        <v>0</v>
      </c>
      <c r="O68" s="164">
        <f t="shared" si="342"/>
        <v>0</v>
      </c>
      <c r="P68" s="164">
        <f t="shared" si="342"/>
        <v>0</v>
      </c>
      <c r="Q68" s="164">
        <f t="shared" si="342"/>
        <v>0</v>
      </c>
      <c r="R68" s="164">
        <f t="shared" si="342"/>
        <v>0</v>
      </c>
      <c r="S68" s="164">
        <f t="shared" si="342"/>
        <v>0</v>
      </c>
      <c r="T68" s="164">
        <f t="shared" si="342"/>
        <v>0</v>
      </c>
      <c r="U68" s="164">
        <f t="shared" si="342"/>
        <v>0</v>
      </c>
      <c r="V68" s="164">
        <f t="shared" si="342"/>
        <v>0</v>
      </c>
      <c r="W68" s="164">
        <f t="shared" si="342"/>
        <v>0</v>
      </c>
      <c r="X68" s="164">
        <f t="shared" si="342"/>
        <v>0</v>
      </c>
      <c r="Y68" s="164">
        <f t="shared" si="342"/>
        <v>0</v>
      </c>
      <c r="Z68" s="164">
        <f t="shared" si="342"/>
        <v>0</v>
      </c>
      <c r="AA68" s="164">
        <f t="shared" si="342"/>
        <v>0</v>
      </c>
      <c r="AB68" s="164">
        <f t="shared" si="342"/>
        <v>0</v>
      </c>
      <c r="AC68" s="164">
        <f t="shared" si="342"/>
        <v>0</v>
      </c>
      <c r="AD68" s="164">
        <f t="shared" si="342"/>
        <v>0</v>
      </c>
      <c r="AE68" s="164">
        <f t="shared" si="342"/>
        <v>0</v>
      </c>
      <c r="AF68" s="164">
        <f t="shared" si="342"/>
        <v>0</v>
      </c>
      <c r="AG68" s="164">
        <f t="shared" si="342"/>
        <v>0</v>
      </c>
      <c r="AH68" s="193">
        <f t="shared" si="342"/>
        <v>1311.05</v>
      </c>
      <c r="AI68" s="163">
        <f t="shared" si="342"/>
        <v>0</v>
      </c>
      <c r="AJ68" s="164">
        <f t="shared" si="342"/>
        <v>0</v>
      </c>
      <c r="AK68" s="164">
        <f t="shared" si="342"/>
        <v>0</v>
      </c>
      <c r="AL68" s="164">
        <f t="shared" si="342"/>
        <v>0</v>
      </c>
      <c r="AM68" s="164">
        <f t="shared" si="342"/>
        <v>0</v>
      </c>
      <c r="AN68" s="164">
        <f t="shared" si="342"/>
        <v>0</v>
      </c>
      <c r="AO68" s="164">
        <f t="shared" si="342"/>
        <v>0</v>
      </c>
      <c r="AP68" s="164">
        <f t="shared" si="342"/>
        <v>0</v>
      </c>
      <c r="AQ68" s="164">
        <f t="shared" si="342"/>
        <v>0</v>
      </c>
      <c r="AR68" s="164">
        <f t="shared" si="342"/>
        <v>0</v>
      </c>
      <c r="AS68" s="164">
        <f t="shared" si="342"/>
        <v>0</v>
      </c>
      <c r="AT68" s="164">
        <f t="shared" si="342"/>
        <v>0</v>
      </c>
      <c r="AU68" s="164">
        <f t="shared" si="342"/>
        <v>0</v>
      </c>
      <c r="AV68" s="164">
        <f t="shared" si="342"/>
        <v>0</v>
      </c>
      <c r="AW68" s="164">
        <f t="shared" si="342"/>
        <v>0</v>
      </c>
      <c r="AX68" s="164">
        <f t="shared" si="342"/>
        <v>0</v>
      </c>
      <c r="AY68" s="164">
        <f t="shared" si="342"/>
        <v>0</v>
      </c>
      <c r="AZ68" s="164">
        <f t="shared" si="342"/>
        <v>0</v>
      </c>
      <c r="BA68" s="164">
        <f t="shared" si="342"/>
        <v>0</v>
      </c>
      <c r="BB68" s="164">
        <f t="shared" si="342"/>
        <v>0</v>
      </c>
      <c r="BC68" s="164">
        <f t="shared" si="342"/>
        <v>0</v>
      </c>
      <c r="BD68" s="164">
        <f t="shared" si="342"/>
        <v>0</v>
      </c>
      <c r="BE68" s="164">
        <f t="shared" si="342"/>
        <v>0</v>
      </c>
      <c r="BF68" s="164">
        <f t="shared" si="342"/>
        <v>0</v>
      </c>
      <c r="BG68" s="164">
        <f t="shared" si="342"/>
        <v>0</v>
      </c>
      <c r="BH68" s="164">
        <f t="shared" si="342"/>
        <v>0</v>
      </c>
      <c r="BI68" s="164">
        <f t="shared" si="342"/>
        <v>0</v>
      </c>
      <c r="BJ68" s="164">
        <f t="shared" si="342"/>
        <v>0</v>
      </c>
      <c r="BK68" s="164">
        <f t="shared" si="342"/>
        <v>0</v>
      </c>
      <c r="BL68" s="164">
        <f t="shared" si="342"/>
        <v>0</v>
      </c>
      <c r="BM68" s="165">
        <f t="shared" si="342"/>
        <v>0</v>
      </c>
      <c r="BN68" s="166">
        <f t="shared" si="342"/>
        <v>0</v>
      </c>
      <c r="BO68" s="164">
        <f t="shared" si="342"/>
        <v>60.8</v>
      </c>
      <c r="BP68" s="164">
        <f t="shared" si="342"/>
        <v>0</v>
      </c>
      <c r="BQ68" s="164">
        <f t="shared" si="342"/>
        <v>0</v>
      </c>
      <c r="BR68" s="164">
        <f t="shared" si="342"/>
        <v>0</v>
      </c>
      <c r="BS68" s="164">
        <f t="shared" si="342"/>
        <v>0</v>
      </c>
      <c r="BT68" s="164">
        <f t="shared" si="342"/>
        <v>0</v>
      </c>
      <c r="BU68" s="164">
        <f t="shared" si="342"/>
        <v>0</v>
      </c>
      <c r="BV68" s="164">
        <f t="shared" si="342"/>
        <v>0</v>
      </c>
      <c r="BW68" s="164">
        <f t="shared" si="342"/>
        <v>75.83</v>
      </c>
      <c r="BX68" s="164">
        <f t="shared" si="342"/>
        <v>0</v>
      </c>
      <c r="BY68" s="164">
        <f t="shared" si="342"/>
        <v>0</v>
      </c>
      <c r="BZ68" s="164">
        <f t="shared" si="342"/>
        <v>0</v>
      </c>
      <c r="CA68" s="164">
        <f t="shared" si="342"/>
        <v>0</v>
      </c>
      <c r="CB68" s="164">
        <f t="shared" si="342"/>
        <v>0</v>
      </c>
      <c r="CC68" s="164">
        <f t="shared" si="342"/>
        <v>0</v>
      </c>
      <c r="CD68" s="164">
        <f t="shared" si="342"/>
        <v>0</v>
      </c>
      <c r="CE68" s="164">
        <f t="shared" si="342"/>
        <v>0</v>
      </c>
      <c r="CF68" s="164">
        <f t="shared" si="342"/>
        <v>0</v>
      </c>
      <c r="CG68" s="164">
        <f t="shared" si="342"/>
        <v>0</v>
      </c>
      <c r="CH68" s="164">
        <f t="shared" si="342"/>
        <v>0</v>
      </c>
      <c r="CI68" s="164">
        <f t="shared" si="342"/>
        <v>0</v>
      </c>
      <c r="CJ68" s="164">
        <f t="shared" si="342"/>
        <v>0</v>
      </c>
      <c r="CK68" s="164">
        <f t="shared" si="342"/>
        <v>0</v>
      </c>
      <c r="CL68" s="164">
        <f t="shared" si="342"/>
        <v>0</v>
      </c>
      <c r="CM68" s="164">
        <f t="shared" si="342"/>
        <v>0</v>
      </c>
      <c r="CN68" s="164">
        <f t="shared" si="342"/>
        <v>0</v>
      </c>
      <c r="CO68" s="164">
        <f t="shared" si="342"/>
        <v>0</v>
      </c>
      <c r="CP68" s="164">
        <f t="shared" si="342"/>
        <v>0</v>
      </c>
      <c r="CQ68" s="164">
        <f t="shared" si="342"/>
        <v>0</v>
      </c>
      <c r="CR68" s="164">
        <f t="shared" ref="CR68:FC68" si="343">SUM(CR69:CR71)</f>
        <v>0</v>
      </c>
      <c r="CS68" s="164">
        <f t="shared" si="343"/>
        <v>0</v>
      </c>
      <c r="CT68" s="164">
        <f t="shared" si="343"/>
        <v>0</v>
      </c>
      <c r="CU68" s="164">
        <f t="shared" si="343"/>
        <v>0</v>
      </c>
      <c r="CV68" s="164">
        <f t="shared" si="343"/>
        <v>0</v>
      </c>
      <c r="CW68" s="164">
        <f t="shared" si="343"/>
        <v>0</v>
      </c>
      <c r="CX68" s="164">
        <f t="shared" si="343"/>
        <v>0</v>
      </c>
      <c r="CY68" s="164">
        <f t="shared" si="343"/>
        <v>0</v>
      </c>
      <c r="CZ68" s="164">
        <f t="shared" si="343"/>
        <v>0</v>
      </c>
      <c r="DA68" s="164">
        <f t="shared" si="343"/>
        <v>0</v>
      </c>
      <c r="DB68" s="164">
        <f t="shared" si="343"/>
        <v>0</v>
      </c>
      <c r="DC68" s="164">
        <f t="shared" si="343"/>
        <v>0</v>
      </c>
      <c r="DD68" s="164">
        <f t="shared" si="343"/>
        <v>0</v>
      </c>
      <c r="DE68" s="164">
        <f t="shared" si="343"/>
        <v>0</v>
      </c>
      <c r="DF68" s="164">
        <f t="shared" si="343"/>
        <v>0</v>
      </c>
      <c r="DG68" s="164">
        <f t="shared" si="343"/>
        <v>0</v>
      </c>
      <c r="DH68" s="164">
        <f t="shared" si="343"/>
        <v>0</v>
      </c>
      <c r="DI68" s="164">
        <f t="shared" si="343"/>
        <v>0</v>
      </c>
      <c r="DJ68" s="164">
        <f t="shared" si="343"/>
        <v>0</v>
      </c>
      <c r="DK68" s="164">
        <f t="shared" si="343"/>
        <v>0</v>
      </c>
      <c r="DL68" s="164">
        <f t="shared" si="343"/>
        <v>0</v>
      </c>
      <c r="DM68" s="164">
        <f t="shared" si="343"/>
        <v>0</v>
      </c>
      <c r="DN68" s="164">
        <f t="shared" si="343"/>
        <v>0</v>
      </c>
      <c r="DO68" s="164">
        <f t="shared" si="343"/>
        <v>0</v>
      </c>
      <c r="DP68" s="164">
        <f t="shared" si="343"/>
        <v>0</v>
      </c>
      <c r="DQ68" s="164">
        <f t="shared" si="343"/>
        <v>0</v>
      </c>
      <c r="DR68" s="164">
        <f t="shared" si="343"/>
        <v>0</v>
      </c>
      <c r="DS68" s="164">
        <f t="shared" si="343"/>
        <v>0</v>
      </c>
      <c r="DT68" s="164">
        <f t="shared" si="343"/>
        <v>0</v>
      </c>
      <c r="DU68" s="164">
        <f t="shared" si="343"/>
        <v>0</v>
      </c>
      <c r="DV68" s="164">
        <f t="shared" si="343"/>
        <v>0</v>
      </c>
      <c r="DW68" s="164">
        <f t="shared" si="343"/>
        <v>0</v>
      </c>
      <c r="DX68" s="164">
        <f t="shared" si="343"/>
        <v>0</v>
      </c>
      <c r="DY68" s="164">
        <f t="shared" si="343"/>
        <v>0</v>
      </c>
      <c r="DZ68" s="164">
        <f t="shared" si="343"/>
        <v>0</v>
      </c>
      <c r="EA68" s="164">
        <f t="shared" si="343"/>
        <v>0</v>
      </c>
      <c r="EB68" s="164">
        <f t="shared" si="343"/>
        <v>0</v>
      </c>
      <c r="EC68" s="164">
        <f t="shared" si="343"/>
        <v>0</v>
      </c>
      <c r="ED68" s="164">
        <f t="shared" si="343"/>
        <v>0</v>
      </c>
      <c r="EE68" s="164">
        <f t="shared" si="343"/>
        <v>0</v>
      </c>
      <c r="EF68" s="164">
        <f t="shared" si="343"/>
        <v>0</v>
      </c>
      <c r="EG68" s="164">
        <f t="shared" si="343"/>
        <v>0</v>
      </c>
      <c r="EH68" s="164">
        <f t="shared" si="343"/>
        <v>0</v>
      </c>
      <c r="EI68" s="164">
        <f t="shared" si="343"/>
        <v>0</v>
      </c>
      <c r="EJ68" s="164">
        <f t="shared" si="343"/>
        <v>0</v>
      </c>
      <c r="EK68" s="164">
        <f t="shared" si="343"/>
        <v>0</v>
      </c>
      <c r="EL68" s="164">
        <f t="shared" si="343"/>
        <v>0</v>
      </c>
      <c r="EM68" s="164">
        <f t="shared" si="343"/>
        <v>0</v>
      </c>
      <c r="EN68" s="164">
        <f t="shared" si="343"/>
        <v>0</v>
      </c>
      <c r="EO68" s="164">
        <f t="shared" si="343"/>
        <v>0</v>
      </c>
      <c r="EP68" s="164">
        <f t="shared" si="343"/>
        <v>0</v>
      </c>
      <c r="EQ68" s="164">
        <f t="shared" si="343"/>
        <v>0</v>
      </c>
      <c r="ER68" s="164">
        <f t="shared" si="343"/>
        <v>0</v>
      </c>
      <c r="ES68" s="164">
        <f t="shared" si="343"/>
        <v>0</v>
      </c>
      <c r="ET68" s="164">
        <f t="shared" si="343"/>
        <v>0</v>
      </c>
      <c r="EU68" s="164">
        <f t="shared" si="343"/>
        <v>0</v>
      </c>
      <c r="EV68" s="164">
        <f t="shared" si="343"/>
        <v>0</v>
      </c>
      <c r="EW68" s="164">
        <f t="shared" si="343"/>
        <v>0</v>
      </c>
      <c r="EX68" s="164">
        <f t="shared" si="343"/>
        <v>0</v>
      </c>
      <c r="EY68" s="164">
        <f t="shared" si="343"/>
        <v>0</v>
      </c>
      <c r="EZ68" s="164">
        <f t="shared" si="343"/>
        <v>0</v>
      </c>
      <c r="FA68" s="164">
        <f t="shared" si="343"/>
        <v>0</v>
      </c>
      <c r="FB68" s="164">
        <f t="shared" si="343"/>
        <v>0</v>
      </c>
      <c r="FC68" s="164">
        <f t="shared" si="343"/>
        <v>0</v>
      </c>
      <c r="FD68" s="164">
        <f t="shared" ref="FD68:HO68" si="344">SUM(FD69:FD71)</f>
        <v>0</v>
      </c>
      <c r="FE68" s="164">
        <f t="shared" si="344"/>
        <v>0</v>
      </c>
      <c r="FF68" s="164">
        <f t="shared" si="344"/>
        <v>0</v>
      </c>
      <c r="FG68" s="164">
        <f t="shared" si="344"/>
        <v>0</v>
      </c>
      <c r="FH68" s="164">
        <f t="shared" si="344"/>
        <v>0</v>
      </c>
      <c r="FI68" s="164">
        <f t="shared" si="344"/>
        <v>0</v>
      </c>
      <c r="FJ68" s="164">
        <f t="shared" si="344"/>
        <v>0</v>
      </c>
      <c r="FK68" s="164">
        <f t="shared" si="344"/>
        <v>0</v>
      </c>
      <c r="FL68" s="164">
        <f t="shared" si="344"/>
        <v>0</v>
      </c>
      <c r="FM68" s="164">
        <f t="shared" si="344"/>
        <v>0</v>
      </c>
      <c r="FN68" s="164">
        <f t="shared" si="344"/>
        <v>0</v>
      </c>
      <c r="FO68" s="164">
        <f t="shared" si="344"/>
        <v>0</v>
      </c>
      <c r="FP68" s="164">
        <f t="shared" si="344"/>
        <v>0</v>
      </c>
      <c r="FQ68" s="164">
        <f t="shared" si="344"/>
        <v>0</v>
      </c>
      <c r="FR68" s="164">
        <f t="shared" si="344"/>
        <v>0</v>
      </c>
      <c r="FS68" s="164">
        <f t="shared" si="344"/>
        <v>0</v>
      </c>
      <c r="FT68" s="164">
        <f t="shared" si="344"/>
        <v>0</v>
      </c>
      <c r="FU68" s="164">
        <f t="shared" si="344"/>
        <v>0</v>
      </c>
      <c r="FV68" s="164">
        <f t="shared" si="344"/>
        <v>0</v>
      </c>
      <c r="FW68" s="164">
        <f t="shared" si="344"/>
        <v>0</v>
      </c>
      <c r="FX68" s="164">
        <f t="shared" si="344"/>
        <v>0</v>
      </c>
      <c r="FY68" s="164">
        <f t="shared" si="344"/>
        <v>0</v>
      </c>
      <c r="FZ68" s="164">
        <f t="shared" si="344"/>
        <v>0</v>
      </c>
      <c r="GA68" s="164">
        <f t="shared" si="344"/>
        <v>0</v>
      </c>
      <c r="GB68" s="164">
        <f t="shared" si="344"/>
        <v>0</v>
      </c>
      <c r="GC68" s="164">
        <f t="shared" si="344"/>
        <v>0</v>
      </c>
      <c r="GD68" s="164">
        <f t="shared" si="344"/>
        <v>0</v>
      </c>
      <c r="GE68" s="164">
        <f t="shared" si="344"/>
        <v>0</v>
      </c>
      <c r="GF68" s="164">
        <f t="shared" si="344"/>
        <v>0</v>
      </c>
      <c r="GG68" s="164">
        <f t="shared" si="344"/>
        <v>0</v>
      </c>
      <c r="GH68" s="164">
        <f t="shared" si="344"/>
        <v>0</v>
      </c>
      <c r="GI68" s="164">
        <f t="shared" si="344"/>
        <v>0</v>
      </c>
      <c r="GJ68" s="164">
        <f t="shared" si="344"/>
        <v>0</v>
      </c>
      <c r="GK68" s="164">
        <f t="shared" si="344"/>
        <v>0</v>
      </c>
      <c r="GL68" s="164">
        <f t="shared" si="344"/>
        <v>0</v>
      </c>
      <c r="GM68" s="164">
        <f t="shared" si="344"/>
        <v>0</v>
      </c>
      <c r="GN68" s="164">
        <f t="shared" si="344"/>
        <v>0</v>
      </c>
      <c r="GO68" s="164">
        <f t="shared" si="344"/>
        <v>0</v>
      </c>
      <c r="GP68" s="164">
        <f t="shared" si="344"/>
        <v>0</v>
      </c>
      <c r="GQ68" s="164">
        <f t="shared" si="344"/>
        <v>0</v>
      </c>
      <c r="GR68" s="164">
        <f t="shared" si="344"/>
        <v>0</v>
      </c>
      <c r="GS68" s="164">
        <f t="shared" si="344"/>
        <v>0</v>
      </c>
      <c r="GT68" s="164">
        <f t="shared" si="344"/>
        <v>0</v>
      </c>
      <c r="GU68" s="164">
        <f t="shared" si="344"/>
        <v>0</v>
      </c>
      <c r="GV68" s="164">
        <f t="shared" si="344"/>
        <v>0</v>
      </c>
      <c r="GW68" s="164">
        <f t="shared" si="344"/>
        <v>0</v>
      </c>
      <c r="GX68" s="164">
        <f t="shared" si="344"/>
        <v>0</v>
      </c>
      <c r="GY68" s="164">
        <f t="shared" si="344"/>
        <v>0</v>
      </c>
      <c r="GZ68" s="164">
        <f t="shared" si="344"/>
        <v>0</v>
      </c>
      <c r="HA68" s="164">
        <f t="shared" si="344"/>
        <v>0</v>
      </c>
      <c r="HB68" s="164">
        <f t="shared" si="344"/>
        <v>0</v>
      </c>
      <c r="HC68" s="164">
        <f t="shared" si="344"/>
        <v>0</v>
      </c>
      <c r="HD68" s="164">
        <f t="shared" si="344"/>
        <v>0</v>
      </c>
      <c r="HE68" s="164">
        <f t="shared" si="344"/>
        <v>0</v>
      </c>
      <c r="HF68" s="164">
        <f t="shared" si="344"/>
        <v>0</v>
      </c>
      <c r="HG68" s="164">
        <f t="shared" si="344"/>
        <v>0</v>
      </c>
      <c r="HH68" s="164">
        <f t="shared" si="344"/>
        <v>0</v>
      </c>
      <c r="HI68" s="164">
        <f t="shared" si="344"/>
        <v>0</v>
      </c>
      <c r="HJ68" s="164">
        <f t="shared" si="344"/>
        <v>0</v>
      </c>
      <c r="HK68" s="164">
        <f t="shared" si="344"/>
        <v>0</v>
      </c>
      <c r="HL68" s="164">
        <f t="shared" si="344"/>
        <v>0</v>
      </c>
      <c r="HM68" s="164">
        <f t="shared" si="344"/>
        <v>0</v>
      </c>
      <c r="HN68" s="164">
        <f t="shared" si="344"/>
        <v>0</v>
      </c>
      <c r="HO68" s="164">
        <f t="shared" si="344"/>
        <v>0</v>
      </c>
      <c r="HP68" s="164">
        <f t="shared" ref="HP68:IL68" si="345">SUM(HP69:HP71)</f>
        <v>0</v>
      </c>
      <c r="HQ68" s="164">
        <f t="shared" si="345"/>
        <v>0</v>
      </c>
      <c r="HR68" s="164">
        <f t="shared" si="345"/>
        <v>0</v>
      </c>
      <c r="HS68" s="164">
        <f t="shared" si="345"/>
        <v>0</v>
      </c>
      <c r="HT68" s="164">
        <f t="shared" si="345"/>
        <v>0</v>
      </c>
      <c r="HU68" s="164">
        <f t="shared" si="345"/>
        <v>0</v>
      </c>
      <c r="HV68" s="164">
        <f t="shared" si="345"/>
        <v>0</v>
      </c>
      <c r="HW68" s="164">
        <f t="shared" si="345"/>
        <v>0</v>
      </c>
      <c r="HX68" s="164">
        <f t="shared" si="345"/>
        <v>0</v>
      </c>
      <c r="HY68" s="164">
        <f t="shared" si="345"/>
        <v>0</v>
      </c>
      <c r="HZ68" s="164">
        <f t="shared" si="345"/>
        <v>0</v>
      </c>
      <c r="IA68" s="164">
        <f t="shared" si="345"/>
        <v>0</v>
      </c>
      <c r="IB68" s="164">
        <f t="shared" si="345"/>
        <v>0</v>
      </c>
      <c r="IC68" s="164">
        <f t="shared" si="345"/>
        <v>0</v>
      </c>
      <c r="ID68" s="164">
        <f t="shared" si="345"/>
        <v>0</v>
      </c>
      <c r="IE68" s="164">
        <f t="shared" si="345"/>
        <v>0</v>
      </c>
      <c r="IF68" s="164">
        <f t="shared" si="345"/>
        <v>0</v>
      </c>
      <c r="IG68" s="164">
        <f t="shared" si="345"/>
        <v>0</v>
      </c>
      <c r="IH68" s="164">
        <f t="shared" si="345"/>
        <v>0</v>
      </c>
      <c r="II68" s="164">
        <f t="shared" si="345"/>
        <v>0</v>
      </c>
      <c r="IJ68" s="164">
        <f t="shared" si="345"/>
        <v>0</v>
      </c>
      <c r="IK68" s="164">
        <f t="shared" si="345"/>
        <v>0</v>
      </c>
      <c r="IL68" s="164">
        <f t="shared" si="345"/>
        <v>0</v>
      </c>
    </row>
    <row r="69" spans="1:246" ht="15.75" customHeight="1" outlineLevel="1" x14ac:dyDescent="0.35">
      <c r="A69" s="3" t="s">
        <v>845</v>
      </c>
      <c r="B69" s="70"/>
      <c r="C69" s="70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94">
        <v>1311.05</v>
      </c>
      <c r="AI69" s="167"/>
      <c r="AJ69" s="168"/>
      <c r="AK69" s="168"/>
      <c r="AL69" s="168"/>
      <c r="AM69" s="168"/>
      <c r="AN69" s="168"/>
      <c r="AO69" s="168"/>
      <c r="AP69" s="168"/>
      <c r="AQ69" s="168"/>
      <c r="AR69" s="168"/>
      <c r="AS69" s="168"/>
      <c r="AT69" s="168"/>
      <c r="AU69" s="168"/>
      <c r="AV69" s="168"/>
      <c r="AW69" s="168"/>
      <c r="AX69" s="168"/>
      <c r="AY69" s="168"/>
      <c r="AZ69" s="168"/>
      <c r="BA69" s="168"/>
      <c r="BB69" s="168"/>
      <c r="BC69" s="168"/>
      <c r="BD69" s="168"/>
      <c r="BE69" s="168"/>
      <c r="BF69" s="168"/>
      <c r="BG69" s="168"/>
      <c r="BH69" s="168"/>
      <c r="BI69" s="168"/>
      <c r="BJ69" s="168"/>
      <c r="BK69" s="168"/>
      <c r="BL69" s="168"/>
      <c r="BM69" s="169"/>
      <c r="BN69" s="170"/>
      <c r="BO69" s="168"/>
      <c r="BP69" s="168"/>
      <c r="BQ69" s="168"/>
      <c r="BR69" s="168"/>
      <c r="BS69" s="168"/>
      <c r="BT69" s="168"/>
      <c r="BU69" s="168"/>
      <c r="BV69" s="168"/>
      <c r="BW69" s="168"/>
      <c r="BX69" s="168"/>
      <c r="BY69" s="168"/>
      <c r="BZ69" s="168"/>
      <c r="CA69" s="168"/>
      <c r="CB69" s="168"/>
      <c r="CC69" s="168"/>
      <c r="CD69" s="168"/>
      <c r="CE69" s="168"/>
      <c r="CF69" s="168"/>
      <c r="CG69" s="168"/>
      <c r="CH69" s="168"/>
      <c r="CI69" s="168"/>
      <c r="CJ69" s="168"/>
      <c r="CK69" s="168"/>
      <c r="CL69" s="168"/>
      <c r="CM69" s="168"/>
      <c r="CN69" s="168"/>
      <c r="CO69" s="168"/>
      <c r="CP69" s="168"/>
      <c r="CQ69" s="168"/>
      <c r="CR69" s="168"/>
      <c r="CS69" s="168"/>
      <c r="CT69" s="168"/>
      <c r="CU69" s="168"/>
      <c r="CV69" s="168"/>
      <c r="CW69" s="168"/>
      <c r="CX69" s="168"/>
      <c r="CY69" s="168"/>
      <c r="CZ69" s="168"/>
      <c r="DA69" s="168"/>
      <c r="DB69" s="168"/>
      <c r="DC69" s="168"/>
      <c r="DD69" s="168"/>
      <c r="DE69" s="168"/>
      <c r="DF69" s="168"/>
      <c r="DG69" s="168"/>
      <c r="DH69" s="168"/>
      <c r="DI69" s="168"/>
      <c r="DJ69" s="168"/>
      <c r="DK69" s="168"/>
      <c r="DL69" s="168"/>
      <c r="DM69" s="168"/>
      <c r="DN69" s="168"/>
      <c r="DO69" s="168"/>
      <c r="DP69" s="168"/>
      <c r="DQ69" s="168"/>
      <c r="DR69" s="168"/>
      <c r="DS69" s="168"/>
      <c r="DT69" s="168"/>
      <c r="DU69" s="168"/>
      <c r="DV69" s="168"/>
      <c r="DW69" s="168"/>
      <c r="DX69" s="168"/>
      <c r="DY69" s="168"/>
      <c r="DZ69" s="168"/>
      <c r="EA69" s="168"/>
      <c r="EB69" s="168"/>
      <c r="EC69" s="168"/>
      <c r="ED69" s="168"/>
      <c r="EE69" s="168"/>
      <c r="EF69" s="168"/>
      <c r="EG69" s="168"/>
      <c r="EH69" s="168"/>
      <c r="EI69" s="168"/>
      <c r="EJ69" s="168"/>
      <c r="EK69" s="168"/>
      <c r="EL69" s="168"/>
      <c r="EM69" s="168"/>
      <c r="EN69" s="168"/>
      <c r="EO69" s="168"/>
      <c r="EP69" s="168"/>
      <c r="EQ69" s="168"/>
      <c r="ER69" s="168"/>
      <c r="ES69" s="168"/>
      <c r="ET69" s="168"/>
      <c r="EU69" s="168"/>
      <c r="EV69" s="168"/>
      <c r="EW69" s="168"/>
      <c r="EX69" s="168"/>
      <c r="EY69" s="168"/>
      <c r="EZ69" s="168"/>
      <c r="FA69" s="168"/>
      <c r="FB69" s="168"/>
      <c r="FC69" s="168"/>
      <c r="FD69" s="168"/>
      <c r="FE69" s="168"/>
      <c r="FF69" s="168"/>
      <c r="FG69" s="168"/>
      <c r="FH69" s="168"/>
      <c r="FI69" s="168"/>
      <c r="FJ69" s="168"/>
      <c r="FK69" s="168"/>
      <c r="FL69" s="168"/>
      <c r="FM69" s="168"/>
      <c r="FN69" s="168"/>
      <c r="FO69" s="168"/>
      <c r="FP69" s="168"/>
      <c r="FQ69" s="168"/>
      <c r="FR69" s="168"/>
      <c r="FS69" s="168"/>
      <c r="FT69" s="168"/>
      <c r="FU69" s="168"/>
      <c r="FV69" s="168"/>
      <c r="FW69" s="168"/>
      <c r="FX69" s="168"/>
      <c r="FY69" s="168"/>
      <c r="FZ69" s="168"/>
      <c r="GA69" s="168"/>
      <c r="GB69" s="168"/>
      <c r="GC69" s="168"/>
      <c r="GD69" s="168"/>
      <c r="GE69" s="168"/>
      <c r="GF69" s="168"/>
      <c r="GG69" s="168"/>
      <c r="GH69" s="168"/>
      <c r="GI69" s="168"/>
      <c r="GJ69" s="168"/>
      <c r="GK69" s="168"/>
      <c r="GL69" s="168"/>
      <c r="GM69" s="168"/>
      <c r="GN69" s="168"/>
      <c r="GO69" s="168"/>
      <c r="GP69" s="168"/>
      <c r="GQ69" s="168"/>
      <c r="GR69" s="168"/>
      <c r="GS69" s="168"/>
      <c r="GT69" s="168"/>
      <c r="GU69" s="168"/>
      <c r="GV69" s="168"/>
      <c r="GW69" s="168"/>
      <c r="GX69" s="168"/>
      <c r="GY69" s="168"/>
      <c r="GZ69" s="168"/>
      <c r="HA69" s="168"/>
      <c r="HB69" s="168"/>
      <c r="HC69" s="168"/>
      <c r="HD69" s="168"/>
      <c r="HE69" s="168"/>
      <c r="HF69" s="168"/>
      <c r="HG69" s="168"/>
      <c r="HH69" s="168"/>
      <c r="HI69" s="168"/>
      <c r="HJ69" s="168"/>
      <c r="HK69" s="168"/>
      <c r="HL69" s="168"/>
      <c r="HM69" s="168"/>
      <c r="HN69" s="168"/>
      <c r="HO69" s="168"/>
      <c r="HP69" s="168"/>
      <c r="HQ69" s="168"/>
      <c r="HR69" s="168"/>
      <c r="HS69" s="168"/>
      <c r="HT69" s="168"/>
      <c r="HU69" s="168"/>
      <c r="HV69" s="168"/>
      <c r="HW69" s="168"/>
      <c r="HX69" s="168"/>
      <c r="HY69" s="168"/>
      <c r="HZ69" s="168"/>
      <c r="IA69" s="168"/>
      <c r="IB69" s="168"/>
      <c r="IC69" s="168"/>
      <c r="ID69" s="168"/>
      <c r="IE69" s="168"/>
      <c r="IF69" s="168"/>
      <c r="IG69" s="168"/>
      <c r="IH69" s="168"/>
      <c r="II69" s="168"/>
      <c r="IJ69" s="168"/>
      <c r="IK69" s="168"/>
      <c r="IL69" s="168"/>
    </row>
    <row r="70" spans="1:246" ht="15.75" customHeight="1" outlineLevel="1" x14ac:dyDescent="0.35">
      <c r="A70" s="3" t="s">
        <v>846</v>
      </c>
      <c r="B70" s="70"/>
      <c r="C70" s="70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94"/>
      <c r="AI70" s="167"/>
      <c r="AJ70" s="168"/>
      <c r="AK70" s="168"/>
      <c r="AL70" s="168"/>
      <c r="AM70" s="168"/>
      <c r="AN70" s="168"/>
      <c r="AO70" s="168"/>
      <c r="AP70" s="168"/>
      <c r="AQ70" s="168"/>
      <c r="AR70" s="168"/>
      <c r="AS70" s="168"/>
      <c r="AT70" s="168"/>
      <c r="AU70" s="168"/>
      <c r="AV70" s="168"/>
      <c r="AW70" s="168"/>
      <c r="AX70" s="168"/>
      <c r="AY70" s="168"/>
      <c r="AZ70" s="168"/>
      <c r="BA70" s="168"/>
      <c r="BB70" s="168"/>
      <c r="BC70" s="168"/>
      <c r="BD70" s="168"/>
      <c r="BE70" s="168"/>
      <c r="BF70" s="168"/>
      <c r="BG70" s="168"/>
      <c r="BH70" s="168"/>
      <c r="BI70" s="168"/>
      <c r="BJ70" s="168"/>
      <c r="BK70" s="168"/>
      <c r="BL70" s="168"/>
      <c r="BM70" s="169"/>
      <c r="BN70" s="170"/>
      <c r="BO70" s="168"/>
      <c r="BP70" s="168"/>
      <c r="BQ70" s="168"/>
      <c r="BR70" s="168"/>
      <c r="BS70" s="168"/>
      <c r="BT70" s="168"/>
      <c r="BU70" s="168"/>
      <c r="BV70" s="168"/>
      <c r="BW70" s="168"/>
      <c r="BX70" s="168"/>
      <c r="BY70" s="168"/>
      <c r="BZ70" s="168"/>
      <c r="CA70" s="168"/>
      <c r="CB70" s="168"/>
      <c r="CC70" s="168"/>
      <c r="CD70" s="168"/>
      <c r="CE70" s="168"/>
      <c r="CF70" s="168"/>
      <c r="CG70" s="168"/>
      <c r="CH70" s="168"/>
      <c r="CI70" s="168"/>
      <c r="CJ70" s="168"/>
      <c r="CK70" s="168"/>
      <c r="CL70" s="168"/>
      <c r="CM70" s="168"/>
      <c r="CN70" s="168"/>
      <c r="CO70" s="168"/>
      <c r="CP70" s="168"/>
      <c r="CQ70" s="168"/>
      <c r="CR70" s="168"/>
      <c r="CS70" s="168"/>
      <c r="CT70" s="168"/>
      <c r="CU70" s="168"/>
      <c r="CV70" s="168"/>
      <c r="CW70" s="168"/>
      <c r="CX70" s="168"/>
      <c r="CY70" s="168"/>
      <c r="CZ70" s="168"/>
      <c r="DA70" s="168"/>
      <c r="DB70" s="168"/>
      <c r="DC70" s="168"/>
      <c r="DD70" s="168"/>
      <c r="DE70" s="168"/>
      <c r="DF70" s="168"/>
      <c r="DG70" s="168"/>
      <c r="DH70" s="168"/>
      <c r="DI70" s="168"/>
      <c r="DJ70" s="168"/>
      <c r="DK70" s="168"/>
      <c r="DL70" s="168"/>
      <c r="DM70" s="168"/>
      <c r="DN70" s="168"/>
      <c r="DO70" s="168"/>
      <c r="DP70" s="168"/>
      <c r="DQ70" s="168"/>
      <c r="DR70" s="168"/>
      <c r="DS70" s="168"/>
      <c r="DT70" s="168"/>
      <c r="DU70" s="168"/>
      <c r="DV70" s="168"/>
      <c r="DW70" s="168"/>
      <c r="DX70" s="168"/>
      <c r="DY70" s="168"/>
      <c r="DZ70" s="168"/>
      <c r="EA70" s="168"/>
      <c r="EB70" s="168"/>
      <c r="EC70" s="168"/>
      <c r="ED70" s="168"/>
      <c r="EE70" s="168"/>
      <c r="EF70" s="168"/>
      <c r="EG70" s="168"/>
      <c r="EH70" s="168"/>
      <c r="EI70" s="168"/>
      <c r="EJ70" s="168"/>
      <c r="EK70" s="168"/>
      <c r="EL70" s="168"/>
      <c r="EM70" s="168"/>
      <c r="EN70" s="168"/>
      <c r="EO70" s="168"/>
      <c r="EP70" s="168"/>
      <c r="EQ70" s="168"/>
      <c r="ER70" s="168"/>
      <c r="ES70" s="168"/>
      <c r="ET70" s="168"/>
      <c r="EU70" s="168"/>
      <c r="EV70" s="168"/>
      <c r="EW70" s="168"/>
      <c r="EX70" s="168"/>
      <c r="EY70" s="168"/>
      <c r="EZ70" s="168"/>
      <c r="FA70" s="168"/>
      <c r="FB70" s="168"/>
      <c r="FC70" s="168"/>
      <c r="FD70" s="168"/>
      <c r="FE70" s="168"/>
      <c r="FF70" s="168"/>
      <c r="FG70" s="168"/>
      <c r="FH70" s="168"/>
      <c r="FI70" s="168"/>
      <c r="FJ70" s="168"/>
      <c r="FK70" s="168"/>
      <c r="FL70" s="168"/>
      <c r="FM70" s="168"/>
      <c r="FN70" s="168"/>
      <c r="FO70" s="168"/>
      <c r="FP70" s="168"/>
      <c r="FQ70" s="168"/>
      <c r="FR70" s="168"/>
      <c r="FS70" s="168"/>
      <c r="FT70" s="168"/>
      <c r="FU70" s="168"/>
      <c r="FV70" s="168"/>
      <c r="FW70" s="168"/>
      <c r="FX70" s="168"/>
      <c r="FY70" s="168"/>
      <c r="FZ70" s="168"/>
      <c r="GA70" s="168"/>
      <c r="GB70" s="168"/>
      <c r="GC70" s="168"/>
      <c r="GD70" s="168"/>
      <c r="GE70" s="168"/>
      <c r="GF70" s="168"/>
      <c r="GG70" s="168"/>
      <c r="GH70" s="168"/>
      <c r="GI70" s="168"/>
      <c r="GJ70" s="168"/>
      <c r="GK70" s="168"/>
      <c r="GL70" s="168"/>
      <c r="GM70" s="168"/>
      <c r="GN70" s="168"/>
      <c r="GO70" s="168"/>
      <c r="GP70" s="168"/>
      <c r="GQ70" s="168"/>
      <c r="GR70" s="168"/>
      <c r="GS70" s="168"/>
      <c r="GT70" s="168"/>
      <c r="GU70" s="168"/>
      <c r="GV70" s="168"/>
      <c r="GW70" s="168"/>
      <c r="GX70" s="168"/>
      <c r="GY70" s="168"/>
      <c r="GZ70" s="168"/>
      <c r="HA70" s="168"/>
      <c r="HB70" s="168"/>
      <c r="HC70" s="168"/>
      <c r="HD70" s="168"/>
      <c r="HE70" s="168"/>
      <c r="HF70" s="168"/>
      <c r="HG70" s="168"/>
      <c r="HH70" s="168"/>
      <c r="HI70" s="168"/>
      <c r="HJ70" s="168"/>
      <c r="HK70" s="168"/>
      <c r="HL70" s="168"/>
      <c r="HM70" s="168"/>
      <c r="HN70" s="168"/>
      <c r="HO70" s="168"/>
      <c r="HP70" s="168"/>
      <c r="HQ70" s="168"/>
      <c r="HR70" s="168"/>
      <c r="HS70" s="168"/>
      <c r="HT70" s="168"/>
      <c r="HU70" s="168"/>
      <c r="HV70" s="168"/>
      <c r="HW70" s="168"/>
      <c r="HX70" s="168"/>
      <c r="HY70" s="168"/>
      <c r="HZ70" s="168"/>
      <c r="IA70" s="168"/>
      <c r="IB70" s="168"/>
      <c r="IC70" s="168"/>
      <c r="ID70" s="168"/>
      <c r="IE70" s="168"/>
      <c r="IF70" s="168"/>
      <c r="IG70" s="168"/>
      <c r="IH70" s="168"/>
      <c r="II70" s="168"/>
      <c r="IJ70" s="168"/>
      <c r="IK70" s="168"/>
      <c r="IL70" s="168"/>
    </row>
    <row r="71" spans="1:246" ht="15.75" customHeight="1" outlineLevel="1" x14ac:dyDescent="0.35">
      <c r="A71" s="3" t="s">
        <v>847</v>
      </c>
      <c r="B71" s="70"/>
      <c r="C71" s="70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94"/>
      <c r="AI71" s="167"/>
      <c r="AJ71" s="168"/>
      <c r="AK71" s="168"/>
      <c r="AL71" s="168"/>
      <c r="AM71" s="168"/>
      <c r="AN71" s="168"/>
      <c r="AO71" s="168"/>
      <c r="AP71" s="168"/>
      <c r="AQ71" s="168"/>
      <c r="AR71" s="168"/>
      <c r="AS71" s="168"/>
      <c r="AT71" s="168"/>
      <c r="AU71" s="168"/>
      <c r="AV71" s="168"/>
      <c r="AW71" s="168"/>
      <c r="AX71" s="168"/>
      <c r="AY71" s="168"/>
      <c r="AZ71" s="168"/>
      <c r="BA71" s="168"/>
      <c r="BB71" s="168"/>
      <c r="BC71" s="168"/>
      <c r="BD71" s="168"/>
      <c r="BE71" s="168"/>
      <c r="BF71" s="168"/>
      <c r="BG71" s="168"/>
      <c r="BH71" s="168"/>
      <c r="BI71" s="168"/>
      <c r="BJ71" s="168"/>
      <c r="BK71" s="168"/>
      <c r="BL71" s="168"/>
      <c r="BM71" s="169"/>
      <c r="BN71" s="170"/>
      <c r="BO71" s="168">
        <v>60.8</v>
      </c>
      <c r="BP71" s="168"/>
      <c r="BQ71" s="168"/>
      <c r="BR71" s="168"/>
      <c r="BS71" s="168"/>
      <c r="BT71" s="168"/>
      <c r="BU71" s="168"/>
      <c r="BV71" s="168"/>
      <c r="BW71" s="168">
        <v>75.83</v>
      </c>
      <c r="BX71" s="168"/>
      <c r="BY71" s="168"/>
      <c r="BZ71" s="168"/>
      <c r="CA71" s="168"/>
      <c r="CB71" s="168"/>
      <c r="CC71" s="168"/>
      <c r="CD71" s="168"/>
      <c r="CE71" s="168"/>
      <c r="CF71" s="168"/>
      <c r="CG71" s="168"/>
      <c r="CH71" s="168"/>
      <c r="CI71" s="168"/>
      <c r="CJ71" s="168"/>
      <c r="CK71" s="168"/>
      <c r="CL71" s="168"/>
      <c r="CM71" s="168"/>
      <c r="CN71" s="168"/>
      <c r="CO71" s="168"/>
      <c r="CP71" s="168"/>
      <c r="CQ71" s="168"/>
      <c r="CR71" s="168"/>
      <c r="CS71" s="168"/>
      <c r="CT71" s="168"/>
      <c r="CU71" s="168"/>
      <c r="CV71" s="168"/>
      <c r="CW71" s="168"/>
      <c r="CX71" s="168"/>
      <c r="CY71" s="168"/>
      <c r="CZ71" s="168"/>
      <c r="DA71" s="168"/>
      <c r="DB71" s="168"/>
      <c r="DC71" s="168"/>
      <c r="DD71" s="168"/>
      <c r="DE71" s="168"/>
      <c r="DF71" s="168"/>
      <c r="DG71" s="168"/>
      <c r="DH71" s="168"/>
      <c r="DI71" s="168"/>
      <c r="DJ71" s="168"/>
      <c r="DK71" s="168"/>
      <c r="DL71" s="168"/>
      <c r="DM71" s="168"/>
      <c r="DN71" s="168"/>
      <c r="DO71" s="168"/>
      <c r="DP71" s="168"/>
      <c r="DQ71" s="168"/>
      <c r="DR71" s="168"/>
      <c r="DS71" s="168"/>
      <c r="DT71" s="168"/>
      <c r="DU71" s="168"/>
      <c r="DV71" s="168"/>
      <c r="DW71" s="168"/>
      <c r="DX71" s="168"/>
      <c r="DY71" s="168"/>
      <c r="DZ71" s="168"/>
      <c r="EA71" s="168"/>
      <c r="EB71" s="168"/>
      <c r="EC71" s="168"/>
      <c r="ED71" s="168"/>
      <c r="EE71" s="168"/>
      <c r="EF71" s="168"/>
      <c r="EG71" s="168"/>
      <c r="EH71" s="168"/>
      <c r="EI71" s="168"/>
      <c r="EJ71" s="168"/>
      <c r="EK71" s="168"/>
      <c r="EL71" s="168"/>
      <c r="EM71" s="168"/>
      <c r="EN71" s="168"/>
      <c r="EO71" s="168"/>
      <c r="EP71" s="168"/>
      <c r="EQ71" s="168"/>
      <c r="ER71" s="168"/>
      <c r="ES71" s="168"/>
      <c r="ET71" s="168"/>
      <c r="EU71" s="168"/>
      <c r="EV71" s="168"/>
      <c r="EW71" s="168"/>
      <c r="EX71" s="168"/>
      <c r="EY71" s="168"/>
      <c r="EZ71" s="168"/>
      <c r="FA71" s="168"/>
      <c r="FB71" s="168"/>
      <c r="FC71" s="168"/>
      <c r="FD71" s="168"/>
      <c r="FE71" s="168"/>
      <c r="FF71" s="168"/>
      <c r="FG71" s="168"/>
      <c r="FH71" s="168"/>
      <c r="FI71" s="168"/>
      <c r="FJ71" s="168"/>
      <c r="FK71" s="168"/>
      <c r="FL71" s="168"/>
      <c r="FM71" s="168"/>
      <c r="FN71" s="168"/>
      <c r="FO71" s="168"/>
      <c r="FP71" s="168"/>
      <c r="FQ71" s="168"/>
      <c r="FR71" s="168"/>
      <c r="FS71" s="168"/>
      <c r="FT71" s="168"/>
      <c r="FU71" s="168"/>
      <c r="FV71" s="168"/>
      <c r="FW71" s="168"/>
      <c r="FX71" s="168"/>
      <c r="FY71" s="168"/>
      <c r="FZ71" s="168"/>
      <c r="GA71" s="168"/>
      <c r="GB71" s="168"/>
      <c r="GC71" s="168"/>
      <c r="GD71" s="168"/>
      <c r="GE71" s="168"/>
      <c r="GF71" s="168"/>
      <c r="GG71" s="168"/>
      <c r="GH71" s="168"/>
      <c r="GI71" s="168"/>
      <c r="GJ71" s="168"/>
      <c r="GK71" s="168"/>
      <c r="GL71" s="168"/>
      <c r="GM71" s="168"/>
      <c r="GN71" s="168"/>
      <c r="GO71" s="168"/>
      <c r="GP71" s="168"/>
      <c r="GQ71" s="168"/>
      <c r="GR71" s="168"/>
      <c r="GS71" s="168"/>
      <c r="GT71" s="168"/>
      <c r="GU71" s="168"/>
      <c r="GV71" s="168"/>
      <c r="GW71" s="168"/>
      <c r="GX71" s="168"/>
      <c r="GY71" s="168"/>
      <c r="GZ71" s="168"/>
      <c r="HA71" s="168"/>
      <c r="HB71" s="168"/>
      <c r="HC71" s="168"/>
      <c r="HD71" s="168"/>
      <c r="HE71" s="168"/>
      <c r="HF71" s="168"/>
      <c r="HG71" s="168"/>
      <c r="HH71" s="168"/>
      <c r="HI71" s="168"/>
      <c r="HJ71" s="168"/>
      <c r="HK71" s="168"/>
      <c r="HL71" s="168"/>
      <c r="HM71" s="168"/>
      <c r="HN71" s="168"/>
      <c r="HO71" s="168"/>
      <c r="HP71" s="168"/>
      <c r="HQ71" s="168"/>
      <c r="HR71" s="168"/>
      <c r="HS71" s="168"/>
      <c r="HT71" s="168"/>
      <c r="HU71" s="168"/>
      <c r="HV71" s="168"/>
      <c r="HW71" s="168"/>
      <c r="HX71" s="168"/>
      <c r="HY71" s="168"/>
      <c r="HZ71" s="168"/>
      <c r="IA71" s="168"/>
      <c r="IB71" s="168"/>
      <c r="IC71" s="168"/>
      <c r="ID71" s="168"/>
      <c r="IE71" s="168"/>
      <c r="IF71" s="168"/>
      <c r="IG71" s="168"/>
      <c r="IH71" s="168"/>
      <c r="II71" s="168"/>
      <c r="IJ71" s="168"/>
      <c r="IK71" s="168"/>
      <c r="IL71" s="168"/>
    </row>
    <row r="72" spans="1:246" ht="15.75" customHeight="1" x14ac:dyDescent="0.35">
      <c r="B72" s="70"/>
      <c r="C72" s="70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7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8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</row>
    <row r="73" spans="1:246" ht="15.75" customHeight="1" x14ac:dyDescent="0.35">
      <c r="A73" s="73" t="s">
        <v>848</v>
      </c>
      <c r="B73" s="70"/>
      <c r="C73" s="70"/>
      <c r="D73" s="164">
        <f t="shared" ref="D73:CQ73" si="346">SUM(D74:D75)</f>
        <v>0</v>
      </c>
      <c r="E73" s="164">
        <f t="shared" si="346"/>
        <v>0</v>
      </c>
      <c r="F73" s="164">
        <f t="shared" si="346"/>
        <v>0</v>
      </c>
      <c r="G73" s="164">
        <f t="shared" si="346"/>
        <v>0</v>
      </c>
      <c r="H73" s="164">
        <f t="shared" si="346"/>
        <v>0</v>
      </c>
      <c r="I73" s="164">
        <f t="shared" si="346"/>
        <v>0</v>
      </c>
      <c r="J73" s="164">
        <f t="shared" si="346"/>
        <v>0</v>
      </c>
      <c r="K73" s="164">
        <f t="shared" si="346"/>
        <v>0</v>
      </c>
      <c r="L73" s="164">
        <f t="shared" si="346"/>
        <v>0</v>
      </c>
      <c r="M73" s="164">
        <f t="shared" si="346"/>
        <v>0</v>
      </c>
      <c r="N73" s="164">
        <f t="shared" si="346"/>
        <v>0</v>
      </c>
      <c r="O73" s="164">
        <f t="shared" si="346"/>
        <v>0</v>
      </c>
      <c r="P73" s="164">
        <f t="shared" si="346"/>
        <v>0</v>
      </c>
      <c r="Q73" s="164">
        <f t="shared" si="346"/>
        <v>0</v>
      </c>
      <c r="R73" s="164">
        <f t="shared" si="346"/>
        <v>0</v>
      </c>
      <c r="S73" s="164">
        <f t="shared" si="346"/>
        <v>0</v>
      </c>
      <c r="T73" s="164">
        <f t="shared" si="346"/>
        <v>0</v>
      </c>
      <c r="U73" s="164">
        <f t="shared" si="346"/>
        <v>0</v>
      </c>
      <c r="V73" s="164">
        <f t="shared" si="346"/>
        <v>0</v>
      </c>
      <c r="W73" s="164">
        <f t="shared" si="346"/>
        <v>0</v>
      </c>
      <c r="X73" s="164">
        <f t="shared" si="346"/>
        <v>0</v>
      </c>
      <c r="Y73" s="164">
        <f t="shared" si="346"/>
        <v>0</v>
      </c>
      <c r="Z73" s="164">
        <f t="shared" si="346"/>
        <v>0</v>
      </c>
      <c r="AA73" s="164">
        <f t="shared" si="346"/>
        <v>0</v>
      </c>
      <c r="AB73" s="164">
        <f t="shared" si="346"/>
        <v>0</v>
      </c>
      <c r="AC73" s="164">
        <f t="shared" si="346"/>
        <v>0</v>
      </c>
      <c r="AD73" s="164">
        <f t="shared" si="346"/>
        <v>0</v>
      </c>
      <c r="AE73" s="164">
        <f t="shared" si="346"/>
        <v>0</v>
      </c>
      <c r="AF73" s="164">
        <f t="shared" si="346"/>
        <v>0</v>
      </c>
      <c r="AG73" s="164">
        <f t="shared" si="346"/>
        <v>0</v>
      </c>
      <c r="AH73" s="193">
        <f t="shared" si="346"/>
        <v>0</v>
      </c>
      <c r="AI73" s="163">
        <f t="shared" si="346"/>
        <v>0</v>
      </c>
      <c r="AJ73" s="164">
        <f t="shared" si="346"/>
        <v>0</v>
      </c>
      <c r="AK73" s="164">
        <f t="shared" si="346"/>
        <v>0</v>
      </c>
      <c r="AL73" s="164">
        <f t="shared" si="346"/>
        <v>0</v>
      </c>
      <c r="AM73" s="164">
        <f t="shared" si="346"/>
        <v>0</v>
      </c>
      <c r="AN73" s="164">
        <f t="shared" si="346"/>
        <v>0</v>
      </c>
      <c r="AO73" s="164">
        <f t="shared" si="346"/>
        <v>0</v>
      </c>
      <c r="AP73" s="164">
        <f t="shared" si="346"/>
        <v>0</v>
      </c>
      <c r="AQ73" s="164">
        <f t="shared" si="346"/>
        <v>0</v>
      </c>
      <c r="AR73" s="164">
        <f t="shared" si="346"/>
        <v>0</v>
      </c>
      <c r="AS73" s="164">
        <f t="shared" si="346"/>
        <v>0</v>
      </c>
      <c r="AT73" s="164">
        <f t="shared" si="346"/>
        <v>0</v>
      </c>
      <c r="AU73" s="164">
        <f t="shared" si="346"/>
        <v>0</v>
      </c>
      <c r="AV73" s="164">
        <f t="shared" si="346"/>
        <v>0</v>
      </c>
      <c r="AW73" s="164">
        <f t="shared" si="346"/>
        <v>0</v>
      </c>
      <c r="AX73" s="164">
        <f t="shared" si="346"/>
        <v>0</v>
      </c>
      <c r="AY73" s="164">
        <f t="shared" si="346"/>
        <v>0</v>
      </c>
      <c r="AZ73" s="164">
        <f t="shared" si="346"/>
        <v>0</v>
      </c>
      <c r="BA73" s="164">
        <f t="shared" si="346"/>
        <v>0</v>
      </c>
      <c r="BB73" s="164">
        <f t="shared" si="346"/>
        <v>0</v>
      </c>
      <c r="BC73" s="164">
        <f t="shared" si="346"/>
        <v>0</v>
      </c>
      <c r="BD73" s="164">
        <f t="shared" si="346"/>
        <v>0</v>
      </c>
      <c r="BE73" s="164">
        <f t="shared" si="346"/>
        <v>0</v>
      </c>
      <c r="BF73" s="164">
        <f t="shared" si="346"/>
        <v>0</v>
      </c>
      <c r="BG73" s="164">
        <f t="shared" si="346"/>
        <v>0</v>
      </c>
      <c r="BH73" s="164">
        <f t="shared" si="346"/>
        <v>0</v>
      </c>
      <c r="BI73" s="164">
        <f t="shared" si="346"/>
        <v>0</v>
      </c>
      <c r="BJ73" s="164">
        <f t="shared" si="346"/>
        <v>0</v>
      </c>
      <c r="BK73" s="164">
        <f t="shared" si="346"/>
        <v>0</v>
      </c>
      <c r="BL73" s="164">
        <f t="shared" si="346"/>
        <v>0</v>
      </c>
      <c r="BM73" s="165">
        <f t="shared" si="346"/>
        <v>0</v>
      </c>
      <c r="BN73" s="166">
        <f t="shared" si="346"/>
        <v>0</v>
      </c>
      <c r="BO73" s="164">
        <f t="shared" si="346"/>
        <v>0</v>
      </c>
      <c r="BP73" s="164">
        <f t="shared" si="346"/>
        <v>0</v>
      </c>
      <c r="BQ73" s="164">
        <f t="shared" si="346"/>
        <v>0</v>
      </c>
      <c r="BR73" s="164">
        <f t="shared" si="346"/>
        <v>0</v>
      </c>
      <c r="BS73" s="164">
        <f t="shared" si="346"/>
        <v>0</v>
      </c>
      <c r="BT73" s="164">
        <f t="shared" si="346"/>
        <v>0</v>
      </c>
      <c r="BU73" s="164">
        <f t="shared" si="346"/>
        <v>0</v>
      </c>
      <c r="BV73" s="164">
        <f t="shared" si="346"/>
        <v>0</v>
      </c>
      <c r="BW73" s="164">
        <f t="shared" si="346"/>
        <v>0</v>
      </c>
      <c r="BX73" s="164">
        <f t="shared" si="346"/>
        <v>0</v>
      </c>
      <c r="BY73" s="164">
        <f t="shared" si="346"/>
        <v>0</v>
      </c>
      <c r="BZ73" s="164">
        <f t="shared" si="346"/>
        <v>0</v>
      </c>
      <c r="CA73" s="164">
        <f t="shared" si="346"/>
        <v>0</v>
      </c>
      <c r="CB73" s="164">
        <f t="shared" si="346"/>
        <v>0</v>
      </c>
      <c r="CC73" s="164">
        <f t="shared" si="346"/>
        <v>0</v>
      </c>
      <c r="CD73" s="164">
        <f t="shared" si="346"/>
        <v>0</v>
      </c>
      <c r="CE73" s="164">
        <f t="shared" si="346"/>
        <v>0</v>
      </c>
      <c r="CF73" s="164">
        <f t="shared" si="346"/>
        <v>0</v>
      </c>
      <c r="CG73" s="164">
        <f t="shared" si="346"/>
        <v>0</v>
      </c>
      <c r="CH73" s="164">
        <f t="shared" si="346"/>
        <v>0</v>
      </c>
      <c r="CI73" s="164">
        <f t="shared" si="346"/>
        <v>0</v>
      </c>
      <c r="CJ73" s="164">
        <f t="shared" si="346"/>
        <v>0</v>
      </c>
      <c r="CK73" s="164">
        <f t="shared" si="346"/>
        <v>0</v>
      </c>
      <c r="CL73" s="164">
        <f t="shared" si="346"/>
        <v>0</v>
      </c>
      <c r="CM73" s="164">
        <f t="shared" si="346"/>
        <v>0</v>
      </c>
      <c r="CN73" s="164">
        <f t="shared" si="346"/>
        <v>0</v>
      </c>
      <c r="CO73" s="164">
        <f t="shared" si="346"/>
        <v>0</v>
      </c>
      <c r="CP73" s="164">
        <f t="shared" si="346"/>
        <v>0</v>
      </c>
      <c r="CQ73" s="164">
        <f t="shared" si="346"/>
        <v>0</v>
      </c>
      <c r="CR73" s="164">
        <f t="shared" ref="CR73:FC73" si="347">SUM(CR74:CR75)</f>
        <v>0</v>
      </c>
      <c r="CS73" s="164">
        <f t="shared" si="347"/>
        <v>0</v>
      </c>
      <c r="CT73" s="164">
        <f t="shared" si="347"/>
        <v>0</v>
      </c>
      <c r="CU73" s="164">
        <f t="shared" si="347"/>
        <v>0</v>
      </c>
      <c r="CV73" s="164">
        <f t="shared" si="347"/>
        <v>0</v>
      </c>
      <c r="CW73" s="164">
        <f t="shared" si="347"/>
        <v>0</v>
      </c>
      <c r="CX73" s="164">
        <f t="shared" si="347"/>
        <v>0</v>
      </c>
      <c r="CY73" s="164">
        <f t="shared" si="347"/>
        <v>0</v>
      </c>
      <c r="CZ73" s="164">
        <f t="shared" si="347"/>
        <v>0</v>
      </c>
      <c r="DA73" s="164">
        <f t="shared" si="347"/>
        <v>0</v>
      </c>
      <c r="DB73" s="164">
        <f t="shared" si="347"/>
        <v>0</v>
      </c>
      <c r="DC73" s="164">
        <f t="shared" si="347"/>
        <v>0</v>
      </c>
      <c r="DD73" s="164">
        <f t="shared" si="347"/>
        <v>0</v>
      </c>
      <c r="DE73" s="164">
        <f t="shared" si="347"/>
        <v>0</v>
      </c>
      <c r="DF73" s="164">
        <f t="shared" si="347"/>
        <v>0</v>
      </c>
      <c r="DG73" s="164">
        <f t="shared" si="347"/>
        <v>0</v>
      </c>
      <c r="DH73" s="164">
        <f t="shared" si="347"/>
        <v>0</v>
      </c>
      <c r="DI73" s="164">
        <f t="shared" si="347"/>
        <v>0</v>
      </c>
      <c r="DJ73" s="164">
        <f t="shared" si="347"/>
        <v>0</v>
      </c>
      <c r="DK73" s="164">
        <f t="shared" si="347"/>
        <v>0</v>
      </c>
      <c r="DL73" s="164">
        <f t="shared" si="347"/>
        <v>0</v>
      </c>
      <c r="DM73" s="164">
        <f t="shared" si="347"/>
        <v>0</v>
      </c>
      <c r="DN73" s="164">
        <f t="shared" si="347"/>
        <v>0</v>
      </c>
      <c r="DO73" s="164">
        <f t="shared" si="347"/>
        <v>0</v>
      </c>
      <c r="DP73" s="164">
        <f t="shared" si="347"/>
        <v>0</v>
      </c>
      <c r="DQ73" s="164">
        <f t="shared" si="347"/>
        <v>0</v>
      </c>
      <c r="DR73" s="164">
        <f t="shared" si="347"/>
        <v>0</v>
      </c>
      <c r="DS73" s="164">
        <f t="shared" si="347"/>
        <v>0</v>
      </c>
      <c r="DT73" s="164">
        <f t="shared" si="347"/>
        <v>0</v>
      </c>
      <c r="DU73" s="164">
        <f t="shared" si="347"/>
        <v>0</v>
      </c>
      <c r="DV73" s="164">
        <f t="shared" si="347"/>
        <v>0</v>
      </c>
      <c r="DW73" s="164">
        <f t="shared" si="347"/>
        <v>0</v>
      </c>
      <c r="DX73" s="164">
        <f t="shared" si="347"/>
        <v>0</v>
      </c>
      <c r="DY73" s="164">
        <f t="shared" si="347"/>
        <v>0</v>
      </c>
      <c r="DZ73" s="164">
        <f t="shared" si="347"/>
        <v>0</v>
      </c>
      <c r="EA73" s="164">
        <f t="shared" si="347"/>
        <v>0</v>
      </c>
      <c r="EB73" s="164">
        <f t="shared" si="347"/>
        <v>0</v>
      </c>
      <c r="EC73" s="164">
        <f t="shared" si="347"/>
        <v>0</v>
      </c>
      <c r="ED73" s="164">
        <f t="shared" si="347"/>
        <v>0</v>
      </c>
      <c r="EE73" s="164">
        <f t="shared" si="347"/>
        <v>0</v>
      </c>
      <c r="EF73" s="164">
        <f t="shared" si="347"/>
        <v>0</v>
      </c>
      <c r="EG73" s="164">
        <f t="shared" si="347"/>
        <v>0</v>
      </c>
      <c r="EH73" s="164">
        <f t="shared" si="347"/>
        <v>0</v>
      </c>
      <c r="EI73" s="164">
        <f t="shared" si="347"/>
        <v>0</v>
      </c>
      <c r="EJ73" s="164">
        <f t="shared" si="347"/>
        <v>0</v>
      </c>
      <c r="EK73" s="164">
        <f t="shared" si="347"/>
        <v>0</v>
      </c>
      <c r="EL73" s="164">
        <f t="shared" si="347"/>
        <v>0</v>
      </c>
      <c r="EM73" s="164">
        <f t="shared" si="347"/>
        <v>0</v>
      </c>
      <c r="EN73" s="164">
        <f t="shared" si="347"/>
        <v>0</v>
      </c>
      <c r="EO73" s="164">
        <f t="shared" si="347"/>
        <v>0</v>
      </c>
      <c r="EP73" s="164">
        <f t="shared" si="347"/>
        <v>0</v>
      </c>
      <c r="EQ73" s="164">
        <f t="shared" si="347"/>
        <v>0</v>
      </c>
      <c r="ER73" s="164">
        <f t="shared" si="347"/>
        <v>0</v>
      </c>
      <c r="ES73" s="164">
        <f t="shared" si="347"/>
        <v>0</v>
      </c>
      <c r="ET73" s="164">
        <f t="shared" si="347"/>
        <v>0</v>
      </c>
      <c r="EU73" s="164">
        <f t="shared" si="347"/>
        <v>0</v>
      </c>
      <c r="EV73" s="164">
        <f t="shared" si="347"/>
        <v>0</v>
      </c>
      <c r="EW73" s="164">
        <f t="shared" si="347"/>
        <v>0</v>
      </c>
      <c r="EX73" s="164">
        <f t="shared" si="347"/>
        <v>0</v>
      </c>
      <c r="EY73" s="164">
        <f t="shared" si="347"/>
        <v>0</v>
      </c>
      <c r="EZ73" s="164">
        <f t="shared" si="347"/>
        <v>0</v>
      </c>
      <c r="FA73" s="164">
        <f t="shared" si="347"/>
        <v>0</v>
      </c>
      <c r="FB73" s="164">
        <f t="shared" si="347"/>
        <v>0</v>
      </c>
      <c r="FC73" s="164">
        <f t="shared" si="347"/>
        <v>0</v>
      </c>
      <c r="FD73" s="164">
        <f t="shared" ref="FD73:HO73" si="348">SUM(FD74:FD75)</f>
        <v>0</v>
      </c>
      <c r="FE73" s="164">
        <f t="shared" si="348"/>
        <v>0</v>
      </c>
      <c r="FF73" s="164">
        <f t="shared" si="348"/>
        <v>0</v>
      </c>
      <c r="FG73" s="164">
        <f t="shared" si="348"/>
        <v>0</v>
      </c>
      <c r="FH73" s="164">
        <f t="shared" si="348"/>
        <v>0</v>
      </c>
      <c r="FI73" s="164">
        <f t="shared" si="348"/>
        <v>0</v>
      </c>
      <c r="FJ73" s="164">
        <f t="shared" si="348"/>
        <v>0</v>
      </c>
      <c r="FK73" s="164">
        <f t="shared" si="348"/>
        <v>0</v>
      </c>
      <c r="FL73" s="164">
        <f t="shared" si="348"/>
        <v>0</v>
      </c>
      <c r="FM73" s="164">
        <f t="shared" si="348"/>
        <v>0</v>
      </c>
      <c r="FN73" s="164">
        <f t="shared" si="348"/>
        <v>0</v>
      </c>
      <c r="FO73" s="164">
        <f t="shared" si="348"/>
        <v>0</v>
      </c>
      <c r="FP73" s="164">
        <f t="shared" si="348"/>
        <v>0</v>
      </c>
      <c r="FQ73" s="164">
        <f t="shared" si="348"/>
        <v>0</v>
      </c>
      <c r="FR73" s="164">
        <f t="shared" si="348"/>
        <v>0</v>
      </c>
      <c r="FS73" s="164">
        <f t="shared" si="348"/>
        <v>0</v>
      </c>
      <c r="FT73" s="164">
        <f t="shared" si="348"/>
        <v>0</v>
      </c>
      <c r="FU73" s="164">
        <f t="shared" si="348"/>
        <v>0</v>
      </c>
      <c r="FV73" s="164">
        <f t="shared" si="348"/>
        <v>0</v>
      </c>
      <c r="FW73" s="164">
        <f t="shared" si="348"/>
        <v>0</v>
      </c>
      <c r="FX73" s="164">
        <f t="shared" si="348"/>
        <v>0</v>
      </c>
      <c r="FY73" s="164">
        <f t="shared" si="348"/>
        <v>0</v>
      </c>
      <c r="FZ73" s="164">
        <f t="shared" si="348"/>
        <v>0</v>
      </c>
      <c r="GA73" s="164">
        <f t="shared" si="348"/>
        <v>0</v>
      </c>
      <c r="GB73" s="164">
        <f t="shared" si="348"/>
        <v>0</v>
      </c>
      <c r="GC73" s="164">
        <f t="shared" si="348"/>
        <v>0</v>
      </c>
      <c r="GD73" s="164">
        <f t="shared" si="348"/>
        <v>0</v>
      </c>
      <c r="GE73" s="164">
        <f t="shared" si="348"/>
        <v>0</v>
      </c>
      <c r="GF73" s="164">
        <f t="shared" si="348"/>
        <v>0</v>
      </c>
      <c r="GG73" s="164">
        <f t="shared" si="348"/>
        <v>0</v>
      </c>
      <c r="GH73" s="164">
        <f t="shared" si="348"/>
        <v>0</v>
      </c>
      <c r="GI73" s="164">
        <f t="shared" si="348"/>
        <v>0</v>
      </c>
      <c r="GJ73" s="164">
        <f t="shared" si="348"/>
        <v>0</v>
      </c>
      <c r="GK73" s="164">
        <f t="shared" si="348"/>
        <v>0</v>
      </c>
      <c r="GL73" s="164">
        <f t="shared" si="348"/>
        <v>0</v>
      </c>
      <c r="GM73" s="164">
        <f t="shared" si="348"/>
        <v>0</v>
      </c>
      <c r="GN73" s="164">
        <f t="shared" si="348"/>
        <v>0</v>
      </c>
      <c r="GO73" s="164">
        <f t="shared" si="348"/>
        <v>0</v>
      </c>
      <c r="GP73" s="164">
        <f t="shared" si="348"/>
        <v>0</v>
      </c>
      <c r="GQ73" s="164">
        <f t="shared" si="348"/>
        <v>0</v>
      </c>
      <c r="GR73" s="164">
        <f t="shared" si="348"/>
        <v>0</v>
      </c>
      <c r="GS73" s="164">
        <f t="shared" si="348"/>
        <v>0</v>
      </c>
      <c r="GT73" s="164">
        <f t="shared" si="348"/>
        <v>0</v>
      </c>
      <c r="GU73" s="164">
        <f t="shared" si="348"/>
        <v>0</v>
      </c>
      <c r="GV73" s="164">
        <f t="shared" si="348"/>
        <v>0</v>
      </c>
      <c r="GW73" s="164">
        <f t="shared" si="348"/>
        <v>0</v>
      </c>
      <c r="GX73" s="164">
        <f t="shared" si="348"/>
        <v>0</v>
      </c>
      <c r="GY73" s="164">
        <f t="shared" si="348"/>
        <v>0</v>
      </c>
      <c r="GZ73" s="164">
        <f t="shared" si="348"/>
        <v>0</v>
      </c>
      <c r="HA73" s="164">
        <f t="shared" si="348"/>
        <v>0</v>
      </c>
      <c r="HB73" s="164">
        <f t="shared" si="348"/>
        <v>0</v>
      </c>
      <c r="HC73" s="164">
        <f t="shared" si="348"/>
        <v>0</v>
      </c>
      <c r="HD73" s="164">
        <f t="shared" si="348"/>
        <v>0</v>
      </c>
      <c r="HE73" s="164">
        <f t="shared" si="348"/>
        <v>0</v>
      </c>
      <c r="HF73" s="164">
        <f t="shared" si="348"/>
        <v>0</v>
      </c>
      <c r="HG73" s="164">
        <f t="shared" si="348"/>
        <v>0</v>
      </c>
      <c r="HH73" s="164">
        <f t="shared" si="348"/>
        <v>0</v>
      </c>
      <c r="HI73" s="164">
        <f t="shared" si="348"/>
        <v>0</v>
      </c>
      <c r="HJ73" s="164">
        <f t="shared" si="348"/>
        <v>0</v>
      </c>
      <c r="HK73" s="164">
        <f t="shared" si="348"/>
        <v>0</v>
      </c>
      <c r="HL73" s="164">
        <f t="shared" si="348"/>
        <v>0</v>
      </c>
      <c r="HM73" s="164">
        <f t="shared" si="348"/>
        <v>0</v>
      </c>
      <c r="HN73" s="164">
        <f t="shared" si="348"/>
        <v>0</v>
      </c>
      <c r="HO73" s="164">
        <f t="shared" si="348"/>
        <v>0</v>
      </c>
      <c r="HP73" s="164">
        <f t="shared" ref="HP73:IL73" si="349">SUM(HP74:HP75)</f>
        <v>0</v>
      </c>
      <c r="HQ73" s="164">
        <f t="shared" si="349"/>
        <v>0</v>
      </c>
      <c r="HR73" s="164">
        <f t="shared" si="349"/>
        <v>0</v>
      </c>
      <c r="HS73" s="164">
        <f t="shared" si="349"/>
        <v>0</v>
      </c>
      <c r="HT73" s="164">
        <f t="shared" si="349"/>
        <v>0</v>
      </c>
      <c r="HU73" s="164">
        <f t="shared" si="349"/>
        <v>0</v>
      </c>
      <c r="HV73" s="164">
        <f t="shared" si="349"/>
        <v>0</v>
      </c>
      <c r="HW73" s="164">
        <f t="shared" si="349"/>
        <v>0</v>
      </c>
      <c r="HX73" s="164">
        <f t="shared" si="349"/>
        <v>0</v>
      </c>
      <c r="HY73" s="164">
        <f t="shared" si="349"/>
        <v>0</v>
      </c>
      <c r="HZ73" s="164">
        <f t="shared" si="349"/>
        <v>0</v>
      </c>
      <c r="IA73" s="164">
        <f t="shared" si="349"/>
        <v>0</v>
      </c>
      <c r="IB73" s="164">
        <f t="shared" si="349"/>
        <v>0</v>
      </c>
      <c r="IC73" s="164">
        <f t="shared" si="349"/>
        <v>0</v>
      </c>
      <c r="ID73" s="164">
        <f t="shared" si="349"/>
        <v>0</v>
      </c>
      <c r="IE73" s="164">
        <f t="shared" si="349"/>
        <v>0</v>
      </c>
      <c r="IF73" s="164">
        <f t="shared" si="349"/>
        <v>0</v>
      </c>
      <c r="IG73" s="164">
        <f t="shared" si="349"/>
        <v>0</v>
      </c>
      <c r="IH73" s="164">
        <f t="shared" si="349"/>
        <v>0</v>
      </c>
      <c r="II73" s="164">
        <f t="shared" si="349"/>
        <v>0</v>
      </c>
      <c r="IJ73" s="164">
        <f t="shared" si="349"/>
        <v>0</v>
      </c>
      <c r="IK73" s="164">
        <f t="shared" si="349"/>
        <v>0</v>
      </c>
      <c r="IL73" s="164">
        <f t="shared" si="349"/>
        <v>0</v>
      </c>
    </row>
    <row r="74" spans="1:246" ht="15.75" customHeight="1" outlineLevel="1" x14ac:dyDescent="0.35">
      <c r="A74" s="3" t="s">
        <v>849</v>
      </c>
      <c r="B74" s="70"/>
      <c r="C74" s="70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94"/>
      <c r="AI74" s="167"/>
      <c r="AJ74" s="168"/>
      <c r="AK74" s="168"/>
      <c r="AL74" s="168"/>
      <c r="AM74" s="168"/>
      <c r="AN74" s="168"/>
      <c r="AO74" s="168"/>
      <c r="AP74" s="168"/>
      <c r="AQ74" s="168"/>
      <c r="AR74" s="168"/>
      <c r="AS74" s="168"/>
      <c r="AT74" s="168"/>
      <c r="AU74" s="168"/>
      <c r="AV74" s="168"/>
      <c r="AW74" s="168"/>
      <c r="AX74" s="168"/>
      <c r="AY74" s="168"/>
      <c r="AZ74" s="168"/>
      <c r="BA74" s="168"/>
      <c r="BB74" s="168"/>
      <c r="BC74" s="168"/>
      <c r="BD74" s="168"/>
      <c r="BE74" s="168"/>
      <c r="BF74" s="168"/>
      <c r="BG74" s="168"/>
      <c r="BH74" s="168"/>
      <c r="BI74" s="168"/>
      <c r="BJ74" s="168"/>
      <c r="BK74" s="168"/>
      <c r="BL74" s="168"/>
      <c r="BM74" s="169"/>
      <c r="BN74" s="170"/>
      <c r="BO74" s="168"/>
      <c r="BP74" s="168"/>
      <c r="BQ74" s="168"/>
      <c r="BR74" s="168"/>
      <c r="BS74" s="168"/>
      <c r="BT74" s="168"/>
      <c r="BU74" s="168"/>
      <c r="BV74" s="168"/>
      <c r="BW74" s="168"/>
      <c r="BX74" s="168"/>
      <c r="BY74" s="168"/>
      <c r="BZ74" s="168"/>
      <c r="CA74" s="168"/>
      <c r="CB74" s="168"/>
      <c r="CC74" s="168"/>
      <c r="CD74" s="1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  <c r="CQ74" s="168"/>
      <c r="CR74" s="168"/>
      <c r="CS74" s="168"/>
      <c r="CT74" s="168"/>
      <c r="CU74" s="168"/>
      <c r="CV74" s="168"/>
      <c r="CW74" s="168"/>
      <c r="CX74" s="168"/>
      <c r="CY74" s="168"/>
      <c r="CZ74" s="168"/>
      <c r="DA74" s="168"/>
      <c r="DB74" s="168"/>
      <c r="DC74" s="168"/>
      <c r="DD74" s="168"/>
      <c r="DE74" s="168"/>
      <c r="DF74" s="168"/>
      <c r="DG74" s="168"/>
      <c r="DH74" s="168"/>
      <c r="DI74" s="168"/>
      <c r="DJ74" s="168"/>
      <c r="DK74" s="168"/>
      <c r="DL74" s="168"/>
      <c r="DM74" s="168"/>
      <c r="DN74" s="168"/>
      <c r="DO74" s="168"/>
      <c r="DP74" s="168"/>
      <c r="DQ74" s="168"/>
      <c r="DR74" s="168"/>
      <c r="DS74" s="168"/>
      <c r="DT74" s="168"/>
      <c r="DU74" s="168"/>
      <c r="DV74" s="168"/>
      <c r="DW74" s="168"/>
      <c r="DX74" s="168"/>
      <c r="DY74" s="168"/>
      <c r="DZ74" s="168"/>
      <c r="EA74" s="168"/>
      <c r="EB74" s="168"/>
      <c r="EC74" s="168"/>
      <c r="ED74" s="168"/>
      <c r="EE74" s="168"/>
      <c r="EF74" s="168"/>
      <c r="EG74" s="168"/>
      <c r="EH74" s="168"/>
      <c r="EI74" s="168"/>
      <c r="EJ74" s="168"/>
      <c r="EK74" s="168"/>
      <c r="EL74" s="168"/>
      <c r="EM74" s="168"/>
      <c r="EN74" s="168"/>
      <c r="EO74" s="168"/>
      <c r="EP74" s="168"/>
      <c r="EQ74" s="168"/>
      <c r="ER74" s="168"/>
      <c r="ES74" s="168"/>
      <c r="ET74" s="168"/>
      <c r="EU74" s="168"/>
      <c r="EV74" s="168"/>
      <c r="EW74" s="168"/>
      <c r="EX74" s="168"/>
      <c r="EY74" s="168"/>
      <c r="EZ74" s="168"/>
      <c r="FA74" s="168"/>
      <c r="FB74" s="168"/>
      <c r="FC74" s="168"/>
      <c r="FD74" s="168"/>
      <c r="FE74" s="168"/>
      <c r="FF74" s="168"/>
      <c r="FG74" s="168"/>
      <c r="FH74" s="168"/>
      <c r="FI74" s="168"/>
      <c r="FJ74" s="168"/>
      <c r="FK74" s="168"/>
      <c r="FL74" s="168"/>
      <c r="FM74" s="168"/>
      <c r="FN74" s="168"/>
      <c r="FO74" s="168"/>
      <c r="FP74" s="168"/>
      <c r="FQ74" s="168"/>
      <c r="FR74" s="168"/>
      <c r="FS74" s="168"/>
      <c r="FT74" s="168"/>
      <c r="FU74" s="168"/>
      <c r="FV74" s="168"/>
      <c r="FW74" s="168"/>
      <c r="FX74" s="168"/>
      <c r="FY74" s="168"/>
      <c r="FZ74" s="168"/>
      <c r="GA74" s="168"/>
      <c r="GB74" s="168"/>
      <c r="GC74" s="168"/>
      <c r="GD74" s="168"/>
      <c r="GE74" s="168"/>
      <c r="GF74" s="168"/>
      <c r="GG74" s="168"/>
      <c r="GH74" s="168"/>
      <c r="GI74" s="168"/>
      <c r="GJ74" s="168"/>
      <c r="GK74" s="168"/>
      <c r="GL74" s="168"/>
      <c r="GM74" s="168"/>
      <c r="GN74" s="168"/>
      <c r="GO74" s="168"/>
      <c r="GP74" s="168"/>
      <c r="GQ74" s="168"/>
      <c r="GR74" s="168"/>
      <c r="GS74" s="168"/>
      <c r="GT74" s="168"/>
      <c r="GU74" s="168"/>
      <c r="GV74" s="168"/>
      <c r="GW74" s="168"/>
      <c r="GX74" s="168"/>
      <c r="GY74" s="168"/>
      <c r="GZ74" s="168"/>
      <c r="HA74" s="168"/>
      <c r="HB74" s="168"/>
      <c r="HC74" s="168"/>
      <c r="HD74" s="168"/>
      <c r="HE74" s="168"/>
      <c r="HF74" s="168"/>
      <c r="HG74" s="168"/>
      <c r="HH74" s="168"/>
      <c r="HI74" s="168"/>
      <c r="HJ74" s="168"/>
      <c r="HK74" s="168"/>
      <c r="HL74" s="168"/>
      <c r="HM74" s="168"/>
      <c r="HN74" s="168"/>
      <c r="HO74" s="168"/>
      <c r="HP74" s="168"/>
      <c r="HQ74" s="168"/>
      <c r="HR74" s="168"/>
      <c r="HS74" s="168"/>
      <c r="HT74" s="168"/>
      <c r="HU74" s="168"/>
      <c r="HV74" s="168"/>
      <c r="HW74" s="168"/>
      <c r="HX74" s="168"/>
      <c r="HY74" s="168"/>
      <c r="HZ74" s="168"/>
      <c r="IA74" s="168"/>
      <c r="IB74" s="168"/>
      <c r="IC74" s="168"/>
      <c r="ID74" s="168"/>
      <c r="IE74" s="168"/>
      <c r="IF74" s="168"/>
      <c r="IG74" s="168"/>
      <c r="IH74" s="168"/>
      <c r="II74" s="168"/>
      <c r="IJ74" s="168"/>
      <c r="IK74" s="168"/>
      <c r="IL74" s="168"/>
    </row>
    <row r="75" spans="1:246" ht="15.75" customHeight="1" outlineLevel="1" x14ac:dyDescent="0.35">
      <c r="A75" s="3" t="s">
        <v>850</v>
      </c>
      <c r="B75" s="70"/>
      <c r="C75" s="70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94"/>
      <c r="AI75" s="167"/>
      <c r="AJ75" s="168"/>
      <c r="AK75" s="168"/>
      <c r="AL75" s="168"/>
      <c r="AM75" s="168"/>
      <c r="AN75" s="168"/>
      <c r="AO75" s="168"/>
      <c r="AP75" s="168"/>
      <c r="AQ75" s="168"/>
      <c r="AR75" s="168"/>
      <c r="AS75" s="168"/>
      <c r="AT75" s="168"/>
      <c r="AU75" s="168"/>
      <c r="AV75" s="168"/>
      <c r="AW75" s="168"/>
      <c r="AX75" s="168"/>
      <c r="AY75" s="168"/>
      <c r="AZ75" s="168"/>
      <c r="BA75" s="168"/>
      <c r="BB75" s="168"/>
      <c r="BC75" s="168"/>
      <c r="BD75" s="168"/>
      <c r="BE75" s="168"/>
      <c r="BF75" s="168"/>
      <c r="BG75" s="168"/>
      <c r="BH75" s="168"/>
      <c r="BI75" s="168"/>
      <c r="BJ75" s="168"/>
      <c r="BK75" s="168"/>
      <c r="BL75" s="168"/>
      <c r="BM75" s="169"/>
      <c r="BN75" s="170"/>
      <c r="BO75" s="168"/>
      <c r="BP75" s="168"/>
      <c r="BQ75" s="168"/>
      <c r="BR75" s="168"/>
      <c r="BS75" s="168"/>
      <c r="BT75" s="168"/>
      <c r="BU75" s="168"/>
      <c r="BV75" s="168"/>
      <c r="BW75" s="168"/>
      <c r="BX75" s="168"/>
      <c r="BY75" s="168"/>
      <c r="BZ75" s="168"/>
      <c r="CA75" s="168"/>
      <c r="CB75" s="168"/>
      <c r="CC75" s="168"/>
      <c r="CD75" s="168"/>
      <c r="CE75" s="168"/>
      <c r="CF75" s="168"/>
      <c r="CG75" s="168"/>
      <c r="CH75" s="168"/>
      <c r="CI75" s="168"/>
      <c r="CJ75" s="168"/>
      <c r="CK75" s="168"/>
      <c r="CL75" s="168"/>
      <c r="CM75" s="168"/>
      <c r="CN75" s="168"/>
      <c r="CO75" s="168"/>
      <c r="CP75" s="168"/>
      <c r="CQ75" s="168"/>
      <c r="CR75" s="168"/>
      <c r="CS75" s="168"/>
      <c r="CT75" s="168"/>
      <c r="CU75" s="168"/>
      <c r="CV75" s="168"/>
      <c r="CW75" s="168"/>
      <c r="CX75" s="168"/>
      <c r="CY75" s="168"/>
      <c r="CZ75" s="168"/>
      <c r="DA75" s="168"/>
      <c r="DB75" s="168"/>
      <c r="DC75" s="168"/>
      <c r="DD75" s="168"/>
      <c r="DE75" s="168"/>
      <c r="DF75" s="168"/>
      <c r="DG75" s="168"/>
      <c r="DH75" s="168"/>
      <c r="DI75" s="168"/>
      <c r="DJ75" s="168"/>
      <c r="DK75" s="168"/>
      <c r="DL75" s="168"/>
      <c r="DM75" s="168"/>
      <c r="DN75" s="168"/>
      <c r="DO75" s="168"/>
      <c r="DP75" s="168"/>
      <c r="DQ75" s="168"/>
      <c r="DR75" s="168"/>
      <c r="DS75" s="168"/>
      <c r="DT75" s="168"/>
      <c r="DU75" s="168"/>
      <c r="DV75" s="168"/>
      <c r="DW75" s="168"/>
      <c r="DX75" s="168"/>
      <c r="DY75" s="168"/>
      <c r="DZ75" s="168"/>
      <c r="EA75" s="168"/>
      <c r="EB75" s="168"/>
      <c r="EC75" s="168"/>
      <c r="ED75" s="168"/>
      <c r="EE75" s="168"/>
      <c r="EF75" s="168"/>
      <c r="EG75" s="168"/>
      <c r="EH75" s="168"/>
      <c r="EI75" s="168"/>
      <c r="EJ75" s="168"/>
      <c r="EK75" s="168"/>
      <c r="EL75" s="168"/>
      <c r="EM75" s="168"/>
      <c r="EN75" s="168"/>
      <c r="EO75" s="168"/>
      <c r="EP75" s="168"/>
      <c r="EQ75" s="168"/>
      <c r="ER75" s="168"/>
      <c r="ES75" s="168"/>
      <c r="ET75" s="168"/>
      <c r="EU75" s="168"/>
      <c r="EV75" s="168"/>
      <c r="EW75" s="168"/>
      <c r="EX75" s="168"/>
      <c r="EY75" s="168"/>
      <c r="EZ75" s="168"/>
      <c r="FA75" s="168"/>
      <c r="FB75" s="168"/>
      <c r="FC75" s="168"/>
      <c r="FD75" s="168"/>
      <c r="FE75" s="168"/>
      <c r="FF75" s="168"/>
      <c r="FG75" s="168"/>
      <c r="FH75" s="168"/>
      <c r="FI75" s="168"/>
      <c r="FJ75" s="168"/>
      <c r="FK75" s="168"/>
      <c r="FL75" s="168"/>
      <c r="FM75" s="168"/>
      <c r="FN75" s="168"/>
      <c r="FO75" s="168"/>
      <c r="FP75" s="168"/>
      <c r="FQ75" s="168"/>
      <c r="FR75" s="168"/>
      <c r="FS75" s="168"/>
      <c r="FT75" s="168"/>
      <c r="FU75" s="168"/>
      <c r="FV75" s="168"/>
      <c r="FW75" s="168"/>
      <c r="FX75" s="168"/>
      <c r="FY75" s="168"/>
      <c r="FZ75" s="168"/>
      <c r="GA75" s="168"/>
      <c r="GB75" s="168"/>
      <c r="GC75" s="168"/>
      <c r="GD75" s="168"/>
      <c r="GE75" s="168"/>
      <c r="GF75" s="168"/>
      <c r="GG75" s="168"/>
      <c r="GH75" s="168"/>
      <c r="GI75" s="168"/>
      <c r="GJ75" s="168"/>
      <c r="GK75" s="168"/>
      <c r="GL75" s="168"/>
      <c r="GM75" s="168"/>
      <c r="GN75" s="168"/>
      <c r="GO75" s="168"/>
      <c r="GP75" s="168"/>
      <c r="GQ75" s="168"/>
      <c r="GR75" s="168"/>
      <c r="GS75" s="168"/>
      <c r="GT75" s="168"/>
      <c r="GU75" s="168"/>
      <c r="GV75" s="168"/>
      <c r="GW75" s="168"/>
      <c r="GX75" s="168"/>
      <c r="GY75" s="168"/>
      <c r="GZ75" s="168"/>
      <c r="HA75" s="168"/>
      <c r="HB75" s="168"/>
      <c r="HC75" s="168"/>
      <c r="HD75" s="168"/>
      <c r="HE75" s="168"/>
      <c r="HF75" s="168"/>
      <c r="HG75" s="168"/>
      <c r="HH75" s="168"/>
      <c r="HI75" s="168"/>
      <c r="HJ75" s="168"/>
      <c r="HK75" s="168"/>
      <c r="HL75" s="168"/>
      <c r="HM75" s="168"/>
      <c r="HN75" s="168"/>
      <c r="HO75" s="168"/>
      <c r="HP75" s="168"/>
      <c r="HQ75" s="168"/>
      <c r="HR75" s="168"/>
      <c r="HS75" s="168"/>
      <c r="HT75" s="168"/>
      <c r="HU75" s="168"/>
      <c r="HV75" s="168"/>
      <c r="HW75" s="168"/>
      <c r="HX75" s="168"/>
      <c r="HY75" s="168"/>
      <c r="HZ75" s="168"/>
      <c r="IA75" s="168"/>
      <c r="IB75" s="168"/>
      <c r="IC75" s="168"/>
      <c r="ID75" s="168"/>
      <c r="IE75" s="168"/>
      <c r="IF75" s="168"/>
      <c r="IG75" s="168"/>
      <c r="IH75" s="168"/>
      <c r="II75" s="168"/>
      <c r="IJ75" s="168"/>
      <c r="IK75" s="168"/>
      <c r="IL75" s="168"/>
    </row>
    <row r="76" spans="1:246" ht="15.75" customHeight="1" x14ac:dyDescent="0.3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94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95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0"/>
      <c r="HA76" s="70"/>
      <c r="HB76" s="70"/>
      <c r="HC76" s="70"/>
      <c r="HD76" s="70"/>
      <c r="HE76" s="70"/>
      <c r="HF76" s="70"/>
      <c r="HG76" s="70"/>
      <c r="HH76" s="70"/>
      <c r="HI76" s="70"/>
      <c r="HJ76" s="70"/>
      <c r="HK76" s="70"/>
      <c r="HL76" s="70"/>
      <c r="HM76" s="70"/>
      <c r="HN76" s="70"/>
      <c r="HO76" s="70"/>
      <c r="HP76" s="70"/>
      <c r="HQ76" s="70"/>
      <c r="HR76" s="70"/>
      <c r="HS76" s="70"/>
      <c r="HT76" s="70"/>
      <c r="HU76" s="70"/>
      <c r="HV76" s="70"/>
      <c r="HW76" s="70"/>
      <c r="HX76" s="70"/>
      <c r="HY76" s="70"/>
      <c r="HZ76" s="70"/>
      <c r="IA76" s="70"/>
      <c r="IB76" s="70"/>
      <c r="IC76" s="70"/>
      <c r="ID76" s="70"/>
      <c r="IE76" s="70"/>
      <c r="IF76" s="70"/>
      <c r="IG76" s="70"/>
      <c r="IH76" s="70"/>
      <c r="II76" s="70"/>
      <c r="IJ76" s="70"/>
      <c r="IK76" s="70"/>
      <c r="IL76" s="70"/>
    </row>
    <row r="77" spans="1:246" ht="15.75" customHeight="1" x14ac:dyDescent="0.35">
      <c r="A77" s="73" t="s">
        <v>852</v>
      </c>
      <c r="B77" s="70"/>
      <c r="C77" s="70"/>
      <c r="D77" s="164">
        <f t="shared" ref="D77:CQ77" si="350">SUM(D78:D80)</f>
        <v>0</v>
      </c>
      <c r="E77" s="164">
        <f t="shared" si="350"/>
        <v>0</v>
      </c>
      <c r="F77" s="164">
        <f t="shared" si="350"/>
        <v>0</v>
      </c>
      <c r="G77" s="164">
        <f t="shared" si="350"/>
        <v>0</v>
      </c>
      <c r="H77" s="164">
        <f t="shared" si="350"/>
        <v>0</v>
      </c>
      <c r="I77" s="164">
        <f t="shared" si="350"/>
        <v>0</v>
      </c>
      <c r="J77" s="164">
        <f t="shared" si="350"/>
        <v>0</v>
      </c>
      <c r="K77" s="164">
        <f t="shared" si="350"/>
        <v>0</v>
      </c>
      <c r="L77" s="164">
        <f t="shared" si="350"/>
        <v>0</v>
      </c>
      <c r="M77" s="164">
        <f t="shared" si="350"/>
        <v>0</v>
      </c>
      <c r="N77" s="164">
        <f t="shared" si="350"/>
        <v>0</v>
      </c>
      <c r="O77" s="164">
        <f t="shared" si="350"/>
        <v>0</v>
      </c>
      <c r="P77" s="164">
        <f t="shared" si="350"/>
        <v>0</v>
      </c>
      <c r="Q77" s="164">
        <f t="shared" si="350"/>
        <v>0</v>
      </c>
      <c r="R77" s="164">
        <f t="shared" si="350"/>
        <v>0</v>
      </c>
      <c r="S77" s="164">
        <f t="shared" si="350"/>
        <v>0</v>
      </c>
      <c r="T77" s="164">
        <f t="shared" si="350"/>
        <v>0</v>
      </c>
      <c r="U77" s="164">
        <f t="shared" si="350"/>
        <v>0</v>
      </c>
      <c r="V77" s="164">
        <f t="shared" si="350"/>
        <v>0</v>
      </c>
      <c r="W77" s="164">
        <f t="shared" si="350"/>
        <v>0</v>
      </c>
      <c r="X77" s="164">
        <f t="shared" si="350"/>
        <v>0</v>
      </c>
      <c r="Y77" s="164">
        <f t="shared" si="350"/>
        <v>0</v>
      </c>
      <c r="Z77" s="164">
        <f t="shared" si="350"/>
        <v>0</v>
      </c>
      <c r="AA77" s="164">
        <f t="shared" si="350"/>
        <v>0</v>
      </c>
      <c r="AB77" s="164">
        <f t="shared" si="350"/>
        <v>0</v>
      </c>
      <c r="AC77" s="164">
        <f t="shared" si="350"/>
        <v>0</v>
      </c>
      <c r="AD77" s="164">
        <f t="shared" si="350"/>
        <v>0</v>
      </c>
      <c r="AE77" s="164">
        <f t="shared" si="350"/>
        <v>0</v>
      </c>
      <c r="AF77" s="164">
        <f t="shared" si="350"/>
        <v>1100</v>
      </c>
      <c r="AG77" s="164">
        <f t="shared" si="350"/>
        <v>0</v>
      </c>
      <c r="AH77" s="193">
        <f t="shared" si="350"/>
        <v>0</v>
      </c>
      <c r="AI77" s="163">
        <f t="shared" si="350"/>
        <v>0</v>
      </c>
      <c r="AJ77" s="164">
        <f t="shared" si="350"/>
        <v>0</v>
      </c>
      <c r="AK77" s="164">
        <f t="shared" si="350"/>
        <v>1000</v>
      </c>
      <c r="AL77" s="164">
        <f t="shared" si="350"/>
        <v>0</v>
      </c>
      <c r="AM77" s="164">
        <f t="shared" si="350"/>
        <v>0</v>
      </c>
      <c r="AN77" s="164">
        <f t="shared" si="350"/>
        <v>0</v>
      </c>
      <c r="AO77" s="164">
        <f t="shared" si="350"/>
        <v>0</v>
      </c>
      <c r="AP77" s="164">
        <f t="shared" si="350"/>
        <v>0</v>
      </c>
      <c r="AQ77" s="164">
        <f t="shared" si="350"/>
        <v>0</v>
      </c>
      <c r="AR77" s="164">
        <f t="shared" si="350"/>
        <v>0</v>
      </c>
      <c r="AS77" s="164">
        <f t="shared" si="350"/>
        <v>0</v>
      </c>
      <c r="AT77" s="164">
        <f t="shared" si="350"/>
        <v>0</v>
      </c>
      <c r="AU77" s="164">
        <f t="shared" si="350"/>
        <v>0</v>
      </c>
      <c r="AV77" s="164">
        <f t="shared" si="350"/>
        <v>0</v>
      </c>
      <c r="AW77" s="164">
        <f t="shared" si="350"/>
        <v>0</v>
      </c>
      <c r="AX77" s="164">
        <f t="shared" si="350"/>
        <v>1500</v>
      </c>
      <c r="AY77" s="164">
        <f t="shared" si="350"/>
        <v>0</v>
      </c>
      <c r="AZ77" s="164">
        <f t="shared" si="350"/>
        <v>0</v>
      </c>
      <c r="BA77" s="164">
        <f t="shared" si="350"/>
        <v>0</v>
      </c>
      <c r="BB77" s="164">
        <f t="shared" si="350"/>
        <v>0</v>
      </c>
      <c r="BC77" s="164">
        <f t="shared" si="350"/>
        <v>0</v>
      </c>
      <c r="BD77" s="164">
        <f t="shared" si="350"/>
        <v>0</v>
      </c>
      <c r="BE77" s="164">
        <f t="shared" si="350"/>
        <v>0</v>
      </c>
      <c r="BF77" s="164">
        <f t="shared" si="350"/>
        <v>0</v>
      </c>
      <c r="BG77" s="164">
        <f t="shared" si="350"/>
        <v>0</v>
      </c>
      <c r="BH77" s="164">
        <f t="shared" si="350"/>
        <v>2500</v>
      </c>
      <c r="BI77" s="164">
        <f t="shared" si="350"/>
        <v>0</v>
      </c>
      <c r="BJ77" s="164">
        <f t="shared" si="350"/>
        <v>0</v>
      </c>
      <c r="BK77" s="164">
        <f t="shared" si="350"/>
        <v>0</v>
      </c>
      <c r="BL77" s="164">
        <f t="shared" si="350"/>
        <v>0</v>
      </c>
      <c r="BM77" s="165">
        <f t="shared" si="350"/>
        <v>0</v>
      </c>
      <c r="BN77" s="166">
        <f t="shared" si="350"/>
        <v>0</v>
      </c>
      <c r="BO77" s="164">
        <f t="shared" si="350"/>
        <v>0</v>
      </c>
      <c r="BP77" s="164">
        <f t="shared" si="350"/>
        <v>0</v>
      </c>
      <c r="BQ77" s="164">
        <f t="shared" si="350"/>
        <v>0</v>
      </c>
      <c r="BR77" s="164">
        <f t="shared" si="350"/>
        <v>0</v>
      </c>
      <c r="BS77" s="164">
        <f t="shared" si="350"/>
        <v>0</v>
      </c>
      <c r="BT77" s="164">
        <f t="shared" si="350"/>
        <v>0</v>
      </c>
      <c r="BU77" s="164">
        <f t="shared" si="350"/>
        <v>0</v>
      </c>
      <c r="BV77" s="164">
        <f t="shared" si="350"/>
        <v>0</v>
      </c>
      <c r="BW77" s="164">
        <f t="shared" si="350"/>
        <v>0</v>
      </c>
      <c r="BX77" s="164">
        <f t="shared" si="350"/>
        <v>0</v>
      </c>
      <c r="BY77" s="164">
        <f t="shared" si="350"/>
        <v>0</v>
      </c>
      <c r="BZ77" s="164">
        <f t="shared" si="350"/>
        <v>0</v>
      </c>
      <c r="CA77" s="164">
        <f t="shared" si="350"/>
        <v>0</v>
      </c>
      <c r="CB77" s="164">
        <f t="shared" si="350"/>
        <v>0</v>
      </c>
      <c r="CC77" s="164">
        <f t="shared" si="350"/>
        <v>1000</v>
      </c>
      <c r="CD77" s="164">
        <f t="shared" si="350"/>
        <v>0</v>
      </c>
      <c r="CE77" s="164">
        <f t="shared" si="350"/>
        <v>0</v>
      </c>
      <c r="CF77" s="164">
        <f t="shared" si="350"/>
        <v>0</v>
      </c>
      <c r="CG77" s="164">
        <f t="shared" si="350"/>
        <v>0</v>
      </c>
      <c r="CH77" s="164">
        <f t="shared" si="350"/>
        <v>0</v>
      </c>
      <c r="CI77" s="164">
        <f t="shared" si="350"/>
        <v>0</v>
      </c>
      <c r="CJ77" s="164">
        <f t="shared" si="350"/>
        <v>0</v>
      </c>
      <c r="CK77" s="164">
        <f t="shared" si="350"/>
        <v>0</v>
      </c>
      <c r="CL77" s="164">
        <f t="shared" si="350"/>
        <v>0</v>
      </c>
      <c r="CM77" s="164">
        <f t="shared" si="350"/>
        <v>0</v>
      </c>
      <c r="CN77" s="164">
        <f t="shared" si="350"/>
        <v>0</v>
      </c>
      <c r="CO77" s="164">
        <f t="shared" si="350"/>
        <v>0</v>
      </c>
      <c r="CP77" s="164">
        <f t="shared" si="350"/>
        <v>0</v>
      </c>
      <c r="CQ77" s="164">
        <f t="shared" si="350"/>
        <v>0</v>
      </c>
      <c r="CR77" s="164">
        <f t="shared" ref="CR77:FC77" si="351">SUM(CR78:CR80)</f>
        <v>0</v>
      </c>
      <c r="CS77" s="164">
        <f t="shared" si="351"/>
        <v>0</v>
      </c>
      <c r="CT77" s="164">
        <f t="shared" si="351"/>
        <v>0</v>
      </c>
      <c r="CU77" s="164">
        <f t="shared" si="351"/>
        <v>0</v>
      </c>
      <c r="CV77" s="164">
        <f t="shared" si="351"/>
        <v>0</v>
      </c>
      <c r="CW77" s="164">
        <f t="shared" si="351"/>
        <v>0</v>
      </c>
      <c r="CX77" s="164">
        <f t="shared" si="351"/>
        <v>0</v>
      </c>
      <c r="CY77" s="164">
        <f t="shared" si="351"/>
        <v>0</v>
      </c>
      <c r="CZ77" s="164">
        <f t="shared" si="351"/>
        <v>0</v>
      </c>
      <c r="DA77" s="164">
        <f t="shared" si="351"/>
        <v>0</v>
      </c>
      <c r="DB77" s="164">
        <f t="shared" si="351"/>
        <v>0</v>
      </c>
      <c r="DC77" s="164">
        <f t="shared" si="351"/>
        <v>0</v>
      </c>
      <c r="DD77" s="164">
        <f t="shared" si="351"/>
        <v>0</v>
      </c>
      <c r="DE77" s="164">
        <f t="shared" si="351"/>
        <v>0</v>
      </c>
      <c r="DF77" s="164">
        <f t="shared" si="351"/>
        <v>0</v>
      </c>
      <c r="DG77" s="164">
        <f t="shared" si="351"/>
        <v>0</v>
      </c>
      <c r="DH77" s="164">
        <f t="shared" si="351"/>
        <v>0</v>
      </c>
      <c r="DI77" s="164">
        <f t="shared" si="351"/>
        <v>0</v>
      </c>
      <c r="DJ77" s="164">
        <f t="shared" si="351"/>
        <v>0</v>
      </c>
      <c r="DK77" s="164">
        <f t="shared" si="351"/>
        <v>0</v>
      </c>
      <c r="DL77" s="164">
        <f t="shared" si="351"/>
        <v>0</v>
      </c>
      <c r="DM77" s="164">
        <f t="shared" si="351"/>
        <v>0</v>
      </c>
      <c r="DN77" s="164">
        <f t="shared" si="351"/>
        <v>0</v>
      </c>
      <c r="DO77" s="164">
        <f t="shared" si="351"/>
        <v>0</v>
      </c>
      <c r="DP77" s="164">
        <f t="shared" si="351"/>
        <v>0</v>
      </c>
      <c r="DQ77" s="164">
        <f t="shared" si="351"/>
        <v>0</v>
      </c>
      <c r="DR77" s="164">
        <f t="shared" si="351"/>
        <v>0</v>
      </c>
      <c r="DS77" s="164">
        <f t="shared" si="351"/>
        <v>0</v>
      </c>
      <c r="DT77" s="164">
        <f t="shared" si="351"/>
        <v>0</v>
      </c>
      <c r="DU77" s="164">
        <f t="shared" si="351"/>
        <v>0</v>
      </c>
      <c r="DV77" s="164">
        <f t="shared" si="351"/>
        <v>0</v>
      </c>
      <c r="DW77" s="164">
        <f t="shared" si="351"/>
        <v>0</v>
      </c>
      <c r="DX77" s="164">
        <f t="shared" si="351"/>
        <v>0</v>
      </c>
      <c r="DY77" s="164">
        <f t="shared" si="351"/>
        <v>0</v>
      </c>
      <c r="DZ77" s="164">
        <f t="shared" si="351"/>
        <v>0</v>
      </c>
      <c r="EA77" s="164">
        <f t="shared" si="351"/>
        <v>0</v>
      </c>
      <c r="EB77" s="164">
        <f t="shared" si="351"/>
        <v>0</v>
      </c>
      <c r="EC77" s="164">
        <f t="shared" si="351"/>
        <v>0</v>
      </c>
      <c r="ED77" s="164">
        <f t="shared" si="351"/>
        <v>0</v>
      </c>
      <c r="EE77" s="164">
        <f t="shared" si="351"/>
        <v>0</v>
      </c>
      <c r="EF77" s="164">
        <f t="shared" si="351"/>
        <v>0</v>
      </c>
      <c r="EG77" s="164">
        <f t="shared" si="351"/>
        <v>0</v>
      </c>
      <c r="EH77" s="164">
        <f t="shared" si="351"/>
        <v>0</v>
      </c>
      <c r="EI77" s="164">
        <f t="shared" si="351"/>
        <v>0</v>
      </c>
      <c r="EJ77" s="164">
        <f t="shared" si="351"/>
        <v>0</v>
      </c>
      <c r="EK77" s="164">
        <f t="shared" si="351"/>
        <v>0</v>
      </c>
      <c r="EL77" s="164">
        <f t="shared" si="351"/>
        <v>0</v>
      </c>
      <c r="EM77" s="164">
        <f t="shared" si="351"/>
        <v>0</v>
      </c>
      <c r="EN77" s="164">
        <f t="shared" si="351"/>
        <v>0</v>
      </c>
      <c r="EO77" s="164">
        <f t="shared" si="351"/>
        <v>0</v>
      </c>
      <c r="EP77" s="164">
        <f t="shared" si="351"/>
        <v>0</v>
      </c>
      <c r="EQ77" s="164">
        <f t="shared" si="351"/>
        <v>0</v>
      </c>
      <c r="ER77" s="164">
        <f t="shared" si="351"/>
        <v>0</v>
      </c>
      <c r="ES77" s="164">
        <f t="shared" si="351"/>
        <v>0</v>
      </c>
      <c r="ET77" s="164">
        <f t="shared" si="351"/>
        <v>0</v>
      </c>
      <c r="EU77" s="164">
        <f t="shared" si="351"/>
        <v>0</v>
      </c>
      <c r="EV77" s="164">
        <f t="shared" si="351"/>
        <v>0</v>
      </c>
      <c r="EW77" s="164">
        <f t="shared" si="351"/>
        <v>0</v>
      </c>
      <c r="EX77" s="164">
        <f t="shared" si="351"/>
        <v>0</v>
      </c>
      <c r="EY77" s="164">
        <f t="shared" si="351"/>
        <v>0</v>
      </c>
      <c r="EZ77" s="164">
        <f t="shared" si="351"/>
        <v>0</v>
      </c>
      <c r="FA77" s="164">
        <f t="shared" si="351"/>
        <v>0</v>
      </c>
      <c r="FB77" s="164">
        <f t="shared" si="351"/>
        <v>0</v>
      </c>
      <c r="FC77" s="164">
        <f t="shared" si="351"/>
        <v>0</v>
      </c>
      <c r="FD77" s="164">
        <f t="shared" ref="FD77:HO77" si="352">SUM(FD78:FD80)</f>
        <v>0</v>
      </c>
      <c r="FE77" s="164">
        <f t="shared" si="352"/>
        <v>0</v>
      </c>
      <c r="FF77" s="164">
        <f t="shared" si="352"/>
        <v>0</v>
      </c>
      <c r="FG77" s="164">
        <f t="shared" si="352"/>
        <v>0</v>
      </c>
      <c r="FH77" s="164">
        <f t="shared" si="352"/>
        <v>0</v>
      </c>
      <c r="FI77" s="164">
        <f t="shared" si="352"/>
        <v>0</v>
      </c>
      <c r="FJ77" s="164">
        <f t="shared" si="352"/>
        <v>0</v>
      </c>
      <c r="FK77" s="164">
        <f t="shared" si="352"/>
        <v>0</v>
      </c>
      <c r="FL77" s="164">
        <f t="shared" si="352"/>
        <v>0</v>
      </c>
      <c r="FM77" s="164">
        <f t="shared" si="352"/>
        <v>0</v>
      </c>
      <c r="FN77" s="164">
        <f t="shared" si="352"/>
        <v>0</v>
      </c>
      <c r="FO77" s="164">
        <f t="shared" si="352"/>
        <v>0</v>
      </c>
      <c r="FP77" s="164">
        <f t="shared" si="352"/>
        <v>0</v>
      </c>
      <c r="FQ77" s="164">
        <f t="shared" si="352"/>
        <v>0</v>
      </c>
      <c r="FR77" s="164">
        <f t="shared" si="352"/>
        <v>0</v>
      </c>
      <c r="FS77" s="164">
        <f t="shared" si="352"/>
        <v>0</v>
      </c>
      <c r="FT77" s="164">
        <f t="shared" si="352"/>
        <v>0</v>
      </c>
      <c r="FU77" s="164">
        <f t="shared" si="352"/>
        <v>0</v>
      </c>
      <c r="FV77" s="164">
        <f t="shared" si="352"/>
        <v>0</v>
      </c>
      <c r="FW77" s="164">
        <f t="shared" si="352"/>
        <v>0</v>
      </c>
      <c r="FX77" s="164">
        <f t="shared" si="352"/>
        <v>0</v>
      </c>
      <c r="FY77" s="164">
        <f t="shared" si="352"/>
        <v>0</v>
      </c>
      <c r="FZ77" s="164">
        <f t="shared" si="352"/>
        <v>0</v>
      </c>
      <c r="GA77" s="164">
        <f t="shared" si="352"/>
        <v>0</v>
      </c>
      <c r="GB77" s="164">
        <f t="shared" si="352"/>
        <v>0</v>
      </c>
      <c r="GC77" s="164">
        <f t="shared" si="352"/>
        <v>0</v>
      </c>
      <c r="GD77" s="164">
        <f t="shared" si="352"/>
        <v>0</v>
      </c>
      <c r="GE77" s="164">
        <f t="shared" si="352"/>
        <v>0</v>
      </c>
      <c r="GF77" s="164">
        <f t="shared" si="352"/>
        <v>0</v>
      </c>
      <c r="GG77" s="164">
        <f t="shared" si="352"/>
        <v>0</v>
      </c>
      <c r="GH77" s="164">
        <f t="shared" si="352"/>
        <v>0</v>
      </c>
      <c r="GI77" s="164">
        <f t="shared" si="352"/>
        <v>0</v>
      </c>
      <c r="GJ77" s="164">
        <f t="shared" si="352"/>
        <v>0</v>
      </c>
      <c r="GK77" s="164">
        <f t="shared" si="352"/>
        <v>0</v>
      </c>
      <c r="GL77" s="164">
        <f t="shared" si="352"/>
        <v>0</v>
      </c>
      <c r="GM77" s="164">
        <f t="shared" si="352"/>
        <v>0</v>
      </c>
      <c r="GN77" s="164">
        <f t="shared" si="352"/>
        <v>0</v>
      </c>
      <c r="GO77" s="164">
        <f t="shared" si="352"/>
        <v>0</v>
      </c>
      <c r="GP77" s="164">
        <f t="shared" si="352"/>
        <v>0</v>
      </c>
      <c r="GQ77" s="164">
        <f t="shared" si="352"/>
        <v>0</v>
      </c>
      <c r="GR77" s="164">
        <f t="shared" si="352"/>
        <v>0</v>
      </c>
      <c r="GS77" s="164">
        <f t="shared" si="352"/>
        <v>0</v>
      </c>
      <c r="GT77" s="164">
        <f t="shared" si="352"/>
        <v>0</v>
      </c>
      <c r="GU77" s="164">
        <f t="shared" si="352"/>
        <v>0</v>
      </c>
      <c r="GV77" s="164">
        <f t="shared" si="352"/>
        <v>0</v>
      </c>
      <c r="GW77" s="164">
        <f t="shared" si="352"/>
        <v>0</v>
      </c>
      <c r="GX77" s="164">
        <f t="shared" si="352"/>
        <v>0</v>
      </c>
      <c r="GY77" s="164">
        <f t="shared" si="352"/>
        <v>0</v>
      </c>
      <c r="GZ77" s="164">
        <f t="shared" si="352"/>
        <v>0</v>
      </c>
      <c r="HA77" s="164">
        <f t="shared" si="352"/>
        <v>0</v>
      </c>
      <c r="HB77" s="164">
        <f t="shared" si="352"/>
        <v>0</v>
      </c>
      <c r="HC77" s="164">
        <f t="shared" si="352"/>
        <v>0</v>
      </c>
      <c r="HD77" s="164">
        <f t="shared" si="352"/>
        <v>0</v>
      </c>
      <c r="HE77" s="164">
        <f t="shared" si="352"/>
        <v>0</v>
      </c>
      <c r="HF77" s="164">
        <f t="shared" si="352"/>
        <v>0</v>
      </c>
      <c r="HG77" s="164">
        <f t="shared" si="352"/>
        <v>0</v>
      </c>
      <c r="HH77" s="164">
        <f t="shared" si="352"/>
        <v>0</v>
      </c>
      <c r="HI77" s="164">
        <f t="shared" si="352"/>
        <v>0</v>
      </c>
      <c r="HJ77" s="164">
        <f t="shared" si="352"/>
        <v>0</v>
      </c>
      <c r="HK77" s="164">
        <f t="shared" si="352"/>
        <v>0</v>
      </c>
      <c r="HL77" s="164">
        <f t="shared" si="352"/>
        <v>0</v>
      </c>
      <c r="HM77" s="164">
        <f t="shared" si="352"/>
        <v>0</v>
      </c>
      <c r="HN77" s="164">
        <f t="shared" si="352"/>
        <v>0</v>
      </c>
      <c r="HO77" s="164">
        <f t="shared" si="352"/>
        <v>0</v>
      </c>
      <c r="HP77" s="164">
        <f t="shared" ref="HP77:IL77" si="353">SUM(HP78:HP80)</f>
        <v>0</v>
      </c>
      <c r="HQ77" s="164">
        <f t="shared" si="353"/>
        <v>0</v>
      </c>
      <c r="HR77" s="164">
        <f t="shared" si="353"/>
        <v>0</v>
      </c>
      <c r="HS77" s="164">
        <f t="shared" si="353"/>
        <v>0</v>
      </c>
      <c r="HT77" s="164">
        <f t="shared" si="353"/>
        <v>0</v>
      </c>
      <c r="HU77" s="164">
        <f t="shared" si="353"/>
        <v>0</v>
      </c>
      <c r="HV77" s="164">
        <f t="shared" si="353"/>
        <v>0</v>
      </c>
      <c r="HW77" s="164">
        <f t="shared" si="353"/>
        <v>0</v>
      </c>
      <c r="HX77" s="164">
        <f t="shared" si="353"/>
        <v>0</v>
      </c>
      <c r="HY77" s="164">
        <f t="shared" si="353"/>
        <v>0</v>
      </c>
      <c r="HZ77" s="164">
        <f t="shared" si="353"/>
        <v>0</v>
      </c>
      <c r="IA77" s="164">
        <f t="shared" si="353"/>
        <v>0</v>
      </c>
      <c r="IB77" s="164">
        <f t="shared" si="353"/>
        <v>0</v>
      </c>
      <c r="IC77" s="164">
        <f t="shared" si="353"/>
        <v>0</v>
      </c>
      <c r="ID77" s="164">
        <f t="shared" si="353"/>
        <v>0</v>
      </c>
      <c r="IE77" s="164">
        <f t="shared" si="353"/>
        <v>0</v>
      </c>
      <c r="IF77" s="164">
        <f t="shared" si="353"/>
        <v>0</v>
      </c>
      <c r="IG77" s="164">
        <f t="shared" si="353"/>
        <v>0</v>
      </c>
      <c r="IH77" s="164">
        <f t="shared" si="353"/>
        <v>0</v>
      </c>
      <c r="II77" s="164">
        <f t="shared" si="353"/>
        <v>0</v>
      </c>
      <c r="IJ77" s="164">
        <f t="shared" si="353"/>
        <v>0</v>
      </c>
      <c r="IK77" s="164">
        <f t="shared" si="353"/>
        <v>0</v>
      </c>
      <c r="IL77" s="164">
        <f t="shared" si="353"/>
        <v>0</v>
      </c>
    </row>
    <row r="78" spans="1:246" ht="15.75" customHeight="1" outlineLevel="1" x14ac:dyDescent="0.35">
      <c r="A78" s="3" t="s">
        <v>853</v>
      </c>
      <c r="B78" s="70"/>
      <c r="C78" s="70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94"/>
      <c r="AI78" s="167"/>
      <c r="AJ78" s="168"/>
      <c r="AK78" s="168"/>
      <c r="AL78" s="168"/>
      <c r="AM78" s="168"/>
      <c r="AN78" s="168"/>
      <c r="AO78" s="168"/>
      <c r="AP78" s="168"/>
      <c r="AQ78" s="168"/>
      <c r="AR78" s="168"/>
      <c r="AS78" s="168"/>
      <c r="AT78" s="168"/>
      <c r="AU78" s="168"/>
      <c r="AV78" s="168"/>
      <c r="AW78" s="168"/>
      <c r="AX78" s="168"/>
      <c r="AY78" s="168"/>
      <c r="AZ78" s="168"/>
      <c r="BA78" s="168"/>
      <c r="BB78" s="168"/>
      <c r="BC78" s="168"/>
      <c r="BD78" s="168"/>
      <c r="BE78" s="168"/>
      <c r="BF78" s="168"/>
      <c r="BG78" s="168"/>
      <c r="BH78" s="168">
        <v>500</v>
      </c>
      <c r="BI78" s="168"/>
      <c r="BJ78" s="168"/>
      <c r="BK78" s="168"/>
      <c r="BL78" s="168"/>
      <c r="BM78" s="169"/>
      <c r="BN78" s="170"/>
      <c r="BO78" s="168"/>
      <c r="BP78" s="168"/>
      <c r="BQ78" s="168"/>
      <c r="BR78" s="168"/>
      <c r="BS78" s="168"/>
      <c r="BT78" s="168"/>
      <c r="BU78" s="168"/>
      <c r="BV78" s="168"/>
      <c r="BW78" s="168"/>
      <c r="BX78" s="168"/>
      <c r="BY78" s="168"/>
      <c r="BZ78" s="168"/>
      <c r="CA78" s="168"/>
      <c r="CB78" s="168"/>
      <c r="CC78" s="168">
        <v>1000</v>
      </c>
      <c r="CD78" s="168"/>
      <c r="CE78" s="168"/>
      <c r="CF78" s="168"/>
      <c r="CG78" s="168"/>
      <c r="CH78" s="168"/>
      <c r="CI78" s="168"/>
      <c r="CJ78" s="168"/>
      <c r="CK78" s="168"/>
      <c r="CL78" s="168"/>
      <c r="CM78" s="168"/>
      <c r="CN78" s="168"/>
      <c r="CO78" s="168"/>
      <c r="CP78" s="168"/>
      <c r="CQ78" s="168"/>
      <c r="CR78" s="168"/>
      <c r="CS78" s="168"/>
      <c r="CT78" s="168"/>
      <c r="CU78" s="168"/>
      <c r="CV78" s="168"/>
      <c r="CW78" s="168"/>
      <c r="CX78" s="168"/>
      <c r="CY78" s="168"/>
      <c r="CZ78" s="168"/>
      <c r="DA78" s="168"/>
      <c r="DB78" s="168"/>
      <c r="DC78" s="168"/>
      <c r="DD78" s="168"/>
      <c r="DE78" s="168"/>
      <c r="DF78" s="168"/>
      <c r="DG78" s="168"/>
      <c r="DH78" s="168"/>
      <c r="DI78" s="168"/>
      <c r="DJ78" s="168"/>
      <c r="DK78" s="168"/>
      <c r="DL78" s="168"/>
      <c r="DM78" s="168"/>
      <c r="DN78" s="168"/>
      <c r="DO78" s="168"/>
      <c r="DP78" s="168"/>
      <c r="DQ78" s="168"/>
      <c r="DR78" s="168"/>
      <c r="DS78" s="168"/>
      <c r="DT78" s="168"/>
      <c r="DU78" s="168"/>
      <c r="DV78" s="168"/>
      <c r="DW78" s="168"/>
      <c r="DX78" s="168"/>
      <c r="DY78" s="168"/>
      <c r="DZ78" s="168"/>
      <c r="EA78" s="168"/>
      <c r="EB78" s="168"/>
      <c r="EC78" s="168"/>
      <c r="ED78" s="168"/>
      <c r="EE78" s="168"/>
      <c r="EF78" s="168"/>
      <c r="EG78" s="168"/>
      <c r="EH78" s="168"/>
      <c r="EI78" s="168"/>
      <c r="EJ78" s="168"/>
      <c r="EK78" s="168"/>
      <c r="EL78" s="168"/>
      <c r="EM78" s="168"/>
      <c r="EN78" s="168"/>
      <c r="EO78" s="168"/>
      <c r="EP78" s="168"/>
      <c r="EQ78" s="168"/>
      <c r="ER78" s="168"/>
      <c r="ES78" s="168"/>
      <c r="ET78" s="168"/>
      <c r="EU78" s="168"/>
      <c r="EV78" s="168"/>
      <c r="EW78" s="168"/>
      <c r="EX78" s="168"/>
      <c r="EY78" s="168"/>
      <c r="EZ78" s="168"/>
      <c r="FA78" s="168"/>
      <c r="FB78" s="168"/>
      <c r="FC78" s="168"/>
      <c r="FD78" s="168"/>
      <c r="FE78" s="168"/>
      <c r="FF78" s="168"/>
      <c r="FG78" s="168"/>
      <c r="FH78" s="168"/>
      <c r="FI78" s="168"/>
      <c r="FJ78" s="168"/>
      <c r="FK78" s="168"/>
      <c r="FL78" s="168"/>
      <c r="FM78" s="168"/>
      <c r="FN78" s="168"/>
      <c r="FO78" s="168"/>
      <c r="FP78" s="168"/>
      <c r="FQ78" s="168"/>
      <c r="FR78" s="168"/>
      <c r="FS78" s="168"/>
      <c r="FT78" s="168"/>
      <c r="FU78" s="168"/>
      <c r="FV78" s="168"/>
      <c r="FW78" s="168"/>
      <c r="FX78" s="168"/>
      <c r="FY78" s="168"/>
      <c r="FZ78" s="168"/>
      <c r="GA78" s="168"/>
      <c r="GB78" s="168"/>
      <c r="GC78" s="168"/>
      <c r="GD78" s="168"/>
      <c r="GE78" s="168"/>
      <c r="GF78" s="168"/>
      <c r="GG78" s="168"/>
      <c r="GH78" s="168"/>
      <c r="GI78" s="168"/>
      <c r="GJ78" s="168"/>
      <c r="GK78" s="168"/>
      <c r="GL78" s="168"/>
      <c r="GM78" s="168"/>
      <c r="GN78" s="168"/>
      <c r="GO78" s="168"/>
      <c r="GP78" s="168"/>
      <c r="GQ78" s="168"/>
      <c r="GR78" s="168"/>
      <c r="GS78" s="168"/>
      <c r="GT78" s="168"/>
      <c r="GU78" s="168"/>
      <c r="GV78" s="168"/>
      <c r="GW78" s="168"/>
      <c r="GX78" s="168"/>
      <c r="GY78" s="168"/>
      <c r="GZ78" s="168"/>
      <c r="HA78" s="168"/>
      <c r="HB78" s="168"/>
      <c r="HC78" s="168"/>
      <c r="HD78" s="168"/>
      <c r="HE78" s="168"/>
      <c r="HF78" s="168"/>
      <c r="HG78" s="168"/>
      <c r="HH78" s="168"/>
      <c r="HI78" s="168"/>
      <c r="HJ78" s="168"/>
      <c r="HK78" s="168"/>
      <c r="HL78" s="168"/>
      <c r="HM78" s="168"/>
      <c r="HN78" s="168"/>
      <c r="HO78" s="168"/>
      <c r="HP78" s="168"/>
      <c r="HQ78" s="168"/>
      <c r="HR78" s="168"/>
      <c r="HS78" s="168"/>
      <c r="HT78" s="168"/>
      <c r="HU78" s="168"/>
      <c r="HV78" s="168"/>
      <c r="HW78" s="168"/>
      <c r="HX78" s="168"/>
      <c r="HY78" s="168"/>
      <c r="HZ78" s="168"/>
      <c r="IA78" s="168"/>
      <c r="IB78" s="168"/>
      <c r="IC78" s="168"/>
      <c r="ID78" s="168"/>
      <c r="IE78" s="168"/>
      <c r="IF78" s="168"/>
      <c r="IG78" s="168"/>
      <c r="IH78" s="168"/>
      <c r="II78" s="168"/>
      <c r="IJ78" s="168"/>
      <c r="IK78" s="168"/>
      <c r="IL78" s="168"/>
    </row>
    <row r="79" spans="1:246" ht="15.75" customHeight="1" outlineLevel="1" x14ac:dyDescent="0.35">
      <c r="A79" s="3" t="s">
        <v>854</v>
      </c>
      <c r="B79" s="70"/>
      <c r="C79" s="70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>
        <v>1100</v>
      </c>
      <c r="AG79" s="168"/>
      <c r="AH79" s="194"/>
      <c r="AI79" s="167"/>
      <c r="AJ79" s="168"/>
      <c r="AK79" s="168">
        <v>1000</v>
      </c>
      <c r="AL79" s="168"/>
      <c r="AM79" s="168"/>
      <c r="AN79" s="168"/>
      <c r="AO79" s="168"/>
      <c r="AP79" s="168"/>
      <c r="AQ79" s="168"/>
      <c r="AR79" s="168"/>
      <c r="AS79" s="168"/>
      <c r="AT79" s="168"/>
      <c r="AU79" s="168"/>
      <c r="AV79" s="168"/>
      <c r="AW79" s="168"/>
      <c r="AX79" s="168">
        <v>1500</v>
      </c>
      <c r="AY79" s="168"/>
      <c r="AZ79" s="168"/>
      <c r="BA79" s="168"/>
      <c r="BB79" s="168"/>
      <c r="BC79" s="168"/>
      <c r="BD79" s="168"/>
      <c r="BE79" s="168"/>
      <c r="BF79" s="168"/>
      <c r="BG79" s="168"/>
      <c r="BH79" s="168">
        <v>2000</v>
      </c>
      <c r="BI79" s="168"/>
      <c r="BJ79" s="168"/>
      <c r="BK79" s="168"/>
      <c r="BL79" s="168"/>
      <c r="BM79" s="169"/>
      <c r="BN79" s="170"/>
      <c r="BO79" s="168"/>
      <c r="BP79" s="168"/>
      <c r="BQ79" s="168"/>
      <c r="BR79" s="168"/>
      <c r="BS79" s="168"/>
      <c r="BT79" s="168"/>
      <c r="BU79" s="168"/>
      <c r="BV79" s="168"/>
      <c r="BW79" s="168"/>
      <c r="BX79" s="168"/>
      <c r="BY79" s="168"/>
      <c r="BZ79" s="168"/>
      <c r="CA79" s="168"/>
      <c r="CB79" s="168"/>
      <c r="CC79" s="168"/>
      <c r="CD79" s="168"/>
      <c r="CE79" s="168"/>
      <c r="CF79" s="168"/>
      <c r="CG79" s="168"/>
      <c r="CH79" s="168"/>
      <c r="CI79" s="168"/>
      <c r="CJ79" s="168"/>
      <c r="CK79" s="168"/>
      <c r="CL79" s="168"/>
      <c r="CM79" s="168"/>
      <c r="CN79" s="168"/>
      <c r="CO79" s="168"/>
      <c r="CP79" s="168"/>
      <c r="CQ79" s="168"/>
      <c r="CR79" s="168"/>
      <c r="CS79" s="168"/>
      <c r="CT79" s="168"/>
      <c r="CU79" s="168"/>
      <c r="CV79" s="168"/>
      <c r="CW79" s="168"/>
      <c r="CX79" s="168"/>
      <c r="CY79" s="168"/>
      <c r="CZ79" s="168"/>
      <c r="DA79" s="168"/>
      <c r="DB79" s="168"/>
      <c r="DC79" s="168"/>
      <c r="DD79" s="168"/>
      <c r="DE79" s="168"/>
      <c r="DF79" s="168"/>
      <c r="DG79" s="168"/>
      <c r="DH79" s="168"/>
      <c r="DI79" s="168"/>
      <c r="DJ79" s="168"/>
      <c r="DK79" s="168"/>
      <c r="DL79" s="168"/>
      <c r="DM79" s="168"/>
      <c r="DN79" s="168"/>
      <c r="DO79" s="168"/>
      <c r="DP79" s="168"/>
      <c r="DQ79" s="168"/>
      <c r="DR79" s="168"/>
      <c r="DS79" s="168"/>
      <c r="DT79" s="168"/>
      <c r="DU79" s="168"/>
      <c r="DV79" s="168"/>
      <c r="DW79" s="168"/>
      <c r="DX79" s="168"/>
      <c r="DY79" s="168"/>
      <c r="DZ79" s="168"/>
      <c r="EA79" s="168"/>
      <c r="EB79" s="168"/>
      <c r="EC79" s="168"/>
      <c r="ED79" s="168"/>
      <c r="EE79" s="168"/>
      <c r="EF79" s="168"/>
      <c r="EG79" s="168"/>
      <c r="EH79" s="168"/>
      <c r="EI79" s="168"/>
      <c r="EJ79" s="168"/>
      <c r="EK79" s="168"/>
      <c r="EL79" s="168"/>
      <c r="EM79" s="168"/>
      <c r="EN79" s="168"/>
      <c r="EO79" s="168"/>
      <c r="EP79" s="168"/>
      <c r="EQ79" s="168"/>
      <c r="ER79" s="168"/>
      <c r="ES79" s="168"/>
      <c r="ET79" s="168"/>
      <c r="EU79" s="168"/>
      <c r="EV79" s="168"/>
      <c r="EW79" s="168"/>
      <c r="EX79" s="168"/>
      <c r="EY79" s="168"/>
      <c r="EZ79" s="168"/>
      <c r="FA79" s="168"/>
      <c r="FB79" s="168"/>
      <c r="FC79" s="168"/>
      <c r="FD79" s="168"/>
      <c r="FE79" s="168"/>
      <c r="FF79" s="168"/>
      <c r="FG79" s="168"/>
      <c r="FH79" s="168"/>
      <c r="FI79" s="168"/>
      <c r="FJ79" s="168"/>
      <c r="FK79" s="168"/>
      <c r="FL79" s="168"/>
      <c r="FM79" s="168"/>
      <c r="FN79" s="168"/>
      <c r="FO79" s="168"/>
      <c r="FP79" s="168"/>
      <c r="FQ79" s="168"/>
      <c r="FR79" s="168"/>
      <c r="FS79" s="168"/>
      <c r="FT79" s="168"/>
      <c r="FU79" s="168"/>
      <c r="FV79" s="168"/>
      <c r="FW79" s="168"/>
      <c r="FX79" s="168"/>
      <c r="FY79" s="168"/>
      <c r="FZ79" s="168"/>
      <c r="GA79" s="168"/>
      <c r="GB79" s="168"/>
      <c r="GC79" s="168"/>
      <c r="GD79" s="168"/>
      <c r="GE79" s="168"/>
      <c r="GF79" s="168"/>
      <c r="GG79" s="168"/>
      <c r="GH79" s="168"/>
      <c r="GI79" s="168"/>
      <c r="GJ79" s="168"/>
      <c r="GK79" s="168"/>
      <c r="GL79" s="168"/>
      <c r="GM79" s="168"/>
      <c r="GN79" s="168"/>
      <c r="GO79" s="168"/>
      <c r="GP79" s="168"/>
      <c r="GQ79" s="168"/>
      <c r="GR79" s="168"/>
      <c r="GS79" s="168"/>
      <c r="GT79" s="168"/>
      <c r="GU79" s="168"/>
      <c r="GV79" s="168"/>
      <c r="GW79" s="168"/>
      <c r="GX79" s="168"/>
      <c r="GY79" s="168"/>
      <c r="GZ79" s="168"/>
      <c r="HA79" s="168"/>
      <c r="HB79" s="168"/>
      <c r="HC79" s="168"/>
      <c r="HD79" s="168"/>
      <c r="HE79" s="168"/>
      <c r="HF79" s="168"/>
      <c r="HG79" s="168"/>
      <c r="HH79" s="168"/>
      <c r="HI79" s="168"/>
      <c r="HJ79" s="168"/>
      <c r="HK79" s="168"/>
      <c r="HL79" s="168"/>
      <c r="HM79" s="168"/>
      <c r="HN79" s="168"/>
      <c r="HO79" s="168"/>
      <c r="HP79" s="168"/>
      <c r="HQ79" s="168"/>
      <c r="HR79" s="168"/>
      <c r="HS79" s="168"/>
      <c r="HT79" s="168"/>
      <c r="HU79" s="168"/>
      <c r="HV79" s="168"/>
      <c r="HW79" s="168"/>
      <c r="HX79" s="168"/>
      <c r="HY79" s="168"/>
      <c r="HZ79" s="168"/>
      <c r="IA79" s="168"/>
      <c r="IB79" s="168"/>
      <c r="IC79" s="168"/>
      <c r="ID79" s="168"/>
      <c r="IE79" s="168"/>
      <c r="IF79" s="168"/>
      <c r="IG79" s="168"/>
      <c r="IH79" s="168"/>
      <c r="II79" s="168"/>
      <c r="IJ79" s="168"/>
      <c r="IK79" s="168"/>
      <c r="IL79" s="168"/>
    </row>
    <row r="80" spans="1:246" ht="15.75" customHeight="1" outlineLevel="1" x14ac:dyDescent="0.35">
      <c r="A80" s="3" t="s">
        <v>855</v>
      </c>
      <c r="B80" s="70"/>
      <c r="C80" s="70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94"/>
      <c r="AI80" s="180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1"/>
      <c r="AW80" s="181"/>
      <c r="AX80" s="181"/>
      <c r="AY80" s="181"/>
      <c r="AZ80" s="181"/>
      <c r="BA80" s="181"/>
      <c r="BB80" s="181"/>
      <c r="BC80" s="181"/>
      <c r="BD80" s="181"/>
      <c r="BE80" s="181"/>
      <c r="BF80" s="181"/>
      <c r="BG80" s="181"/>
      <c r="BH80" s="181"/>
      <c r="BI80" s="181"/>
      <c r="BJ80" s="181"/>
      <c r="BK80" s="181"/>
      <c r="BL80" s="181"/>
      <c r="BM80" s="182"/>
      <c r="BN80" s="170"/>
      <c r="BO80" s="168"/>
      <c r="BP80" s="168"/>
      <c r="BQ80" s="168"/>
      <c r="BR80" s="168"/>
      <c r="BS80" s="168"/>
      <c r="BT80" s="168"/>
      <c r="BU80" s="168"/>
      <c r="BV80" s="168"/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8"/>
      <c r="DC80" s="168"/>
      <c r="DD80" s="168"/>
      <c r="DE80" s="168"/>
      <c r="DF80" s="168"/>
      <c r="DG80" s="168"/>
      <c r="DH80" s="168"/>
      <c r="DI80" s="168"/>
      <c r="DJ80" s="168"/>
      <c r="DK80" s="168"/>
      <c r="DL80" s="168"/>
      <c r="DM80" s="168"/>
      <c r="DN80" s="168"/>
      <c r="DO80" s="168"/>
      <c r="DP80" s="168"/>
      <c r="DQ80" s="168"/>
      <c r="DR80" s="168"/>
      <c r="DS80" s="168"/>
      <c r="DT80" s="168"/>
      <c r="DU80" s="168"/>
      <c r="DV80" s="168"/>
      <c r="DW80" s="168"/>
      <c r="DX80" s="168"/>
      <c r="DY80" s="168"/>
      <c r="DZ80" s="168"/>
      <c r="EA80" s="168"/>
      <c r="EB80" s="168"/>
      <c r="EC80" s="168"/>
      <c r="ED80" s="168"/>
      <c r="EE80" s="168"/>
      <c r="EF80" s="168"/>
      <c r="EG80" s="168"/>
      <c r="EH80" s="168"/>
      <c r="EI80" s="168"/>
      <c r="EJ80" s="168"/>
      <c r="EK80" s="168"/>
      <c r="EL80" s="168"/>
      <c r="EM80" s="168"/>
      <c r="EN80" s="168"/>
      <c r="EO80" s="168"/>
      <c r="EP80" s="168"/>
      <c r="EQ80" s="168"/>
      <c r="ER80" s="168"/>
      <c r="ES80" s="168"/>
      <c r="ET80" s="168"/>
      <c r="EU80" s="168"/>
      <c r="EV80" s="168"/>
      <c r="EW80" s="168"/>
      <c r="EX80" s="168"/>
      <c r="EY80" s="168"/>
      <c r="EZ80" s="168"/>
      <c r="FA80" s="168"/>
      <c r="FB80" s="168"/>
      <c r="FC80" s="168"/>
      <c r="FD80" s="168"/>
      <c r="FE80" s="168"/>
      <c r="FF80" s="168"/>
      <c r="FG80" s="168"/>
      <c r="FH80" s="168"/>
      <c r="FI80" s="168"/>
      <c r="FJ80" s="168"/>
      <c r="FK80" s="168"/>
      <c r="FL80" s="168"/>
      <c r="FM80" s="168"/>
      <c r="FN80" s="168"/>
      <c r="FO80" s="168"/>
      <c r="FP80" s="168"/>
      <c r="FQ80" s="168"/>
      <c r="FR80" s="168"/>
      <c r="FS80" s="168"/>
      <c r="FT80" s="168"/>
      <c r="FU80" s="168"/>
      <c r="FV80" s="168"/>
      <c r="FW80" s="168"/>
      <c r="FX80" s="168"/>
      <c r="FY80" s="168"/>
      <c r="FZ80" s="168"/>
      <c r="GA80" s="168"/>
      <c r="GB80" s="168"/>
      <c r="GC80" s="168"/>
      <c r="GD80" s="168"/>
      <c r="GE80" s="168"/>
      <c r="GF80" s="168"/>
      <c r="GG80" s="168"/>
      <c r="GH80" s="168"/>
      <c r="GI80" s="168"/>
      <c r="GJ80" s="168"/>
      <c r="GK80" s="168"/>
      <c r="GL80" s="168"/>
      <c r="GM80" s="168"/>
      <c r="GN80" s="168"/>
      <c r="GO80" s="168"/>
      <c r="GP80" s="168"/>
      <c r="GQ80" s="168"/>
      <c r="GR80" s="168"/>
      <c r="GS80" s="168"/>
      <c r="GT80" s="168"/>
      <c r="GU80" s="168"/>
      <c r="GV80" s="168"/>
      <c r="GW80" s="168"/>
      <c r="GX80" s="168"/>
      <c r="GY80" s="168"/>
      <c r="GZ80" s="168"/>
      <c r="HA80" s="168"/>
      <c r="HB80" s="168"/>
      <c r="HC80" s="168"/>
      <c r="HD80" s="168"/>
      <c r="HE80" s="168"/>
      <c r="HF80" s="168"/>
      <c r="HG80" s="168"/>
      <c r="HH80" s="168"/>
      <c r="HI80" s="168"/>
      <c r="HJ80" s="168"/>
      <c r="HK80" s="168"/>
      <c r="HL80" s="168"/>
      <c r="HM80" s="168"/>
      <c r="HN80" s="168"/>
      <c r="HO80" s="168"/>
      <c r="HP80" s="168"/>
      <c r="HQ80" s="168"/>
      <c r="HR80" s="168"/>
      <c r="HS80" s="168"/>
      <c r="HT80" s="168"/>
      <c r="HU80" s="168"/>
      <c r="HV80" s="168"/>
      <c r="HW80" s="168"/>
      <c r="HX80" s="168"/>
      <c r="HY80" s="168"/>
      <c r="HZ80" s="168"/>
      <c r="IA80" s="168"/>
      <c r="IB80" s="168"/>
      <c r="IC80" s="168"/>
      <c r="ID80" s="168"/>
      <c r="IE80" s="168"/>
      <c r="IF80" s="168"/>
      <c r="IG80" s="168"/>
      <c r="IH80" s="168"/>
      <c r="II80" s="168"/>
      <c r="IJ80" s="168"/>
      <c r="IK80" s="168"/>
      <c r="IL80" s="168"/>
    </row>
    <row r="81" spans="2:48" ht="15.75" customHeight="1" x14ac:dyDescent="0.35">
      <c r="B81" s="70"/>
      <c r="C81" s="70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79"/>
    </row>
    <row r="82" spans="2:48" ht="15.75" customHeight="1" x14ac:dyDescent="0.35">
      <c r="B82" s="70"/>
      <c r="C82" s="70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79"/>
    </row>
    <row r="83" spans="2:48" ht="15.75" customHeight="1" x14ac:dyDescent="0.35"/>
    <row r="84" spans="2:48" ht="15.75" customHeight="1" x14ac:dyDescent="0.35"/>
    <row r="85" spans="2:48" ht="15.75" customHeight="1" x14ac:dyDescent="0.35"/>
    <row r="86" spans="2:48" ht="15.75" customHeight="1" x14ac:dyDescent="0.35"/>
    <row r="87" spans="2:48" ht="15.75" customHeight="1" x14ac:dyDescent="0.35"/>
    <row r="88" spans="2:48" ht="15.75" customHeight="1" x14ac:dyDescent="0.35"/>
    <row r="89" spans="2:48" ht="15.75" customHeight="1" x14ac:dyDescent="0.35"/>
    <row r="90" spans="2:48" ht="15.75" customHeight="1" x14ac:dyDescent="0.35"/>
    <row r="91" spans="2:48" ht="15.75" customHeight="1" x14ac:dyDescent="0.35"/>
    <row r="92" spans="2:48" ht="15.75" customHeight="1" x14ac:dyDescent="0.35"/>
    <row r="93" spans="2:48" ht="15.75" customHeight="1" x14ac:dyDescent="0.35"/>
    <row r="94" spans="2:48" ht="15.75" customHeight="1" x14ac:dyDescent="0.35"/>
    <row r="95" spans="2:48" ht="15.75" customHeight="1" x14ac:dyDescent="0.35"/>
    <row r="96" spans="2:48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</sheetData>
  <mergeCells count="1">
    <mergeCell ref="A1:A2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D965"/>
  </sheetPr>
  <dimension ref="A1:G1000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" customHeight="1" outlineLevelRow="2" outlineLevelCol="1" x14ac:dyDescent="0.35"/>
  <cols>
    <col min="1" max="1" width="52.1796875" customWidth="1"/>
    <col min="2" max="2" width="9.453125" customWidth="1"/>
    <col min="3" max="3" width="8.7265625" customWidth="1"/>
    <col min="4" max="4" width="15.26953125" customWidth="1" outlineLevel="1"/>
    <col min="5" max="5" width="12.453125" customWidth="1" outlineLevel="1"/>
    <col min="6" max="6" width="14.26953125" customWidth="1" outlineLevel="1"/>
    <col min="7" max="7" width="12.453125" customWidth="1" outlineLevel="1"/>
  </cols>
  <sheetData>
    <row r="1" spans="1:7" ht="15" customHeight="1" x14ac:dyDescent="0.35">
      <c r="A1" s="240" t="s">
        <v>99</v>
      </c>
      <c r="D1" s="249">
        <v>45505</v>
      </c>
      <c r="E1" s="243"/>
      <c r="F1" s="250">
        <v>45536</v>
      </c>
      <c r="G1" s="245"/>
    </row>
    <row r="2" spans="1:7" ht="14.5" x14ac:dyDescent="0.35">
      <c r="A2" s="241"/>
      <c r="D2" s="196" t="s">
        <v>794</v>
      </c>
      <c r="E2" s="197" t="s">
        <v>886</v>
      </c>
      <c r="F2" s="198" t="s">
        <v>794</v>
      </c>
      <c r="G2" s="198" t="s">
        <v>886</v>
      </c>
    </row>
    <row r="3" spans="1:7" ht="14.5" x14ac:dyDescent="0.35">
      <c r="B3" s="70"/>
      <c r="C3" s="70"/>
      <c r="D3" s="71"/>
      <c r="E3" s="72"/>
    </row>
    <row r="4" spans="1:7" ht="14.5" x14ac:dyDescent="0.35">
      <c r="A4" s="73" t="s">
        <v>796</v>
      </c>
      <c r="C4" s="70"/>
      <c r="D4" s="74">
        <f t="shared" ref="D4:G4" si="0">SUM(D5:D10)</f>
        <v>38147.740000000005</v>
      </c>
      <c r="E4" s="75">
        <f t="shared" si="0"/>
        <v>0</v>
      </c>
      <c r="F4" s="76">
        <f t="shared" si="0"/>
        <v>16447.8</v>
      </c>
      <c r="G4" s="76">
        <f t="shared" si="0"/>
        <v>0</v>
      </c>
    </row>
    <row r="5" spans="1:7" ht="14.5" outlineLevel="1" x14ac:dyDescent="0.35">
      <c r="A5" s="3" t="s">
        <v>797</v>
      </c>
      <c r="B5" s="70"/>
      <c r="C5" s="70" t="s">
        <v>798</v>
      </c>
      <c r="D5" s="77">
        <f>SUMIFS('Copacabana (F.C. mensal)'!15:15,'Copacabana (F.C. mensal)'!$2:$2,"&gt;="&amp;'Output Copacabana (mensal)'!D$1,'Copacabana (F.C. mensal)'!$2:$2,"&lt;="&amp;EOMONTH(D$1,0))</f>
        <v>51.58</v>
      </c>
      <c r="E5" s="78"/>
      <c r="F5" s="79">
        <f>SUMIFS('Copacabana (F.C. mensal)'!15:15,'Copacabana (F.C. mensal)'!$2:$2,"&gt;="&amp;'Output Copacabana (mensal)'!F$1,'Copacabana (F.C. mensal)'!$2:$2,"&lt;="&amp;EOMONTH(F$1,0))</f>
        <v>0</v>
      </c>
      <c r="G5" s="79"/>
    </row>
    <row r="6" spans="1:7" ht="14.5" outlineLevel="1" x14ac:dyDescent="0.35">
      <c r="A6" s="3" t="s">
        <v>799</v>
      </c>
      <c r="B6" s="70"/>
      <c r="C6" s="70"/>
      <c r="D6" s="77">
        <f>SUMIFS('Copacabana (F.C. mensal)'!16:16,'Copacabana (F.C. mensal)'!$2:$2,"&gt;="&amp;'Output Copacabana (mensal)'!D$1,'Copacabana (F.C. mensal)'!$2:$2,"&lt;="&amp;EOMONTH(D$1,0))</f>
        <v>9780.82</v>
      </c>
      <c r="E6" s="78"/>
      <c r="F6" s="79">
        <f>SUMIFS('Copacabana (F.C. mensal)'!16:16,'Copacabana (F.C. mensal)'!$2:$2,"&gt;="&amp;'Output Copacabana (mensal)'!F$1,'Copacabana (F.C. mensal)'!$2:$2,"&lt;="&amp;EOMONTH(F$1,0))</f>
        <v>4761.7299999999996</v>
      </c>
      <c r="G6" s="79"/>
    </row>
    <row r="7" spans="1:7" ht="14.5" outlineLevel="1" x14ac:dyDescent="0.35">
      <c r="A7" s="3" t="s">
        <v>800</v>
      </c>
      <c r="B7" s="70"/>
      <c r="C7" s="70"/>
      <c r="D7" s="77">
        <f>SUMIFS('Copacabana (F.C. mensal)'!17:17,'Copacabana (F.C. mensal)'!$2:$2,"&gt;="&amp;'Output Copacabana (mensal)'!D$1,'Copacabana (F.C. mensal)'!$2:$2,"&lt;="&amp;EOMONTH(D$1,0))</f>
        <v>9348.82</v>
      </c>
      <c r="E7" s="78"/>
      <c r="F7" s="79">
        <f>SUMIFS('Copacabana (F.C. mensal)'!17:17,'Copacabana (F.C. mensal)'!$2:$2,"&gt;="&amp;'Output Copacabana (mensal)'!F$1,'Copacabana (F.C. mensal)'!$2:$2,"&lt;="&amp;EOMONTH(F$1,0))</f>
        <v>4039.75</v>
      </c>
      <c r="G7" s="79"/>
    </row>
    <row r="8" spans="1:7" ht="14.5" outlineLevel="1" x14ac:dyDescent="0.35">
      <c r="A8" s="3" t="s">
        <v>801</v>
      </c>
      <c r="B8" s="70"/>
      <c r="C8" s="70"/>
      <c r="D8" s="77">
        <f>SUMIFS('Copacabana (F.C. mensal)'!18:18,'Copacabana (F.C. mensal)'!$2:$2,"&gt;="&amp;'Output Copacabana (mensal)'!D$1,'Copacabana (F.C. mensal)'!$2:$2,"&lt;="&amp;EOMONTH(D$1,0))</f>
        <v>4069.2200000000003</v>
      </c>
      <c r="E8" s="78"/>
      <c r="F8" s="79">
        <f>SUMIFS('Copacabana (F.C. mensal)'!18:18,'Copacabana (F.C. mensal)'!$2:$2,"&gt;="&amp;'Output Copacabana (mensal)'!F$1,'Copacabana (F.C. mensal)'!$2:$2,"&lt;="&amp;EOMONTH(F$1,0))</f>
        <v>3018.16</v>
      </c>
      <c r="G8" s="79"/>
    </row>
    <row r="9" spans="1:7" ht="14.5" outlineLevel="1" x14ac:dyDescent="0.35">
      <c r="A9" s="3" t="s">
        <v>802</v>
      </c>
      <c r="B9" s="70"/>
      <c r="C9" s="70"/>
      <c r="D9" s="77">
        <f>SUMIFS('Copacabana (F.C. mensal)'!19:19,'Copacabana (F.C. mensal)'!$2:$2,"&gt;="&amp;'Output Copacabana (mensal)'!D$1,'Copacabana (F.C. mensal)'!$2:$2,"&lt;="&amp;EOMONTH(D$1,0))</f>
        <v>14702.02</v>
      </c>
      <c r="E9" s="78"/>
      <c r="F9" s="79">
        <f>SUMIFS('Copacabana (F.C. mensal)'!19:19,'Copacabana (F.C. mensal)'!$2:$2,"&gt;="&amp;'Output Copacabana (mensal)'!F$1,'Copacabana (F.C. mensal)'!$2:$2,"&lt;="&amp;EOMONTH(F$1,0))</f>
        <v>4628.07</v>
      </c>
      <c r="G9" s="79"/>
    </row>
    <row r="10" spans="1:7" ht="14.5" outlineLevel="1" x14ac:dyDescent="0.35">
      <c r="A10" s="3" t="s">
        <v>803</v>
      </c>
      <c r="B10" s="70"/>
      <c r="C10" s="70"/>
      <c r="D10" s="77">
        <f>SUMIFS('Copacabana (F.C. mensal)'!20:20,'Copacabana (F.C. mensal)'!$2:$2,"&gt;="&amp;'Output Copacabana (mensal)'!D$1,'Copacabana (F.C. mensal)'!$2:$2,"&lt;="&amp;EOMONTH(D$1,0))</f>
        <v>195.28</v>
      </c>
      <c r="E10" s="78"/>
      <c r="F10" s="79">
        <f>SUMIFS('Copacabana (F.C. mensal)'!20:20,'Copacabana (F.C. mensal)'!$2:$2,"&gt;="&amp;'Output Copacabana (mensal)'!F$1,'Copacabana (F.C. mensal)'!$2:$2,"&lt;="&amp;EOMONTH(F$1,0))</f>
        <v>0.09</v>
      </c>
      <c r="G10" s="79"/>
    </row>
    <row r="11" spans="1:7" ht="14.5" x14ac:dyDescent="0.35">
      <c r="B11" s="70"/>
      <c r="C11" s="70"/>
      <c r="D11" s="77"/>
      <c r="E11" s="78"/>
      <c r="F11" s="79"/>
      <c r="G11" s="79"/>
    </row>
    <row r="12" spans="1:7" ht="14.5" x14ac:dyDescent="0.35">
      <c r="A12" s="73" t="s">
        <v>809</v>
      </c>
      <c r="B12" s="81"/>
      <c r="C12" s="70"/>
      <c r="D12" s="82">
        <f t="shared" ref="D12:G12" si="1">SUM(D13:D17)</f>
        <v>186.74</v>
      </c>
      <c r="E12" s="83">
        <f t="shared" si="1"/>
        <v>0</v>
      </c>
      <c r="F12" s="84">
        <f t="shared" si="1"/>
        <v>27.12</v>
      </c>
      <c r="G12" s="84">
        <f t="shared" si="1"/>
        <v>0</v>
      </c>
    </row>
    <row r="13" spans="1:7" ht="15.75" customHeight="1" outlineLevel="1" x14ac:dyDescent="0.35">
      <c r="A13" s="3" t="s">
        <v>810</v>
      </c>
      <c r="B13" s="85"/>
      <c r="C13" s="70"/>
      <c r="D13" s="77">
        <f>SUMIFS('Copacabana (F.C. mensal)'!23:23,'Copacabana (F.C. mensal)'!$2:$2,"&gt;="&amp;'Output Copacabana (mensal)'!D$1,'Copacabana (F.C. mensal)'!$2:$2,"&lt;="&amp;EOMONTH(D$1,0))</f>
        <v>0</v>
      </c>
      <c r="E13" s="78"/>
      <c r="F13" s="79">
        <f>SUMIFS('Copacabana (F.C. mensal)'!23:23,'Copacabana (F.C. mensal)'!$2:$2,"&gt;="&amp;'Output Copacabana (mensal)'!F$1,'Copacabana (F.C. mensal)'!$2:$2,"&lt;="&amp;EOMONTH(F$1,0))</f>
        <v>0</v>
      </c>
      <c r="G13" s="79"/>
    </row>
    <row r="14" spans="1:7" ht="15.75" customHeight="1" outlineLevel="1" x14ac:dyDescent="0.35">
      <c r="A14" s="3" t="s">
        <v>811</v>
      </c>
      <c r="B14" s="85"/>
      <c r="C14" s="70"/>
      <c r="D14" s="77">
        <f>SUMIFS('Copacabana (F.C. mensal)'!24:24,'Copacabana (F.C. mensal)'!$2:$2,"&gt;="&amp;'Output Copacabana (mensal)'!D$1,'Copacabana (F.C. mensal)'!$2:$2,"&lt;="&amp;EOMONTH(D$1,0))</f>
        <v>0</v>
      </c>
      <c r="E14" s="78"/>
      <c r="F14" s="79">
        <f>SUMIFS('Copacabana (F.C. mensal)'!24:24,'Copacabana (F.C. mensal)'!$2:$2,"&gt;="&amp;'Output Copacabana (mensal)'!F$1,'Copacabana (F.C. mensal)'!$2:$2,"&lt;="&amp;EOMONTH(F$1,0))</f>
        <v>0</v>
      </c>
      <c r="G14" s="79"/>
    </row>
    <row r="15" spans="1:7" ht="15.75" customHeight="1" outlineLevel="1" x14ac:dyDescent="0.35">
      <c r="A15" s="3" t="s">
        <v>812</v>
      </c>
      <c r="B15" s="85"/>
      <c r="C15" s="85"/>
      <c r="D15" s="77">
        <f>SUMIFS('Copacabana (F.C. mensal)'!25:25,'Copacabana (F.C. mensal)'!$2:$2,"&gt;="&amp;'Output Copacabana (mensal)'!D$1,'Copacabana (F.C. mensal)'!$2:$2,"&lt;="&amp;EOMONTH(D$1,0))</f>
        <v>0</v>
      </c>
      <c r="E15" s="78"/>
      <c r="F15" s="79">
        <f>SUMIFS('Copacabana (F.C. mensal)'!25:25,'Copacabana (F.C. mensal)'!$2:$2,"&gt;="&amp;'Output Copacabana (mensal)'!F$1,'Copacabana (F.C. mensal)'!$2:$2,"&lt;="&amp;EOMONTH(F$1,0))</f>
        <v>0</v>
      </c>
      <c r="G15" s="79"/>
    </row>
    <row r="16" spans="1:7" ht="15.75" customHeight="1" outlineLevel="1" x14ac:dyDescent="0.35">
      <c r="A16" s="3" t="s">
        <v>813</v>
      </c>
      <c r="B16" s="85"/>
      <c r="C16" s="70"/>
      <c r="D16" s="77">
        <f>SUMIFS('Copacabana (F.C. mensal)'!26:26,'Copacabana (F.C. mensal)'!$2:$2,"&gt;="&amp;'Output Copacabana (mensal)'!D$1,'Copacabana (F.C. mensal)'!$2:$2,"&lt;="&amp;EOMONTH(D$1,0))</f>
        <v>69.849999999999994</v>
      </c>
      <c r="E16" s="78"/>
      <c r="F16" s="79">
        <f>SUMIFS('Copacabana (F.C. mensal)'!26:26,'Copacabana (F.C. mensal)'!$2:$2,"&gt;="&amp;'Output Copacabana (mensal)'!F$1,'Copacabana (F.C. mensal)'!$2:$2,"&lt;="&amp;EOMONTH(F$1,0))</f>
        <v>27.12</v>
      </c>
      <c r="G16" s="79"/>
    </row>
    <row r="17" spans="1:7" ht="15.75" customHeight="1" outlineLevel="1" x14ac:dyDescent="0.35">
      <c r="A17" s="3" t="s">
        <v>814</v>
      </c>
      <c r="B17" s="85"/>
      <c r="C17" s="70"/>
      <c r="D17" s="77">
        <f>SUMIFS('Copacabana (F.C. mensal)'!27:27,'Copacabana (F.C. mensal)'!$2:$2,"&gt;="&amp;'Output Copacabana (mensal)'!D$1,'Copacabana (F.C. mensal)'!$2:$2,"&lt;="&amp;EOMONTH(D$1,0))</f>
        <v>116.89</v>
      </c>
      <c r="E17" s="78"/>
      <c r="F17" s="79">
        <f>SUMIFS('Copacabana (F.C. mensal)'!27:27,'Copacabana (F.C. mensal)'!$2:$2,"&gt;="&amp;'Output Copacabana (mensal)'!F$1,'Copacabana (F.C. mensal)'!$2:$2,"&lt;="&amp;EOMONTH(F$1,0))</f>
        <v>0</v>
      </c>
      <c r="G17" s="79"/>
    </row>
    <row r="18" spans="1:7" ht="15.75" customHeight="1" x14ac:dyDescent="0.35">
      <c r="B18" s="70"/>
      <c r="C18" s="70"/>
      <c r="D18" s="77"/>
      <c r="E18" s="78"/>
      <c r="F18" s="79"/>
      <c r="G18" s="79"/>
    </row>
    <row r="19" spans="1:7" ht="15.75" customHeight="1" x14ac:dyDescent="0.35">
      <c r="A19" s="73" t="s">
        <v>815</v>
      </c>
      <c r="B19" s="70"/>
      <c r="C19" s="70"/>
      <c r="D19" s="74">
        <f t="shared" ref="D19:G19" si="2">SUM(D20:D28)</f>
        <v>21772.379999999997</v>
      </c>
      <c r="E19" s="75">
        <f t="shared" si="2"/>
        <v>0</v>
      </c>
      <c r="F19" s="76">
        <f t="shared" si="2"/>
        <v>23907.700000000004</v>
      </c>
      <c r="G19" s="76">
        <f t="shared" si="2"/>
        <v>0</v>
      </c>
    </row>
    <row r="20" spans="1:7" ht="15.75" customHeight="1" outlineLevel="1" x14ac:dyDescent="0.35">
      <c r="A20" s="3" t="s">
        <v>32</v>
      </c>
      <c r="B20" s="70"/>
      <c r="C20" s="70"/>
      <c r="D20" s="77">
        <f>SUMIFS('Copacabana (F.C. mensal)'!30:30,'Copacabana (F.C. mensal)'!$2:$2,"&gt;="&amp;'Output Copacabana (mensal)'!D$1,'Copacabana (F.C. mensal)'!$2:$2,"&lt;="&amp;EOMONTH(D$1,0))</f>
        <v>4201.49</v>
      </c>
      <c r="E20" s="78"/>
      <c r="F20" s="79">
        <f>SUMIFS('Copacabana (F.C. mensal)'!30:30,'Copacabana (F.C. mensal)'!$2:$2,"&gt;="&amp;'Output Copacabana (mensal)'!F$1,'Copacabana (F.C. mensal)'!$2:$2,"&lt;="&amp;EOMONTH(F$1,0))</f>
        <v>7104.39</v>
      </c>
      <c r="G20" s="79"/>
    </row>
    <row r="21" spans="1:7" ht="15.75" customHeight="1" outlineLevel="1" x14ac:dyDescent="0.35">
      <c r="A21" s="3" t="s">
        <v>42</v>
      </c>
      <c r="B21" s="70"/>
      <c r="C21" s="70"/>
      <c r="D21" s="77">
        <f>SUMIFS('Copacabana (F.C. mensal)'!31:31,'Copacabana (F.C. mensal)'!$2:$2,"&gt;="&amp;'Output Copacabana (mensal)'!D$1,'Copacabana (F.C. mensal)'!$2:$2,"&lt;="&amp;EOMONTH(D$1,0))</f>
        <v>884.87</v>
      </c>
      <c r="E21" s="78"/>
      <c r="F21" s="79">
        <f>SUMIFS('Copacabana (F.C. mensal)'!31:31,'Copacabana (F.C. mensal)'!$2:$2,"&gt;="&amp;'Output Copacabana (mensal)'!F$1,'Copacabana (F.C. mensal)'!$2:$2,"&lt;="&amp;EOMONTH(F$1,0))</f>
        <v>1200.06</v>
      </c>
      <c r="G21" s="79"/>
    </row>
    <row r="22" spans="1:7" ht="15.75" customHeight="1" outlineLevel="1" x14ac:dyDescent="0.35">
      <c r="A22" s="3" t="s">
        <v>38</v>
      </c>
      <c r="B22" s="70"/>
      <c r="C22" s="70"/>
      <c r="D22" s="77">
        <f>SUMIFS('Copacabana (F.C. mensal)'!32:32,'Copacabana (F.C. mensal)'!$2:$2,"&gt;="&amp;'Output Copacabana (mensal)'!D$1,'Copacabana (F.C. mensal)'!$2:$2,"&lt;="&amp;EOMONTH(D$1,0))</f>
        <v>11440.859999999999</v>
      </c>
      <c r="E22" s="78"/>
      <c r="F22" s="79">
        <f>SUMIFS('Copacabana (F.C. mensal)'!32:32,'Copacabana (F.C. mensal)'!$2:$2,"&gt;="&amp;'Output Copacabana (mensal)'!F$1,'Copacabana (F.C. mensal)'!$2:$2,"&lt;="&amp;EOMONTH(F$1,0))</f>
        <v>11152.470000000001</v>
      </c>
      <c r="G22" s="79"/>
    </row>
    <row r="23" spans="1:7" ht="15.75" customHeight="1" outlineLevel="1" x14ac:dyDescent="0.35">
      <c r="A23" s="3" t="s">
        <v>51</v>
      </c>
      <c r="B23" s="70"/>
      <c r="C23" s="70"/>
      <c r="D23" s="77">
        <f>SUMIFS('Copacabana (F.C. mensal)'!33:33,'Copacabana (F.C. mensal)'!$2:$2,"&gt;="&amp;'Output Copacabana (mensal)'!D$1,'Copacabana (F.C. mensal)'!$2:$2,"&lt;="&amp;EOMONTH(D$1,0))</f>
        <v>794.5</v>
      </c>
      <c r="E23" s="78"/>
      <c r="F23" s="79">
        <f>SUMIFS('Copacabana (F.C. mensal)'!33:33,'Copacabana (F.C. mensal)'!$2:$2,"&gt;="&amp;'Output Copacabana (mensal)'!F$1,'Copacabana (F.C. mensal)'!$2:$2,"&lt;="&amp;EOMONTH(F$1,0))</f>
        <v>1225.22</v>
      </c>
      <c r="G23" s="79"/>
    </row>
    <row r="24" spans="1:7" ht="15.75" customHeight="1" outlineLevel="1" x14ac:dyDescent="0.35">
      <c r="A24" s="3" t="s">
        <v>56</v>
      </c>
      <c r="B24" s="70"/>
      <c r="C24" s="70"/>
      <c r="D24" s="77">
        <f>SUMIFS('Copacabana (F.C. mensal)'!34:34,'Copacabana (F.C. mensal)'!$2:$2,"&gt;="&amp;'Output Copacabana (mensal)'!D$1,'Copacabana (F.C. mensal)'!$2:$2,"&lt;="&amp;EOMONTH(D$1,0))</f>
        <v>0</v>
      </c>
      <c r="E24" s="78"/>
      <c r="F24" s="79">
        <f>SUMIFS('Copacabana (F.C. mensal)'!34:34,'Copacabana (F.C. mensal)'!$2:$2,"&gt;="&amp;'Output Copacabana (mensal)'!F$1,'Copacabana (F.C. mensal)'!$2:$2,"&lt;="&amp;EOMONTH(F$1,0))</f>
        <v>0</v>
      </c>
      <c r="G24" s="79"/>
    </row>
    <row r="25" spans="1:7" ht="15.75" customHeight="1" outlineLevel="1" x14ac:dyDescent="0.35">
      <c r="A25" s="3" t="s">
        <v>60</v>
      </c>
      <c r="B25" s="70"/>
      <c r="C25" s="70"/>
      <c r="D25" s="77">
        <f>SUMIFS('Copacabana (F.C. mensal)'!35:35,'Copacabana (F.C. mensal)'!$2:$2,"&gt;="&amp;'Output Copacabana (mensal)'!D$1,'Copacabana (F.C. mensal)'!$2:$2,"&lt;="&amp;EOMONTH(D$1,0))</f>
        <v>0</v>
      </c>
      <c r="E25" s="78"/>
      <c r="F25" s="79">
        <f>SUMIFS('Copacabana (F.C. mensal)'!35:35,'Copacabana (F.C. mensal)'!$2:$2,"&gt;="&amp;'Output Copacabana (mensal)'!F$1,'Copacabana (F.C. mensal)'!$2:$2,"&lt;="&amp;EOMONTH(F$1,0))</f>
        <v>278.33</v>
      </c>
      <c r="G25" s="79"/>
    </row>
    <row r="26" spans="1:7" ht="15.75" customHeight="1" outlineLevel="1" x14ac:dyDescent="0.35">
      <c r="A26" s="3" t="s">
        <v>55</v>
      </c>
      <c r="B26" s="70"/>
      <c r="C26" s="70"/>
      <c r="D26" s="77">
        <f>SUMIFS('Copacabana (F.C. mensal)'!36:36,'Copacabana (F.C. mensal)'!$2:$2,"&gt;="&amp;'Output Copacabana (mensal)'!D$1,'Copacabana (F.C. mensal)'!$2:$2,"&lt;="&amp;EOMONTH(D$1,0))</f>
        <v>198.88</v>
      </c>
      <c r="E26" s="78"/>
      <c r="F26" s="79">
        <f>SUMIFS('Copacabana (F.C. mensal)'!36:36,'Copacabana (F.C. mensal)'!$2:$2,"&gt;="&amp;'Output Copacabana (mensal)'!F$1,'Copacabana (F.C. mensal)'!$2:$2,"&lt;="&amp;EOMONTH(F$1,0))</f>
        <v>133.91999999999999</v>
      </c>
      <c r="G26" s="79"/>
    </row>
    <row r="27" spans="1:7" ht="15.75" customHeight="1" outlineLevel="1" x14ac:dyDescent="0.35">
      <c r="A27" s="3" t="s">
        <v>67</v>
      </c>
      <c r="B27" s="70"/>
      <c r="C27" s="70"/>
      <c r="D27" s="77">
        <f>SUMIFS('Copacabana (F.C. mensal)'!37:37,'Copacabana (F.C. mensal)'!$2:$2,"&gt;="&amp;'Output Copacabana (mensal)'!D$1,'Copacabana (F.C. mensal)'!$2:$2,"&lt;="&amp;EOMONTH(D$1,0))</f>
        <v>0</v>
      </c>
      <c r="E27" s="78"/>
      <c r="F27" s="79">
        <f>SUMIFS('Copacabana (F.C. mensal)'!37:37,'Copacabana (F.C. mensal)'!$2:$2,"&gt;="&amp;'Output Copacabana (mensal)'!F$1,'Copacabana (F.C. mensal)'!$2:$2,"&lt;="&amp;EOMONTH(F$1,0))</f>
        <v>0</v>
      </c>
      <c r="G27" s="79"/>
    </row>
    <row r="28" spans="1:7" ht="15.75" customHeight="1" outlineLevel="1" x14ac:dyDescent="0.35">
      <c r="A28" s="3" t="s">
        <v>36</v>
      </c>
      <c r="B28" s="70"/>
      <c r="C28" s="70"/>
      <c r="D28" s="77">
        <f>SUMIFS('Copacabana (F.C. mensal)'!38:38,'Copacabana (F.C. mensal)'!$2:$2,"&gt;="&amp;'Output Copacabana (mensal)'!D$1,'Copacabana (F.C. mensal)'!$2:$2,"&lt;="&amp;EOMONTH(D$1,0))</f>
        <v>4251.7800000000007</v>
      </c>
      <c r="E28" s="78"/>
      <c r="F28" s="79">
        <f>SUMIFS('Copacabana (F.C. mensal)'!38:38,'Copacabana (F.C. mensal)'!$2:$2,"&gt;="&amp;'Output Copacabana (mensal)'!F$1,'Copacabana (F.C. mensal)'!$2:$2,"&lt;="&amp;EOMONTH(F$1,0))</f>
        <v>2813.31</v>
      </c>
      <c r="G28" s="79"/>
    </row>
    <row r="29" spans="1:7" ht="15.75" customHeight="1" x14ac:dyDescent="0.35">
      <c r="B29" s="70"/>
      <c r="C29" s="70"/>
      <c r="D29" s="77"/>
      <c r="E29" s="78"/>
      <c r="F29" s="79"/>
      <c r="G29" s="79"/>
    </row>
    <row r="30" spans="1:7" ht="15.75" customHeight="1" x14ac:dyDescent="0.35">
      <c r="A30" s="73" t="s">
        <v>816</v>
      </c>
      <c r="B30" s="70"/>
      <c r="C30" s="70"/>
      <c r="D30" s="82">
        <f t="shared" ref="D30:G30" si="3">SUM(D4,-D12,-D19)</f>
        <v>16188.62000000001</v>
      </c>
      <c r="E30" s="83">
        <f t="shared" si="3"/>
        <v>0</v>
      </c>
      <c r="F30" s="84">
        <f t="shared" si="3"/>
        <v>-7487.0200000000041</v>
      </c>
      <c r="G30" s="84">
        <f t="shared" si="3"/>
        <v>0</v>
      </c>
    </row>
    <row r="31" spans="1:7" ht="15.75" customHeight="1" x14ac:dyDescent="0.35">
      <c r="A31" s="3" t="s">
        <v>817</v>
      </c>
      <c r="B31" s="70"/>
      <c r="C31" s="70"/>
      <c r="D31" s="86">
        <f t="shared" ref="D31:G31" si="4">IFERROR(D30/D$4,"-")</f>
        <v>0.42436642380387429</v>
      </c>
      <c r="E31" s="87" t="str">
        <f t="shared" si="4"/>
        <v>-</v>
      </c>
      <c r="F31" s="88">
        <f t="shared" si="4"/>
        <v>-0.45519887158160999</v>
      </c>
      <c r="G31" s="88" t="str">
        <f t="shared" si="4"/>
        <v>-</v>
      </c>
    </row>
    <row r="32" spans="1:7" ht="15.75" customHeight="1" x14ac:dyDescent="0.35">
      <c r="B32" s="70"/>
      <c r="C32" s="70"/>
      <c r="D32" s="77"/>
      <c r="E32" s="78"/>
      <c r="F32" s="79"/>
      <c r="G32" s="79"/>
    </row>
    <row r="33" spans="1:7" ht="15.75" customHeight="1" x14ac:dyDescent="0.35">
      <c r="A33" s="73" t="s">
        <v>818</v>
      </c>
      <c r="B33" s="89"/>
      <c r="C33" s="89"/>
      <c r="D33" s="82">
        <f t="shared" ref="D33:G33" si="5">SUM(D34,D41,D50)</f>
        <v>19982.259999999998</v>
      </c>
      <c r="E33" s="83">
        <f t="shared" si="5"/>
        <v>0</v>
      </c>
      <c r="F33" s="84">
        <f t="shared" si="5"/>
        <v>270.7</v>
      </c>
      <c r="G33" s="84">
        <f t="shared" si="5"/>
        <v>0</v>
      </c>
    </row>
    <row r="34" spans="1:7" ht="15.75" customHeight="1" outlineLevel="1" x14ac:dyDescent="0.35">
      <c r="A34" s="90" t="s">
        <v>819</v>
      </c>
      <c r="B34" s="70"/>
      <c r="C34" s="70"/>
      <c r="D34" s="91">
        <f t="shared" ref="D34:G34" si="6">SUM(D35:D40)</f>
        <v>4268</v>
      </c>
      <c r="E34" s="92">
        <f t="shared" si="6"/>
        <v>0</v>
      </c>
      <c r="F34" s="93">
        <f t="shared" si="6"/>
        <v>100</v>
      </c>
      <c r="G34" s="93">
        <f t="shared" si="6"/>
        <v>0</v>
      </c>
    </row>
    <row r="35" spans="1:7" ht="15.75" customHeight="1" outlineLevel="2" x14ac:dyDescent="0.35">
      <c r="A35" s="3" t="s">
        <v>820</v>
      </c>
      <c r="B35" s="70"/>
      <c r="C35" s="70"/>
      <c r="D35" s="77">
        <f>SUMIFS('Copacabana (F.C. mensal)'!42:42,'Copacabana (F.C. mensal)'!$2:$2,"&gt;="&amp;'Output Copacabana (mensal)'!D$1,'Copacabana (F.C. mensal)'!$2:$2,"&lt;="&amp;EOMONTH(D$1,0))</f>
        <v>2187.1999999999998</v>
      </c>
      <c r="E35" s="78"/>
      <c r="F35" s="79">
        <f>SUMIFS('Copacabana (F.C. mensal)'!42:42,'Copacabana (F.C. mensal)'!$2:$2,"&gt;="&amp;'Output Copacabana (mensal)'!F$1,'Copacabana (F.C. mensal)'!$2:$2,"&lt;="&amp;EOMONTH(F$1,0))</f>
        <v>0</v>
      </c>
      <c r="G35" s="79"/>
    </row>
    <row r="36" spans="1:7" ht="15.75" customHeight="1" outlineLevel="2" x14ac:dyDescent="0.35">
      <c r="A36" s="3" t="s">
        <v>821</v>
      </c>
      <c r="B36" s="70"/>
      <c r="C36" s="70"/>
      <c r="D36" s="77">
        <f>SUMIFS('Copacabana (F.C. mensal)'!43:43,'Copacabana (F.C. mensal)'!$2:$2,"&gt;="&amp;'Output Copacabana (mensal)'!D$1,'Copacabana (F.C. mensal)'!$2:$2,"&lt;="&amp;EOMONTH(D$1,0))</f>
        <v>1580.8</v>
      </c>
      <c r="E36" s="78"/>
      <c r="F36" s="79">
        <f>SUMIFS('Copacabana (F.C. mensal)'!43:43,'Copacabana (F.C. mensal)'!$2:$2,"&gt;="&amp;'Output Copacabana (mensal)'!F$1,'Copacabana (F.C. mensal)'!$2:$2,"&lt;="&amp;EOMONTH(F$1,0))</f>
        <v>0</v>
      </c>
      <c r="G36" s="79"/>
    </row>
    <row r="37" spans="1:7" ht="15.75" customHeight="1" outlineLevel="2" x14ac:dyDescent="0.35">
      <c r="A37" s="3" t="s">
        <v>822</v>
      </c>
      <c r="B37" s="70"/>
      <c r="C37" s="70"/>
      <c r="D37" s="77">
        <f>SUMIFS('Copacabana (F.C. mensal)'!44:44,'Copacabana (F.C. mensal)'!$2:$2,"&gt;="&amp;'Output Copacabana (mensal)'!D$1,'Copacabana (F.C. mensal)'!$2:$2,"&lt;="&amp;EOMONTH(D$1,0))</f>
        <v>300</v>
      </c>
      <c r="E37" s="78"/>
      <c r="F37" s="79">
        <f>SUMIFS('Copacabana (F.C. mensal)'!44:44,'Copacabana (F.C. mensal)'!$2:$2,"&gt;="&amp;'Output Copacabana (mensal)'!F$1,'Copacabana (F.C. mensal)'!$2:$2,"&lt;="&amp;EOMONTH(F$1,0))</f>
        <v>0</v>
      </c>
      <c r="G37" s="79"/>
    </row>
    <row r="38" spans="1:7" ht="15.75" customHeight="1" outlineLevel="2" x14ac:dyDescent="0.35">
      <c r="A38" s="3" t="s">
        <v>823</v>
      </c>
      <c r="B38" s="70"/>
      <c r="C38" s="70"/>
      <c r="D38" s="77">
        <f>SUMIFS('Copacabana (F.C. mensal)'!45:45,'Copacabana (F.C. mensal)'!$2:$2,"&gt;="&amp;'Output Copacabana (mensal)'!D$1,'Copacabana (F.C. mensal)'!$2:$2,"&lt;="&amp;EOMONTH(D$1,0))</f>
        <v>0</v>
      </c>
      <c r="E38" s="78"/>
      <c r="F38" s="79">
        <f>SUMIFS('Copacabana (F.C. mensal)'!45:45,'Copacabana (F.C. mensal)'!$2:$2,"&gt;="&amp;'Output Copacabana (mensal)'!F$1,'Copacabana (F.C. mensal)'!$2:$2,"&lt;="&amp;EOMONTH(F$1,0))</f>
        <v>0</v>
      </c>
      <c r="G38" s="79"/>
    </row>
    <row r="39" spans="1:7" ht="15.75" customHeight="1" outlineLevel="2" x14ac:dyDescent="0.35">
      <c r="A39" s="3" t="s">
        <v>824</v>
      </c>
      <c r="B39" s="70"/>
      <c r="C39" s="70"/>
      <c r="D39" s="77">
        <f>SUMIFS('Copacabana (F.C. mensal)'!46:46,'Copacabana (F.C. mensal)'!$2:$2,"&gt;="&amp;'Output Copacabana (mensal)'!D$1,'Copacabana (F.C. mensal)'!$2:$2,"&lt;="&amp;EOMONTH(D$1,0))</f>
        <v>200</v>
      </c>
      <c r="E39" s="78"/>
      <c r="F39" s="79">
        <f>SUMIFS('Copacabana (F.C. mensal)'!46:46,'Copacabana (F.C. mensal)'!$2:$2,"&gt;="&amp;'Output Copacabana (mensal)'!F$1,'Copacabana (F.C. mensal)'!$2:$2,"&lt;="&amp;EOMONTH(F$1,0))</f>
        <v>100</v>
      </c>
      <c r="G39" s="79"/>
    </row>
    <row r="40" spans="1:7" ht="15.75" customHeight="1" outlineLevel="2" x14ac:dyDescent="0.35">
      <c r="A40" s="3" t="s">
        <v>825</v>
      </c>
      <c r="B40" s="70"/>
      <c r="C40" s="70"/>
      <c r="D40" s="77">
        <f>SUMIFS('Copacabana (F.C. mensal)'!47:47,'Copacabana (F.C. mensal)'!$2:$2,"&gt;="&amp;'Output Copacabana (mensal)'!D$1,'Copacabana (F.C. mensal)'!$2:$2,"&lt;="&amp;EOMONTH(D$1,0))</f>
        <v>0</v>
      </c>
      <c r="E40" s="78"/>
      <c r="F40" s="79">
        <f>SUMIFS('Copacabana (F.C. mensal)'!47:47,'Copacabana (F.C. mensal)'!$2:$2,"&gt;="&amp;'Output Copacabana (mensal)'!F$1,'Copacabana (F.C. mensal)'!$2:$2,"&lt;="&amp;EOMONTH(F$1,0))</f>
        <v>0</v>
      </c>
      <c r="G40" s="79"/>
    </row>
    <row r="41" spans="1:7" ht="15.75" customHeight="1" outlineLevel="1" x14ac:dyDescent="0.35">
      <c r="A41" s="90" t="s">
        <v>826</v>
      </c>
      <c r="B41" s="70"/>
      <c r="C41" s="70"/>
      <c r="D41" s="91">
        <f t="shared" ref="D41:G41" si="7">SUM(D42:D49)</f>
        <v>1193.07</v>
      </c>
      <c r="E41" s="92">
        <f t="shared" si="7"/>
        <v>0</v>
      </c>
      <c r="F41" s="93">
        <f t="shared" si="7"/>
        <v>0</v>
      </c>
      <c r="G41" s="93">
        <f t="shared" si="7"/>
        <v>0</v>
      </c>
    </row>
    <row r="42" spans="1:7" ht="15.75" customHeight="1" outlineLevel="1" x14ac:dyDescent="0.35">
      <c r="A42" s="3" t="s">
        <v>827</v>
      </c>
      <c r="B42" s="70"/>
      <c r="C42" s="70"/>
      <c r="D42" s="77">
        <f>SUMIFS('Copacabana (F.C. mensal)'!49:49,'Copacabana (F.C. mensal)'!$2:$2,"&gt;="&amp;'Output Copacabana (mensal)'!D$1,'Copacabana (F.C. mensal)'!$2:$2,"&lt;="&amp;EOMONTH(D$1,0))</f>
        <v>834.66</v>
      </c>
      <c r="E42" s="78"/>
      <c r="F42" s="79">
        <f>SUMIFS('Copacabana (F.C. mensal)'!49:49,'Copacabana (F.C. mensal)'!$2:$2,"&gt;="&amp;'Output Copacabana (mensal)'!F$1,'Copacabana (F.C. mensal)'!$2:$2,"&lt;="&amp;EOMONTH(F$1,0))</f>
        <v>0</v>
      </c>
      <c r="G42" s="79"/>
    </row>
    <row r="43" spans="1:7" ht="15.75" customHeight="1" outlineLevel="2" x14ac:dyDescent="0.35">
      <c r="A43" s="3" t="s">
        <v>828</v>
      </c>
      <c r="B43" s="70"/>
      <c r="C43" s="70"/>
      <c r="D43" s="77">
        <f>SUMIFS('Copacabana (F.C. mensal)'!50:50,'Copacabana (F.C. mensal)'!$2:$2,"&gt;="&amp;'Output Copacabana (mensal)'!D$1,'Copacabana (F.C. mensal)'!$2:$2,"&lt;="&amp;EOMONTH(D$1,0))</f>
        <v>0</v>
      </c>
      <c r="E43" s="78"/>
      <c r="F43" s="79">
        <f>SUMIFS('Copacabana (F.C. mensal)'!50:50,'Copacabana (F.C. mensal)'!$2:$2,"&gt;="&amp;'Output Copacabana (mensal)'!F$1,'Copacabana (F.C. mensal)'!$2:$2,"&lt;="&amp;EOMONTH(F$1,0))</f>
        <v>0</v>
      </c>
      <c r="G43" s="79"/>
    </row>
    <row r="44" spans="1:7" ht="15.75" customHeight="1" outlineLevel="2" x14ac:dyDescent="0.35">
      <c r="A44" s="3" t="s">
        <v>829</v>
      </c>
      <c r="B44" s="70"/>
      <c r="C44" s="70"/>
      <c r="D44" s="77">
        <f>SUMIFS('Copacabana (F.C. mensal)'!51:51,'Copacabana (F.C. mensal)'!$2:$2,"&gt;="&amp;'Output Copacabana (mensal)'!D$1,'Copacabana (F.C. mensal)'!$2:$2,"&lt;="&amp;EOMONTH(D$1,0))</f>
        <v>260.41000000000003</v>
      </c>
      <c r="E44" s="78"/>
      <c r="F44" s="79">
        <f>SUMIFS('Copacabana (F.C. mensal)'!51:51,'Copacabana (F.C. mensal)'!$2:$2,"&gt;="&amp;'Output Copacabana (mensal)'!F$1,'Copacabana (F.C. mensal)'!$2:$2,"&lt;="&amp;EOMONTH(F$1,0))</f>
        <v>0</v>
      </c>
      <c r="G44" s="79"/>
    </row>
    <row r="45" spans="1:7" ht="15.75" customHeight="1" outlineLevel="2" x14ac:dyDescent="0.35">
      <c r="A45" s="3" t="s">
        <v>830</v>
      </c>
      <c r="B45" s="70"/>
      <c r="C45" s="70"/>
      <c r="D45" s="77">
        <f>SUMIFS('Copacabana (F.C. mensal)'!52:52,'Copacabana (F.C. mensal)'!$2:$2,"&gt;="&amp;'Output Copacabana (mensal)'!D$1,'Copacabana (F.C. mensal)'!$2:$2,"&lt;="&amp;EOMONTH(D$1,0))</f>
        <v>0</v>
      </c>
      <c r="E45" s="78"/>
      <c r="F45" s="79">
        <f>SUMIFS('Copacabana (F.C. mensal)'!52:52,'Copacabana (F.C. mensal)'!$2:$2,"&gt;="&amp;'Output Copacabana (mensal)'!F$1,'Copacabana (F.C. mensal)'!$2:$2,"&lt;="&amp;EOMONTH(F$1,0))</f>
        <v>0</v>
      </c>
      <c r="G45" s="79"/>
    </row>
    <row r="46" spans="1:7" ht="15.75" customHeight="1" outlineLevel="2" x14ac:dyDescent="0.35">
      <c r="A46" s="3" t="s">
        <v>831</v>
      </c>
      <c r="B46" s="70"/>
      <c r="C46" s="70"/>
      <c r="D46" s="77">
        <f>SUMIFS('Copacabana (F.C. mensal)'!53:53,'Copacabana (F.C. mensal)'!$2:$2,"&gt;="&amp;'Output Copacabana (mensal)'!D$1,'Copacabana (F.C. mensal)'!$2:$2,"&lt;="&amp;EOMONTH(D$1,0))</f>
        <v>48</v>
      </c>
      <c r="E46" s="78"/>
      <c r="F46" s="79">
        <f>SUMIFS('Copacabana (F.C. mensal)'!53:53,'Copacabana (F.C. mensal)'!$2:$2,"&gt;="&amp;'Output Copacabana (mensal)'!F$1,'Copacabana (F.C. mensal)'!$2:$2,"&lt;="&amp;EOMONTH(F$1,0))</f>
        <v>0</v>
      </c>
      <c r="G46" s="79"/>
    </row>
    <row r="47" spans="1:7" ht="15.75" customHeight="1" outlineLevel="2" x14ac:dyDescent="0.35">
      <c r="A47" s="3" t="s">
        <v>832</v>
      </c>
      <c r="B47" s="70"/>
      <c r="C47" s="70"/>
      <c r="D47" s="77">
        <f>SUMIFS('Copacabana (F.C. mensal)'!54:54,'Copacabana (F.C. mensal)'!$2:$2,"&gt;="&amp;'Output Copacabana (mensal)'!D$1,'Copacabana (F.C. mensal)'!$2:$2,"&lt;="&amp;EOMONTH(D$1,0))</f>
        <v>50</v>
      </c>
      <c r="E47" s="78"/>
      <c r="F47" s="79">
        <f>SUMIFS('Copacabana (F.C. mensal)'!54:54,'Copacabana (F.C. mensal)'!$2:$2,"&gt;="&amp;'Output Copacabana (mensal)'!F$1,'Copacabana (F.C. mensal)'!$2:$2,"&lt;="&amp;EOMONTH(F$1,0))</f>
        <v>0</v>
      </c>
      <c r="G47" s="79"/>
    </row>
    <row r="48" spans="1:7" ht="15.75" customHeight="1" outlineLevel="2" x14ac:dyDescent="0.35">
      <c r="A48" s="3" t="s">
        <v>833</v>
      </c>
      <c r="B48" s="70"/>
      <c r="C48" s="70"/>
      <c r="D48" s="77">
        <f>SUMIFS('Copacabana (F.C. mensal)'!55:55,'Copacabana (F.C. mensal)'!$2:$2,"&gt;="&amp;'Output Copacabana (mensal)'!D$1,'Copacabana (F.C. mensal)'!$2:$2,"&lt;="&amp;EOMONTH(D$1,0))</f>
        <v>0</v>
      </c>
      <c r="E48" s="78"/>
      <c r="F48" s="79">
        <f>SUMIFS('Copacabana (F.C. mensal)'!55:55,'Copacabana (F.C. mensal)'!$2:$2,"&gt;="&amp;'Output Copacabana (mensal)'!F$1,'Copacabana (F.C. mensal)'!$2:$2,"&lt;="&amp;EOMONTH(F$1,0))</f>
        <v>0</v>
      </c>
      <c r="G48" s="79"/>
    </row>
    <row r="49" spans="1:7" ht="15.75" customHeight="1" outlineLevel="2" x14ac:dyDescent="0.35">
      <c r="A49" s="3" t="s">
        <v>834</v>
      </c>
      <c r="B49" s="70"/>
      <c r="C49" s="70"/>
      <c r="D49" s="77">
        <f>SUMIFS('Copacabana (F.C. mensal)'!56:56,'Copacabana (F.C. mensal)'!$2:$2,"&gt;="&amp;'Output Copacabana (mensal)'!D$1,'Copacabana (F.C. mensal)'!$2:$2,"&lt;="&amp;EOMONTH(D$1,0))</f>
        <v>0</v>
      </c>
      <c r="E49" s="78"/>
      <c r="F49" s="79">
        <f>SUMIFS('Copacabana (F.C. mensal)'!56:56,'Copacabana (F.C. mensal)'!$2:$2,"&gt;="&amp;'Output Copacabana (mensal)'!F$1,'Copacabana (F.C. mensal)'!$2:$2,"&lt;="&amp;EOMONTH(F$1,0))</f>
        <v>0</v>
      </c>
      <c r="G49" s="79"/>
    </row>
    <row r="50" spans="1:7" ht="15.75" customHeight="1" outlineLevel="1" x14ac:dyDescent="0.35">
      <c r="A50" s="90" t="s">
        <v>835</v>
      </c>
      <c r="B50" s="70"/>
      <c r="C50" s="70"/>
      <c r="D50" s="91">
        <f t="shared" ref="D50:G50" si="8">SUM(D51:D59)</f>
        <v>14521.189999999999</v>
      </c>
      <c r="E50" s="92">
        <f t="shared" si="8"/>
        <v>0</v>
      </c>
      <c r="F50" s="93">
        <f t="shared" si="8"/>
        <v>170.7</v>
      </c>
      <c r="G50" s="93">
        <f t="shared" si="8"/>
        <v>0</v>
      </c>
    </row>
    <row r="51" spans="1:7" ht="15.75" customHeight="1" outlineLevel="2" x14ac:dyDescent="0.35">
      <c r="A51" s="3" t="s">
        <v>836</v>
      </c>
      <c r="B51" s="70"/>
      <c r="C51" s="70"/>
      <c r="D51" s="77">
        <f>SUMIFS('Copacabana (F.C. mensal)'!58:58,'Copacabana (F.C. mensal)'!$2:$2,"&gt;="&amp;'Output Copacabana (mensal)'!D$1,'Copacabana (F.C. mensal)'!$2:$2,"&lt;="&amp;EOMONTH(D$1,0))</f>
        <v>205</v>
      </c>
      <c r="E51" s="78"/>
      <c r="F51" s="79">
        <f>SUMIFS('Copacabana (F.C. mensal)'!58:58,'Copacabana (F.C. mensal)'!$2:$2,"&gt;="&amp;'Output Copacabana (mensal)'!F$1,'Copacabana (F.C. mensal)'!$2:$2,"&lt;="&amp;EOMONTH(F$1,0))</f>
        <v>170.7</v>
      </c>
      <c r="G51" s="79"/>
    </row>
    <row r="52" spans="1:7" ht="15.75" customHeight="1" outlineLevel="2" x14ac:dyDescent="0.35">
      <c r="A52" s="3" t="s">
        <v>837</v>
      </c>
      <c r="B52" s="70"/>
      <c r="C52" s="70"/>
      <c r="D52" s="77">
        <f>SUMIFS('Copacabana (F.C. mensal)'!59:59,'Copacabana (F.C. mensal)'!$2:$2,"&gt;="&amp;'Output Copacabana (mensal)'!D$1,'Copacabana (F.C. mensal)'!$2:$2,"&lt;="&amp;EOMONTH(D$1,0))</f>
        <v>0</v>
      </c>
      <c r="E52" s="78"/>
      <c r="F52" s="79">
        <f>SUMIFS('Copacabana (F.C. mensal)'!59:59,'Copacabana (F.C. mensal)'!$2:$2,"&gt;="&amp;'Output Copacabana (mensal)'!F$1,'Copacabana (F.C. mensal)'!$2:$2,"&lt;="&amp;EOMONTH(F$1,0))</f>
        <v>0</v>
      </c>
      <c r="G52" s="79"/>
    </row>
    <row r="53" spans="1:7" ht="15.75" customHeight="1" outlineLevel="2" x14ac:dyDescent="0.35">
      <c r="A53" s="3" t="s">
        <v>838</v>
      </c>
      <c r="B53" s="70"/>
      <c r="C53" s="70"/>
      <c r="D53" s="77">
        <f>SUMIFS('Copacabana (F.C. mensal)'!60:60,'Copacabana (F.C. mensal)'!$2:$2,"&gt;="&amp;'Output Copacabana (mensal)'!D$1,'Copacabana (F.C. mensal)'!$2:$2,"&lt;="&amp;EOMONTH(D$1,0))</f>
        <v>0</v>
      </c>
      <c r="E53" s="78"/>
      <c r="F53" s="79">
        <f>SUMIFS('Copacabana (F.C. mensal)'!60:60,'Copacabana (F.C. mensal)'!$2:$2,"&gt;="&amp;'Output Copacabana (mensal)'!F$1,'Copacabana (F.C. mensal)'!$2:$2,"&lt;="&amp;EOMONTH(F$1,0))</f>
        <v>0</v>
      </c>
      <c r="G53" s="79"/>
    </row>
    <row r="54" spans="1:7" ht="15.75" customHeight="1" outlineLevel="2" x14ac:dyDescent="0.35">
      <c r="A54" s="3" t="s">
        <v>839</v>
      </c>
      <c r="B54" s="70"/>
      <c r="C54" s="70"/>
      <c r="D54" s="77">
        <f>SUMIFS('Copacabana (F.C. mensal)'!61:61,'Copacabana (F.C. mensal)'!$2:$2,"&gt;="&amp;'Output Copacabana (mensal)'!D$1,'Copacabana (F.C. mensal)'!$2:$2,"&lt;="&amp;EOMONTH(D$1,0))</f>
        <v>0</v>
      </c>
      <c r="E54" s="78"/>
      <c r="F54" s="79">
        <f>SUMIFS('Copacabana (F.C. mensal)'!61:61,'Copacabana (F.C. mensal)'!$2:$2,"&gt;="&amp;'Output Copacabana (mensal)'!F$1,'Copacabana (F.C. mensal)'!$2:$2,"&lt;="&amp;EOMONTH(F$1,0))</f>
        <v>0</v>
      </c>
      <c r="G54" s="79"/>
    </row>
    <row r="55" spans="1:7" ht="15.75" customHeight="1" outlineLevel="2" x14ac:dyDescent="0.35">
      <c r="A55" s="3" t="s">
        <v>840</v>
      </c>
      <c r="B55" s="70"/>
      <c r="C55" s="70"/>
      <c r="D55" s="77">
        <f>SUMIFS('Copacabana (F.C. mensal)'!62:62,'Copacabana (F.C. mensal)'!$2:$2,"&gt;="&amp;'Output Copacabana (mensal)'!D$1,'Copacabana (F.C. mensal)'!$2:$2,"&lt;="&amp;EOMONTH(D$1,0))</f>
        <v>0</v>
      </c>
      <c r="E55" s="78"/>
      <c r="F55" s="79">
        <f>SUMIFS('Copacabana (F.C. mensal)'!62:62,'Copacabana (F.C. mensal)'!$2:$2,"&gt;="&amp;'Output Copacabana (mensal)'!F$1,'Copacabana (F.C. mensal)'!$2:$2,"&lt;="&amp;EOMONTH(F$1,0))</f>
        <v>0</v>
      </c>
      <c r="G55" s="79"/>
    </row>
    <row r="56" spans="1:7" ht="14.25" customHeight="1" outlineLevel="2" x14ac:dyDescent="0.35">
      <c r="A56" s="3" t="s">
        <v>841</v>
      </c>
      <c r="B56" s="70"/>
      <c r="C56" s="70"/>
      <c r="D56" s="77">
        <f>SUMIFS('Copacabana (F.C. mensal)'!63:63,'Copacabana (F.C. mensal)'!$2:$2,"&gt;="&amp;'Output Copacabana (mensal)'!D$1,'Copacabana (F.C. mensal)'!$2:$2,"&lt;="&amp;EOMONTH(D$1,0))</f>
        <v>0</v>
      </c>
      <c r="E56" s="78"/>
      <c r="F56" s="79">
        <f>SUMIFS('Copacabana (F.C. mensal)'!63:63,'Copacabana (F.C. mensal)'!$2:$2,"&gt;="&amp;'Output Copacabana (mensal)'!F$1,'Copacabana (F.C. mensal)'!$2:$2,"&lt;="&amp;EOMONTH(F$1,0))</f>
        <v>0</v>
      </c>
      <c r="G56" s="79"/>
    </row>
    <row r="57" spans="1:7" ht="14.25" customHeight="1" outlineLevel="2" x14ac:dyDescent="0.35">
      <c r="A57" s="3" t="s">
        <v>842</v>
      </c>
      <c r="B57" s="70"/>
      <c r="C57" s="70"/>
      <c r="D57" s="77">
        <f>SUMIFS('Copacabana (F.C. mensal)'!64:64,'Copacabana (F.C. mensal)'!$2:$2,"&gt;="&amp;'Output Copacabana (mensal)'!D$1,'Copacabana (F.C. mensal)'!$2:$2,"&lt;="&amp;EOMONTH(D$1,0))</f>
        <v>0</v>
      </c>
      <c r="E57" s="78"/>
      <c r="F57" s="79">
        <f>SUMIFS('Copacabana (F.C. mensal)'!64:64,'Copacabana (F.C. mensal)'!$2:$2,"&gt;="&amp;'Output Copacabana (mensal)'!F$1,'Copacabana (F.C. mensal)'!$2:$2,"&lt;="&amp;EOMONTH(F$1,0))</f>
        <v>0</v>
      </c>
      <c r="G57" s="79"/>
    </row>
    <row r="58" spans="1:7" ht="15.75" customHeight="1" outlineLevel="2" x14ac:dyDescent="0.35">
      <c r="A58" s="3" t="s">
        <v>843</v>
      </c>
      <c r="B58" s="70"/>
      <c r="C58" s="70"/>
      <c r="D58" s="77">
        <f>SUMIFS('Copacabana (F.C. mensal)'!65:65,'Copacabana (F.C. mensal)'!$2:$2,"&gt;="&amp;'Output Copacabana (mensal)'!D$1,'Copacabana (F.C. mensal)'!$2:$2,"&lt;="&amp;EOMONTH(D$1,0))</f>
        <v>0</v>
      </c>
      <c r="E58" s="78"/>
      <c r="F58" s="79">
        <f>SUMIFS('Copacabana (F.C. mensal)'!65:65,'Copacabana (F.C. mensal)'!$2:$2,"&gt;="&amp;'Output Copacabana (mensal)'!F$1,'Copacabana (F.C. mensal)'!$2:$2,"&lt;="&amp;EOMONTH(F$1,0))</f>
        <v>0</v>
      </c>
      <c r="G58" s="79"/>
    </row>
    <row r="59" spans="1:7" ht="15.75" customHeight="1" outlineLevel="2" x14ac:dyDescent="0.35">
      <c r="A59" s="3" t="s">
        <v>808</v>
      </c>
      <c r="B59" s="70"/>
      <c r="C59" s="70"/>
      <c r="D59" s="77">
        <f>SUMIFS('Copacabana (F.C. mensal)'!66:66,'Copacabana (F.C. mensal)'!$2:$2,"&gt;="&amp;'Output Copacabana (mensal)'!D$1,'Copacabana (F.C. mensal)'!$2:$2,"&lt;="&amp;EOMONTH(D$1,0))</f>
        <v>14316.189999999999</v>
      </c>
      <c r="E59" s="78"/>
      <c r="F59" s="79">
        <f>SUMIFS('Copacabana (F.C. mensal)'!66:66,'Copacabana (F.C. mensal)'!$2:$2,"&gt;="&amp;'Output Copacabana (mensal)'!F$1,'Copacabana (F.C. mensal)'!$2:$2,"&lt;="&amp;EOMONTH(F$1,0))</f>
        <v>0</v>
      </c>
      <c r="G59" s="79"/>
    </row>
    <row r="60" spans="1:7" ht="15.75" customHeight="1" x14ac:dyDescent="0.35">
      <c r="B60" s="70"/>
      <c r="C60" s="70"/>
      <c r="D60" s="77"/>
      <c r="E60" s="78"/>
      <c r="F60" s="79"/>
      <c r="G60" s="79"/>
    </row>
    <row r="61" spans="1:7" ht="15.75" customHeight="1" x14ac:dyDescent="0.35">
      <c r="A61" s="73" t="s">
        <v>844</v>
      </c>
      <c r="B61" s="70"/>
      <c r="C61" s="70"/>
      <c r="D61" s="82">
        <f t="shared" ref="D61:G61" si="9">SUM(D62:D64)</f>
        <v>0</v>
      </c>
      <c r="E61" s="83">
        <f t="shared" si="9"/>
        <v>0</v>
      </c>
      <c r="F61" s="84">
        <f t="shared" si="9"/>
        <v>136.63</v>
      </c>
      <c r="G61" s="84">
        <f t="shared" si="9"/>
        <v>0</v>
      </c>
    </row>
    <row r="62" spans="1:7" ht="15.75" customHeight="1" outlineLevel="1" x14ac:dyDescent="0.35">
      <c r="A62" s="3" t="s">
        <v>845</v>
      </c>
      <c r="B62" s="70"/>
      <c r="C62" s="70"/>
      <c r="D62" s="77">
        <f>SUMIFS('Copacabana (F.C. mensal)'!69:69,'Copacabana (F.C. mensal)'!$2:$2,"&gt;="&amp;'Output Copacabana (mensal)'!D$1,'Copacabana (F.C. mensal)'!$2:$2,"&lt;="&amp;EOMONTH(D$1,0))</f>
        <v>0</v>
      </c>
      <c r="E62" s="78"/>
      <c r="F62" s="79">
        <f>SUMIFS('Copacabana (F.C. mensal)'!69:69,'Copacabana (F.C. mensal)'!$2:$2,"&gt;="&amp;'Output Copacabana (mensal)'!F$1,'Copacabana (F.C. mensal)'!$2:$2,"&lt;="&amp;EOMONTH(F$1,0))</f>
        <v>0</v>
      </c>
      <c r="G62" s="79"/>
    </row>
    <row r="63" spans="1:7" ht="15.75" customHeight="1" outlineLevel="1" x14ac:dyDescent="0.35">
      <c r="A63" s="3" t="s">
        <v>846</v>
      </c>
      <c r="B63" s="70"/>
      <c r="C63" s="70"/>
      <c r="D63" s="77">
        <f>SUMIFS('Copacabana (F.C. mensal)'!70:70,'Copacabana (F.C. mensal)'!$2:$2,"&gt;="&amp;'Output Copacabana (mensal)'!D$1,'Copacabana (F.C. mensal)'!$2:$2,"&lt;="&amp;EOMONTH(D$1,0))</f>
        <v>0</v>
      </c>
      <c r="E63" s="78"/>
      <c r="F63" s="79">
        <f>SUMIFS('Copacabana (F.C. mensal)'!70:70,'Copacabana (F.C. mensal)'!$2:$2,"&gt;="&amp;'Output Copacabana (mensal)'!F$1,'Copacabana (F.C. mensal)'!$2:$2,"&lt;="&amp;EOMONTH(F$1,0))</f>
        <v>0</v>
      </c>
      <c r="G63" s="79"/>
    </row>
    <row r="64" spans="1:7" ht="15.75" customHeight="1" outlineLevel="1" x14ac:dyDescent="0.35">
      <c r="A64" s="3" t="s">
        <v>847</v>
      </c>
      <c r="B64" s="70"/>
      <c r="C64" s="70"/>
      <c r="D64" s="77">
        <f>SUMIFS('Copacabana (F.C. mensal)'!71:71,'Copacabana (F.C. mensal)'!$2:$2,"&gt;="&amp;'Output Copacabana (mensal)'!D$1,'Copacabana (F.C. mensal)'!$2:$2,"&lt;="&amp;EOMONTH(D$1,0))</f>
        <v>0</v>
      </c>
      <c r="E64" s="78"/>
      <c r="F64" s="79">
        <f>SUMIFS('Copacabana (F.C. mensal)'!71:71,'Copacabana (F.C. mensal)'!$2:$2,"&gt;="&amp;'Output Copacabana (mensal)'!F$1,'Copacabana (F.C. mensal)'!$2:$2,"&lt;="&amp;EOMONTH(F$1,0))</f>
        <v>136.63</v>
      </c>
      <c r="G64" s="79"/>
    </row>
    <row r="65" spans="1:7" ht="15.75" customHeight="1" x14ac:dyDescent="0.35">
      <c r="B65" s="70"/>
      <c r="C65" s="70"/>
      <c r="D65" s="77"/>
      <c r="E65" s="78"/>
      <c r="F65" s="79"/>
      <c r="G65" s="79"/>
    </row>
    <row r="66" spans="1:7" ht="15.75" customHeight="1" x14ac:dyDescent="0.35">
      <c r="A66" s="73" t="s">
        <v>848</v>
      </c>
      <c r="B66" s="70"/>
      <c r="C66" s="70"/>
      <c r="D66" s="82">
        <f t="shared" ref="D66:G66" si="10">SUM(D67:D68)</f>
        <v>0</v>
      </c>
      <c r="E66" s="83">
        <f t="shared" si="10"/>
        <v>0</v>
      </c>
      <c r="F66" s="84">
        <f t="shared" si="10"/>
        <v>0</v>
      </c>
      <c r="G66" s="84">
        <f t="shared" si="10"/>
        <v>0</v>
      </c>
    </row>
    <row r="67" spans="1:7" ht="15.75" customHeight="1" outlineLevel="1" x14ac:dyDescent="0.35">
      <c r="A67" s="3" t="s">
        <v>849</v>
      </c>
      <c r="B67" s="70"/>
      <c r="C67" s="70"/>
      <c r="D67" s="77">
        <f>SUMIFS('Copacabana (F.C. mensal)'!74:74,'Copacabana (F.C. mensal)'!$2:$2,"&gt;="&amp;'Output Copacabana (mensal)'!D$1,'Copacabana (F.C. mensal)'!$2:$2,"&lt;="&amp;EOMONTH(D$1,0))</f>
        <v>0</v>
      </c>
      <c r="E67" s="78"/>
      <c r="F67" s="79">
        <f>SUMIFS('Copacabana (F.C. mensal)'!74:74,'Copacabana (F.C. mensal)'!$2:$2,"&gt;="&amp;'Output Copacabana (mensal)'!F$1,'Copacabana (F.C. mensal)'!$2:$2,"&lt;="&amp;EOMONTH(F$1,0))</f>
        <v>0</v>
      </c>
      <c r="G67" s="79"/>
    </row>
    <row r="68" spans="1:7" ht="15.75" customHeight="1" outlineLevel="1" x14ac:dyDescent="0.35">
      <c r="A68" s="3" t="s">
        <v>850</v>
      </c>
      <c r="B68" s="70"/>
      <c r="C68" s="70"/>
      <c r="D68" s="77">
        <f>SUMIFS('Copacabana (F.C. mensal)'!75:75,'Copacabana (F.C. mensal)'!$2:$2,"&gt;="&amp;'Output Copacabana (mensal)'!D$1,'Copacabana (F.C. mensal)'!$2:$2,"&lt;="&amp;EOMONTH(D$1,0))</f>
        <v>0</v>
      </c>
      <c r="E68" s="78"/>
      <c r="F68" s="79">
        <f>SUMIFS('Copacabana (F.C. mensal)'!75:75,'Copacabana (F.C. mensal)'!$2:$2,"&gt;="&amp;'Output Copacabana (mensal)'!F$1,'Copacabana (F.C. mensal)'!$2:$2,"&lt;="&amp;EOMONTH(F$1,0))</f>
        <v>0</v>
      </c>
      <c r="G68" s="79"/>
    </row>
    <row r="69" spans="1:7" ht="15.75" customHeight="1" x14ac:dyDescent="0.35">
      <c r="A69" s="70"/>
      <c r="B69" s="70"/>
      <c r="C69" s="70"/>
      <c r="D69" s="94"/>
      <c r="E69" s="95"/>
      <c r="F69" s="70"/>
      <c r="G69" s="70"/>
    </row>
    <row r="70" spans="1:7" ht="15.75" customHeight="1" x14ac:dyDescent="0.35">
      <c r="A70" s="73" t="s">
        <v>851</v>
      </c>
      <c r="B70" s="70"/>
      <c r="C70" s="70"/>
      <c r="D70" s="74">
        <f t="shared" ref="D70:G70" si="11">SUM(D4,-D12,-D19,-D33,-D61,-D66)</f>
        <v>-3793.6399999999885</v>
      </c>
      <c r="E70" s="75">
        <f t="shared" si="11"/>
        <v>0</v>
      </c>
      <c r="F70" s="76">
        <f t="shared" si="11"/>
        <v>-7894.350000000004</v>
      </c>
      <c r="G70" s="76">
        <f t="shared" si="11"/>
        <v>0</v>
      </c>
    </row>
    <row r="71" spans="1:7" ht="15.75" customHeight="1" x14ac:dyDescent="0.35">
      <c r="A71" s="70" t="s">
        <v>817</v>
      </c>
      <c r="B71" s="70"/>
      <c r="C71" s="70"/>
      <c r="D71" s="86">
        <f t="shared" ref="D71:G71" si="12">IFERROR(D70/D$4,"-")</f>
        <v>-9.9445996014442484E-2</v>
      </c>
      <c r="E71" s="87" t="str">
        <f t="shared" si="12"/>
        <v>-</v>
      </c>
      <c r="F71" s="88">
        <f t="shared" si="12"/>
        <v>-0.47996388574763826</v>
      </c>
      <c r="G71" s="88" t="str">
        <f t="shared" si="12"/>
        <v>-</v>
      </c>
    </row>
    <row r="72" spans="1:7" ht="15.75" customHeight="1" x14ac:dyDescent="0.35">
      <c r="A72" s="70"/>
      <c r="B72" s="70"/>
      <c r="C72" s="70"/>
      <c r="D72" s="94"/>
      <c r="E72" s="95"/>
      <c r="F72" s="70"/>
      <c r="G72" s="70"/>
    </row>
    <row r="73" spans="1:7" ht="15.75" customHeight="1" x14ac:dyDescent="0.35">
      <c r="A73" s="73" t="s">
        <v>852</v>
      </c>
      <c r="B73" s="70"/>
      <c r="C73" s="70"/>
      <c r="D73" s="74">
        <f t="shared" ref="D73:G73" si="13">SUM(D74:D76)</f>
        <v>5000</v>
      </c>
      <c r="E73" s="75">
        <f t="shared" si="13"/>
        <v>0</v>
      </c>
      <c r="F73" s="76">
        <f t="shared" si="13"/>
        <v>1000</v>
      </c>
      <c r="G73" s="76">
        <f t="shared" si="13"/>
        <v>0</v>
      </c>
    </row>
    <row r="74" spans="1:7" ht="15.75" customHeight="1" outlineLevel="1" x14ac:dyDescent="0.35">
      <c r="A74" s="3" t="s">
        <v>853</v>
      </c>
      <c r="B74" s="70"/>
      <c r="C74" s="70"/>
      <c r="D74" s="77">
        <f>SUMIFS('Copacabana (F.C. mensal)'!78:78,'Copacabana (F.C. mensal)'!$2:$2,"&gt;="&amp;'Output Copacabana (mensal)'!D$1,'Copacabana (F.C. mensal)'!$2:$2,"&lt;="&amp;EOMONTH(D$1,0))</f>
        <v>500</v>
      </c>
      <c r="E74" s="78"/>
      <c r="F74" s="79">
        <f>SUMIFS('Copacabana (F.C. mensal)'!78:78,'Copacabana (F.C. mensal)'!$2:$2,"&gt;="&amp;'Output Copacabana (mensal)'!F$1,'Copacabana (F.C. mensal)'!$2:$2,"&lt;="&amp;EOMONTH(F$1,0))</f>
        <v>1000</v>
      </c>
      <c r="G74" s="79"/>
    </row>
    <row r="75" spans="1:7" ht="15.75" customHeight="1" outlineLevel="1" x14ac:dyDescent="0.35">
      <c r="A75" s="3" t="s">
        <v>854</v>
      </c>
      <c r="B75" s="70"/>
      <c r="C75" s="70"/>
      <c r="D75" s="77">
        <f>SUMIFS('Copacabana (F.C. mensal)'!79:79,'Copacabana (F.C. mensal)'!$2:$2,"&gt;="&amp;'Output Copacabana (mensal)'!D$1,'Copacabana (F.C. mensal)'!$2:$2,"&lt;="&amp;EOMONTH(D$1,0))</f>
        <v>4500</v>
      </c>
      <c r="E75" s="78"/>
      <c r="F75" s="79">
        <f>SUMIFS('Copacabana (F.C. mensal)'!79:79,'Copacabana (F.C. mensal)'!$2:$2,"&gt;="&amp;'Output Copacabana (mensal)'!F$1,'Copacabana (F.C. mensal)'!$2:$2,"&lt;="&amp;EOMONTH(F$1,0))</f>
        <v>0</v>
      </c>
      <c r="G75" s="79"/>
    </row>
    <row r="76" spans="1:7" ht="15.75" customHeight="1" outlineLevel="1" x14ac:dyDescent="0.35">
      <c r="A76" s="3" t="s">
        <v>855</v>
      </c>
      <c r="B76" s="70"/>
      <c r="C76" s="70"/>
      <c r="D76" s="96">
        <f>SUMIFS('Copacabana (F.C. mensal)'!80:80,'Copacabana (F.C. mensal)'!$2:$2,"&gt;="&amp;'Output Copacabana (mensal)'!D$1,'Copacabana (F.C. mensal)'!$2:$2,"&lt;="&amp;EOMONTH(D$1,0))</f>
        <v>0</v>
      </c>
      <c r="E76" s="97"/>
      <c r="F76" s="79">
        <f>SUMIFS('Copacabana (F.C. mensal)'!80:80,'Copacabana (F.C. mensal)'!$2:$2,"&gt;="&amp;'Output Copacabana (mensal)'!F$1,'Copacabana (F.C. mensal)'!$2:$2,"&lt;="&amp;EOMONTH(F$1,0))</f>
        <v>0</v>
      </c>
      <c r="G76" s="79"/>
    </row>
    <row r="77" spans="1:7" ht="15.75" customHeight="1" x14ac:dyDescent="0.35">
      <c r="B77" s="70"/>
      <c r="C77" s="70"/>
      <c r="D77" s="79"/>
      <c r="E77" s="79"/>
      <c r="F77" s="79"/>
      <c r="G77" s="79"/>
    </row>
    <row r="78" spans="1:7" ht="15.75" customHeight="1" x14ac:dyDescent="0.35">
      <c r="A78" s="3"/>
      <c r="B78" s="70"/>
      <c r="C78" s="70"/>
      <c r="D78" s="79"/>
      <c r="E78" s="79"/>
      <c r="F78" s="79"/>
      <c r="G78" s="79"/>
    </row>
    <row r="79" spans="1:7" ht="15.75" customHeight="1" x14ac:dyDescent="0.35">
      <c r="A79" s="3"/>
    </row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A2"/>
    <mergeCell ref="D1:E1"/>
    <mergeCell ref="F1:G1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D4545"/>
  </sheetPr>
  <dimension ref="A1:E1000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" customHeight="1" outlineLevelRow="2" outlineLevelCol="1" x14ac:dyDescent="0.35"/>
  <cols>
    <col min="1" max="1" width="46.453125" customWidth="1"/>
    <col min="2" max="2" width="9.453125" customWidth="1"/>
    <col min="3" max="3" width="8.7265625" customWidth="1"/>
    <col min="4" max="5" width="14.26953125" customWidth="1" outlineLevel="1"/>
    <col min="6" max="6" width="14.453125" customWidth="1"/>
  </cols>
  <sheetData>
    <row r="1" spans="1:5" ht="14.5" x14ac:dyDescent="0.35">
      <c r="A1" s="240" t="s">
        <v>949</v>
      </c>
      <c r="D1" s="203">
        <v>45505</v>
      </c>
      <c r="E1" s="204">
        <v>45536</v>
      </c>
    </row>
    <row r="2" spans="1:5" ht="14.5" x14ac:dyDescent="0.35">
      <c r="A2" s="241"/>
      <c r="D2" s="205" t="s">
        <v>794</v>
      </c>
      <c r="E2" s="206" t="s">
        <v>794</v>
      </c>
    </row>
    <row r="3" spans="1:5" ht="14.5" x14ac:dyDescent="0.35">
      <c r="A3" s="2"/>
      <c r="C3" s="70"/>
      <c r="D3" s="207"/>
      <c r="E3" s="7"/>
    </row>
    <row r="4" spans="1:5" ht="14.5" x14ac:dyDescent="0.35">
      <c r="A4" s="73" t="s">
        <v>796</v>
      </c>
      <c r="C4" s="70"/>
      <c r="D4" s="208">
        <f t="shared" ref="D4:E4" si="0">SUM(D5:D11)</f>
        <v>44527.81</v>
      </c>
      <c r="E4" s="84">
        <f t="shared" si="0"/>
        <v>38533.42</v>
      </c>
    </row>
    <row r="5" spans="1:5" ht="14.5" outlineLevel="1" x14ac:dyDescent="0.35">
      <c r="A5" s="3" t="s">
        <v>804</v>
      </c>
      <c r="B5" s="70"/>
      <c r="C5" s="70" t="s">
        <v>798</v>
      </c>
      <c r="D5" s="209">
        <f>SUMIFS('Banka PJ (F.C. mensal)'!15:15,'Banka PJ (F.C. mensal)'!$2:$2,"&gt;="&amp;'Output Banka PJ (mensal)'!D$1,'Banka PJ (F.C. mensal)'!$2:$2,"&lt;="&amp;EOMONTH(D$1,0))</f>
        <v>4343.96</v>
      </c>
      <c r="E5" s="79">
        <f>SUMIFS('Banka PJ (F.C. mensal)'!15:15,'Banka PJ (F.C. mensal)'!$2:$2,"&gt;="&amp;'Output Banka PJ (mensal)'!E$1,'Banka PJ (F.C. mensal)'!$2:$2,"&lt;="&amp;EOMONTH(E$1,0))</f>
        <v>3407.43</v>
      </c>
    </row>
    <row r="6" spans="1:5" ht="14.5" outlineLevel="1" x14ac:dyDescent="0.35">
      <c r="A6" s="80" t="s">
        <v>805</v>
      </c>
      <c r="B6" s="70"/>
      <c r="C6" s="70"/>
      <c r="D6" s="209">
        <f>SUMIFS('Banka PJ (F.C. mensal)'!16:16,'Banka PJ (F.C. mensal)'!$2:$2,"&gt;="&amp;'Output Banka PJ (mensal)'!D$1,'Banka PJ (F.C. mensal)'!$2:$2,"&lt;="&amp;EOMONTH(D$1,0))</f>
        <v>2900</v>
      </c>
      <c r="E6" s="79">
        <f>SUMIFS('Banka PJ (F.C. mensal)'!16:16,'Banka PJ (F.C. mensal)'!$2:$2,"&gt;="&amp;'Output Banka PJ (mensal)'!E$1,'Banka PJ (F.C. mensal)'!$2:$2,"&lt;="&amp;EOMONTH(E$1,0))</f>
        <v>0</v>
      </c>
    </row>
    <row r="7" spans="1:5" ht="14.5" outlineLevel="1" x14ac:dyDescent="0.35">
      <c r="A7" s="80" t="s">
        <v>806</v>
      </c>
      <c r="B7" s="70"/>
      <c r="C7" s="70"/>
      <c r="D7" s="209">
        <f>SUMIFS('Banka PJ (F.C. mensal)'!17:17,'Banka PJ (F.C. mensal)'!$2:$2,"&gt;="&amp;'Output Banka PJ (mensal)'!D$1,'Banka PJ (F.C. mensal)'!$2:$2,"&lt;="&amp;EOMONTH(D$1,0))</f>
        <v>1700</v>
      </c>
      <c r="E7" s="79">
        <f>SUMIFS('Banka PJ (F.C. mensal)'!17:17,'Banka PJ (F.C. mensal)'!$2:$2,"&gt;="&amp;'Output Banka PJ (mensal)'!E$1,'Banka PJ (F.C. mensal)'!$2:$2,"&lt;="&amp;EOMONTH(E$1,0))</f>
        <v>1700</v>
      </c>
    </row>
    <row r="8" spans="1:5" ht="14.5" outlineLevel="1" x14ac:dyDescent="0.35">
      <c r="A8" s="80" t="s">
        <v>807</v>
      </c>
      <c r="B8" s="70"/>
      <c r="C8" s="70"/>
      <c r="D8" s="209">
        <f>SUMIFS('Banka PJ (F.C. mensal)'!18:18,'Banka PJ (F.C. mensal)'!$2:$2,"&gt;="&amp;'Output Banka PJ (mensal)'!D$1,'Banka PJ (F.C. mensal)'!$2:$2,"&lt;="&amp;EOMONTH(D$1,0))</f>
        <v>29966.67</v>
      </c>
      <c r="E8" s="79">
        <f>SUMIFS('Banka PJ (F.C. mensal)'!18:18,'Banka PJ (F.C. mensal)'!$2:$2,"&gt;="&amp;'Output Banka PJ (mensal)'!E$1,'Banka PJ (F.C. mensal)'!$2:$2,"&lt;="&amp;EOMONTH(E$1,0))</f>
        <v>29000</v>
      </c>
    </row>
    <row r="9" spans="1:5" ht="14.5" outlineLevel="1" x14ac:dyDescent="0.35">
      <c r="A9" s="210" t="s">
        <v>950</v>
      </c>
      <c r="B9" s="70"/>
      <c r="C9" s="70"/>
      <c r="D9" s="209">
        <f>SUMIFS('Banka PJ (F.C. mensal)'!19:19,'Banka PJ (F.C. mensal)'!$2:$2,"&gt;="&amp;'Output Banka PJ (mensal)'!D$1,'Banka PJ (F.C. mensal)'!$2:$2,"&lt;="&amp;EOMONTH(D$1,0))</f>
        <v>3910.12</v>
      </c>
      <c r="E9" s="79">
        <f>SUMIFS('Banka PJ (F.C. mensal)'!19:19,'Banka PJ (F.C. mensal)'!$2:$2,"&gt;="&amp;'Output Banka PJ (mensal)'!E$1,'Banka PJ (F.C. mensal)'!$2:$2,"&lt;="&amp;EOMONTH(E$1,0))</f>
        <v>2130</v>
      </c>
    </row>
    <row r="10" spans="1:5" ht="14.5" outlineLevel="1" x14ac:dyDescent="0.35">
      <c r="A10" s="210" t="s">
        <v>951</v>
      </c>
      <c r="B10" s="70"/>
      <c r="C10" s="70"/>
      <c r="D10" s="209">
        <f>SUMIFS('Banka PJ (F.C. mensal)'!20:20,'Banka PJ (F.C. mensal)'!$2:$2,"&gt;="&amp;'Output Banka PJ (mensal)'!D$1,'Banka PJ (F.C. mensal)'!$2:$2,"&lt;="&amp;EOMONTH(D$1,0))</f>
        <v>1707.06</v>
      </c>
      <c r="E10" s="79">
        <f>SUMIFS('Banka PJ (F.C. mensal)'!20:20,'Banka PJ (F.C. mensal)'!$2:$2,"&gt;="&amp;'Output Banka PJ (mensal)'!E$1,'Banka PJ (F.C. mensal)'!$2:$2,"&lt;="&amp;EOMONTH(E$1,0))</f>
        <v>1340</v>
      </c>
    </row>
    <row r="11" spans="1:5" ht="14.5" outlineLevel="1" x14ac:dyDescent="0.35">
      <c r="A11" s="210" t="s">
        <v>952</v>
      </c>
      <c r="B11" s="70"/>
      <c r="C11" s="70"/>
      <c r="D11" s="209">
        <f>SUMIFS('Banka PJ (F.C. mensal)'!21:21,'Banka PJ (F.C. mensal)'!$2:$2,"&gt;="&amp;'Output Banka PJ (mensal)'!D$1,'Banka PJ (F.C. mensal)'!$2:$2,"&lt;="&amp;EOMONTH(D$1,0))</f>
        <v>0</v>
      </c>
      <c r="E11" s="79">
        <f>SUMIFS('Banka PJ (F.C. mensal)'!21:21,'Banka PJ (F.C. mensal)'!$2:$2,"&gt;="&amp;'Output Banka PJ (mensal)'!E$1,'Banka PJ (F.C. mensal)'!$2:$2,"&lt;="&amp;EOMONTH(E$1,0))</f>
        <v>955.99</v>
      </c>
    </row>
    <row r="12" spans="1:5" ht="14.5" outlineLevel="1" x14ac:dyDescent="0.35">
      <c r="A12" s="85"/>
      <c r="B12" s="85"/>
      <c r="C12" s="85"/>
      <c r="D12" s="211"/>
      <c r="E12" s="85"/>
    </row>
    <row r="13" spans="1:5" ht="15.75" customHeight="1" x14ac:dyDescent="0.35">
      <c r="A13" s="73" t="s">
        <v>815</v>
      </c>
      <c r="B13" s="70"/>
      <c r="C13" s="70"/>
      <c r="D13" s="208">
        <f t="shared" ref="D13:E13" si="1">SUM(D14:D22)</f>
        <v>227.54</v>
      </c>
      <c r="E13" s="84">
        <f t="shared" si="1"/>
        <v>250.34</v>
      </c>
    </row>
    <row r="14" spans="1:5" ht="15.75" customHeight="1" outlineLevel="1" x14ac:dyDescent="0.35">
      <c r="A14" s="3" t="s">
        <v>32</v>
      </c>
      <c r="B14" s="70"/>
      <c r="C14" s="70"/>
      <c r="D14" s="209">
        <f>SUMIFS('Banka PJ (F.C. mensal)'!24:24,'Banka PJ (F.C. mensal)'!$2:$2,"&gt;="&amp;'Output Banka PJ (mensal)'!D$1,'Banka PJ (F.C. mensal)'!$2:$2,"&lt;="&amp;EOMONTH(D$1,0))</f>
        <v>0</v>
      </c>
      <c r="E14" s="79">
        <f>SUMIFS('Banka PJ (F.C. mensal)'!24:24,'Banka PJ (F.C. mensal)'!$2:$2,"&gt;="&amp;'Output Banka PJ (mensal)'!E$1,'Banka PJ (F.C. mensal)'!$2:$2,"&lt;="&amp;EOMONTH(E$1,0))</f>
        <v>0</v>
      </c>
    </row>
    <row r="15" spans="1:5" ht="15.75" customHeight="1" outlineLevel="1" x14ac:dyDescent="0.35">
      <c r="A15" s="3" t="s">
        <v>42</v>
      </c>
      <c r="B15" s="70"/>
      <c r="C15" s="70"/>
      <c r="D15" s="209">
        <f>SUMIFS('Banka PJ (F.C. mensal)'!25:25,'Banka PJ (F.C. mensal)'!$2:$2,"&gt;="&amp;'Output Banka PJ (mensal)'!D$1,'Banka PJ (F.C. mensal)'!$2:$2,"&lt;="&amp;EOMONTH(D$1,0))</f>
        <v>0</v>
      </c>
      <c r="E15" s="79">
        <f>SUMIFS('Banka PJ (F.C. mensal)'!25:25,'Banka PJ (F.C. mensal)'!$2:$2,"&gt;="&amp;'Output Banka PJ (mensal)'!E$1,'Banka PJ (F.C. mensal)'!$2:$2,"&lt;="&amp;EOMONTH(E$1,0))</f>
        <v>0</v>
      </c>
    </row>
    <row r="16" spans="1:5" ht="15.75" customHeight="1" outlineLevel="1" x14ac:dyDescent="0.35">
      <c r="A16" s="3" t="s">
        <v>38</v>
      </c>
      <c r="B16" s="70"/>
      <c r="C16" s="70"/>
      <c r="D16" s="209">
        <f>SUMIFS('Banka PJ (F.C. mensal)'!26:26,'Banka PJ (F.C. mensal)'!$2:$2,"&gt;="&amp;'Output Banka PJ (mensal)'!D$1,'Banka PJ (F.C. mensal)'!$2:$2,"&lt;="&amp;EOMONTH(D$1,0))</f>
        <v>0</v>
      </c>
      <c r="E16" s="79">
        <f>SUMIFS('Banka PJ (F.C. mensal)'!26:26,'Banka PJ (F.C. mensal)'!$2:$2,"&gt;="&amp;'Output Banka PJ (mensal)'!E$1,'Banka PJ (F.C. mensal)'!$2:$2,"&lt;="&amp;EOMONTH(E$1,0))</f>
        <v>0</v>
      </c>
    </row>
    <row r="17" spans="1:5" ht="15.75" customHeight="1" outlineLevel="1" x14ac:dyDescent="0.35">
      <c r="A17" s="3" t="s">
        <v>51</v>
      </c>
      <c r="B17" s="70"/>
      <c r="C17" s="70"/>
      <c r="D17" s="209">
        <f>SUMIFS('Banka PJ (F.C. mensal)'!27:27,'Banka PJ (F.C. mensal)'!$2:$2,"&gt;="&amp;'Output Banka PJ (mensal)'!D$1,'Banka PJ (F.C. mensal)'!$2:$2,"&lt;="&amp;EOMONTH(D$1,0))</f>
        <v>0</v>
      </c>
      <c r="E17" s="79">
        <f>SUMIFS('Banka PJ (F.C. mensal)'!27:27,'Banka PJ (F.C. mensal)'!$2:$2,"&gt;="&amp;'Output Banka PJ (mensal)'!E$1,'Banka PJ (F.C. mensal)'!$2:$2,"&lt;="&amp;EOMONTH(E$1,0))</f>
        <v>22.8</v>
      </c>
    </row>
    <row r="18" spans="1:5" ht="15.75" customHeight="1" outlineLevel="1" x14ac:dyDescent="0.35">
      <c r="A18" s="3" t="s">
        <v>56</v>
      </c>
      <c r="B18" s="70"/>
      <c r="C18" s="70"/>
      <c r="D18" s="209">
        <f>SUMIFS('Banka PJ (F.C. mensal)'!28:28,'Banka PJ (F.C. mensal)'!$2:$2,"&gt;="&amp;'Output Banka PJ (mensal)'!D$1,'Banka PJ (F.C. mensal)'!$2:$2,"&lt;="&amp;EOMONTH(D$1,0))</f>
        <v>0</v>
      </c>
      <c r="E18" s="79">
        <f>SUMIFS('Banka PJ (F.C. mensal)'!28:28,'Banka PJ (F.C. mensal)'!$2:$2,"&gt;="&amp;'Output Banka PJ (mensal)'!E$1,'Banka PJ (F.C. mensal)'!$2:$2,"&lt;="&amp;EOMONTH(E$1,0))</f>
        <v>0</v>
      </c>
    </row>
    <row r="19" spans="1:5" ht="15.75" customHeight="1" outlineLevel="1" x14ac:dyDescent="0.35">
      <c r="A19" s="3" t="s">
        <v>60</v>
      </c>
      <c r="B19" s="70"/>
      <c r="C19" s="70"/>
      <c r="D19" s="209">
        <f>SUMIFS('Banka PJ (F.C. mensal)'!29:29,'Banka PJ (F.C. mensal)'!$2:$2,"&gt;="&amp;'Output Banka PJ (mensal)'!D$1,'Banka PJ (F.C. mensal)'!$2:$2,"&lt;="&amp;EOMONTH(D$1,0))</f>
        <v>0</v>
      </c>
      <c r="E19" s="79">
        <f>SUMIFS('Banka PJ (F.C. mensal)'!29:29,'Banka PJ (F.C. mensal)'!$2:$2,"&gt;="&amp;'Output Banka PJ (mensal)'!E$1,'Banka PJ (F.C. mensal)'!$2:$2,"&lt;="&amp;EOMONTH(E$1,0))</f>
        <v>0</v>
      </c>
    </row>
    <row r="20" spans="1:5" ht="15.75" customHeight="1" outlineLevel="1" x14ac:dyDescent="0.35">
      <c r="A20" s="3" t="s">
        <v>55</v>
      </c>
      <c r="B20" s="70"/>
      <c r="C20" s="70"/>
      <c r="D20" s="209">
        <f>SUMIFS('Banka PJ (F.C. mensal)'!30:30,'Banka PJ (F.C. mensal)'!$2:$2,"&gt;="&amp;'Output Banka PJ (mensal)'!D$1,'Banka PJ (F.C. mensal)'!$2:$2,"&lt;="&amp;EOMONTH(D$1,0))</f>
        <v>227.54</v>
      </c>
      <c r="E20" s="79">
        <f>SUMIFS('Banka PJ (F.C. mensal)'!30:30,'Banka PJ (F.C. mensal)'!$2:$2,"&gt;="&amp;'Output Banka PJ (mensal)'!E$1,'Banka PJ (F.C. mensal)'!$2:$2,"&lt;="&amp;EOMONTH(E$1,0))</f>
        <v>227.54</v>
      </c>
    </row>
    <row r="21" spans="1:5" ht="15.75" customHeight="1" outlineLevel="1" x14ac:dyDescent="0.35">
      <c r="A21" s="3" t="s">
        <v>953</v>
      </c>
      <c r="B21" s="70"/>
      <c r="C21" s="70"/>
      <c r="D21" s="209">
        <f>SUMIFS('Banka PJ (F.C. mensal)'!31:31,'Banka PJ (F.C. mensal)'!$2:$2,"&gt;="&amp;'Output Banka PJ (mensal)'!D$1,'Banka PJ (F.C. mensal)'!$2:$2,"&lt;="&amp;EOMONTH(D$1,0))</f>
        <v>0</v>
      </c>
      <c r="E21" s="79">
        <f>SUMIFS('Banka PJ (F.C. mensal)'!31:31,'Banka PJ (F.C. mensal)'!$2:$2,"&gt;="&amp;'Output Banka PJ (mensal)'!E$1,'Banka PJ (F.C. mensal)'!$2:$2,"&lt;="&amp;EOMONTH(E$1,0))</f>
        <v>0</v>
      </c>
    </row>
    <row r="22" spans="1:5" ht="15.75" customHeight="1" outlineLevel="1" x14ac:dyDescent="0.35">
      <c r="A22" s="3" t="s">
        <v>36</v>
      </c>
      <c r="B22" s="70"/>
      <c r="C22" s="70"/>
      <c r="D22" s="209">
        <f>SUMIFS('Banka PJ (F.C. mensal)'!32:32,'Banka PJ (F.C. mensal)'!$2:$2,"&gt;="&amp;'Output Banka PJ (mensal)'!D$1,'Banka PJ (F.C. mensal)'!$2:$2,"&lt;="&amp;EOMONTH(D$1,0))</f>
        <v>0</v>
      </c>
      <c r="E22" s="79">
        <f>SUMIFS('Banka PJ (F.C. mensal)'!32:32,'Banka PJ (F.C. mensal)'!$2:$2,"&gt;="&amp;'Output Banka PJ (mensal)'!E$1,'Banka PJ (F.C. mensal)'!$2:$2,"&lt;="&amp;EOMONTH(E$1,0))</f>
        <v>0</v>
      </c>
    </row>
    <row r="23" spans="1:5" ht="15.75" customHeight="1" x14ac:dyDescent="0.35">
      <c r="B23" s="70"/>
      <c r="C23" s="70"/>
      <c r="D23" s="209"/>
      <c r="E23" s="79"/>
    </row>
    <row r="24" spans="1:5" ht="15.75" customHeight="1" x14ac:dyDescent="0.35">
      <c r="A24" s="73" t="s">
        <v>816</v>
      </c>
      <c r="B24" s="70"/>
      <c r="C24" s="70"/>
      <c r="D24" s="208">
        <f t="shared" ref="D24:E24" si="2">SUM(D4,-D13)</f>
        <v>44300.27</v>
      </c>
      <c r="E24" s="84">
        <f t="shared" si="2"/>
        <v>38283.08</v>
      </c>
    </row>
    <row r="25" spans="1:5" ht="15.75" customHeight="1" x14ac:dyDescent="0.35">
      <c r="A25" s="3" t="s">
        <v>817</v>
      </c>
      <c r="B25" s="70"/>
      <c r="C25" s="70"/>
      <c r="D25" s="212">
        <f t="shared" ref="D25:E25" si="3">IFERROR(D24/D$4,"-")</f>
        <v>0.99488993507652856</v>
      </c>
      <c r="E25" s="88">
        <f t="shared" si="3"/>
        <v>0.99350330180918289</v>
      </c>
    </row>
    <row r="26" spans="1:5" ht="15.75" customHeight="1" x14ac:dyDescent="0.35">
      <c r="B26" s="70"/>
      <c r="C26" s="70"/>
      <c r="D26" s="209"/>
      <c r="E26" s="79"/>
    </row>
    <row r="27" spans="1:5" ht="15.75" customHeight="1" x14ac:dyDescent="0.35">
      <c r="A27" s="73" t="s">
        <v>818</v>
      </c>
      <c r="B27" s="89"/>
      <c r="C27" s="89"/>
      <c r="D27" s="213">
        <f t="shared" ref="D27:E27" si="4">SUM(D28,D30,D39)</f>
        <v>32399.9</v>
      </c>
      <c r="E27" s="76">
        <f t="shared" si="4"/>
        <v>24050.28</v>
      </c>
    </row>
    <row r="28" spans="1:5" ht="15.75" customHeight="1" outlineLevel="1" x14ac:dyDescent="0.35">
      <c r="A28" s="90" t="s">
        <v>819</v>
      </c>
      <c r="B28" s="70"/>
      <c r="C28" s="70"/>
      <c r="D28" s="214">
        <f t="shared" ref="D28:E28" si="5">SUM(D29)</f>
        <v>1155.29</v>
      </c>
      <c r="E28" s="93">
        <f t="shared" si="5"/>
        <v>1233.79</v>
      </c>
    </row>
    <row r="29" spans="1:5" ht="15.75" customHeight="1" outlineLevel="2" x14ac:dyDescent="0.35">
      <c r="A29" s="3" t="s">
        <v>954</v>
      </c>
      <c r="B29" s="70"/>
      <c r="C29" s="70"/>
      <c r="D29" s="209">
        <f>SUMIFS('Banka PJ (F.C. mensal)'!36:36,'Banka PJ (F.C. mensal)'!$2:$2,"&gt;="&amp;'Output Banka PJ (mensal)'!D$1,'Banka PJ (F.C. mensal)'!$2:$2,"&lt;="&amp;EOMONTH(D$1,0))</f>
        <v>1155.29</v>
      </c>
      <c r="E29" s="79">
        <f>SUMIFS('Banka PJ (F.C. mensal)'!36:36,'Banka PJ (F.C. mensal)'!$2:$2,"&gt;="&amp;'Output Banka PJ (mensal)'!E$1,'Banka PJ (F.C. mensal)'!$2:$2,"&lt;="&amp;EOMONTH(E$1,0))</f>
        <v>1233.79</v>
      </c>
    </row>
    <row r="30" spans="1:5" ht="15.75" customHeight="1" outlineLevel="1" x14ac:dyDescent="0.35">
      <c r="A30" s="90" t="s">
        <v>826</v>
      </c>
      <c r="B30" s="70"/>
      <c r="C30" s="70"/>
      <c r="D30" s="214">
        <f t="shared" ref="D30:E30" si="6">SUM(D31:D38)</f>
        <v>2650</v>
      </c>
      <c r="E30" s="93">
        <f t="shared" si="6"/>
        <v>3563.14</v>
      </c>
    </row>
    <row r="31" spans="1:5" ht="15.75" customHeight="1" outlineLevel="1" x14ac:dyDescent="0.35">
      <c r="A31" s="3" t="s">
        <v>827</v>
      </c>
      <c r="B31" s="70"/>
      <c r="C31" s="70"/>
      <c r="D31" s="209">
        <f>SUMIFS('Banka PJ (F.C. mensal)'!38:38,'Banka PJ (F.C. mensal)'!$2:$2,"&gt;="&amp;'Output Banka PJ (mensal)'!D$1,'Banka PJ (F.C. mensal)'!$2:$2,"&lt;="&amp;EOMONTH(D$1,0))</f>
        <v>0</v>
      </c>
      <c r="E31" s="79">
        <f>SUMIFS('Banka PJ (F.C. mensal)'!38:38,'Banka PJ (F.C. mensal)'!$2:$2,"&gt;="&amp;'Output Banka PJ (mensal)'!E$1,'Banka PJ (F.C. mensal)'!$2:$2,"&lt;="&amp;EOMONTH(E$1,0))</f>
        <v>0</v>
      </c>
    </row>
    <row r="32" spans="1:5" ht="15.75" customHeight="1" outlineLevel="2" x14ac:dyDescent="0.35">
      <c r="A32" s="3" t="s">
        <v>828</v>
      </c>
      <c r="B32" s="70"/>
      <c r="C32" s="70"/>
      <c r="D32" s="209">
        <f>SUMIFS('Banka PJ (F.C. mensal)'!39:39,'Banka PJ (F.C. mensal)'!$2:$2,"&gt;="&amp;'Output Banka PJ (mensal)'!D$1,'Banka PJ (F.C. mensal)'!$2:$2,"&lt;="&amp;EOMONTH(D$1,0))</f>
        <v>0</v>
      </c>
      <c r="E32" s="79">
        <f>SUMIFS('Banka PJ (F.C. mensal)'!39:39,'Banka PJ (F.C. mensal)'!$2:$2,"&gt;="&amp;'Output Banka PJ (mensal)'!E$1,'Banka PJ (F.C. mensal)'!$2:$2,"&lt;="&amp;EOMONTH(E$1,0))</f>
        <v>0</v>
      </c>
    </row>
    <row r="33" spans="1:5" ht="15.75" customHeight="1" outlineLevel="2" x14ac:dyDescent="0.35">
      <c r="A33" s="3" t="s">
        <v>829</v>
      </c>
      <c r="B33" s="70"/>
      <c r="C33" s="70"/>
      <c r="D33" s="209">
        <f>SUMIFS('Banka PJ (F.C. mensal)'!40:40,'Banka PJ (F.C. mensal)'!$2:$2,"&gt;="&amp;'Output Banka PJ (mensal)'!D$1,'Banka PJ (F.C. mensal)'!$2:$2,"&lt;="&amp;EOMONTH(D$1,0))</f>
        <v>0</v>
      </c>
      <c r="E33" s="79">
        <f>SUMIFS('Banka PJ (F.C. mensal)'!40:40,'Banka PJ (F.C. mensal)'!$2:$2,"&gt;="&amp;'Output Banka PJ (mensal)'!E$1,'Banka PJ (F.C. mensal)'!$2:$2,"&lt;="&amp;EOMONTH(E$1,0))</f>
        <v>0</v>
      </c>
    </row>
    <row r="34" spans="1:5" ht="15.75" customHeight="1" outlineLevel="2" x14ac:dyDescent="0.35">
      <c r="A34" s="3" t="s">
        <v>830</v>
      </c>
      <c r="B34" s="70"/>
      <c r="C34" s="70"/>
      <c r="D34" s="209">
        <f>SUMIFS('Banka PJ (F.C. mensal)'!41:41,'Banka PJ (F.C. mensal)'!$2:$2,"&gt;="&amp;'Output Banka PJ (mensal)'!D$1,'Banka PJ (F.C. mensal)'!$2:$2,"&lt;="&amp;EOMONTH(D$1,0))</f>
        <v>0</v>
      </c>
      <c r="E34" s="79">
        <f>SUMIFS('Banka PJ (F.C. mensal)'!41:41,'Banka PJ (F.C. mensal)'!$2:$2,"&gt;="&amp;'Output Banka PJ (mensal)'!E$1,'Banka PJ (F.C. mensal)'!$2:$2,"&lt;="&amp;EOMONTH(E$1,0))</f>
        <v>0</v>
      </c>
    </row>
    <row r="35" spans="1:5" ht="15.75" customHeight="1" outlineLevel="2" x14ac:dyDescent="0.35">
      <c r="A35" s="3" t="s">
        <v>831</v>
      </c>
      <c r="B35" s="70"/>
      <c r="C35" s="70"/>
      <c r="D35" s="209">
        <f>SUMIFS('Banka PJ (F.C. mensal)'!42:42,'Banka PJ (F.C. mensal)'!$2:$2,"&gt;="&amp;'Output Banka PJ (mensal)'!D$1,'Banka PJ (F.C. mensal)'!$2:$2,"&lt;="&amp;EOMONTH(D$1,0))</f>
        <v>0</v>
      </c>
      <c r="E35" s="79">
        <f>SUMIFS('Banka PJ (F.C. mensal)'!42:42,'Banka PJ (F.C. mensal)'!$2:$2,"&gt;="&amp;'Output Banka PJ (mensal)'!E$1,'Banka PJ (F.C. mensal)'!$2:$2,"&lt;="&amp;EOMONTH(E$1,0))</f>
        <v>0</v>
      </c>
    </row>
    <row r="36" spans="1:5" ht="15.75" customHeight="1" outlineLevel="2" x14ac:dyDescent="0.35">
      <c r="A36" s="3" t="s">
        <v>832</v>
      </c>
      <c r="B36" s="70"/>
      <c r="C36" s="70"/>
      <c r="D36" s="209">
        <f>SUMIFS('Banka PJ (F.C. mensal)'!43:43,'Banka PJ (F.C. mensal)'!$2:$2,"&gt;="&amp;'Output Banka PJ (mensal)'!D$1,'Banka PJ (F.C. mensal)'!$2:$2,"&lt;="&amp;EOMONTH(D$1,0))</f>
        <v>0</v>
      </c>
      <c r="E36" s="79">
        <f>SUMIFS('Banka PJ (F.C. mensal)'!43:43,'Banka PJ (F.C. mensal)'!$2:$2,"&gt;="&amp;'Output Banka PJ (mensal)'!E$1,'Banka PJ (F.C. mensal)'!$2:$2,"&lt;="&amp;EOMONTH(E$1,0))</f>
        <v>0</v>
      </c>
    </row>
    <row r="37" spans="1:5" ht="15.75" customHeight="1" outlineLevel="2" x14ac:dyDescent="0.35">
      <c r="A37" s="3" t="s">
        <v>833</v>
      </c>
      <c r="B37" s="70"/>
      <c r="C37" s="70"/>
      <c r="D37" s="209">
        <f>SUMIFS('Banka PJ (F.C. mensal)'!44:44,'Banka PJ (F.C. mensal)'!$2:$2,"&gt;="&amp;'Output Banka PJ (mensal)'!D$1,'Banka PJ (F.C. mensal)'!$2:$2,"&lt;="&amp;EOMONTH(D$1,0))</f>
        <v>2650</v>
      </c>
      <c r="E37" s="79">
        <f>SUMIFS('Banka PJ (F.C. mensal)'!44:44,'Banka PJ (F.C. mensal)'!$2:$2,"&gt;="&amp;'Output Banka PJ (mensal)'!E$1,'Banka PJ (F.C. mensal)'!$2:$2,"&lt;="&amp;EOMONTH(E$1,0))</f>
        <v>250</v>
      </c>
    </row>
    <row r="38" spans="1:5" ht="15.75" customHeight="1" outlineLevel="2" x14ac:dyDescent="0.35">
      <c r="A38" s="3" t="s">
        <v>834</v>
      </c>
      <c r="B38" s="70"/>
      <c r="C38" s="70"/>
      <c r="D38" s="209">
        <f>SUMIFS('Banka PJ (F.C. mensal)'!45:45,'Banka PJ (F.C. mensal)'!$2:$2,"&gt;="&amp;'Output Banka PJ (mensal)'!D$1,'Banka PJ (F.C. mensal)'!$2:$2,"&lt;="&amp;EOMONTH(D$1,0))</f>
        <v>0</v>
      </c>
      <c r="E38" s="79">
        <f>SUMIFS('Banka PJ (F.C. mensal)'!45:45,'Banka PJ (F.C. mensal)'!$2:$2,"&gt;="&amp;'Output Banka PJ (mensal)'!E$1,'Banka PJ (F.C. mensal)'!$2:$2,"&lt;="&amp;EOMONTH(E$1,0))</f>
        <v>3313.14</v>
      </c>
    </row>
    <row r="39" spans="1:5" ht="15.75" customHeight="1" outlineLevel="1" x14ac:dyDescent="0.35">
      <c r="A39" s="90" t="s">
        <v>835</v>
      </c>
      <c r="B39" s="70"/>
      <c r="C39" s="70"/>
      <c r="D39" s="214">
        <f t="shared" ref="D39:E39" si="7">SUM(D40:D50)</f>
        <v>28594.61</v>
      </c>
      <c r="E39" s="93">
        <f t="shared" si="7"/>
        <v>19253.349999999999</v>
      </c>
    </row>
    <row r="40" spans="1:5" ht="15.75" customHeight="1" outlineLevel="2" x14ac:dyDescent="0.35">
      <c r="A40" s="3" t="s">
        <v>836</v>
      </c>
      <c r="B40" s="70"/>
      <c r="C40" s="70"/>
      <c r="D40" s="209">
        <f>SUMIFS('Banka PJ (F.C. mensal)'!47:47,'Banka PJ (F.C. mensal)'!$2:$2,"&gt;="&amp;'Output Banka PJ (mensal)'!D$1,'Banka PJ (F.C. mensal)'!$2:$2,"&lt;="&amp;EOMONTH(D$1,0))</f>
        <v>0</v>
      </c>
      <c r="E40" s="79">
        <f>SUMIFS('Banka PJ (F.C. mensal)'!47:47,'Banka PJ (F.C. mensal)'!$2:$2,"&gt;="&amp;'Output Banka PJ (mensal)'!E$1,'Banka PJ (F.C. mensal)'!$2:$2,"&lt;="&amp;EOMONTH(E$1,0))</f>
        <v>0</v>
      </c>
    </row>
    <row r="41" spans="1:5" ht="15.75" customHeight="1" outlineLevel="2" x14ac:dyDescent="0.35">
      <c r="A41" s="3" t="s">
        <v>837</v>
      </c>
      <c r="B41" s="70"/>
      <c r="C41" s="70"/>
      <c r="D41" s="209">
        <f>SUMIFS('Banka PJ (F.C. mensal)'!48:48,'Banka PJ (F.C. mensal)'!$2:$2,"&gt;="&amp;'Output Banka PJ (mensal)'!D$1,'Banka PJ (F.C. mensal)'!$2:$2,"&lt;="&amp;EOMONTH(D$1,0))</f>
        <v>0</v>
      </c>
      <c r="E41" s="79">
        <f>SUMIFS('Banka PJ (F.C. mensal)'!48:48,'Banka PJ (F.C. mensal)'!$2:$2,"&gt;="&amp;'Output Banka PJ (mensal)'!E$1,'Banka PJ (F.C. mensal)'!$2:$2,"&lt;="&amp;EOMONTH(E$1,0))</f>
        <v>0</v>
      </c>
    </row>
    <row r="42" spans="1:5" ht="15.75" customHeight="1" outlineLevel="2" x14ac:dyDescent="0.35">
      <c r="A42" s="3" t="s">
        <v>838</v>
      </c>
      <c r="B42" s="70"/>
      <c r="C42" s="70"/>
      <c r="D42" s="209">
        <f>SUMIFS('Banka PJ (F.C. mensal)'!49:49,'Banka PJ (F.C. mensal)'!$2:$2,"&gt;="&amp;'Output Banka PJ (mensal)'!D$1,'Banka PJ (F.C. mensal)'!$2:$2,"&lt;="&amp;EOMONTH(D$1,0))</f>
        <v>0</v>
      </c>
      <c r="E42" s="79">
        <f>SUMIFS('Banka PJ (F.C. mensal)'!49:49,'Banka PJ (F.C. mensal)'!$2:$2,"&gt;="&amp;'Output Banka PJ (mensal)'!E$1,'Banka PJ (F.C. mensal)'!$2:$2,"&lt;="&amp;EOMONTH(E$1,0))</f>
        <v>0</v>
      </c>
    </row>
    <row r="43" spans="1:5" ht="15.75" customHeight="1" outlineLevel="2" x14ac:dyDescent="0.35">
      <c r="A43" s="3" t="s">
        <v>839</v>
      </c>
      <c r="B43" s="70"/>
      <c r="C43" s="70"/>
      <c r="D43" s="209">
        <f>SUMIFS('Banka PJ (F.C. mensal)'!50:50,'Banka PJ (F.C. mensal)'!$2:$2,"&gt;="&amp;'Output Banka PJ (mensal)'!D$1,'Banka PJ (F.C. mensal)'!$2:$2,"&lt;="&amp;EOMONTH(D$1,0))</f>
        <v>0</v>
      </c>
      <c r="E43" s="79">
        <f>SUMIFS('Banka PJ (F.C. mensal)'!50:50,'Banka PJ (F.C. mensal)'!$2:$2,"&gt;="&amp;'Output Banka PJ (mensal)'!E$1,'Banka PJ (F.C. mensal)'!$2:$2,"&lt;="&amp;EOMONTH(E$1,0))</f>
        <v>2500</v>
      </c>
    </row>
    <row r="44" spans="1:5" ht="15.75" customHeight="1" outlineLevel="2" x14ac:dyDescent="0.35">
      <c r="A44" s="3" t="s">
        <v>840</v>
      </c>
      <c r="B44" s="70"/>
      <c r="C44" s="70"/>
      <c r="D44" s="209">
        <f>SUMIFS('Banka PJ (F.C. mensal)'!51:51,'Banka PJ (F.C. mensal)'!$2:$2,"&gt;="&amp;'Output Banka PJ (mensal)'!D$1,'Banka PJ (F.C. mensal)'!$2:$2,"&lt;="&amp;EOMONTH(D$1,0))</f>
        <v>2490</v>
      </c>
      <c r="E44" s="79">
        <f>SUMIFS('Banka PJ (F.C. mensal)'!51:51,'Banka PJ (F.C. mensal)'!$2:$2,"&gt;="&amp;'Output Banka PJ (mensal)'!E$1,'Banka PJ (F.C. mensal)'!$2:$2,"&lt;="&amp;EOMONTH(E$1,0))</f>
        <v>2490</v>
      </c>
    </row>
    <row r="45" spans="1:5" ht="14.25" customHeight="1" outlineLevel="2" x14ac:dyDescent="0.35">
      <c r="A45" s="3" t="s">
        <v>841</v>
      </c>
      <c r="B45" s="70"/>
      <c r="C45" s="70"/>
      <c r="D45" s="209">
        <f>SUMIFS('Banka PJ (F.C. mensal)'!52:52,'Banka PJ (F.C. mensal)'!$2:$2,"&gt;="&amp;'Output Banka PJ (mensal)'!D$1,'Banka PJ (F.C. mensal)'!$2:$2,"&lt;="&amp;EOMONTH(D$1,0))</f>
        <v>0</v>
      </c>
      <c r="E45" s="79">
        <f>SUMIFS('Banka PJ (F.C. mensal)'!52:52,'Banka PJ (F.C. mensal)'!$2:$2,"&gt;="&amp;'Output Banka PJ (mensal)'!E$1,'Banka PJ (F.C. mensal)'!$2:$2,"&lt;="&amp;EOMONTH(E$1,0))</f>
        <v>0</v>
      </c>
    </row>
    <row r="46" spans="1:5" ht="14.25" customHeight="1" outlineLevel="2" x14ac:dyDescent="0.35">
      <c r="A46" s="3" t="s">
        <v>842</v>
      </c>
      <c r="B46" s="70"/>
      <c r="C46" s="70"/>
      <c r="D46" s="209">
        <f>SUMIFS('Banka PJ (F.C. mensal)'!53:53,'Banka PJ (F.C. mensal)'!$2:$2,"&gt;="&amp;'Output Banka PJ (mensal)'!D$1,'Banka PJ (F.C. mensal)'!$2:$2,"&lt;="&amp;EOMONTH(D$1,0))</f>
        <v>1412</v>
      </c>
      <c r="E46" s="79">
        <f>SUMIFS('Banka PJ (F.C. mensal)'!53:53,'Banka PJ (F.C. mensal)'!$2:$2,"&gt;="&amp;'Output Banka PJ (mensal)'!E$1,'Banka PJ (F.C. mensal)'!$2:$2,"&lt;="&amp;EOMONTH(E$1,0))</f>
        <v>1412</v>
      </c>
    </row>
    <row r="47" spans="1:5" ht="15.75" customHeight="1" outlineLevel="2" x14ac:dyDescent="0.35">
      <c r="A47" s="3" t="s">
        <v>843</v>
      </c>
      <c r="B47" s="70"/>
      <c r="C47" s="70"/>
      <c r="D47" s="209">
        <f>SUMIFS('Banka PJ (F.C. mensal)'!54:54,'Banka PJ (F.C. mensal)'!$2:$2,"&gt;="&amp;'Output Banka PJ (mensal)'!D$1,'Banka PJ (F.C. mensal)'!$2:$2,"&lt;="&amp;EOMONTH(D$1,0))</f>
        <v>0</v>
      </c>
      <c r="E47" s="79">
        <f>SUMIFS('Banka PJ (F.C. mensal)'!54:54,'Banka PJ (F.C. mensal)'!$2:$2,"&gt;="&amp;'Output Banka PJ (mensal)'!E$1,'Banka PJ (F.C. mensal)'!$2:$2,"&lt;="&amp;EOMONTH(E$1,0))</f>
        <v>0</v>
      </c>
    </row>
    <row r="48" spans="1:5" ht="15.75" customHeight="1" outlineLevel="2" x14ac:dyDescent="0.35">
      <c r="A48" s="3" t="s">
        <v>955</v>
      </c>
      <c r="B48" s="70"/>
      <c r="C48" s="70"/>
      <c r="D48" s="209">
        <f>SUMIFS('Banka PJ (F.C. mensal)'!55:55,'Banka PJ (F.C. mensal)'!$2:$2,"&gt;="&amp;'Output Banka PJ (mensal)'!D$1,'Banka PJ (F.C. mensal)'!$2:$2,"&lt;="&amp;EOMONTH(D$1,0))</f>
        <v>0</v>
      </c>
      <c r="E48" s="79">
        <f>SUMIFS('Banka PJ (F.C. mensal)'!55:55,'Banka PJ (F.C. mensal)'!$2:$2,"&gt;="&amp;'Output Banka PJ (mensal)'!E$1,'Banka PJ (F.C. mensal)'!$2:$2,"&lt;="&amp;EOMONTH(E$1,0))</f>
        <v>2468.34</v>
      </c>
    </row>
    <row r="49" spans="1:5" ht="15.75" customHeight="1" outlineLevel="2" x14ac:dyDescent="0.35">
      <c r="A49" s="3" t="s">
        <v>956</v>
      </c>
      <c r="B49" s="70"/>
      <c r="C49" s="70"/>
      <c r="D49" s="209">
        <f>SUMIFS('Banka PJ (F.C. mensal)'!56:56,'Banka PJ (F.C. mensal)'!$2:$2,"&gt;="&amp;'Output Banka PJ (mensal)'!D$1,'Banka PJ (F.C. mensal)'!$2:$2,"&lt;="&amp;EOMONTH(D$1,0))</f>
        <v>2483.4699999999998</v>
      </c>
      <c r="E49" s="79">
        <f>SUMIFS('Banka PJ (F.C. mensal)'!56:56,'Banka PJ (F.C. mensal)'!$2:$2,"&gt;="&amp;'Output Banka PJ (mensal)'!E$1,'Banka PJ (F.C. mensal)'!$2:$2,"&lt;="&amp;EOMONTH(E$1,0))</f>
        <v>5898.15</v>
      </c>
    </row>
    <row r="50" spans="1:5" ht="15.75" customHeight="1" outlineLevel="2" x14ac:dyDescent="0.35">
      <c r="A50" s="3" t="s">
        <v>808</v>
      </c>
      <c r="B50" s="70"/>
      <c r="C50" s="70"/>
      <c r="D50" s="209">
        <f>SUMIFS('Banka PJ (F.C. mensal)'!57:57,'Banka PJ (F.C. mensal)'!$2:$2,"&gt;="&amp;'Output Banka PJ (mensal)'!D$1,'Banka PJ (F.C. mensal)'!$2:$2,"&lt;="&amp;EOMONTH(D$1,0))</f>
        <v>22209.14</v>
      </c>
      <c r="E50" s="79">
        <f>SUMIFS('Banka PJ (F.C. mensal)'!57:57,'Banka PJ (F.C. mensal)'!$2:$2,"&gt;="&amp;'Output Banka PJ (mensal)'!E$1,'Banka PJ (F.C. mensal)'!$2:$2,"&lt;="&amp;EOMONTH(E$1,0))</f>
        <v>4484.8599999999997</v>
      </c>
    </row>
    <row r="51" spans="1:5" ht="15.75" customHeight="1" x14ac:dyDescent="0.35">
      <c r="B51" s="70"/>
      <c r="C51" s="70"/>
      <c r="D51" s="209"/>
      <c r="E51" s="79"/>
    </row>
    <row r="52" spans="1:5" ht="15.75" customHeight="1" x14ac:dyDescent="0.35">
      <c r="A52" s="73" t="s">
        <v>844</v>
      </c>
      <c r="B52" s="70"/>
      <c r="C52" s="70"/>
      <c r="D52" s="208">
        <f t="shared" ref="D52:E52" si="8">SUM(D53:D55)</f>
        <v>4604.67</v>
      </c>
      <c r="E52" s="84">
        <f t="shared" si="8"/>
        <v>3356.34</v>
      </c>
    </row>
    <row r="53" spans="1:5" ht="15.75" customHeight="1" outlineLevel="1" x14ac:dyDescent="0.35">
      <c r="A53" s="3" t="s">
        <v>845</v>
      </c>
      <c r="B53" s="70"/>
      <c r="C53" s="70"/>
      <c r="D53" s="209">
        <f>SUMIFS('Banka PJ (F.C. mensal)'!60:60,'Banka PJ (F.C. mensal)'!$2:$2,"&gt;="&amp;'Output Banka PJ (mensal)'!D$1,'Banka PJ (F.C. mensal)'!$2:$2,"&lt;="&amp;EOMONTH(D$1,0))</f>
        <v>0</v>
      </c>
      <c r="E53" s="79">
        <f>SUMIFS('Banka PJ (F.C. mensal)'!60:60,'Banka PJ (F.C. mensal)'!$2:$2,"&gt;="&amp;'Output Banka PJ (mensal)'!E$1,'Banka PJ (F.C. mensal)'!$2:$2,"&lt;="&amp;EOMONTH(E$1,0))</f>
        <v>0</v>
      </c>
    </row>
    <row r="54" spans="1:5" ht="15.75" customHeight="1" outlineLevel="1" x14ac:dyDescent="0.35">
      <c r="A54" s="3" t="s">
        <v>846</v>
      </c>
      <c r="B54" s="70"/>
      <c r="C54" s="70"/>
      <c r="D54" s="209">
        <f>SUMIFS('Banka PJ (F.C. mensal)'!61:61,'Banka PJ (F.C. mensal)'!$2:$2,"&gt;="&amp;'Output Banka PJ (mensal)'!D$1,'Banka PJ (F.C. mensal)'!$2:$2,"&lt;="&amp;EOMONTH(D$1,0))</f>
        <v>4510.2700000000004</v>
      </c>
      <c r="E54" s="79">
        <f>SUMIFS('Banka PJ (F.C. mensal)'!61:61,'Banka PJ (F.C. mensal)'!$2:$2,"&gt;="&amp;'Output Banka PJ (mensal)'!E$1,'Banka PJ (F.C. mensal)'!$2:$2,"&lt;="&amp;EOMONTH(E$1,0))</f>
        <v>3138.8</v>
      </c>
    </row>
    <row r="55" spans="1:5" ht="15.75" customHeight="1" outlineLevel="1" x14ac:dyDescent="0.35">
      <c r="A55" s="3" t="s">
        <v>847</v>
      </c>
      <c r="B55" s="70"/>
      <c r="C55" s="70"/>
      <c r="D55" s="209">
        <f>SUMIFS('Banka PJ (F.C. mensal)'!62:62,'Banka PJ (F.C. mensal)'!$2:$2,"&gt;="&amp;'Output Banka PJ (mensal)'!D$1,'Banka PJ (F.C. mensal)'!$2:$2,"&lt;="&amp;EOMONTH(D$1,0))</f>
        <v>94.40000000000002</v>
      </c>
      <c r="E55" s="79">
        <f>SUMIFS('Banka PJ (F.C. mensal)'!62:62,'Banka PJ (F.C. mensal)'!$2:$2,"&gt;="&amp;'Output Banka PJ (mensal)'!E$1,'Banka PJ (F.C. mensal)'!$2:$2,"&lt;="&amp;EOMONTH(E$1,0))</f>
        <v>217.54000000000002</v>
      </c>
    </row>
    <row r="56" spans="1:5" ht="15.75" customHeight="1" x14ac:dyDescent="0.35">
      <c r="B56" s="70"/>
      <c r="C56" s="70"/>
      <c r="D56" s="209"/>
      <c r="E56" s="79"/>
    </row>
    <row r="57" spans="1:5" ht="15.75" customHeight="1" x14ac:dyDescent="0.35">
      <c r="A57" s="73" t="s">
        <v>848</v>
      </c>
      <c r="B57" s="70"/>
      <c r="C57" s="70"/>
      <c r="D57" s="208">
        <f t="shared" ref="D57:E57" si="9">SUM(D58:D59)</f>
        <v>6117.24</v>
      </c>
      <c r="E57" s="84">
        <f t="shared" si="9"/>
        <v>2933.67</v>
      </c>
    </row>
    <row r="58" spans="1:5" ht="15.75" customHeight="1" outlineLevel="1" x14ac:dyDescent="0.35">
      <c r="A58" s="3" t="s">
        <v>849</v>
      </c>
      <c r="B58" s="70"/>
      <c r="C58" s="70"/>
      <c r="D58" s="209">
        <f>SUMIFS('Banka PJ (F.C. mensal)'!65:65,'Banka PJ (F.C. mensal)'!$2:$2,"&gt;="&amp;'Output Banka PJ (mensal)'!D$1,'Banka PJ (F.C. mensal)'!$2:$2,"&lt;="&amp;EOMONTH(D$1,0))</f>
        <v>6117.24</v>
      </c>
      <c r="E58" s="79">
        <f>SUMIFS('Banka PJ (F.C. mensal)'!65:65,'Banka PJ (F.C. mensal)'!$2:$2,"&gt;="&amp;'Output Banka PJ (mensal)'!E$1,'Banka PJ (F.C. mensal)'!$2:$2,"&lt;="&amp;EOMONTH(E$1,0))</f>
        <v>2933.67</v>
      </c>
    </row>
    <row r="59" spans="1:5" ht="15.75" customHeight="1" outlineLevel="1" x14ac:dyDescent="0.35">
      <c r="A59" s="3" t="s">
        <v>850</v>
      </c>
      <c r="B59" s="70"/>
      <c r="C59" s="70"/>
      <c r="D59" s="209">
        <f>SUMIFS('Banka PJ (F.C. mensal)'!66:66,'Banka PJ (F.C. mensal)'!$2:$2,"&gt;="&amp;'Output Banka PJ (mensal)'!D$1,'Banka PJ (F.C. mensal)'!$2:$2,"&lt;="&amp;EOMONTH(D$1,0))</f>
        <v>0</v>
      </c>
      <c r="E59" s="79">
        <f>SUMIFS('Banka PJ (F.C. mensal)'!66:66,'Banka PJ (F.C. mensal)'!$2:$2,"&gt;="&amp;'Output Banka PJ (mensal)'!E$1,'Banka PJ (F.C. mensal)'!$2:$2,"&lt;="&amp;EOMONTH(E$1,0))</f>
        <v>0</v>
      </c>
    </row>
    <row r="60" spans="1:5" ht="15.75" customHeight="1" x14ac:dyDescent="0.35">
      <c r="A60" s="70"/>
      <c r="B60" s="70"/>
      <c r="C60" s="70"/>
      <c r="D60" s="215"/>
      <c r="E60" s="70"/>
    </row>
    <row r="61" spans="1:5" ht="15.75" customHeight="1" x14ac:dyDescent="0.35">
      <c r="A61" s="73" t="s">
        <v>851</v>
      </c>
      <c r="B61" s="70"/>
      <c r="C61" s="70"/>
      <c r="D61" s="213">
        <f t="shared" ref="D61:E61" si="10">SUM(D4,-D13,-D27,-D52,-D57)</f>
        <v>1178.4599999999955</v>
      </c>
      <c r="E61" s="76">
        <f t="shared" si="10"/>
        <v>7942.7900000000027</v>
      </c>
    </row>
    <row r="62" spans="1:5" ht="15.75" customHeight="1" x14ac:dyDescent="0.35">
      <c r="A62" s="70" t="s">
        <v>817</v>
      </c>
      <c r="B62" s="70"/>
      <c r="C62" s="70"/>
      <c r="D62" s="212">
        <f t="shared" ref="D62:E62" si="11">IFERROR(D61/D$4,"-")</f>
        <v>2.6465707610592023E-2</v>
      </c>
      <c r="E62" s="88">
        <f t="shared" si="11"/>
        <v>0.2061273045579656</v>
      </c>
    </row>
    <row r="63" spans="1:5" ht="15.75" customHeight="1" x14ac:dyDescent="0.35">
      <c r="A63" s="70"/>
      <c r="B63" s="70"/>
      <c r="C63" s="70"/>
      <c r="D63" s="215"/>
      <c r="E63" s="70"/>
    </row>
    <row r="64" spans="1:5" ht="15.75" customHeight="1" x14ac:dyDescent="0.35">
      <c r="A64" s="73" t="s">
        <v>852</v>
      </c>
      <c r="B64" s="70"/>
      <c r="C64" s="70"/>
      <c r="D64" s="208">
        <f t="shared" ref="D64:E64" si="12">SUM(D65:D67)</f>
        <v>0</v>
      </c>
      <c r="E64" s="84">
        <f t="shared" si="12"/>
        <v>8500</v>
      </c>
    </row>
    <row r="65" spans="1:5" ht="15.75" customHeight="1" outlineLevel="1" x14ac:dyDescent="0.35">
      <c r="A65" s="3" t="s">
        <v>853</v>
      </c>
      <c r="B65" s="70"/>
      <c r="C65" s="70"/>
      <c r="D65" s="209">
        <f>SUMIFS('Banka PJ (F.C. mensal)'!69:69,'Banka PJ (F.C. mensal)'!$2:$2,"&gt;="&amp;'Output Banka PJ (mensal)'!D$1,'Banka PJ (F.C. mensal)'!$2:$2,"&lt;="&amp;EOMONTH(D$1,0))</f>
        <v>0</v>
      </c>
      <c r="E65" s="79">
        <f>SUMIFS('Banka PJ (F.C. mensal)'!69:69,'Banka PJ (F.C. mensal)'!$2:$2,"&gt;="&amp;'Output Banka PJ (mensal)'!E$1,'Banka PJ (F.C. mensal)'!$2:$2,"&lt;="&amp;EOMONTH(E$1,0))</f>
        <v>8500</v>
      </c>
    </row>
    <row r="66" spans="1:5" ht="15.75" customHeight="1" outlineLevel="1" x14ac:dyDescent="0.35">
      <c r="A66" s="3" t="s">
        <v>854</v>
      </c>
      <c r="B66" s="70"/>
      <c r="C66" s="70"/>
      <c r="D66" s="209">
        <f>SUMIFS('Banka PJ (F.C. mensal)'!70:70,'Banka PJ (F.C. mensal)'!$2:$2,"&gt;="&amp;'Output Banka PJ (mensal)'!D$1,'Banka PJ (F.C. mensal)'!$2:$2,"&lt;="&amp;EOMONTH(D$1,0))</f>
        <v>0</v>
      </c>
      <c r="E66" s="79">
        <f>SUMIFS('Banka PJ (F.C. mensal)'!70:70,'Banka PJ (F.C. mensal)'!$2:$2,"&gt;="&amp;'Output Banka PJ (mensal)'!E$1,'Banka PJ (F.C. mensal)'!$2:$2,"&lt;="&amp;EOMONTH(E$1,0))</f>
        <v>0</v>
      </c>
    </row>
    <row r="67" spans="1:5" ht="15.75" customHeight="1" outlineLevel="1" x14ac:dyDescent="0.35">
      <c r="A67" s="3" t="s">
        <v>855</v>
      </c>
      <c r="B67" s="70"/>
      <c r="C67" s="70"/>
      <c r="D67" s="216">
        <f>SUMIFS('Banka PJ (F.C. mensal)'!71:71,'Banka PJ (F.C. mensal)'!$2:$2,"&gt;="&amp;'Output Banka PJ (mensal)'!D$1,'Banka PJ (F.C. mensal)'!$2:$2,"&lt;="&amp;EOMONTH(D$1,0))</f>
        <v>0</v>
      </c>
      <c r="E67" s="79">
        <f>SUMIFS('Banka PJ (F.C. mensal)'!71:71,'Banka PJ (F.C. mensal)'!$2:$2,"&gt;="&amp;'Output Banka PJ (mensal)'!E$1,'Banka PJ (F.C. mensal)'!$2:$2,"&lt;="&amp;EOMONTH(E$1,0))</f>
        <v>0</v>
      </c>
    </row>
    <row r="68" spans="1:5" ht="15.75" customHeight="1" x14ac:dyDescent="0.35">
      <c r="B68" s="70"/>
      <c r="C68" s="70"/>
      <c r="D68" s="79"/>
      <c r="E68" s="79"/>
    </row>
    <row r="69" spans="1:5" ht="15.75" customHeight="1" x14ac:dyDescent="0.35">
      <c r="B69" s="70"/>
      <c r="C69" s="70"/>
      <c r="D69" s="79"/>
      <c r="E69" s="79"/>
    </row>
    <row r="70" spans="1:5" ht="15.75" customHeight="1" x14ac:dyDescent="0.35">
      <c r="D70" s="7"/>
      <c r="E70" s="7"/>
    </row>
    <row r="71" spans="1:5" ht="15.75" customHeight="1" x14ac:dyDescent="0.35">
      <c r="D71" s="7"/>
      <c r="E71" s="7"/>
    </row>
    <row r="72" spans="1:5" ht="15.75" customHeight="1" x14ac:dyDescent="0.35">
      <c r="D72" s="7"/>
      <c r="E72" s="7"/>
    </row>
    <row r="73" spans="1:5" ht="15.75" customHeight="1" x14ac:dyDescent="0.35">
      <c r="D73" s="7"/>
      <c r="E73" s="7"/>
    </row>
    <row r="74" spans="1:5" ht="15.75" customHeight="1" x14ac:dyDescent="0.35">
      <c r="D74" s="7"/>
      <c r="E74" s="7"/>
    </row>
    <row r="75" spans="1:5" ht="15.75" customHeight="1" x14ac:dyDescent="0.35">
      <c r="D75" s="7"/>
      <c r="E75" s="7"/>
    </row>
    <row r="76" spans="1:5" ht="15.75" customHeight="1" x14ac:dyDescent="0.35">
      <c r="D76" s="7"/>
      <c r="E76" s="7"/>
    </row>
    <row r="77" spans="1:5" ht="15.75" customHeight="1" x14ac:dyDescent="0.35">
      <c r="D77" s="7"/>
      <c r="E77" s="7"/>
    </row>
    <row r="78" spans="1:5" ht="15.75" customHeight="1" x14ac:dyDescent="0.35">
      <c r="D78" s="7"/>
      <c r="E78" s="7"/>
    </row>
    <row r="79" spans="1:5" ht="15.75" customHeight="1" x14ac:dyDescent="0.35">
      <c r="D79" s="7"/>
      <c r="E79" s="7"/>
    </row>
    <row r="80" spans="1:5" ht="15.75" customHeight="1" x14ac:dyDescent="0.35">
      <c r="D80" s="7"/>
      <c r="E80" s="7"/>
    </row>
    <row r="81" spans="4:5" ht="15.75" customHeight="1" x14ac:dyDescent="0.35">
      <c r="D81" s="7"/>
      <c r="E81" s="7"/>
    </row>
    <row r="82" spans="4:5" ht="15.75" customHeight="1" x14ac:dyDescent="0.35">
      <c r="D82" s="7"/>
      <c r="E82" s="7"/>
    </row>
    <row r="83" spans="4:5" ht="15.75" customHeight="1" x14ac:dyDescent="0.35">
      <c r="D83" s="7"/>
      <c r="E83" s="7"/>
    </row>
    <row r="84" spans="4:5" ht="15.75" customHeight="1" x14ac:dyDescent="0.35">
      <c r="D84" s="7"/>
      <c r="E84" s="7"/>
    </row>
    <row r="85" spans="4:5" ht="15.75" customHeight="1" x14ac:dyDescent="0.35">
      <c r="D85" s="7"/>
      <c r="E85" s="7"/>
    </row>
    <row r="86" spans="4:5" ht="15.75" customHeight="1" x14ac:dyDescent="0.35">
      <c r="D86" s="7"/>
      <c r="E86" s="7"/>
    </row>
    <row r="87" spans="4:5" ht="15.75" customHeight="1" x14ac:dyDescent="0.35">
      <c r="D87" s="7"/>
      <c r="E87" s="7"/>
    </row>
    <row r="88" spans="4:5" ht="15.75" customHeight="1" x14ac:dyDescent="0.35">
      <c r="D88" s="7"/>
      <c r="E88" s="7"/>
    </row>
    <row r="89" spans="4:5" ht="15.75" customHeight="1" x14ac:dyDescent="0.35">
      <c r="D89" s="7"/>
      <c r="E89" s="7"/>
    </row>
    <row r="90" spans="4:5" ht="15.75" customHeight="1" x14ac:dyDescent="0.35">
      <c r="D90" s="7"/>
      <c r="E90" s="7"/>
    </row>
    <row r="91" spans="4:5" ht="15.75" customHeight="1" x14ac:dyDescent="0.35">
      <c r="D91" s="7"/>
      <c r="E91" s="7"/>
    </row>
    <row r="92" spans="4:5" ht="15.75" customHeight="1" x14ac:dyDescent="0.35">
      <c r="D92" s="7"/>
      <c r="E92" s="7"/>
    </row>
    <row r="93" spans="4:5" ht="15.75" customHeight="1" x14ac:dyDescent="0.35">
      <c r="D93" s="7"/>
      <c r="E93" s="7"/>
    </row>
    <row r="94" spans="4:5" ht="15.75" customHeight="1" x14ac:dyDescent="0.35">
      <c r="D94" s="7"/>
      <c r="E94" s="7"/>
    </row>
    <row r="95" spans="4:5" ht="15.75" customHeight="1" x14ac:dyDescent="0.35">
      <c r="D95" s="7"/>
      <c r="E95" s="7"/>
    </row>
    <row r="96" spans="4:5" ht="15.75" customHeight="1" x14ac:dyDescent="0.35">
      <c r="D96" s="7"/>
      <c r="E96" s="7"/>
    </row>
    <row r="97" spans="4:5" ht="15.75" customHeight="1" x14ac:dyDescent="0.35">
      <c r="D97" s="7"/>
      <c r="E97" s="7"/>
    </row>
    <row r="98" spans="4:5" ht="15.75" customHeight="1" x14ac:dyDescent="0.35">
      <c r="D98" s="7"/>
      <c r="E98" s="7"/>
    </row>
    <row r="99" spans="4:5" ht="15.75" customHeight="1" x14ac:dyDescent="0.35">
      <c r="D99" s="7"/>
      <c r="E99" s="7"/>
    </row>
    <row r="100" spans="4:5" ht="15.75" customHeight="1" x14ac:dyDescent="0.35">
      <c r="D100" s="7"/>
      <c r="E100" s="7"/>
    </row>
    <row r="101" spans="4:5" ht="15.75" customHeight="1" x14ac:dyDescent="0.35">
      <c r="D101" s="7"/>
      <c r="E101" s="7"/>
    </row>
    <row r="102" spans="4:5" ht="15.75" customHeight="1" x14ac:dyDescent="0.35">
      <c r="D102" s="7"/>
      <c r="E102" s="7"/>
    </row>
    <row r="103" spans="4:5" ht="15.75" customHeight="1" x14ac:dyDescent="0.35">
      <c r="D103" s="7"/>
      <c r="E103" s="7"/>
    </row>
    <row r="104" spans="4:5" ht="15.75" customHeight="1" x14ac:dyDescent="0.35">
      <c r="D104" s="7"/>
      <c r="E104" s="7"/>
    </row>
    <row r="105" spans="4:5" ht="15.75" customHeight="1" x14ac:dyDescent="0.35">
      <c r="D105" s="7"/>
      <c r="E105" s="7"/>
    </row>
    <row r="106" spans="4:5" ht="15.75" customHeight="1" x14ac:dyDescent="0.35">
      <c r="D106" s="7"/>
      <c r="E106" s="7"/>
    </row>
    <row r="107" spans="4:5" ht="15.75" customHeight="1" x14ac:dyDescent="0.35">
      <c r="D107" s="7"/>
      <c r="E107" s="7"/>
    </row>
    <row r="108" spans="4:5" ht="15.75" customHeight="1" x14ac:dyDescent="0.35">
      <c r="D108" s="7"/>
      <c r="E108" s="7"/>
    </row>
    <row r="109" spans="4:5" ht="15.75" customHeight="1" x14ac:dyDescent="0.35">
      <c r="D109" s="7"/>
      <c r="E109" s="7"/>
    </row>
    <row r="110" spans="4:5" ht="15.75" customHeight="1" x14ac:dyDescent="0.35">
      <c r="D110" s="7"/>
      <c r="E110" s="7"/>
    </row>
    <row r="111" spans="4:5" ht="15.75" customHeight="1" x14ac:dyDescent="0.35">
      <c r="D111" s="7"/>
      <c r="E111" s="7"/>
    </row>
    <row r="112" spans="4:5" ht="15.75" customHeight="1" x14ac:dyDescent="0.35">
      <c r="D112" s="7"/>
      <c r="E112" s="7"/>
    </row>
    <row r="113" spans="4:5" ht="15.75" customHeight="1" x14ac:dyDescent="0.35">
      <c r="D113" s="7"/>
      <c r="E113" s="7"/>
    </row>
    <row r="114" spans="4:5" ht="15.75" customHeight="1" x14ac:dyDescent="0.35">
      <c r="D114" s="7"/>
      <c r="E114" s="7"/>
    </row>
    <row r="115" spans="4:5" ht="15.75" customHeight="1" x14ac:dyDescent="0.35">
      <c r="D115" s="7"/>
      <c r="E115" s="7"/>
    </row>
    <row r="116" spans="4:5" ht="15.75" customHeight="1" x14ac:dyDescent="0.35">
      <c r="D116" s="7"/>
      <c r="E116" s="7"/>
    </row>
    <row r="117" spans="4:5" ht="15.75" customHeight="1" x14ac:dyDescent="0.35">
      <c r="D117" s="7"/>
      <c r="E117" s="7"/>
    </row>
    <row r="118" spans="4:5" ht="15.75" customHeight="1" x14ac:dyDescent="0.35">
      <c r="D118" s="7"/>
      <c r="E118" s="7"/>
    </row>
    <row r="119" spans="4:5" ht="15.75" customHeight="1" x14ac:dyDescent="0.35">
      <c r="D119" s="7"/>
      <c r="E119" s="7"/>
    </row>
    <row r="120" spans="4:5" ht="15.75" customHeight="1" x14ac:dyDescent="0.35">
      <c r="D120" s="7"/>
      <c r="E120" s="7"/>
    </row>
    <row r="121" spans="4:5" ht="15.75" customHeight="1" x14ac:dyDescent="0.35">
      <c r="D121" s="7"/>
      <c r="E121" s="7"/>
    </row>
    <row r="122" spans="4:5" ht="15.75" customHeight="1" x14ac:dyDescent="0.35">
      <c r="D122" s="7"/>
      <c r="E122" s="7"/>
    </row>
    <row r="123" spans="4:5" ht="15.75" customHeight="1" x14ac:dyDescent="0.35">
      <c r="D123" s="7"/>
      <c r="E123" s="7"/>
    </row>
    <row r="124" spans="4:5" ht="15.75" customHeight="1" x14ac:dyDescent="0.35">
      <c r="D124" s="7"/>
      <c r="E124" s="7"/>
    </row>
    <row r="125" spans="4:5" ht="15.75" customHeight="1" x14ac:dyDescent="0.35">
      <c r="D125" s="7"/>
      <c r="E125" s="7"/>
    </row>
    <row r="126" spans="4:5" ht="15.75" customHeight="1" x14ac:dyDescent="0.35">
      <c r="D126" s="7"/>
      <c r="E126" s="7"/>
    </row>
    <row r="127" spans="4:5" ht="15.75" customHeight="1" x14ac:dyDescent="0.35">
      <c r="D127" s="7"/>
      <c r="E127" s="7"/>
    </row>
    <row r="128" spans="4:5" ht="15.75" customHeight="1" x14ac:dyDescent="0.35">
      <c r="D128" s="7"/>
      <c r="E128" s="7"/>
    </row>
    <row r="129" spans="4:5" ht="15.75" customHeight="1" x14ac:dyDescent="0.35">
      <c r="D129" s="7"/>
      <c r="E129" s="7"/>
    </row>
    <row r="130" spans="4:5" ht="15.75" customHeight="1" x14ac:dyDescent="0.35">
      <c r="D130" s="7"/>
      <c r="E130" s="7"/>
    </row>
    <row r="131" spans="4:5" ht="15.75" customHeight="1" x14ac:dyDescent="0.35">
      <c r="D131" s="7"/>
      <c r="E131" s="7"/>
    </row>
    <row r="132" spans="4:5" ht="15.75" customHeight="1" x14ac:dyDescent="0.35">
      <c r="D132" s="7"/>
      <c r="E132" s="7"/>
    </row>
    <row r="133" spans="4:5" ht="15.75" customHeight="1" x14ac:dyDescent="0.35">
      <c r="D133" s="7"/>
      <c r="E133" s="7"/>
    </row>
    <row r="134" spans="4:5" ht="15.75" customHeight="1" x14ac:dyDescent="0.35">
      <c r="D134" s="7"/>
      <c r="E134" s="7"/>
    </row>
    <row r="135" spans="4:5" ht="15.75" customHeight="1" x14ac:dyDescent="0.35">
      <c r="D135" s="7"/>
      <c r="E135" s="7"/>
    </row>
    <row r="136" spans="4:5" ht="15.75" customHeight="1" x14ac:dyDescent="0.35">
      <c r="D136" s="7"/>
      <c r="E136" s="7"/>
    </row>
    <row r="137" spans="4:5" ht="15.75" customHeight="1" x14ac:dyDescent="0.35">
      <c r="D137" s="7"/>
      <c r="E137" s="7"/>
    </row>
    <row r="138" spans="4:5" ht="15.75" customHeight="1" x14ac:dyDescent="0.35">
      <c r="D138" s="7"/>
      <c r="E138" s="7"/>
    </row>
    <row r="139" spans="4:5" ht="15.75" customHeight="1" x14ac:dyDescent="0.35">
      <c r="D139" s="7"/>
      <c r="E139" s="7"/>
    </row>
    <row r="140" spans="4:5" ht="15.75" customHeight="1" x14ac:dyDescent="0.35">
      <c r="D140" s="7"/>
      <c r="E140" s="7"/>
    </row>
    <row r="141" spans="4:5" ht="15.75" customHeight="1" x14ac:dyDescent="0.35">
      <c r="D141" s="7"/>
      <c r="E141" s="7"/>
    </row>
    <row r="142" spans="4:5" ht="15.75" customHeight="1" x14ac:dyDescent="0.35">
      <c r="D142" s="7"/>
      <c r="E142" s="7"/>
    </row>
    <row r="143" spans="4:5" ht="15.75" customHeight="1" x14ac:dyDescent="0.35">
      <c r="D143" s="7"/>
      <c r="E143" s="7"/>
    </row>
    <row r="144" spans="4:5" ht="15.75" customHeight="1" x14ac:dyDescent="0.35">
      <c r="D144" s="7"/>
      <c r="E144" s="7"/>
    </row>
    <row r="145" spans="4:5" ht="15.75" customHeight="1" x14ac:dyDescent="0.35">
      <c r="D145" s="7"/>
      <c r="E145" s="7"/>
    </row>
    <row r="146" spans="4:5" ht="15.75" customHeight="1" x14ac:dyDescent="0.35">
      <c r="D146" s="7"/>
      <c r="E146" s="7"/>
    </row>
    <row r="147" spans="4:5" ht="15.75" customHeight="1" x14ac:dyDescent="0.35">
      <c r="D147" s="7"/>
      <c r="E147" s="7"/>
    </row>
    <row r="148" spans="4:5" ht="15.75" customHeight="1" x14ac:dyDescent="0.35">
      <c r="D148" s="7"/>
      <c r="E148" s="7"/>
    </row>
    <row r="149" spans="4:5" ht="15.75" customHeight="1" x14ac:dyDescent="0.35">
      <c r="D149" s="7"/>
      <c r="E149" s="7"/>
    </row>
    <row r="150" spans="4:5" ht="15.75" customHeight="1" x14ac:dyDescent="0.35">
      <c r="D150" s="7"/>
      <c r="E150" s="7"/>
    </row>
    <row r="151" spans="4:5" ht="15.75" customHeight="1" x14ac:dyDescent="0.35">
      <c r="D151" s="7"/>
      <c r="E151" s="7"/>
    </row>
    <row r="152" spans="4:5" ht="15.75" customHeight="1" x14ac:dyDescent="0.35">
      <c r="D152" s="7"/>
      <c r="E152" s="7"/>
    </row>
    <row r="153" spans="4:5" ht="15.75" customHeight="1" x14ac:dyDescent="0.35">
      <c r="D153" s="7"/>
      <c r="E153" s="7"/>
    </row>
    <row r="154" spans="4:5" ht="15.75" customHeight="1" x14ac:dyDescent="0.35">
      <c r="D154" s="7"/>
      <c r="E154" s="7"/>
    </row>
    <row r="155" spans="4:5" ht="15.75" customHeight="1" x14ac:dyDescent="0.35">
      <c r="D155" s="7"/>
      <c r="E155" s="7"/>
    </row>
    <row r="156" spans="4:5" ht="15.75" customHeight="1" x14ac:dyDescent="0.35">
      <c r="D156" s="7"/>
      <c r="E156" s="7"/>
    </row>
    <row r="157" spans="4:5" ht="15.75" customHeight="1" x14ac:dyDescent="0.35">
      <c r="D157" s="7"/>
      <c r="E157" s="7"/>
    </row>
    <row r="158" spans="4:5" ht="15.75" customHeight="1" x14ac:dyDescent="0.35">
      <c r="D158" s="7"/>
      <c r="E158" s="7"/>
    </row>
    <row r="159" spans="4:5" ht="15.75" customHeight="1" x14ac:dyDescent="0.35">
      <c r="D159" s="7"/>
      <c r="E159" s="7"/>
    </row>
    <row r="160" spans="4:5" ht="15.75" customHeight="1" x14ac:dyDescent="0.35">
      <c r="D160" s="7"/>
      <c r="E160" s="7"/>
    </row>
    <row r="161" spans="4:5" ht="15.75" customHeight="1" x14ac:dyDescent="0.35">
      <c r="D161" s="7"/>
      <c r="E161" s="7"/>
    </row>
    <row r="162" spans="4:5" ht="15.75" customHeight="1" x14ac:dyDescent="0.35">
      <c r="D162" s="7"/>
      <c r="E162" s="7"/>
    </row>
    <row r="163" spans="4:5" ht="15.75" customHeight="1" x14ac:dyDescent="0.35">
      <c r="D163" s="7"/>
      <c r="E163" s="7"/>
    </row>
    <row r="164" spans="4:5" ht="15.75" customHeight="1" x14ac:dyDescent="0.35">
      <c r="D164" s="7"/>
      <c r="E164" s="7"/>
    </row>
    <row r="165" spans="4:5" ht="15.75" customHeight="1" x14ac:dyDescent="0.35">
      <c r="D165" s="7"/>
      <c r="E165" s="7"/>
    </row>
    <row r="166" spans="4:5" ht="15.75" customHeight="1" x14ac:dyDescent="0.35">
      <c r="D166" s="7"/>
      <c r="E166" s="7"/>
    </row>
    <row r="167" spans="4:5" ht="15.75" customHeight="1" x14ac:dyDescent="0.35">
      <c r="D167" s="7"/>
      <c r="E167" s="7"/>
    </row>
    <row r="168" spans="4:5" ht="15.75" customHeight="1" x14ac:dyDescent="0.35">
      <c r="D168" s="7"/>
      <c r="E168" s="7"/>
    </row>
    <row r="169" spans="4:5" ht="15.75" customHeight="1" x14ac:dyDescent="0.35">
      <c r="D169" s="7"/>
      <c r="E169" s="7"/>
    </row>
    <row r="170" spans="4:5" ht="15.75" customHeight="1" x14ac:dyDescent="0.35">
      <c r="D170" s="7"/>
      <c r="E170" s="7"/>
    </row>
    <row r="171" spans="4:5" ht="15.75" customHeight="1" x14ac:dyDescent="0.35">
      <c r="D171" s="7"/>
      <c r="E171" s="7"/>
    </row>
    <row r="172" spans="4:5" ht="15.75" customHeight="1" x14ac:dyDescent="0.35">
      <c r="D172" s="7"/>
      <c r="E172" s="7"/>
    </row>
    <row r="173" spans="4:5" ht="15.75" customHeight="1" x14ac:dyDescent="0.35">
      <c r="D173" s="7"/>
      <c r="E173" s="7"/>
    </row>
    <row r="174" spans="4:5" ht="15.75" customHeight="1" x14ac:dyDescent="0.35">
      <c r="D174" s="7"/>
      <c r="E174" s="7"/>
    </row>
    <row r="175" spans="4:5" ht="15.75" customHeight="1" x14ac:dyDescent="0.35">
      <c r="D175" s="7"/>
      <c r="E175" s="7"/>
    </row>
    <row r="176" spans="4:5" ht="15.75" customHeight="1" x14ac:dyDescent="0.35">
      <c r="D176" s="7"/>
      <c r="E176" s="7"/>
    </row>
    <row r="177" spans="4:5" ht="15.75" customHeight="1" x14ac:dyDescent="0.35">
      <c r="D177" s="7"/>
      <c r="E177" s="7"/>
    </row>
    <row r="178" spans="4:5" ht="15.75" customHeight="1" x14ac:dyDescent="0.35">
      <c r="D178" s="7"/>
      <c r="E178" s="7"/>
    </row>
    <row r="179" spans="4:5" ht="15.75" customHeight="1" x14ac:dyDescent="0.35">
      <c r="D179" s="7"/>
      <c r="E179" s="7"/>
    </row>
    <row r="180" spans="4:5" ht="15.75" customHeight="1" x14ac:dyDescent="0.35">
      <c r="D180" s="7"/>
      <c r="E180" s="7"/>
    </row>
    <row r="181" spans="4:5" ht="15.75" customHeight="1" x14ac:dyDescent="0.35">
      <c r="D181" s="7"/>
      <c r="E181" s="7"/>
    </row>
    <row r="182" spans="4:5" ht="15.75" customHeight="1" x14ac:dyDescent="0.35">
      <c r="D182" s="7"/>
      <c r="E182" s="7"/>
    </row>
    <row r="183" spans="4:5" ht="15.75" customHeight="1" x14ac:dyDescent="0.35">
      <c r="D183" s="7"/>
      <c r="E183" s="7"/>
    </row>
    <row r="184" spans="4:5" ht="15.75" customHeight="1" x14ac:dyDescent="0.35">
      <c r="D184" s="7"/>
      <c r="E184" s="7"/>
    </row>
    <row r="185" spans="4:5" ht="15.75" customHeight="1" x14ac:dyDescent="0.35">
      <c r="D185" s="7"/>
      <c r="E185" s="7"/>
    </row>
    <row r="186" spans="4:5" ht="15.75" customHeight="1" x14ac:dyDescent="0.35">
      <c r="D186" s="7"/>
      <c r="E186" s="7"/>
    </row>
    <row r="187" spans="4:5" ht="15.75" customHeight="1" x14ac:dyDescent="0.35">
      <c r="D187" s="7"/>
      <c r="E187" s="7"/>
    </row>
    <row r="188" spans="4:5" ht="15.75" customHeight="1" x14ac:dyDescent="0.35">
      <c r="D188" s="7"/>
      <c r="E188" s="7"/>
    </row>
    <row r="189" spans="4:5" ht="15.75" customHeight="1" x14ac:dyDescent="0.35">
      <c r="D189" s="7"/>
      <c r="E189" s="7"/>
    </row>
    <row r="190" spans="4:5" ht="15.75" customHeight="1" x14ac:dyDescent="0.35">
      <c r="D190" s="7"/>
      <c r="E190" s="7"/>
    </row>
    <row r="191" spans="4:5" ht="15.75" customHeight="1" x14ac:dyDescent="0.35">
      <c r="D191" s="7"/>
      <c r="E191" s="7"/>
    </row>
    <row r="192" spans="4:5" ht="15.75" customHeight="1" x14ac:dyDescent="0.35">
      <c r="D192" s="7"/>
      <c r="E192" s="7"/>
    </row>
    <row r="193" spans="4:5" ht="15.75" customHeight="1" x14ac:dyDescent="0.35">
      <c r="D193" s="7"/>
      <c r="E193" s="7"/>
    </row>
    <row r="194" spans="4:5" ht="15.75" customHeight="1" x14ac:dyDescent="0.35">
      <c r="D194" s="7"/>
      <c r="E194" s="7"/>
    </row>
    <row r="195" spans="4:5" ht="15.75" customHeight="1" x14ac:dyDescent="0.35">
      <c r="D195" s="7"/>
      <c r="E195" s="7"/>
    </row>
    <row r="196" spans="4:5" ht="15.75" customHeight="1" x14ac:dyDescent="0.35">
      <c r="D196" s="7"/>
      <c r="E196" s="7"/>
    </row>
    <row r="197" spans="4:5" ht="15.75" customHeight="1" x14ac:dyDescent="0.35">
      <c r="D197" s="7"/>
      <c r="E197" s="7"/>
    </row>
    <row r="198" spans="4:5" ht="15.75" customHeight="1" x14ac:dyDescent="0.35">
      <c r="D198" s="7"/>
      <c r="E198" s="7"/>
    </row>
    <row r="199" spans="4:5" ht="15.75" customHeight="1" x14ac:dyDescent="0.35">
      <c r="D199" s="7"/>
      <c r="E199" s="7"/>
    </row>
    <row r="200" spans="4:5" ht="15.75" customHeight="1" x14ac:dyDescent="0.35">
      <c r="D200" s="7"/>
      <c r="E200" s="7"/>
    </row>
    <row r="201" spans="4:5" ht="15.75" customHeight="1" x14ac:dyDescent="0.35">
      <c r="D201" s="7"/>
      <c r="E201" s="7"/>
    </row>
    <row r="202" spans="4:5" ht="15.75" customHeight="1" x14ac:dyDescent="0.35">
      <c r="D202" s="7"/>
      <c r="E202" s="7"/>
    </row>
    <row r="203" spans="4:5" ht="15.75" customHeight="1" x14ac:dyDescent="0.35">
      <c r="D203" s="7"/>
      <c r="E203" s="7"/>
    </row>
    <row r="204" spans="4:5" ht="15.75" customHeight="1" x14ac:dyDescent="0.35">
      <c r="D204" s="7"/>
      <c r="E204" s="7"/>
    </row>
    <row r="205" spans="4:5" ht="15.75" customHeight="1" x14ac:dyDescent="0.35">
      <c r="D205" s="7"/>
      <c r="E205" s="7"/>
    </row>
    <row r="206" spans="4:5" ht="15.75" customHeight="1" x14ac:dyDescent="0.35">
      <c r="D206" s="7"/>
      <c r="E206" s="7"/>
    </row>
    <row r="207" spans="4:5" ht="15.75" customHeight="1" x14ac:dyDescent="0.35">
      <c r="D207" s="7"/>
      <c r="E207" s="7"/>
    </row>
    <row r="208" spans="4:5" ht="15.75" customHeight="1" x14ac:dyDescent="0.35">
      <c r="D208" s="7"/>
      <c r="E208" s="7"/>
    </row>
    <row r="209" spans="4:5" ht="15.75" customHeight="1" x14ac:dyDescent="0.35">
      <c r="D209" s="7"/>
      <c r="E209" s="7"/>
    </row>
    <row r="210" spans="4:5" ht="15.75" customHeight="1" x14ac:dyDescent="0.35">
      <c r="D210" s="7"/>
      <c r="E210" s="7"/>
    </row>
    <row r="211" spans="4:5" ht="15.75" customHeight="1" x14ac:dyDescent="0.35">
      <c r="D211" s="7"/>
      <c r="E211" s="7"/>
    </row>
    <row r="212" spans="4:5" ht="15.75" customHeight="1" x14ac:dyDescent="0.35">
      <c r="D212" s="7"/>
      <c r="E212" s="7"/>
    </row>
    <row r="213" spans="4:5" ht="15.75" customHeight="1" x14ac:dyDescent="0.35">
      <c r="D213" s="7"/>
      <c r="E213" s="7"/>
    </row>
    <row r="214" spans="4:5" ht="15.75" customHeight="1" x14ac:dyDescent="0.35">
      <c r="D214" s="7"/>
      <c r="E214" s="7"/>
    </row>
    <row r="215" spans="4:5" ht="15.75" customHeight="1" x14ac:dyDescent="0.35">
      <c r="D215" s="7"/>
      <c r="E215" s="7"/>
    </row>
    <row r="216" spans="4:5" ht="15.75" customHeight="1" x14ac:dyDescent="0.35">
      <c r="D216" s="7"/>
      <c r="E216" s="7"/>
    </row>
    <row r="217" spans="4:5" ht="15.75" customHeight="1" x14ac:dyDescent="0.35">
      <c r="D217" s="7"/>
      <c r="E217" s="7"/>
    </row>
    <row r="218" spans="4:5" ht="15.75" customHeight="1" x14ac:dyDescent="0.35">
      <c r="D218" s="7"/>
      <c r="E218" s="7"/>
    </row>
    <row r="219" spans="4:5" ht="15.75" customHeight="1" x14ac:dyDescent="0.35">
      <c r="D219" s="7"/>
      <c r="E219" s="7"/>
    </row>
    <row r="220" spans="4:5" ht="15.75" customHeight="1" x14ac:dyDescent="0.35">
      <c r="D220" s="7"/>
      <c r="E220" s="7"/>
    </row>
    <row r="221" spans="4:5" ht="15.75" customHeight="1" x14ac:dyDescent="0.35">
      <c r="D221" s="7"/>
      <c r="E221" s="7"/>
    </row>
    <row r="222" spans="4:5" ht="15.75" customHeight="1" x14ac:dyDescent="0.35">
      <c r="D222" s="7"/>
      <c r="E222" s="7"/>
    </row>
    <row r="223" spans="4:5" ht="15.75" customHeight="1" x14ac:dyDescent="0.35">
      <c r="D223" s="7"/>
      <c r="E223" s="7"/>
    </row>
    <row r="224" spans="4:5" ht="15.75" customHeight="1" x14ac:dyDescent="0.35">
      <c r="D224" s="7"/>
      <c r="E224" s="7"/>
    </row>
    <row r="225" spans="4:5" ht="15.75" customHeight="1" x14ac:dyDescent="0.35">
      <c r="D225" s="7"/>
      <c r="E225" s="7"/>
    </row>
    <row r="226" spans="4:5" ht="15.75" customHeight="1" x14ac:dyDescent="0.35">
      <c r="D226" s="7"/>
      <c r="E226" s="7"/>
    </row>
    <row r="227" spans="4:5" ht="15.75" customHeight="1" x14ac:dyDescent="0.35">
      <c r="D227" s="7"/>
      <c r="E227" s="7"/>
    </row>
    <row r="228" spans="4:5" ht="15.75" customHeight="1" x14ac:dyDescent="0.35">
      <c r="D228" s="7"/>
      <c r="E228" s="7"/>
    </row>
    <row r="229" spans="4:5" ht="15.75" customHeight="1" x14ac:dyDescent="0.35">
      <c r="D229" s="7"/>
      <c r="E229" s="7"/>
    </row>
    <row r="230" spans="4:5" ht="15.75" customHeight="1" x14ac:dyDescent="0.35">
      <c r="D230" s="7"/>
      <c r="E230" s="7"/>
    </row>
    <row r="231" spans="4:5" ht="15.75" customHeight="1" x14ac:dyDescent="0.35">
      <c r="D231" s="7"/>
      <c r="E231" s="7"/>
    </row>
    <row r="232" spans="4:5" ht="15.75" customHeight="1" x14ac:dyDescent="0.35">
      <c r="D232" s="7"/>
      <c r="E232" s="7"/>
    </row>
    <row r="233" spans="4:5" ht="15.75" customHeight="1" x14ac:dyDescent="0.35">
      <c r="D233" s="7"/>
      <c r="E233" s="7"/>
    </row>
    <row r="234" spans="4:5" ht="15.75" customHeight="1" x14ac:dyDescent="0.35">
      <c r="D234" s="7"/>
      <c r="E234" s="7"/>
    </row>
    <row r="235" spans="4:5" ht="15.75" customHeight="1" x14ac:dyDescent="0.35">
      <c r="D235" s="7"/>
      <c r="E235" s="7"/>
    </row>
    <row r="236" spans="4:5" ht="15.75" customHeight="1" x14ac:dyDescent="0.35">
      <c r="D236" s="7"/>
      <c r="E236" s="7"/>
    </row>
    <row r="237" spans="4:5" ht="15.75" customHeight="1" x14ac:dyDescent="0.35">
      <c r="D237" s="7"/>
      <c r="E237" s="7"/>
    </row>
    <row r="238" spans="4:5" ht="15.75" customHeight="1" x14ac:dyDescent="0.35">
      <c r="D238" s="7"/>
      <c r="E238" s="7"/>
    </row>
    <row r="239" spans="4:5" ht="15.75" customHeight="1" x14ac:dyDescent="0.35">
      <c r="D239" s="7"/>
      <c r="E239" s="7"/>
    </row>
    <row r="240" spans="4:5" ht="15.75" customHeight="1" x14ac:dyDescent="0.35">
      <c r="D240" s="7"/>
      <c r="E240" s="7"/>
    </row>
    <row r="241" spans="4:5" ht="15.75" customHeight="1" x14ac:dyDescent="0.35">
      <c r="D241" s="7"/>
      <c r="E241" s="7"/>
    </row>
    <row r="242" spans="4:5" ht="15.75" customHeight="1" x14ac:dyDescent="0.35">
      <c r="D242" s="7"/>
      <c r="E242" s="7"/>
    </row>
    <row r="243" spans="4:5" ht="15.75" customHeight="1" x14ac:dyDescent="0.35">
      <c r="D243" s="7"/>
      <c r="E243" s="7"/>
    </row>
    <row r="244" spans="4:5" ht="15.75" customHeight="1" x14ac:dyDescent="0.35">
      <c r="D244" s="7"/>
      <c r="E244" s="7"/>
    </row>
    <row r="245" spans="4:5" ht="15.75" customHeight="1" x14ac:dyDescent="0.35">
      <c r="D245" s="7"/>
      <c r="E245" s="7"/>
    </row>
    <row r="246" spans="4:5" ht="15.75" customHeight="1" x14ac:dyDescent="0.35">
      <c r="D246" s="7"/>
      <c r="E246" s="7"/>
    </row>
    <row r="247" spans="4:5" ht="15.75" customHeight="1" x14ac:dyDescent="0.35">
      <c r="D247" s="7"/>
      <c r="E247" s="7"/>
    </row>
    <row r="248" spans="4:5" ht="15.75" customHeight="1" x14ac:dyDescent="0.35">
      <c r="D248" s="7"/>
      <c r="E248" s="7"/>
    </row>
    <row r="249" spans="4:5" ht="15.75" customHeight="1" x14ac:dyDescent="0.35">
      <c r="D249" s="7"/>
      <c r="E249" s="7"/>
    </row>
    <row r="250" spans="4:5" ht="15.75" customHeight="1" x14ac:dyDescent="0.35">
      <c r="D250" s="7"/>
      <c r="E250" s="7"/>
    </row>
    <row r="251" spans="4:5" ht="15.75" customHeight="1" x14ac:dyDescent="0.35">
      <c r="D251" s="7"/>
      <c r="E251" s="7"/>
    </row>
    <row r="252" spans="4:5" ht="15.75" customHeight="1" x14ac:dyDescent="0.35">
      <c r="D252" s="7"/>
      <c r="E252" s="7"/>
    </row>
    <row r="253" spans="4:5" ht="15.75" customHeight="1" x14ac:dyDescent="0.35">
      <c r="D253" s="7"/>
      <c r="E253" s="7"/>
    </row>
    <row r="254" spans="4:5" ht="15.75" customHeight="1" x14ac:dyDescent="0.35">
      <c r="D254" s="7"/>
      <c r="E254" s="7"/>
    </row>
    <row r="255" spans="4:5" ht="15.75" customHeight="1" x14ac:dyDescent="0.35">
      <c r="D255" s="7"/>
      <c r="E255" s="7"/>
    </row>
    <row r="256" spans="4:5" ht="15.75" customHeight="1" x14ac:dyDescent="0.35">
      <c r="D256" s="7"/>
      <c r="E256" s="7"/>
    </row>
    <row r="257" spans="4:5" ht="15.75" customHeight="1" x14ac:dyDescent="0.35">
      <c r="D257" s="7"/>
      <c r="E257" s="7"/>
    </row>
    <row r="258" spans="4:5" ht="15.75" customHeight="1" x14ac:dyDescent="0.35">
      <c r="D258" s="7"/>
      <c r="E258" s="7"/>
    </row>
    <row r="259" spans="4:5" ht="15.75" customHeight="1" x14ac:dyDescent="0.35">
      <c r="D259" s="7"/>
      <c r="E259" s="7"/>
    </row>
    <row r="260" spans="4:5" ht="15.75" customHeight="1" x14ac:dyDescent="0.35">
      <c r="D260" s="7"/>
      <c r="E260" s="7"/>
    </row>
    <row r="261" spans="4:5" ht="15.75" customHeight="1" x14ac:dyDescent="0.35">
      <c r="D261" s="7"/>
      <c r="E261" s="7"/>
    </row>
    <row r="262" spans="4:5" ht="15.75" customHeight="1" x14ac:dyDescent="0.35">
      <c r="D262" s="7"/>
      <c r="E262" s="7"/>
    </row>
    <row r="263" spans="4:5" ht="15.75" customHeight="1" x14ac:dyDescent="0.35">
      <c r="D263" s="7"/>
      <c r="E263" s="7"/>
    </row>
    <row r="264" spans="4:5" ht="15.75" customHeight="1" x14ac:dyDescent="0.35">
      <c r="D264" s="7"/>
      <c r="E264" s="7"/>
    </row>
    <row r="265" spans="4:5" ht="15.75" customHeight="1" x14ac:dyDescent="0.35">
      <c r="D265" s="7"/>
      <c r="E265" s="7"/>
    </row>
    <row r="266" spans="4:5" ht="15.75" customHeight="1" x14ac:dyDescent="0.35">
      <c r="D266" s="7"/>
      <c r="E266" s="7"/>
    </row>
    <row r="267" spans="4:5" ht="15.75" customHeight="1" x14ac:dyDescent="0.35">
      <c r="D267" s="7"/>
      <c r="E267" s="7"/>
    </row>
    <row r="268" spans="4:5" ht="15.75" customHeight="1" x14ac:dyDescent="0.35">
      <c r="D268" s="7"/>
      <c r="E268" s="7"/>
    </row>
    <row r="269" spans="4:5" ht="15.75" customHeight="1" x14ac:dyDescent="0.35">
      <c r="D269" s="7"/>
      <c r="E269" s="7"/>
    </row>
    <row r="270" spans="4:5" ht="15.75" customHeight="1" x14ac:dyDescent="0.35">
      <c r="D270" s="7"/>
      <c r="E270" s="7"/>
    </row>
    <row r="271" spans="4:5" ht="15.75" customHeight="1" x14ac:dyDescent="0.35">
      <c r="D271" s="7"/>
      <c r="E271" s="7"/>
    </row>
    <row r="272" spans="4:5" ht="15.75" customHeight="1" x14ac:dyDescent="0.35">
      <c r="D272" s="7"/>
      <c r="E272" s="7"/>
    </row>
    <row r="273" spans="4:5" ht="15.75" customHeight="1" x14ac:dyDescent="0.35">
      <c r="D273" s="7"/>
      <c r="E273" s="7"/>
    </row>
    <row r="274" spans="4:5" ht="15.75" customHeight="1" x14ac:dyDescent="0.35">
      <c r="D274" s="7"/>
      <c r="E274" s="7"/>
    </row>
    <row r="275" spans="4:5" ht="15.75" customHeight="1" x14ac:dyDescent="0.35">
      <c r="D275" s="7"/>
      <c r="E275" s="7"/>
    </row>
    <row r="276" spans="4:5" ht="15.75" customHeight="1" x14ac:dyDescent="0.35">
      <c r="D276" s="7"/>
      <c r="E276" s="7"/>
    </row>
    <row r="277" spans="4:5" ht="15.75" customHeight="1" x14ac:dyDescent="0.35">
      <c r="D277" s="7"/>
      <c r="E277" s="7"/>
    </row>
    <row r="278" spans="4:5" ht="15.75" customHeight="1" x14ac:dyDescent="0.35">
      <c r="D278" s="7"/>
      <c r="E278" s="7"/>
    </row>
    <row r="279" spans="4:5" ht="15.75" customHeight="1" x14ac:dyDescent="0.35">
      <c r="D279" s="7"/>
      <c r="E279" s="7"/>
    </row>
    <row r="280" spans="4:5" ht="15.75" customHeight="1" x14ac:dyDescent="0.35">
      <c r="D280" s="7"/>
      <c r="E280" s="7"/>
    </row>
    <row r="281" spans="4:5" ht="15.75" customHeight="1" x14ac:dyDescent="0.35">
      <c r="D281" s="7"/>
      <c r="E281" s="7"/>
    </row>
    <row r="282" spans="4:5" ht="15.75" customHeight="1" x14ac:dyDescent="0.35">
      <c r="D282" s="7"/>
      <c r="E282" s="7"/>
    </row>
    <row r="283" spans="4:5" ht="15.75" customHeight="1" x14ac:dyDescent="0.35">
      <c r="D283" s="7"/>
      <c r="E283" s="7"/>
    </row>
    <row r="284" spans="4:5" ht="15.75" customHeight="1" x14ac:dyDescent="0.35">
      <c r="D284" s="7"/>
      <c r="E284" s="7"/>
    </row>
    <row r="285" spans="4:5" ht="15.75" customHeight="1" x14ac:dyDescent="0.35">
      <c r="D285" s="7"/>
      <c r="E285" s="7"/>
    </row>
    <row r="286" spans="4:5" ht="15.75" customHeight="1" x14ac:dyDescent="0.35">
      <c r="D286" s="7"/>
      <c r="E286" s="7"/>
    </row>
    <row r="287" spans="4:5" ht="15.75" customHeight="1" x14ac:dyDescent="0.35">
      <c r="D287" s="7"/>
      <c r="E287" s="7"/>
    </row>
    <row r="288" spans="4:5" ht="15.75" customHeight="1" x14ac:dyDescent="0.35">
      <c r="D288" s="7"/>
      <c r="E288" s="7"/>
    </row>
    <row r="289" spans="4:5" ht="15.75" customHeight="1" x14ac:dyDescent="0.35">
      <c r="D289" s="7"/>
      <c r="E289" s="7"/>
    </row>
    <row r="290" spans="4:5" ht="15.75" customHeight="1" x14ac:dyDescent="0.35">
      <c r="D290" s="7"/>
      <c r="E290" s="7"/>
    </row>
    <row r="291" spans="4:5" ht="15.75" customHeight="1" x14ac:dyDescent="0.35">
      <c r="D291" s="7"/>
      <c r="E291" s="7"/>
    </row>
    <row r="292" spans="4:5" ht="15.75" customHeight="1" x14ac:dyDescent="0.35">
      <c r="D292" s="7"/>
      <c r="E292" s="7"/>
    </row>
    <row r="293" spans="4:5" ht="15.75" customHeight="1" x14ac:dyDescent="0.35">
      <c r="D293" s="7"/>
      <c r="E293" s="7"/>
    </row>
    <row r="294" spans="4:5" ht="15.75" customHeight="1" x14ac:dyDescent="0.35">
      <c r="D294" s="7"/>
      <c r="E294" s="7"/>
    </row>
    <row r="295" spans="4:5" ht="15.75" customHeight="1" x14ac:dyDescent="0.35">
      <c r="D295" s="7"/>
      <c r="E295" s="7"/>
    </row>
    <row r="296" spans="4:5" ht="15.75" customHeight="1" x14ac:dyDescent="0.35">
      <c r="D296" s="7"/>
      <c r="E296" s="7"/>
    </row>
    <row r="297" spans="4:5" ht="15.75" customHeight="1" x14ac:dyDescent="0.35">
      <c r="D297" s="7"/>
      <c r="E297" s="7"/>
    </row>
    <row r="298" spans="4:5" ht="15.75" customHeight="1" x14ac:dyDescent="0.35">
      <c r="D298" s="7"/>
      <c r="E298" s="7"/>
    </row>
    <row r="299" spans="4:5" ht="15.75" customHeight="1" x14ac:dyDescent="0.35">
      <c r="D299" s="7"/>
      <c r="E299" s="7"/>
    </row>
    <row r="300" spans="4:5" ht="15.75" customHeight="1" x14ac:dyDescent="0.35">
      <c r="D300" s="7"/>
      <c r="E300" s="7"/>
    </row>
    <row r="301" spans="4:5" ht="15.75" customHeight="1" x14ac:dyDescent="0.35">
      <c r="D301" s="7"/>
      <c r="E301" s="7"/>
    </row>
    <row r="302" spans="4:5" ht="15.75" customHeight="1" x14ac:dyDescent="0.35">
      <c r="D302" s="7"/>
      <c r="E302" s="7"/>
    </row>
    <row r="303" spans="4:5" ht="15.75" customHeight="1" x14ac:dyDescent="0.35">
      <c r="D303" s="7"/>
      <c r="E303" s="7"/>
    </row>
    <row r="304" spans="4:5" ht="15.75" customHeight="1" x14ac:dyDescent="0.35">
      <c r="D304" s="7"/>
      <c r="E304" s="7"/>
    </row>
    <row r="305" spans="4:5" ht="15.75" customHeight="1" x14ac:dyDescent="0.35">
      <c r="D305" s="7"/>
      <c r="E305" s="7"/>
    </row>
    <row r="306" spans="4:5" ht="15.75" customHeight="1" x14ac:dyDescent="0.35">
      <c r="D306" s="7"/>
      <c r="E306" s="7"/>
    </row>
    <row r="307" spans="4:5" ht="15.75" customHeight="1" x14ac:dyDescent="0.35">
      <c r="D307" s="7"/>
      <c r="E307" s="7"/>
    </row>
    <row r="308" spans="4:5" ht="15.75" customHeight="1" x14ac:dyDescent="0.35">
      <c r="D308" s="7"/>
      <c r="E308" s="7"/>
    </row>
    <row r="309" spans="4:5" ht="15.75" customHeight="1" x14ac:dyDescent="0.35">
      <c r="D309" s="7"/>
      <c r="E309" s="7"/>
    </row>
    <row r="310" spans="4:5" ht="15.75" customHeight="1" x14ac:dyDescent="0.35">
      <c r="D310" s="7"/>
      <c r="E310" s="7"/>
    </row>
    <row r="311" spans="4:5" ht="15.75" customHeight="1" x14ac:dyDescent="0.35">
      <c r="D311" s="7"/>
      <c r="E311" s="7"/>
    </row>
    <row r="312" spans="4:5" ht="15.75" customHeight="1" x14ac:dyDescent="0.35">
      <c r="D312" s="7"/>
      <c r="E312" s="7"/>
    </row>
    <row r="313" spans="4:5" ht="15.75" customHeight="1" x14ac:dyDescent="0.35">
      <c r="D313" s="7"/>
      <c r="E313" s="7"/>
    </row>
    <row r="314" spans="4:5" ht="15.75" customHeight="1" x14ac:dyDescent="0.35">
      <c r="D314" s="7"/>
      <c r="E314" s="7"/>
    </row>
    <row r="315" spans="4:5" ht="15.75" customHeight="1" x14ac:dyDescent="0.35">
      <c r="D315" s="7"/>
      <c r="E315" s="7"/>
    </row>
    <row r="316" spans="4:5" ht="15.75" customHeight="1" x14ac:dyDescent="0.35">
      <c r="D316" s="7"/>
      <c r="E316" s="7"/>
    </row>
    <row r="317" spans="4:5" ht="15.75" customHeight="1" x14ac:dyDescent="0.35">
      <c r="D317" s="7"/>
      <c r="E317" s="7"/>
    </row>
    <row r="318" spans="4:5" ht="15.75" customHeight="1" x14ac:dyDescent="0.35">
      <c r="D318" s="7"/>
      <c r="E318" s="7"/>
    </row>
    <row r="319" spans="4:5" ht="15.75" customHeight="1" x14ac:dyDescent="0.35">
      <c r="D319" s="7"/>
      <c r="E319" s="7"/>
    </row>
    <row r="320" spans="4:5" ht="15.75" customHeight="1" x14ac:dyDescent="0.35">
      <c r="D320" s="7"/>
      <c r="E320" s="7"/>
    </row>
    <row r="321" spans="4:5" ht="15.75" customHeight="1" x14ac:dyDescent="0.35">
      <c r="D321" s="7"/>
      <c r="E321" s="7"/>
    </row>
    <row r="322" spans="4:5" ht="15.75" customHeight="1" x14ac:dyDescent="0.35">
      <c r="D322" s="7"/>
      <c r="E322" s="7"/>
    </row>
    <row r="323" spans="4:5" ht="15.75" customHeight="1" x14ac:dyDescent="0.35">
      <c r="D323" s="7"/>
      <c r="E323" s="7"/>
    </row>
    <row r="324" spans="4:5" ht="15.75" customHeight="1" x14ac:dyDescent="0.35">
      <c r="D324" s="7"/>
      <c r="E324" s="7"/>
    </row>
    <row r="325" spans="4:5" ht="15.75" customHeight="1" x14ac:dyDescent="0.35">
      <c r="D325" s="7"/>
      <c r="E325" s="7"/>
    </row>
    <row r="326" spans="4:5" ht="15.75" customHeight="1" x14ac:dyDescent="0.35">
      <c r="D326" s="7"/>
      <c r="E326" s="7"/>
    </row>
    <row r="327" spans="4:5" ht="15.75" customHeight="1" x14ac:dyDescent="0.35">
      <c r="D327" s="7"/>
      <c r="E327" s="7"/>
    </row>
    <row r="328" spans="4:5" ht="15.75" customHeight="1" x14ac:dyDescent="0.35">
      <c r="D328" s="7"/>
      <c r="E328" s="7"/>
    </row>
    <row r="329" spans="4:5" ht="15.75" customHeight="1" x14ac:dyDescent="0.35">
      <c r="D329" s="7"/>
      <c r="E329" s="7"/>
    </row>
    <row r="330" spans="4:5" ht="15.75" customHeight="1" x14ac:dyDescent="0.35">
      <c r="D330" s="7"/>
      <c r="E330" s="7"/>
    </row>
    <row r="331" spans="4:5" ht="15.75" customHeight="1" x14ac:dyDescent="0.35">
      <c r="D331" s="7"/>
      <c r="E331" s="7"/>
    </row>
    <row r="332" spans="4:5" ht="15.75" customHeight="1" x14ac:dyDescent="0.35">
      <c r="D332" s="7"/>
      <c r="E332" s="7"/>
    </row>
    <row r="333" spans="4:5" ht="15.75" customHeight="1" x14ac:dyDescent="0.35">
      <c r="D333" s="7"/>
      <c r="E333" s="7"/>
    </row>
    <row r="334" spans="4:5" ht="15.75" customHeight="1" x14ac:dyDescent="0.35">
      <c r="D334" s="7"/>
      <c r="E334" s="7"/>
    </row>
    <row r="335" spans="4:5" ht="15.75" customHeight="1" x14ac:dyDescent="0.35">
      <c r="D335" s="7"/>
      <c r="E335" s="7"/>
    </row>
    <row r="336" spans="4:5" ht="15.75" customHeight="1" x14ac:dyDescent="0.35">
      <c r="D336" s="7"/>
      <c r="E336" s="7"/>
    </row>
    <row r="337" spans="4:5" ht="15.75" customHeight="1" x14ac:dyDescent="0.35">
      <c r="D337" s="7"/>
      <c r="E337" s="7"/>
    </row>
    <row r="338" spans="4:5" ht="15.75" customHeight="1" x14ac:dyDescent="0.35">
      <c r="D338" s="7"/>
      <c r="E338" s="7"/>
    </row>
    <row r="339" spans="4:5" ht="15.75" customHeight="1" x14ac:dyDescent="0.35">
      <c r="D339" s="7"/>
      <c r="E339" s="7"/>
    </row>
    <row r="340" spans="4:5" ht="15.75" customHeight="1" x14ac:dyDescent="0.35">
      <c r="D340" s="7"/>
      <c r="E340" s="7"/>
    </row>
    <row r="341" spans="4:5" ht="15.75" customHeight="1" x14ac:dyDescent="0.35">
      <c r="D341" s="7"/>
      <c r="E341" s="7"/>
    </row>
    <row r="342" spans="4:5" ht="15.75" customHeight="1" x14ac:dyDescent="0.35">
      <c r="D342" s="7"/>
      <c r="E342" s="7"/>
    </row>
    <row r="343" spans="4:5" ht="15.75" customHeight="1" x14ac:dyDescent="0.35">
      <c r="D343" s="7"/>
      <c r="E343" s="7"/>
    </row>
    <row r="344" spans="4:5" ht="15.75" customHeight="1" x14ac:dyDescent="0.35">
      <c r="D344" s="7"/>
      <c r="E344" s="7"/>
    </row>
    <row r="345" spans="4:5" ht="15.75" customHeight="1" x14ac:dyDescent="0.35">
      <c r="D345" s="7"/>
      <c r="E345" s="7"/>
    </row>
    <row r="346" spans="4:5" ht="15.75" customHeight="1" x14ac:dyDescent="0.35">
      <c r="D346" s="7"/>
      <c r="E346" s="7"/>
    </row>
    <row r="347" spans="4:5" ht="15.75" customHeight="1" x14ac:dyDescent="0.35">
      <c r="D347" s="7"/>
      <c r="E347" s="7"/>
    </row>
    <row r="348" spans="4:5" ht="15.75" customHeight="1" x14ac:dyDescent="0.35">
      <c r="D348" s="7"/>
      <c r="E348" s="7"/>
    </row>
    <row r="349" spans="4:5" ht="15.75" customHeight="1" x14ac:dyDescent="0.35">
      <c r="D349" s="7"/>
      <c r="E349" s="7"/>
    </row>
    <row r="350" spans="4:5" ht="15.75" customHeight="1" x14ac:dyDescent="0.35">
      <c r="D350" s="7"/>
      <c r="E350" s="7"/>
    </row>
    <row r="351" spans="4:5" ht="15.75" customHeight="1" x14ac:dyDescent="0.35">
      <c r="D351" s="7"/>
      <c r="E351" s="7"/>
    </row>
    <row r="352" spans="4:5" ht="15.75" customHeight="1" x14ac:dyDescent="0.35">
      <c r="D352" s="7"/>
      <c r="E352" s="7"/>
    </row>
    <row r="353" spans="4:5" ht="15.75" customHeight="1" x14ac:dyDescent="0.35">
      <c r="D353" s="7"/>
      <c r="E353" s="7"/>
    </row>
    <row r="354" spans="4:5" ht="15.75" customHeight="1" x14ac:dyDescent="0.35">
      <c r="D354" s="7"/>
      <c r="E354" s="7"/>
    </row>
    <row r="355" spans="4:5" ht="15.75" customHeight="1" x14ac:dyDescent="0.35">
      <c r="D355" s="7"/>
      <c r="E355" s="7"/>
    </row>
    <row r="356" spans="4:5" ht="15.75" customHeight="1" x14ac:dyDescent="0.35">
      <c r="D356" s="7"/>
      <c r="E356" s="7"/>
    </row>
    <row r="357" spans="4:5" ht="15.75" customHeight="1" x14ac:dyDescent="0.35">
      <c r="D357" s="7"/>
      <c r="E357" s="7"/>
    </row>
    <row r="358" spans="4:5" ht="15.75" customHeight="1" x14ac:dyDescent="0.35">
      <c r="D358" s="7"/>
      <c r="E358" s="7"/>
    </row>
    <row r="359" spans="4:5" ht="15.75" customHeight="1" x14ac:dyDescent="0.35">
      <c r="D359" s="7"/>
      <c r="E359" s="7"/>
    </row>
    <row r="360" spans="4:5" ht="15.75" customHeight="1" x14ac:dyDescent="0.35">
      <c r="D360" s="7"/>
      <c r="E360" s="7"/>
    </row>
    <row r="361" spans="4:5" ht="15.75" customHeight="1" x14ac:dyDescent="0.35">
      <c r="D361" s="7"/>
      <c r="E361" s="7"/>
    </row>
    <row r="362" spans="4:5" ht="15.75" customHeight="1" x14ac:dyDescent="0.35">
      <c r="D362" s="7"/>
      <c r="E362" s="7"/>
    </row>
    <row r="363" spans="4:5" ht="15.75" customHeight="1" x14ac:dyDescent="0.35">
      <c r="D363" s="7"/>
      <c r="E363" s="7"/>
    </row>
    <row r="364" spans="4:5" ht="15.75" customHeight="1" x14ac:dyDescent="0.35">
      <c r="D364" s="7"/>
      <c r="E364" s="7"/>
    </row>
    <row r="365" spans="4:5" ht="15.75" customHeight="1" x14ac:dyDescent="0.35">
      <c r="D365" s="7"/>
      <c r="E365" s="7"/>
    </row>
    <row r="366" spans="4:5" ht="15.75" customHeight="1" x14ac:dyDescent="0.35">
      <c r="D366" s="7"/>
      <c r="E366" s="7"/>
    </row>
    <row r="367" spans="4:5" ht="15.75" customHeight="1" x14ac:dyDescent="0.35">
      <c r="D367" s="7"/>
      <c r="E367" s="7"/>
    </row>
    <row r="368" spans="4:5" ht="15.75" customHeight="1" x14ac:dyDescent="0.35">
      <c r="D368" s="7"/>
      <c r="E368" s="7"/>
    </row>
    <row r="369" spans="4:5" ht="15.75" customHeight="1" x14ac:dyDescent="0.35">
      <c r="D369" s="7"/>
      <c r="E369" s="7"/>
    </row>
    <row r="370" spans="4:5" ht="15.75" customHeight="1" x14ac:dyDescent="0.35">
      <c r="D370" s="7"/>
      <c r="E370" s="7"/>
    </row>
    <row r="371" spans="4:5" ht="15.75" customHeight="1" x14ac:dyDescent="0.35">
      <c r="D371" s="7"/>
      <c r="E371" s="7"/>
    </row>
    <row r="372" spans="4:5" ht="15.75" customHeight="1" x14ac:dyDescent="0.35">
      <c r="D372" s="7"/>
      <c r="E372" s="7"/>
    </row>
    <row r="373" spans="4:5" ht="15.75" customHeight="1" x14ac:dyDescent="0.35">
      <c r="D373" s="7"/>
      <c r="E373" s="7"/>
    </row>
    <row r="374" spans="4:5" ht="15.75" customHeight="1" x14ac:dyDescent="0.35">
      <c r="D374" s="7"/>
      <c r="E374" s="7"/>
    </row>
    <row r="375" spans="4:5" ht="15.75" customHeight="1" x14ac:dyDescent="0.35">
      <c r="D375" s="7"/>
      <c r="E375" s="7"/>
    </row>
    <row r="376" spans="4:5" ht="15.75" customHeight="1" x14ac:dyDescent="0.35">
      <c r="D376" s="7"/>
      <c r="E376" s="7"/>
    </row>
    <row r="377" spans="4:5" ht="15.75" customHeight="1" x14ac:dyDescent="0.35">
      <c r="D377" s="7"/>
      <c r="E377" s="7"/>
    </row>
    <row r="378" spans="4:5" ht="15.75" customHeight="1" x14ac:dyDescent="0.35">
      <c r="D378" s="7"/>
      <c r="E378" s="7"/>
    </row>
    <row r="379" spans="4:5" ht="15.75" customHeight="1" x14ac:dyDescent="0.35">
      <c r="D379" s="7"/>
      <c r="E379" s="7"/>
    </row>
    <row r="380" spans="4:5" ht="15.75" customHeight="1" x14ac:dyDescent="0.35">
      <c r="D380" s="7"/>
      <c r="E380" s="7"/>
    </row>
    <row r="381" spans="4:5" ht="15.75" customHeight="1" x14ac:dyDescent="0.35">
      <c r="D381" s="7"/>
      <c r="E381" s="7"/>
    </row>
    <row r="382" spans="4:5" ht="15.75" customHeight="1" x14ac:dyDescent="0.35">
      <c r="D382" s="7"/>
      <c r="E382" s="7"/>
    </row>
    <row r="383" spans="4:5" ht="15.75" customHeight="1" x14ac:dyDescent="0.35">
      <c r="D383" s="7"/>
      <c r="E383" s="7"/>
    </row>
    <row r="384" spans="4:5" ht="15.75" customHeight="1" x14ac:dyDescent="0.35">
      <c r="D384" s="7"/>
      <c r="E384" s="7"/>
    </row>
    <row r="385" spans="4:5" ht="15.75" customHeight="1" x14ac:dyDescent="0.35">
      <c r="D385" s="7"/>
      <c r="E385" s="7"/>
    </row>
    <row r="386" spans="4:5" ht="15.75" customHeight="1" x14ac:dyDescent="0.35">
      <c r="D386" s="7"/>
      <c r="E386" s="7"/>
    </row>
    <row r="387" spans="4:5" ht="15.75" customHeight="1" x14ac:dyDescent="0.35">
      <c r="D387" s="7"/>
      <c r="E387" s="7"/>
    </row>
    <row r="388" spans="4:5" ht="15.75" customHeight="1" x14ac:dyDescent="0.35">
      <c r="D388" s="7"/>
      <c r="E388" s="7"/>
    </row>
    <row r="389" spans="4:5" ht="15.75" customHeight="1" x14ac:dyDescent="0.35">
      <c r="D389" s="7"/>
      <c r="E389" s="7"/>
    </row>
    <row r="390" spans="4:5" ht="15.75" customHeight="1" x14ac:dyDescent="0.35">
      <c r="D390" s="7"/>
      <c r="E390" s="7"/>
    </row>
    <row r="391" spans="4:5" ht="15.75" customHeight="1" x14ac:dyDescent="0.35">
      <c r="D391" s="7"/>
      <c r="E391" s="7"/>
    </row>
    <row r="392" spans="4:5" ht="15.75" customHeight="1" x14ac:dyDescent="0.35">
      <c r="D392" s="7"/>
      <c r="E392" s="7"/>
    </row>
    <row r="393" spans="4:5" ht="15.75" customHeight="1" x14ac:dyDescent="0.35">
      <c r="D393" s="7"/>
      <c r="E393" s="7"/>
    </row>
    <row r="394" spans="4:5" ht="15.75" customHeight="1" x14ac:dyDescent="0.35">
      <c r="D394" s="7"/>
      <c r="E394" s="7"/>
    </row>
    <row r="395" spans="4:5" ht="15.75" customHeight="1" x14ac:dyDescent="0.35">
      <c r="D395" s="7"/>
      <c r="E395" s="7"/>
    </row>
    <row r="396" spans="4:5" ht="15.75" customHeight="1" x14ac:dyDescent="0.35">
      <c r="D396" s="7"/>
      <c r="E396" s="7"/>
    </row>
    <row r="397" spans="4:5" ht="15.75" customHeight="1" x14ac:dyDescent="0.35">
      <c r="D397" s="7"/>
      <c r="E397" s="7"/>
    </row>
    <row r="398" spans="4:5" ht="15.75" customHeight="1" x14ac:dyDescent="0.35">
      <c r="D398" s="7"/>
      <c r="E398" s="7"/>
    </row>
    <row r="399" spans="4:5" ht="15.75" customHeight="1" x14ac:dyDescent="0.35">
      <c r="D399" s="7"/>
      <c r="E399" s="7"/>
    </row>
    <row r="400" spans="4:5" ht="15.75" customHeight="1" x14ac:dyDescent="0.35">
      <c r="D400" s="7"/>
      <c r="E400" s="7"/>
    </row>
    <row r="401" spans="4:5" ht="15.75" customHeight="1" x14ac:dyDescent="0.35">
      <c r="D401" s="7"/>
      <c r="E401" s="7"/>
    </row>
    <row r="402" spans="4:5" ht="15.75" customHeight="1" x14ac:dyDescent="0.35">
      <c r="D402" s="7"/>
      <c r="E402" s="7"/>
    </row>
    <row r="403" spans="4:5" ht="15.75" customHeight="1" x14ac:dyDescent="0.35">
      <c r="D403" s="7"/>
      <c r="E403" s="7"/>
    </row>
    <row r="404" spans="4:5" ht="15.75" customHeight="1" x14ac:dyDescent="0.35">
      <c r="D404" s="7"/>
      <c r="E404" s="7"/>
    </row>
    <row r="405" spans="4:5" ht="15.75" customHeight="1" x14ac:dyDescent="0.35">
      <c r="D405" s="7"/>
      <c r="E405" s="7"/>
    </row>
    <row r="406" spans="4:5" ht="15.75" customHeight="1" x14ac:dyDescent="0.35">
      <c r="D406" s="7"/>
      <c r="E406" s="7"/>
    </row>
    <row r="407" spans="4:5" ht="15.75" customHeight="1" x14ac:dyDescent="0.35">
      <c r="D407" s="7"/>
      <c r="E407" s="7"/>
    </row>
    <row r="408" spans="4:5" ht="15.75" customHeight="1" x14ac:dyDescent="0.35">
      <c r="D408" s="7"/>
      <c r="E408" s="7"/>
    </row>
    <row r="409" spans="4:5" ht="15.75" customHeight="1" x14ac:dyDescent="0.35">
      <c r="D409" s="7"/>
      <c r="E409" s="7"/>
    </row>
    <row r="410" spans="4:5" ht="15.75" customHeight="1" x14ac:dyDescent="0.35">
      <c r="D410" s="7"/>
      <c r="E410" s="7"/>
    </row>
    <row r="411" spans="4:5" ht="15.75" customHeight="1" x14ac:dyDescent="0.35">
      <c r="D411" s="7"/>
      <c r="E411" s="7"/>
    </row>
    <row r="412" spans="4:5" ht="15.75" customHeight="1" x14ac:dyDescent="0.35">
      <c r="D412" s="7"/>
      <c r="E412" s="7"/>
    </row>
    <row r="413" spans="4:5" ht="15.75" customHeight="1" x14ac:dyDescent="0.35">
      <c r="D413" s="7"/>
      <c r="E413" s="7"/>
    </row>
    <row r="414" spans="4:5" ht="15.75" customHeight="1" x14ac:dyDescent="0.35">
      <c r="D414" s="7"/>
      <c r="E414" s="7"/>
    </row>
    <row r="415" spans="4:5" ht="15.75" customHeight="1" x14ac:dyDescent="0.35">
      <c r="D415" s="7"/>
      <c r="E415" s="7"/>
    </row>
    <row r="416" spans="4:5" ht="15.75" customHeight="1" x14ac:dyDescent="0.35">
      <c r="D416" s="7"/>
      <c r="E416" s="7"/>
    </row>
    <row r="417" spans="4:5" ht="15.75" customHeight="1" x14ac:dyDescent="0.35">
      <c r="D417" s="7"/>
      <c r="E417" s="7"/>
    </row>
    <row r="418" spans="4:5" ht="15.75" customHeight="1" x14ac:dyDescent="0.35">
      <c r="D418" s="7"/>
      <c r="E418" s="7"/>
    </row>
    <row r="419" spans="4:5" ht="15.75" customHeight="1" x14ac:dyDescent="0.35">
      <c r="D419" s="7"/>
      <c r="E419" s="7"/>
    </row>
    <row r="420" spans="4:5" ht="15.75" customHeight="1" x14ac:dyDescent="0.35">
      <c r="D420" s="7"/>
      <c r="E420" s="7"/>
    </row>
    <row r="421" spans="4:5" ht="15.75" customHeight="1" x14ac:dyDescent="0.35">
      <c r="D421" s="7"/>
      <c r="E421" s="7"/>
    </row>
    <row r="422" spans="4:5" ht="15.75" customHeight="1" x14ac:dyDescent="0.35">
      <c r="D422" s="7"/>
      <c r="E422" s="7"/>
    </row>
    <row r="423" spans="4:5" ht="15.75" customHeight="1" x14ac:dyDescent="0.35">
      <c r="D423" s="7"/>
      <c r="E423" s="7"/>
    </row>
    <row r="424" spans="4:5" ht="15.75" customHeight="1" x14ac:dyDescent="0.35">
      <c r="D424" s="7"/>
      <c r="E424" s="7"/>
    </row>
    <row r="425" spans="4:5" ht="15.75" customHeight="1" x14ac:dyDescent="0.35">
      <c r="D425" s="7"/>
      <c r="E425" s="7"/>
    </row>
    <row r="426" spans="4:5" ht="15.75" customHeight="1" x14ac:dyDescent="0.35">
      <c r="D426" s="7"/>
      <c r="E426" s="7"/>
    </row>
    <row r="427" spans="4:5" ht="15.75" customHeight="1" x14ac:dyDescent="0.35">
      <c r="D427" s="7"/>
      <c r="E427" s="7"/>
    </row>
    <row r="428" spans="4:5" ht="15.75" customHeight="1" x14ac:dyDescent="0.35">
      <c r="D428" s="7"/>
      <c r="E428" s="7"/>
    </row>
    <row r="429" spans="4:5" ht="15.75" customHeight="1" x14ac:dyDescent="0.35">
      <c r="D429" s="7"/>
      <c r="E429" s="7"/>
    </row>
    <row r="430" spans="4:5" ht="15.75" customHeight="1" x14ac:dyDescent="0.35">
      <c r="D430" s="7"/>
      <c r="E430" s="7"/>
    </row>
    <row r="431" spans="4:5" ht="15.75" customHeight="1" x14ac:dyDescent="0.35">
      <c r="D431" s="7"/>
      <c r="E431" s="7"/>
    </row>
    <row r="432" spans="4:5" ht="15.75" customHeight="1" x14ac:dyDescent="0.35">
      <c r="D432" s="7"/>
      <c r="E432" s="7"/>
    </row>
    <row r="433" spans="4:5" ht="15.75" customHeight="1" x14ac:dyDescent="0.35">
      <c r="D433" s="7"/>
      <c r="E433" s="7"/>
    </row>
    <row r="434" spans="4:5" ht="15.75" customHeight="1" x14ac:dyDescent="0.35">
      <c r="D434" s="7"/>
      <c r="E434" s="7"/>
    </row>
    <row r="435" spans="4:5" ht="15.75" customHeight="1" x14ac:dyDescent="0.35">
      <c r="D435" s="7"/>
      <c r="E435" s="7"/>
    </row>
    <row r="436" spans="4:5" ht="15.75" customHeight="1" x14ac:dyDescent="0.35">
      <c r="D436" s="7"/>
      <c r="E436" s="7"/>
    </row>
    <row r="437" spans="4:5" ht="15.75" customHeight="1" x14ac:dyDescent="0.35">
      <c r="D437" s="7"/>
      <c r="E437" s="7"/>
    </row>
    <row r="438" spans="4:5" ht="15.75" customHeight="1" x14ac:dyDescent="0.35">
      <c r="D438" s="7"/>
      <c r="E438" s="7"/>
    </row>
    <row r="439" spans="4:5" ht="15.75" customHeight="1" x14ac:dyDescent="0.35">
      <c r="D439" s="7"/>
      <c r="E439" s="7"/>
    </row>
    <row r="440" spans="4:5" ht="15.75" customHeight="1" x14ac:dyDescent="0.35">
      <c r="D440" s="7"/>
      <c r="E440" s="7"/>
    </row>
    <row r="441" spans="4:5" ht="15.75" customHeight="1" x14ac:dyDescent="0.35">
      <c r="D441" s="7"/>
      <c r="E441" s="7"/>
    </row>
    <row r="442" spans="4:5" ht="15.75" customHeight="1" x14ac:dyDescent="0.35">
      <c r="D442" s="7"/>
      <c r="E442" s="7"/>
    </row>
    <row r="443" spans="4:5" ht="15.75" customHeight="1" x14ac:dyDescent="0.35">
      <c r="D443" s="7"/>
      <c r="E443" s="7"/>
    </row>
    <row r="444" spans="4:5" ht="15.75" customHeight="1" x14ac:dyDescent="0.35">
      <c r="D444" s="7"/>
      <c r="E444" s="7"/>
    </row>
    <row r="445" spans="4:5" ht="15.75" customHeight="1" x14ac:dyDescent="0.35">
      <c r="D445" s="7"/>
      <c r="E445" s="7"/>
    </row>
    <row r="446" spans="4:5" ht="15.75" customHeight="1" x14ac:dyDescent="0.35">
      <c r="D446" s="7"/>
      <c r="E446" s="7"/>
    </row>
    <row r="447" spans="4:5" ht="15.75" customHeight="1" x14ac:dyDescent="0.35">
      <c r="D447" s="7"/>
      <c r="E447" s="7"/>
    </row>
    <row r="448" spans="4:5" ht="15.75" customHeight="1" x14ac:dyDescent="0.35">
      <c r="D448" s="7"/>
      <c r="E448" s="7"/>
    </row>
    <row r="449" spans="4:5" ht="15.75" customHeight="1" x14ac:dyDescent="0.35">
      <c r="D449" s="7"/>
      <c r="E449" s="7"/>
    </row>
    <row r="450" spans="4:5" ht="15.75" customHeight="1" x14ac:dyDescent="0.35">
      <c r="D450" s="7"/>
      <c r="E450" s="7"/>
    </row>
    <row r="451" spans="4:5" ht="15.75" customHeight="1" x14ac:dyDescent="0.35">
      <c r="D451" s="7"/>
      <c r="E451" s="7"/>
    </row>
    <row r="452" spans="4:5" ht="15.75" customHeight="1" x14ac:dyDescent="0.35">
      <c r="D452" s="7"/>
      <c r="E452" s="7"/>
    </row>
    <row r="453" spans="4:5" ht="15.75" customHeight="1" x14ac:dyDescent="0.35">
      <c r="D453" s="7"/>
      <c r="E453" s="7"/>
    </row>
    <row r="454" spans="4:5" ht="15.75" customHeight="1" x14ac:dyDescent="0.35">
      <c r="D454" s="7"/>
      <c r="E454" s="7"/>
    </row>
    <row r="455" spans="4:5" ht="15.75" customHeight="1" x14ac:dyDescent="0.35">
      <c r="D455" s="7"/>
      <c r="E455" s="7"/>
    </row>
    <row r="456" spans="4:5" ht="15.75" customHeight="1" x14ac:dyDescent="0.35">
      <c r="D456" s="7"/>
      <c r="E456" s="7"/>
    </row>
    <row r="457" spans="4:5" ht="15.75" customHeight="1" x14ac:dyDescent="0.35">
      <c r="D457" s="7"/>
      <c r="E457" s="7"/>
    </row>
    <row r="458" spans="4:5" ht="15.75" customHeight="1" x14ac:dyDescent="0.35">
      <c r="D458" s="7"/>
      <c r="E458" s="7"/>
    </row>
    <row r="459" spans="4:5" ht="15.75" customHeight="1" x14ac:dyDescent="0.35">
      <c r="D459" s="7"/>
      <c r="E459" s="7"/>
    </row>
    <row r="460" spans="4:5" ht="15.75" customHeight="1" x14ac:dyDescent="0.35">
      <c r="D460" s="7"/>
      <c r="E460" s="7"/>
    </row>
    <row r="461" spans="4:5" ht="15.75" customHeight="1" x14ac:dyDescent="0.35">
      <c r="D461" s="7"/>
      <c r="E461" s="7"/>
    </row>
    <row r="462" spans="4:5" ht="15.75" customHeight="1" x14ac:dyDescent="0.35">
      <c r="D462" s="7"/>
      <c r="E462" s="7"/>
    </row>
    <row r="463" spans="4:5" ht="15.75" customHeight="1" x14ac:dyDescent="0.35">
      <c r="D463" s="7"/>
      <c r="E463" s="7"/>
    </row>
    <row r="464" spans="4:5" ht="15.75" customHeight="1" x14ac:dyDescent="0.35">
      <c r="D464" s="7"/>
      <c r="E464" s="7"/>
    </row>
    <row r="465" spans="4:5" ht="15.75" customHeight="1" x14ac:dyDescent="0.35">
      <c r="D465" s="7"/>
      <c r="E465" s="7"/>
    </row>
    <row r="466" spans="4:5" ht="15.75" customHeight="1" x14ac:dyDescent="0.35">
      <c r="D466" s="7"/>
      <c r="E466" s="7"/>
    </row>
    <row r="467" spans="4:5" ht="15.75" customHeight="1" x14ac:dyDescent="0.35">
      <c r="D467" s="7"/>
      <c r="E467" s="7"/>
    </row>
    <row r="468" spans="4:5" ht="15.75" customHeight="1" x14ac:dyDescent="0.35">
      <c r="D468" s="7"/>
      <c r="E468" s="7"/>
    </row>
    <row r="469" spans="4:5" ht="15.75" customHeight="1" x14ac:dyDescent="0.35">
      <c r="D469" s="7"/>
      <c r="E469" s="7"/>
    </row>
    <row r="470" spans="4:5" ht="15.75" customHeight="1" x14ac:dyDescent="0.35">
      <c r="D470" s="7"/>
      <c r="E470" s="7"/>
    </row>
    <row r="471" spans="4:5" ht="15.75" customHeight="1" x14ac:dyDescent="0.35">
      <c r="D471" s="7"/>
      <c r="E471" s="7"/>
    </row>
    <row r="472" spans="4:5" ht="15.75" customHeight="1" x14ac:dyDescent="0.35">
      <c r="D472" s="7"/>
      <c r="E472" s="7"/>
    </row>
    <row r="473" spans="4:5" ht="15.75" customHeight="1" x14ac:dyDescent="0.35">
      <c r="D473" s="7"/>
      <c r="E473" s="7"/>
    </row>
    <row r="474" spans="4:5" ht="15.75" customHeight="1" x14ac:dyDescent="0.35">
      <c r="D474" s="7"/>
      <c r="E474" s="7"/>
    </row>
    <row r="475" spans="4:5" ht="15.75" customHeight="1" x14ac:dyDescent="0.35">
      <c r="D475" s="7"/>
      <c r="E475" s="7"/>
    </row>
    <row r="476" spans="4:5" ht="15.75" customHeight="1" x14ac:dyDescent="0.35">
      <c r="D476" s="7"/>
      <c r="E476" s="7"/>
    </row>
    <row r="477" spans="4:5" ht="15.75" customHeight="1" x14ac:dyDescent="0.35">
      <c r="D477" s="7"/>
      <c r="E477" s="7"/>
    </row>
    <row r="478" spans="4:5" ht="15.75" customHeight="1" x14ac:dyDescent="0.35">
      <c r="D478" s="7"/>
      <c r="E478" s="7"/>
    </row>
    <row r="479" spans="4:5" ht="15.75" customHeight="1" x14ac:dyDescent="0.35">
      <c r="D479" s="7"/>
      <c r="E479" s="7"/>
    </row>
    <row r="480" spans="4:5" ht="15.75" customHeight="1" x14ac:dyDescent="0.35">
      <c r="D480" s="7"/>
      <c r="E480" s="7"/>
    </row>
    <row r="481" spans="4:5" ht="15.75" customHeight="1" x14ac:dyDescent="0.35">
      <c r="D481" s="7"/>
      <c r="E481" s="7"/>
    </row>
    <row r="482" spans="4:5" ht="15.75" customHeight="1" x14ac:dyDescent="0.35">
      <c r="D482" s="7"/>
      <c r="E482" s="7"/>
    </row>
    <row r="483" spans="4:5" ht="15.75" customHeight="1" x14ac:dyDescent="0.35">
      <c r="D483" s="7"/>
      <c r="E483" s="7"/>
    </row>
    <row r="484" spans="4:5" ht="15.75" customHeight="1" x14ac:dyDescent="0.35">
      <c r="D484" s="7"/>
      <c r="E484" s="7"/>
    </row>
    <row r="485" spans="4:5" ht="15.75" customHeight="1" x14ac:dyDescent="0.35">
      <c r="D485" s="7"/>
      <c r="E485" s="7"/>
    </row>
    <row r="486" spans="4:5" ht="15.75" customHeight="1" x14ac:dyDescent="0.35">
      <c r="D486" s="7"/>
      <c r="E486" s="7"/>
    </row>
    <row r="487" spans="4:5" ht="15.75" customHeight="1" x14ac:dyDescent="0.35">
      <c r="D487" s="7"/>
      <c r="E487" s="7"/>
    </row>
    <row r="488" spans="4:5" ht="15.75" customHeight="1" x14ac:dyDescent="0.35">
      <c r="D488" s="7"/>
      <c r="E488" s="7"/>
    </row>
    <row r="489" spans="4:5" ht="15.75" customHeight="1" x14ac:dyDescent="0.35">
      <c r="D489" s="7"/>
      <c r="E489" s="7"/>
    </row>
    <row r="490" spans="4:5" ht="15.75" customHeight="1" x14ac:dyDescent="0.35">
      <c r="D490" s="7"/>
      <c r="E490" s="7"/>
    </row>
    <row r="491" spans="4:5" ht="15.75" customHeight="1" x14ac:dyDescent="0.35">
      <c r="D491" s="7"/>
      <c r="E491" s="7"/>
    </row>
    <row r="492" spans="4:5" ht="15.75" customHeight="1" x14ac:dyDescent="0.35">
      <c r="D492" s="7"/>
      <c r="E492" s="7"/>
    </row>
    <row r="493" spans="4:5" ht="15.75" customHeight="1" x14ac:dyDescent="0.35">
      <c r="D493" s="7"/>
      <c r="E493" s="7"/>
    </row>
    <row r="494" spans="4:5" ht="15.75" customHeight="1" x14ac:dyDescent="0.35">
      <c r="D494" s="7"/>
      <c r="E494" s="7"/>
    </row>
    <row r="495" spans="4:5" ht="15.75" customHeight="1" x14ac:dyDescent="0.35">
      <c r="D495" s="7"/>
      <c r="E495" s="7"/>
    </row>
    <row r="496" spans="4:5" ht="15.75" customHeight="1" x14ac:dyDescent="0.35">
      <c r="D496" s="7"/>
      <c r="E496" s="7"/>
    </row>
    <row r="497" spans="4:5" ht="15.75" customHeight="1" x14ac:dyDescent="0.35">
      <c r="D497" s="7"/>
      <c r="E497" s="7"/>
    </row>
    <row r="498" spans="4:5" ht="15.75" customHeight="1" x14ac:dyDescent="0.35">
      <c r="D498" s="7"/>
      <c r="E498" s="7"/>
    </row>
    <row r="499" spans="4:5" ht="15.75" customHeight="1" x14ac:dyDescent="0.35">
      <c r="D499" s="7"/>
      <c r="E499" s="7"/>
    </row>
    <row r="500" spans="4:5" ht="15.75" customHeight="1" x14ac:dyDescent="0.35">
      <c r="D500" s="7"/>
      <c r="E500" s="7"/>
    </row>
    <row r="501" spans="4:5" ht="15.75" customHeight="1" x14ac:dyDescent="0.35">
      <c r="D501" s="7"/>
      <c r="E501" s="7"/>
    </row>
    <row r="502" spans="4:5" ht="15.75" customHeight="1" x14ac:dyDescent="0.35">
      <c r="D502" s="7"/>
      <c r="E502" s="7"/>
    </row>
    <row r="503" spans="4:5" ht="15.75" customHeight="1" x14ac:dyDescent="0.35">
      <c r="D503" s="7"/>
      <c r="E503" s="7"/>
    </row>
    <row r="504" spans="4:5" ht="15.75" customHeight="1" x14ac:dyDescent="0.35">
      <c r="D504" s="7"/>
      <c r="E504" s="7"/>
    </row>
    <row r="505" spans="4:5" ht="15.75" customHeight="1" x14ac:dyDescent="0.35">
      <c r="D505" s="7"/>
      <c r="E505" s="7"/>
    </row>
    <row r="506" spans="4:5" ht="15.75" customHeight="1" x14ac:dyDescent="0.35">
      <c r="D506" s="7"/>
      <c r="E506" s="7"/>
    </row>
    <row r="507" spans="4:5" ht="15.75" customHeight="1" x14ac:dyDescent="0.35">
      <c r="D507" s="7"/>
      <c r="E507" s="7"/>
    </row>
    <row r="508" spans="4:5" ht="15.75" customHeight="1" x14ac:dyDescent="0.35">
      <c r="D508" s="7"/>
      <c r="E508" s="7"/>
    </row>
    <row r="509" spans="4:5" ht="15.75" customHeight="1" x14ac:dyDescent="0.35">
      <c r="D509" s="7"/>
      <c r="E509" s="7"/>
    </row>
    <row r="510" spans="4:5" ht="15.75" customHeight="1" x14ac:dyDescent="0.35">
      <c r="D510" s="7"/>
      <c r="E510" s="7"/>
    </row>
    <row r="511" spans="4:5" ht="15.75" customHeight="1" x14ac:dyDescent="0.35">
      <c r="D511" s="7"/>
      <c r="E511" s="7"/>
    </row>
    <row r="512" spans="4:5" ht="15.75" customHeight="1" x14ac:dyDescent="0.35">
      <c r="D512" s="7"/>
      <c r="E512" s="7"/>
    </row>
    <row r="513" spans="4:5" ht="15.75" customHeight="1" x14ac:dyDescent="0.35">
      <c r="D513" s="7"/>
      <c r="E513" s="7"/>
    </row>
    <row r="514" spans="4:5" ht="15.75" customHeight="1" x14ac:dyDescent="0.35">
      <c r="D514" s="7"/>
      <c r="E514" s="7"/>
    </row>
    <row r="515" spans="4:5" ht="15.75" customHeight="1" x14ac:dyDescent="0.35">
      <c r="D515" s="7"/>
      <c r="E515" s="7"/>
    </row>
    <row r="516" spans="4:5" ht="15.75" customHeight="1" x14ac:dyDescent="0.35">
      <c r="D516" s="7"/>
      <c r="E516" s="7"/>
    </row>
    <row r="517" spans="4:5" ht="15.75" customHeight="1" x14ac:dyDescent="0.35">
      <c r="D517" s="7"/>
      <c r="E517" s="7"/>
    </row>
    <row r="518" spans="4:5" ht="15.75" customHeight="1" x14ac:dyDescent="0.35">
      <c r="D518" s="7"/>
      <c r="E518" s="7"/>
    </row>
    <row r="519" spans="4:5" ht="15.75" customHeight="1" x14ac:dyDescent="0.35">
      <c r="D519" s="7"/>
      <c r="E519" s="7"/>
    </row>
    <row r="520" spans="4:5" ht="15.75" customHeight="1" x14ac:dyDescent="0.35">
      <c r="D520" s="7"/>
      <c r="E520" s="7"/>
    </row>
    <row r="521" spans="4:5" ht="15.75" customHeight="1" x14ac:dyDescent="0.35">
      <c r="D521" s="7"/>
      <c r="E521" s="7"/>
    </row>
    <row r="522" spans="4:5" ht="15.75" customHeight="1" x14ac:dyDescent="0.35">
      <c r="D522" s="7"/>
      <c r="E522" s="7"/>
    </row>
    <row r="523" spans="4:5" ht="15.75" customHeight="1" x14ac:dyDescent="0.35">
      <c r="D523" s="7"/>
      <c r="E523" s="7"/>
    </row>
    <row r="524" spans="4:5" ht="15.75" customHeight="1" x14ac:dyDescent="0.35">
      <c r="D524" s="7"/>
      <c r="E524" s="7"/>
    </row>
    <row r="525" spans="4:5" ht="15.75" customHeight="1" x14ac:dyDescent="0.35">
      <c r="D525" s="7"/>
      <c r="E525" s="7"/>
    </row>
    <row r="526" spans="4:5" ht="15.75" customHeight="1" x14ac:dyDescent="0.35">
      <c r="D526" s="7"/>
      <c r="E526" s="7"/>
    </row>
    <row r="527" spans="4:5" ht="15.75" customHeight="1" x14ac:dyDescent="0.35">
      <c r="D527" s="7"/>
      <c r="E527" s="7"/>
    </row>
    <row r="528" spans="4:5" ht="15.75" customHeight="1" x14ac:dyDescent="0.35">
      <c r="D528" s="7"/>
      <c r="E528" s="7"/>
    </row>
    <row r="529" spans="4:5" ht="15.75" customHeight="1" x14ac:dyDescent="0.35">
      <c r="D529" s="7"/>
      <c r="E529" s="7"/>
    </row>
    <row r="530" spans="4:5" ht="15.75" customHeight="1" x14ac:dyDescent="0.35">
      <c r="D530" s="7"/>
      <c r="E530" s="7"/>
    </row>
    <row r="531" spans="4:5" ht="15.75" customHeight="1" x14ac:dyDescent="0.35">
      <c r="D531" s="7"/>
      <c r="E531" s="7"/>
    </row>
    <row r="532" spans="4:5" ht="15.75" customHeight="1" x14ac:dyDescent="0.35">
      <c r="D532" s="7"/>
      <c r="E532" s="7"/>
    </row>
    <row r="533" spans="4:5" ht="15.75" customHeight="1" x14ac:dyDescent="0.35">
      <c r="D533" s="7"/>
      <c r="E533" s="7"/>
    </row>
    <row r="534" spans="4:5" ht="15.75" customHeight="1" x14ac:dyDescent="0.35">
      <c r="D534" s="7"/>
      <c r="E534" s="7"/>
    </row>
    <row r="535" spans="4:5" ht="15.75" customHeight="1" x14ac:dyDescent="0.35">
      <c r="D535" s="7"/>
      <c r="E535" s="7"/>
    </row>
    <row r="536" spans="4:5" ht="15.75" customHeight="1" x14ac:dyDescent="0.35">
      <c r="D536" s="7"/>
      <c r="E536" s="7"/>
    </row>
    <row r="537" spans="4:5" ht="15.75" customHeight="1" x14ac:dyDescent="0.35">
      <c r="D537" s="7"/>
      <c r="E537" s="7"/>
    </row>
    <row r="538" spans="4:5" ht="15.75" customHeight="1" x14ac:dyDescent="0.35">
      <c r="D538" s="7"/>
      <c r="E538" s="7"/>
    </row>
    <row r="539" spans="4:5" ht="15.75" customHeight="1" x14ac:dyDescent="0.35">
      <c r="D539" s="7"/>
      <c r="E539" s="7"/>
    </row>
    <row r="540" spans="4:5" ht="15.75" customHeight="1" x14ac:dyDescent="0.35">
      <c r="D540" s="7"/>
      <c r="E540" s="7"/>
    </row>
    <row r="541" spans="4:5" ht="15.75" customHeight="1" x14ac:dyDescent="0.35">
      <c r="D541" s="7"/>
      <c r="E541" s="7"/>
    </row>
    <row r="542" spans="4:5" ht="15.75" customHeight="1" x14ac:dyDescent="0.35">
      <c r="D542" s="7"/>
      <c r="E542" s="7"/>
    </row>
    <row r="543" spans="4:5" ht="15.75" customHeight="1" x14ac:dyDescent="0.35">
      <c r="D543" s="7"/>
      <c r="E543" s="7"/>
    </row>
    <row r="544" spans="4:5" ht="15.75" customHeight="1" x14ac:dyDescent="0.35">
      <c r="D544" s="7"/>
      <c r="E544" s="7"/>
    </row>
    <row r="545" spans="4:5" ht="15.75" customHeight="1" x14ac:dyDescent="0.35">
      <c r="D545" s="7"/>
      <c r="E545" s="7"/>
    </row>
    <row r="546" spans="4:5" ht="15.75" customHeight="1" x14ac:dyDescent="0.35">
      <c r="D546" s="7"/>
      <c r="E546" s="7"/>
    </row>
    <row r="547" spans="4:5" ht="15.75" customHeight="1" x14ac:dyDescent="0.35">
      <c r="D547" s="7"/>
      <c r="E547" s="7"/>
    </row>
    <row r="548" spans="4:5" ht="15.75" customHeight="1" x14ac:dyDescent="0.35">
      <c r="D548" s="7"/>
      <c r="E548" s="7"/>
    </row>
    <row r="549" spans="4:5" ht="15.75" customHeight="1" x14ac:dyDescent="0.35">
      <c r="D549" s="7"/>
      <c r="E549" s="7"/>
    </row>
    <row r="550" spans="4:5" ht="15.75" customHeight="1" x14ac:dyDescent="0.35">
      <c r="D550" s="7"/>
      <c r="E550" s="7"/>
    </row>
    <row r="551" spans="4:5" ht="15.75" customHeight="1" x14ac:dyDescent="0.35">
      <c r="D551" s="7"/>
      <c r="E551" s="7"/>
    </row>
    <row r="552" spans="4:5" ht="15.75" customHeight="1" x14ac:dyDescent="0.35">
      <c r="D552" s="7"/>
      <c r="E552" s="7"/>
    </row>
    <row r="553" spans="4:5" ht="15.75" customHeight="1" x14ac:dyDescent="0.35">
      <c r="D553" s="7"/>
      <c r="E553" s="7"/>
    </row>
    <row r="554" spans="4:5" ht="15.75" customHeight="1" x14ac:dyDescent="0.35">
      <c r="D554" s="7"/>
      <c r="E554" s="7"/>
    </row>
    <row r="555" spans="4:5" ht="15.75" customHeight="1" x14ac:dyDescent="0.35">
      <c r="D555" s="7"/>
      <c r="E555" s="7"/>
    </row>
    <row r="556" spans="4:5" ht="15.75" customHeight="1" x14ac:dyDescent="0.35">
      <c r="D556" s="7"/>
      <c r="E556" s="7"/>
    </row>
    <row r="557" spans="4:5" ht="15.75" customHeight="1" x14ac:dyDescent="0.35">
      <c r="D557" s="7"/>
      <c r="E557" s="7"/>
    </row>
    <row r="558" spans="4:5" ht="15.75" customHeight="1" x14ac:dyDescent="0.35">
      <c r="D558" s="7"/>
      <c r="E558" s="7"/>
    </row>
    <row r="559" spans="4:5" ht="15.75" customHeight="1" x14ac:dyDescent="0.35">
      <c r="D559" s="7"/>
      <c r="E559" s="7"/>
    </row>
    <row r="560" spans="4:5" ht="15.75" customHeight="1" x14ac:dyDescent="0.35">
      <c r="D560" s="7"/>
      <c r="E560" s="7"/>
    </row>
    <row r="561" spans="4:5" ht="15.75" customHeight="1" x14ac:dyDescent="0.35">
      <c r="D561" s="7"/>
      <c r="E561" s="7"/>
    </row>
    <row r="562" spans="4:5" ht="15.75" customHeight="1" x14ac:dyDescent="0.35">
      <c r="D562" s="7"/>
      <c r="E562" s="7"/>
    </row>
    <row r="563" spans="4:5" ht="15.75" customHeight="1" x14ac:dyDescent="0.35">
      <c r="D563" s="7"/>
      <c r="E563" s="7"/>
    </row>
    <row r="564" spans="4:5" ht="15.75" customHeight="1" x14ac:dyDescent="0.35">
      <c r="D564" s="7"/>
      <c r="E564" s="7"/>
    </row>
    <row r="565" spans="4:5" ht="15.75" customHeight="1" x14ac:dyDescent="0.35">
      <c r="D565" s="7"/>
      <c r="E565" s="7"/>
    </row>
    <row r="566" spans="4:5" ht="15.75" customHeight="1" x14ac:dyDescent="0.35">
      <c r="D566" s="7"/>
      <c r="E566" s="7"/>
    </row>
    <row r="567" spans="4:5" ht="15.75" customHeight="1" x14ac:dyDescent="0.35">
      <c r="D567" s="7"/>
      <c r="E567" s="7"/>
    </row>
    <row r="568" spans="4:5" ht="15.75" customHeight="1" x14ac:dyDescent="0.35">
      <c r="D568" s="7"/>
      <c r="E568" s="7"/>
    </row>
    <row r="569" spans="4:5" ht="15.75" customHeight="1" x14ac:dyDescent="0.35">
      <c r="D569" s="7"/>
      <c r="E569" s="7"/>
    </row>
    <row r="570" spans="4:5" ht="15.75" customHeight="1" x14ac:dyDescent="0.35">
      <c r="D570" s="7"/>
      <c r="E570" s="7"/>
    </row>
    <row r="571" spans="4:5" ht="15.75" customHeight="1" x14ac:dyDescent="0.35">
      <c r="D571" s="7"/>
      <c r="E571" s="7"/>
    </row>
    <row r="572" spans="4:5" ht="15.75" customHeight="1" x14ac:dyDescent="0.35">
      <c r="D572" s="7"/>
      <c r="E572" s="7"/>
    </row>
    <row r="573" spans="4:5" ht="15.75" customHeight="1" x14ac:dyDescent="0.35">
      <c r="D573" s="7"/>
      <c r="E573" s="7"/>
    </row>
    <row r="574" spans="4:5" ht="15.75" customHeight="1" x14ac:dyDescent="0.35">
      <c r="D574" s="7"/>
      <c r="E574" s="7"/>
    </row>
    <row r="575" spans="4:5" ht="15.75" customHeight="1" x14ac:dyDescent="0.35">
      <c r="D575" s="7"/>
      <c r="E575" s="7"/>
    </row>
    <row r="576" spans="4:5" ht="15.75" customHeight="1" x14ac:dyDescent="0.35">
      <c r="D576" s="7"/>
      <c r="E576" s="7"/>
    </row>
    <row r="577" spans="4:5" ht="15.75" customHeight="1" x14ac:dyDescent="0.35">
      <c r="D577" s="7"/>
      <c r="E577" s="7"/>
    </row>
    <row r="578" spans="4:5" ht="15.75" customHeight="1" x14ac:dyDescent="0.35">
      <c r="D578" s="7"/>
      <c r="E578" s="7"/>
    </row>
    <row r="579" spans="4:5" ht="15.75" customHeight="1" x14ac:dyDescent="0.35">
      <c r="D579" s="7"/>
      <c r="E579" s="7"/>
    </row>
    <row r="580" spans="4:5" ht="15.75" customHeight="1" x14ac:dyDescent="0.35">
      <c r="D580" s="7"/>
      <c r="E580" s="7"/>
    </row>
    <row r="581" spans="4:5" ht="15.75" customHeight="1" x14ac:dyDescent="0.35">
      <c r="D581" s="7"/>
      <c r="E581" s="7"/>
    </row>
    <row r="582" spans="4:5" ht="15.75" customHeight="1" x14ac:dyDescent="0.35">
      <c r="D582" s="7"/>
      <c r="E582" s="7"/>
    </row>
    <row r="583" spans="4:5" ht="15.75" customHeight="1" x14ac:dyDescent="0.35">
      <c r="D583" s="7"/>
      <c r="E583" s="7"/>
    </row>
    <row r="584" spans="4:5" ht="15.75" customHeight="1" x14ac:dyDescent="0.35">
      <c r="D584" s="7"/>
      <c r="E584" s="7"/>
    </row>
    <row r="585" spans="4:5" ht="15.75" customHeight="1" x14ac:dyDescent="0.35">
      <c r="D585" s="7"/>
      <c r="E585" s="7"/>
    </row>
    <row r="586" spans="4:5" ht="15.75" customHeight="1" x14ac:dyDescent="0.35">
      <c r="D586" s="7"/>
      <c r="E586" s="7"/>
    </row>
    <row r="587" spans="4:5" ht="15.75" customHeight="1" x14ac:dyDescent="0.35">
      <c r="D587" s="7"/>
      <c r="E587" s="7"/>
    </row>
    <row r="588" spans="4:5" ht="15.75" customHeight="1" x14ac:dyDescent="0.35">
      <c r="D588" s="7"/>
      <c r="E588" s="7"/>
    </row>
    <row r="589" spans="4:5" ht="15.75" customHeight="1" x14ac:dyDescent="0.35">
      <c r="D589" s="7"/>
      <c r="E589" s="7"/>
    </row>
    <row r="590" spans="4:5" ht="15.75" customHeight="1" x14ac:dyDescent="0.35">
      <c r="D590" s="7"/>
      <c r="E590" s="7"/>
    </row>
    <row r="591" spans="4:5" ht="15.75" customHeight="1" x14ac:dyDescent="0.35">
      <c r="D591" s="7"/>
      <c r="E591" s="7"/>
    </row>
    <row r="592" spans="4:5" ht="15.75" customHeight="1" x14ac:dyDescent="0.35">
      <c r="D592" s="7"/>
      <c r="E592" s="7"/>
    </row>
    <row r="593" spans="4:5" ht="15.75" customHeight="1" x14ac:dyDescent="0.35">
      <c r="D593" s="7"/>
      <c r="E593" s="7"/>
    </row>
    <row r="594" spans="4:5" ht="15.75" customHeight="1" x14ac:dyDescent="0.35">
      <c r="D594" s="7"/>
      <c r="E594" s="7"/>
    </row>
    <row r="595" spans="4:5" ht="15.75" customHeight="1" x14ac:dyDescent="0.35">
      <c r="D595" s="7"/>
      <c r="E595" s="7"/>
    </row>
    <row r="596" spans="4:5" ht="15.75" customHeight="1" x14ac:dyDescent="0.35">
      <c r="D596" s="7"/>
      <c r="E596" s="7"/>
    </row>
    <row r="597" spans="4:5" ht="15.75" customHeight="1" x14ac:dyDescent="0.35">
      <c r="D597" s="7"/>
      <c r="E597" s="7"/>
    </row>
    <row r="598" spans="4:5" ht="15.75" customHeight="1" x14ac:dyDescent="0.35">
      <c r="D598" s="7"/>
      <c r="E598" s="7"/>
    </row>
    <row r="599" spans="4:5" ht="15.75" customHeight="1" x14ac:dyDescent="0.35">
      <c r="D599" s="7"/>
      <c r="E599" s="7"/>
    </row>
    <row r="600" spans="4:5" ht="15.75" customHeight="1" x14ac:dyDescent="0.35">
      <c r="D600" s="7"/>
      <c r="E600" s="7"/>
    </row>
    <row r="601" spans="4:5" ht="15.75" customHeight="1" x14ac:dyDescent="0.35">
      <c r="D601" s="7"/>
      <c r="E601" s="7"/>
    </row>
    <row r="602" spans="4:5" ht="15.75" customHeight="1" x14ac:dyDescent="0.35">
      <c r="D602" s="7"/>
      <c r="E602" s="7"/>
    </row>
    <row r="603" spans="4:5" ht="15.75" customHeight="1" x14ac:dyDescent="0.35">
      <c r="D603" s="7"/>
      <c r="E603" s="7"/>
    </row>
    <row r="604" spans="4:5" ht="15.75" customHeight="1" x14ac:dyDescent="0.35">
      <c r="D604" s="7"/>
      <c r="E604" s="7"/>
    </row>
    <row r="605" spans="4:5" ht="15.75" customHeight="1" x14ac:dyDescent="0.35">
      <c r="D605" s="7"/>
      <c r="E605" s="7"/>
    </row>
    <row r="606" spans="4:5" ht="15.75" customHeight="1" x14ac:dyDescent="0.35">
      <c r="D606" s="7"/>
      <c r="E606" s="7"/>
    </row>
    <row r="607" spans="4:5" ht="15.75" customHeight="1" x14ac:dyDescent="0.35">
      <c r="D607" s="7"/>
      <c r="E607" s="7"/>
    </row>
    <row r="608" spans="4:5" ht="15.75" customHeight="1" x14ac:dyDescent="0.35">
      <c r="D608" s="7"/>
      <c r="E608" s="7"/>
    </row>
    <row r="609" spans="4:5" ht="15.75" customHeight="1" x14ac:dyDescent="0.35">
      <c r="D609" s="7"/>
      <c r="E609" s="7"/>
    </row>
    <row r="610" spans="4:5" ht="15.75" customHeight="1" x14ac:dyDescent="0.35">
      <c r="D610" s="7"/>
      <c r="E610" s="7"/>
    </row>
    <row r="611" spans="4:5" ht="15.75" customHeight="1" x14ac:dyDescent="0.35">
      <c r="D611" s="7"/>
      <c r="E611" s="7"/>
    </row>
    <row r="612" spans="4:5" ht="15.75" customHeight="1" x14ac:dyDescent="0.35">
      <c r="D612" s="7"/>
      <c r="E612" s="7"/>
    </row>
    <row r="613" spans="4:5" ht="15.75" customHeight="1" x14ac:dyDescent="0.35">
      <c r="D613" s="7"/>
      <c r="E613" s="7"/>
    </row>
    <row r="614" spans="4:5" ht="15.75" customHeight="1" x14ac:dyDescent="0.35">
      <c r="D614" s="7"/>
      <c r="E614" s="7"/>
    </row>
    <row r="615" spans="4:5" ht="15.75" customHeight="1" x14ac:dyDescent="0.35">
      <c r="D615" s="7"/>
      <c r="E615" s="7"/>
    </row>
    <row r="616" spans="4:5" ht="15.75" customHeight="1" x14ac:dyDescent="0.35">
      <c r="D616" s="7"/>
      <c r="E616" s="7"/>
    </row>
    <row r="617" spans="4:5" ht="15.75" customHeight="1" x14ac:dyDescent="0.35">
      <c r="D617" s="7"/>
      <c r="E617" s="7"/>
    </row>
    <row r="618" spans="4:5" ht="15.75" customHeight="1" x14ac:dyDescent="0.35">
      <c r="D618" s="7"/>
      <c r="E618" s="7"/>
    </row>
    <row r="619" spans="4:5" ht="15.75" customHeight="1" x14ac:dyDescent="0.35">
      <c r="D619" s="7"/>
      <c r="E619" s="7"/>
    </row>
    <row r="620" spans="4:5" ht="15.75" customHeight="1" x14ac:dyDescent="0.35">
      <c r="D620" s="7"/>
      <c r="E620" s="7"/>
    </row>
    <row r="621" spans="4:5" ht="15.75" customHeight="1" x14ac:dyDescent="0.35">
      <c r="D621" s="7"/>
      <c r="E621" s="7"/>
    </row>
    <row r="622" spans="4:5" ht="15.75" customHeight="1" x14ac:dyDescent="0.35">
      <c r="D622" s="7"/>
      <c r="E622" s="7"/>
    </row>
    <row r="623" spans="4:5" ht="15.75" customHeight="1" x14ac:dyDescent="0.35">
      <c r="D623" s="7"/>
      <c r="E623" s="7"/>
    </row>
    <row r="624" spans="4:5" ht="15.75" customHeight="1" x14ac:dyDescent="0.35">
      <c r="D624" s="7"/>
      <c r="E624" s="7"/>
    </row>
    <row r="625" spans="4:5" ht="15.75" customHeight="1" x14ac:dyDescent="0.35">
      <c r="D625" s="7"/>
      <c r="E625" s="7"/>
    </row>
    <row r="626" spans="4:5" ht="15.75" customHeight="1" x14ac:dyDescent="0.35">
      <c r="D626" s="7"/>
      <c r="E626" s="7"/>
    </row>
    <row r="627" spans="4:5" ht="15.75" customHeight="1" x14ac:dyDescent="0.35">
      <c r="D627" s="7"/>
      <c r="E627" s="7"/>
    </row>
    <row r="628" spans="4:5" ht="15.75" customHeight="1" x14ac:dyDescent="0.35">
      <c r="D628" s="7"/>
      <c r="E628" s="7"/>
    </row>
    <row r="629" spans="4:5" ht="15.75" customHeight="1" x14ac:dyDescent="0.35">
      <c r="D629" s="7"/>
      <c r="E629" s="7"/>
    </row>
    <row r="630" spans="4:5" ht="15.75" customHeight="1" x14ac:dyDescent="0.35">
      <c r="D630" s="7"/>
      <c r="E630" s="7"/>
    </row>
    <row r="631" spans="4:5" ht="15.75" customHeight="1" x14ac:dyDescent="0.35">
      <c r="D631" s="7"/>
      <c r="E631" s="7"/>
    </row>
    <row r="632" spans="4:5" ht="15.75" customHeight="1" x14ac:dyDescent="0.35">
      <c r="D632" s="7"/>
      <c r="E632" s="7"/>
    </row>
    <row r="633" spans="4:5" ht="15.75" customHeight="1" x14ac:dyDescent="0.35">
      <c r="D633" s="7"/>
      <c r="E633" s="7"/>
    </row>
    <row r="634" spans="4:5" ht="15.75" customHeight="1" x14ac:dyDescent="0.35">
      <c r="D634" s="7"/>
      <c r="E634" s="7"/>
    </row>
    <row r="635" spans="4:5" ht="15.75" customHeight="1" x14ac:dyDescent="0.35">
      <c r="D635" s="7"/>
      <c r="E635" s="7"/>
    </row>
    <row r="636" spans="4:5" ht="15.75" customHeight="1" x14ac:dyDescent="0.35">
      <c r="D636" s="7"/>
      <c r="E636" s="7"/>
    </row>
    <row r="637" spans="4:5" ht="15.75" customHeight="1" x14ac:dyDescent="0.35">
      <c r="D637" s="7"/>
      <c r="E637" s="7"/>
    </row>
    <row r="638" spans="4:5" ht="15.75" customHeight="1" x14ac:dyDescent="0.35">
      <c r="D638" s="7"/>
      <c r="E638" s="7"/>
    </row>
    <row r="639" spans="4:5" ht="15.75" customHeight="1" x14ac:dyDescent="0.35">
      <c r="D639" s="7"/>
      <c r="E639" s="7"/>
    </row>
    <row r="640" spans="4:5" ht="15.75" customHeight="1" x14ac:dyDescent="0.35">
      <c r="D640" s="7"/>
      <c r="E640" s="7"/>
    </row>
    <row r="641" spans="4:5" ht="15.75" customHeight="1" x14ac:dyDescent="0.35">
      <c r="D641" s="7"/>
      <c r="E641" s="7"/>
    </row>
    <row r="642" spans="4:5" ht="15.75" customHeight="1" x14ac:dyDescent="0.35">
      <c r="D642" s="7"/>
      <c r="E642" s="7"/>
    </row>
    <row r="643" spans="4:5" ht="15.75" customHeight="1" x14ac:dyDescent="0.35">
      <c r="D643" s="7"/>
      <c r="E643" s="7"/>
    </row>
    <row r="644" spans="4:5" ht="15.75" customHeight="1" x14ac:dyDescent="0.35">
      <c r="D644" s="7"/>
      <c r="E644" s="7"/>
    </row>
    <row r="645" spans="4:5" ht="15.75" customHeight="1" x14ac:dyDescent="0.35">
      <c r="D645" s="7"/>
      <c r="E645" s="7"/>
    </row>
    <row r="646" spans="4:5" ht="15.75" customHeight="1" x14ac:dyDescent="0.35">
      <c r="D646" s="7"/>
      <c r="E646" s="7"/>
    </row>
    <row r="647" spans="4:5" ht="15.75" customHeight="1" x14ac:dyDescent="0.35">
      <c r="D647" s="7"/>
      <c r="E647" s="7"/>
    </row>
    <row r="648" spans="4:5" ht="15.75" customHeight="1" x14ac:dyDescent="0.35">
      <c r="D648" s="7"/>
      <c r="E648" s="7"/>
    </row>
    <row r="649" spans="4:5" ht="15.75" customHeight="1" x14ac:dyDescent="0.35">
      <c r="D649" s="7"/>
      <c r="E649" s="7"/>
    </row>
    <row r="650" spans="4:5" ht="15.75" customHeight="1" x14ac:dyDescent="0.35">
      <c r="D650" s="7"/>
      <c r="E650" s="7"/>
    </row>
    <row r="651" spans="4:5" ht="15.75" customHeight="1" x14ac:dyDescent="0.35">
      <c r="D651" s="7"/>
      <c r="E651" s="7"/>
    </row>
    <row r="652" spans="4:5" ht="15.75" customHeight="1" x14ac:dyDescent="0.35">
      <c r="D652" s="7"/>
      <c r="E652" s="7"/>
    </row>
    <row r="653" spans="4:5" ht="15.75" customHeight="1" x14ac:dyDescent="0.35">
      <c r="D653" s="7"/>
      <c r="E653" s="7"/>
    </row>
    <row r="654" spans="4:5" ht="15.75" customHeight="1" x14ac:dyDescent="0.35">
      <c r="D654" s="7"/>
      <c r="E654" s="7"/>
    </row>
    <row r="655" spans="4:5" ht="15.75" customHeight="1" x14ac:dyDescent="0.35">
      <c r="D655" s="7"/>
      <c r="E655" s="7"/>
    </row>
    <row r="656" spans="4:5" ht="15.75" customHeight="1" x14ac:dyDescent="0.35">
      <c r="D656" s="7"/>
      <c r="E656" s="7"/>
    </row>
    <row r="657" spans="4:5" ht="15.75" customHeight="1" x14ac:dyDescent="0.35">
      <c r="D657" s="7"/>
      <c r="E657" s="7"/>
    </row>
    <row r="658" spans="4:5" ht="15.75" customHeight="1" x14ac:dyDescent="0.35">
      <c r="D658" s="7"/>
      <c r="E658" s="7"/>
    </row>
    <row r="659" spans="4:5" ht="15.75" customHeight="1" x14ac:dyDescent="0.35">
      <c r="D659" s="7"/>
      <c r="E659" s="7"/>
    </row>
    <row r="660" spans="4:5" ht="15.75" customHeight="1" x14ac:dyDescent="0.35">
      <c r="D660" s="7"/>
      <c r="E660" s="7"/>
    </row>
    <row r="661" spans="4:5" ht="15.75" customHeight="1" x14ac:dyDescent="0.35">
      <c r="D661" s="7"/>
      <c r="E661" s="7"/>
    </row>
    <row r="662" spans="4:5" ht="15.75" customHeight="1" x14ac:dyDescent="0.35">
      <c r="D662" s="7"/>
      <c r="E662" s="7"/>
    </row>
    <row r="663" spans="4:5" ht="15.75" customHeight="1" x14ac:dyDescent="0.35">
      <c r="D663" s="7"/>
      <c r="E663" s="7"/>
    </row>
    <row r="664" spans="4:5" ht="15.75" customHeight="1" x14ac:dyDescent="0.35">
      <c r="D664" s="7"/>
      <c r="E664" s="7"/>
    </row>
    <row r="665" spans="4:5" ht="15.75" customHeight="1" x14ac:dyDescent="0.35">
      <c r="D665" s="7"/>
      <c r="E665" s="7"/>
    </row>
    <row r="666" spans="4:5" ht="15.75" customHeight="1" x14ac:dyDescent="0.35">
      <c r="D666" s="7"/>
      <c r="E666" s="7"/>
    </row>
    <row r="667" spans="4:5" ht="15.75" customHeight="1" x14ac:dyDescent="0.35">
      <c r="D667" s="7"/>
      <c r="E667" s="7"/>
    </row>
    <row r="668" spans="4:5" ht="15.75" customHeight="1" x14ac:dyDescent="0.35">
      <c r="D668" s="7"/>
      <c r="E668" s="7"/>
    </row>
    <row r="669" spans="4:5" ht="15.75" customHeight="1" x14ac:dyDescent="0.35">
      <c r="D669" s="7"/>
      <c r="E669" s="7"/>
    </row>
    <row r="670" spans="4:5" ht="15.75" customHeight="1" x14ac:dyDescent="0.35">
      <c r="D670" s="7"/>
      <c r="E670" s="7"/>
    </row>
    <row r="671" spans="4:5" ht="15.75" customHeight="1" x14ac:dyDescent="0.35">
      <c r="D671" s="7"/>
      <c r="E671" s="7"/>
    </row>
    <row r="672" spans="4:5" ht="15.75" customHeight="1" x14ac:dyDescent="0.35">
      <c r="D672" s="7"/>
      <c r="E672" s="7"/>
    </row>
    <row r="673" spans="4:5" ht="15.75" customHeight="1" x14ac:dyDescent="0.35">
      <c r="D673" s="7"/>
      <c r="E673" s="7"/>
    </row>
    <row r="674" spans="4:5" ht="15.75" customHeight="1" x14ac:dyDescent="0.35">
      <c r="D674" s="7"/>
      <c r="E674" s="7"/>
    </row>
    <row r="675" spans="4:5" ht="15.75" customHeight="1" x14ac:dyDescent="0.35">
      <c r="D675" s="7"/>
      <c r="E675" s="7"/>
    </row>
    <row r="676" spans="4:5" ht="15.75" customHeight="1" x14ac:dyDescent="0.35">
      <c r="D676" s="7"/>
      <c r="E676" s="7"/>
    </row>
    <row r="677" spans="4:5" ht="15.75" customHeight="1" x14ac:dyDescent="0.35">
      <c r="D677" s="7"/>
      <c r="E677" s="7"/>
    </row>
    <row r="678" spans="4:5" ht="15.75" customHeight="1" x14ac:dyDescent="0.35">
      <c r="D678" s="7"/>
      <c r="E678" s="7"/>
    </row>
    <row r="679" spans="4:5" ht="15.75" customHeight="1" x14ac:dyDescent="0.35">
      <c r="D679" s="7"/>
      <c r="E679" s="7"/>
    </row>
    <row r="680" spans="4:5" ht="15.75" customHeight="1" x14ac:dyDescent="0.35">
      <c r="D680" s="7"/>
      <c r="E680" s="7"/>
    </row>
    <row r="681" spans="4:5" ht="15.75" customHeight="1" x14ac:dyDescent="0.35">
      <c r="D681" s="7"/>
      <c r="E681" s="7"/>
    </row>
    <row r="682" spans="4:5" ht="15.75" customHeight="1" x14ac:dyDescent="0.35">
      <c r="D682" s="7"/>
      <c r="E682" s="7"/>
    </row>
    <row r="683" spans="4:5" ht="15.75" customHeight="1" x14ac:dyDescent="0.35">
      <c r="D683" s="7"/>
      <c r="E683" s="7"/>
    </row>
    <row r="684" spans="4:5" ht="15.75" customHeight="1" x14ac:dyDescent="0.35">
      <c r="D684" s="7"/>
      <c r="E684" s="7"/>
    </row>
    <row r="685" spans="4:5" ht="15.75" customHeight="1" x14ac:dyDescent="0.35">
      <c r="D685" s="7"/>
      <c r="E685" s="7"/>
    </row>
    <row r="686" spans="4:5" ht="15.75" customHeight="1" x14ac:dyDescent="0.35">
      <c r="D686" s="7"/>
      <c r="E686" s="7"/>
    </row>
    <row r="687" spans="4:5" ht="15.75" customHeight="1" x14ac:dyDescent="0.35">
      <c r="D687" s="7"/>
      <c r="E687" s="7"/>
    </row>
    <row r="688" spans="4:5" ht="15.75" customHeight="1" x14ac:dyDescent="0.35">
      <c r="D688" s="7"/>
      <c r="E688" s="7"/>
    </row>
    <row r="689" spans="4:5" ht="15.75" customHeight="1" x14ac:dyDescent="0.35">
      <c r="D689" s="7"/>
      <c r="E689" s="7"/>
    </row>
    <row r="690" spans="4:5" ht="15.75" customHeight="1" x14ac:dyDescent="0.35">
      <c r="D690" s="7"/>
      <c r="E690" s="7"/>
    </row>
    <row r="691" spans="4:5" ht="15.75" customHeight="1" x14ac:dyDescent="0.35">
      <c r="D691" s="7"/>
      <c r="E691" s="7"/>
    </row>
    <row r="692" spans="4:5" ht="15.75" customHeight="1" x14ac:dyDescent="0.35">
      <c r="D692" s="7"/>
      <c r="E692" s="7"/>
    </row>
    <row r="693" spans="4:5" ht="15.75" customHeight="1" x14ac:dyDescent="0.35">
      <c r="D693" s="7"/>
      <c r="E693" s="7"/>
    </row>
    <row r="694" spans="4:5" ht="15.75" customHeight="1" x14ac:dyDescent="0.35">
      <c r="D694" s="7"/>
      <c r="E694" s="7"/>
    </row>
    <row r="695" spans="4:5" ht="15.75" customHeight="1" x14ac:dyDescent="0.35">
      <c r="D695" s="7"/>
      <c r="E695" s="7"/>
    </row>
    <row r="696" spans="4:5" ht="15.75" customHeight="1" x14ac:dyDescent="0.35">
      <c r="D696" s="7"/>
      <c r="E696" s="7"/>
    </row>
    <row r="697" spans="4:5" ht="15.75" customHeight="1" x14ac:dyDescent="0.35">
      <c r="D697" s="7"/>
      <c r="E697" s="7"/>
    </row>
    <row r="698" spans="4:5" ht="15.75" customHeight="1" x14ac:dyDescent="0.35">
      <c r="D698" s="7"/>
      <c r="E698" s="7"/>
    </row>
    <row r="699" spans="4:5" ht="15.75" customHeight="1" x14ac:dyDescent="0.35">
      <c r="D699" s="7"/>
      <c r="E699" s="7"/>
    </row>
    <row r="700" spans="4:5" ht="15.75" customHeight="1" x14ac:dyDescent="0.35">
      <c r="D700" s="7"/>
      <c r="E700" s="7"/>
    </row>
    <row r="701" spans="4:5" ht="15.75" customHeight="1" x14ac:dyDescent="0.35">
      <c r="D701" s="7"/>
      <c r="E701" s="7"/>
    </row>
    <row r="702" spans="4:5" ht="15.75" customHeight="1" x14ac:dyDescent="0.35">
      <c r="D702" s="7"/>
      <c r="E702" s="7"/>
    </row>
    <row r="703" spans="4:5" ht="15.75" customHeight="1" x14ac:dyDescent="0.35">
      <c r="D703" s="7"/>
      <c r="E703" s="7"/>
    </row>
    <row r="704" spans="4:5" ht="15.75" customHeight="1" x14ac:dyDescent="0.35">
      <c r="D704" s="7"/>
      <c r="E704" s="7"/>
    </row>
    <row r="705" spans="4:5" ht="15.75" customHeight="1" x14ac:dyDescent="0.35">
      <c r="D705" s="7"/>
      <c r="E705" s="7"/>
    </row>
    <row r="706" spans="4:5" ht="15.75" customHeight="1" x14ac:dyDescent="0.35">
      <c r="D706" s="7"/>
      <c r="E706" s="7"/>
    </row>
    <row r="707" spans="4:5" ht="15.75" customHeight="1" x14ac:dyDescent="0.35">
      <c r="D707" s="7"/>
      <c r="E707" s="7"/>
    </row>
    <row r="708" spans="4:5" ht="15.75" customHeight="1" x14ac:dyDescent="0.35">
      <c r="D708" s="7"/>
      <c r="E708" s="7"/>
    </row>
    <row r="709" spans="4:5" ht="15.75" customHeight="1" x14ac:dyDescent="0.35">
      <c r="D709" s="7"/>
      <c r="E709" s="7"/>
    </row>
    <row r="710" spans="4:5" ht="15.75" customHeight="1" x14ac:dyDescent="0.35">
      <c r="D710" s="7"/>
      <c r="E710" s="7"/>
    </row>
    <row r="711" spans="4:5" ht="15.75" customHeight="1" x14ac:dyDescent="0.35">
      <c r="D711" s="7"/>
      <c r="E711" s="7"/>
    </row>
    <row r="712" spans="4:5" ht="15.75" customHeight="1" x14ac:dyDescent="0.35">
      <c r="D712" s="7"/>
      <c r="E712" s="7"/>
    </row>
    <row r="713" spans="4:5" ht="15.75" customHeight="1" x14ac:dyDescent="0.35">
      <c r="D713" s="7"/>
      <c r="E713" s="7"/>
    </row>
    <row r="714" spans="4:5" ht="15.75" customHeight="1" x14ac:dyDescent="0.35">
      <c r="D714" s="7"/>
      <c r="E714" s="7"/>
    </row>
    <row r="715" spans="4:5" ht="15.75" customHeight="1" x14ac:dyDescent="0.35">
      <c r="D715" s="7"/>
      <c r="E715" s="7"/>
    </row>
    <row r="716" spans="4:5" ht="15.75" customHeight="1" x14ac:dyDescent="0.35">
      <c r="D716" s="7"/>
      <c r="E716" s="7"/>
    </row>
    <row r="717" spans="4:5" ht="15.75" customHeight="1" x14ac:dyDescent="0.35">
      <c r="D717" s="7"/>
      <c r="E717" s="7"/>
    </row>
    <row r="718" spans="4:5" ht="15.75" customHeight="1" x14ac:dyDescent="0.35">
      <c r="D718" s="7"/>
      <c r="E718" s="7"/>
    </row>
    <row r="719" spans="4:5" ht="15.75" customHeight="1" x14ac:dyDescent="0.35">
      <c r="D719" s="7"/>
      <c r="E719" s="7"/>
    </row>
    <row r="720" spans="4:5" ht="15.75" customHeight="1" x14ac:dyDescent="0.35">
      <c r="D720" s="7"/>
      <c r="E720" s="7"/>
    </row>
    <row r="721" spans="4:5" ht="15.75" customHeight="1" x14ac:dyDescent="0.35">
      <c r="D721" s="7"/>
      <c r="E721" s="7"/>
    </row>
    <row r="722" spans="4:5" ht="15.75" customHeight="1" x14ac:dyDescent="0.35">
      <c r="D722" s="7"/>
      <c r="E722" s="7"/>
    </row>
    <row r="723" spans="4:5" ht="15.75" customHeight="1" x14ac:dyDescent="0.35">
      <c r="D723" s="7"/>
      <c r="E723" s="7"/>
    </row>
    <row r="724" spans="4:5" ht="15.75" customHeight="1" x14ac:dyDescent="0.35">
      <c r="D724" s="7"/>
      <c r="E724" s="7"/>
    </row>
    <row r="725" spans="4:5" ht="15.75" customHeight="1" x14ac:dyDescent="0.35">
      <c r="D725" s="7"/>
      <c r="E725" s="7"/>
    </row>
    <row r="726" spans="4:5" ht="15.75" customHeight="1" x14ac:dyDescent="0.35">
      <c r="D726" s="7"/>
      <c r="E726" s="7"/>
    </row>
    <row r="727" spans="4:5" ht="15.75" customHeight="1" x14ac:dyDescent="0.35">
      <c r="D727" s="7"/>
      <c r="E727" s="7"/>
    </row>
    <row r="728" spans="4:5" ht="15.75" customHeight="1" x14ac:dyDescent="0.35">
      <c r="D728" s="7"/>
      <c r="E728" s="7"/>
    </row>
    <row r="729" spans="4:5" ht="15.75" customHeight="1" x14ac:dyDescent="0.35">
      <c r="D729" s="7"/>
      <c r="E729" s="7"/>
    </row>
    <row r="730" spans="4:5" ht="15.75" customHeight="1" x14ac:dyDescent="0.35">
      <c r="D730" s="7"/>
      <c r="E730" s="7"/>
    </row>
    <row r="731" spans="4:5" ht="15.75" customHeight="1" x14ac:dyDescent="0.35">
      <c r="D731" s="7"/>
      <c r="E731" s="7"/>
    </row>
    <row r="732" spans="4:5" ht="15.75" customHeight="1" x14ac:dyDescent="0.35">
      <c r="D732" s="7"/>
      <c r="E732" s="7"/>
    </row>
    <row r="733" spans="4:5" ht="15.75" customHeight="1" x14ac:dyDescent="0.35">
      <c r="D733" s="7"/>
      <c r="E733" s="7"/>
    </row>
    <row r="734" spans="4:5" ht="15.75" customHeight="1" x14ac:dyDescent="0.35">
      <c r="D734" s="7"/>
      <c r="E734" s="7"/>
    </row>
    <row r="735" spans="4:5" ht="15.75" customHeight="1" x14ac:dyDescent="0.35">
      <c r="D735" s="7"/>
      <c r="E735" s="7"/>
    </row>
    <row r="736" spans="4:5" ht="15.75" customHeight="1" x14ac:dyDescent="0.35">
      <c r="D736" s="7"/>
      <c r="E736" s="7"/>
    </row>
    <row r="737" spans="4:5" ht="15.75" customHeight="1" x14ac:dyDescent="0.35">
      <c r="D737" s="7"/>
      <c r="E737" s="7"/>
    </row>
    <row r="738" spans="4:5" ht="15.75" customHeight="1" x14ac:dyDescent="0.35">
      <c r="D738" s="7"/>
      <c r="E738" s="7"/>
    </row>
    <row r="739" spans="4:5" ht="15.75" customHeight="1" x14ac:dyDescent="0.35">
      <c r="D739" s="7"/>
      <c r="E739" s="7"/>
    </row>
    <row r="740" spans="4:5" ht="15.75" customHeight="1" x14ac:dyDescent="0.35">
      <c r="D740" s="7"/>
      <c r="E740" s="7"/>
    </row>
    <row r="741" spans="4:5" ht="15.75" customHeight="1" x14ac:dyDescent="0.35">
      <c r="D741" s="7"/>
      <c r="E741" s="7"/>
    </row>
    <row r="742" spans="4:5" ht="15.75" customHeight="1" x14ac:dyDescent="0.35">
      <c r="D742" s="7"/>
      <c r="E742" s="7"/>
    </row>
    <row r="743" spans="4:5" ht="15.75" customHeight="1" x14ac:dyDescent="0.35">
      <c r="D743" s="7"/>
      <c r="E743" s="7"/>
    </row>
    <row r="744" spans="4:5" ht="15.75" customHeight="1" x14ac:dyDescent="0.35">
      <c r="D744" s="7"/>
      <c r="E744" s="7"/>
    </row>
    <row r="745" spans="4:5" ht="15.75" customHeight="1" x14ac:dyDescent="0.35">
      <c r="D745" s="7"/>
      <c r="E745" s="7"/>
    </row>
    <row r="746" spans="4:5" ht="15.75" customHeight="1" x14ac:dyDescent="0.35">
      <c r="D746" s="7"/>
      <c r="E746" s="7"/>
    </row>
    <row r="747" spans="4:5" ht="15.75" customHeight="1" x14ac:dyDescent="0.35">
      <c r="D747" s="7"/>
      <c r="E747" s="7"/>
    </row>
    <row r="748" spans="4:5" ht="15.75" customHeight="1" x14ac:dyDescent="0.35">
      <c r="D748" s="7"/>
      <c r="E748" s="7"/>
    </row>
    <row r="749" spans="4:5" ht="15.75" customHeight="1" x14ac:dyDescent="0.35">
      <c r="D749" s="7"/>
      <c r="E749" s="7"/>
    </row>
    <row r="750" spans="4:5" ht="15.75" customHeight="1" x14ac:dyDescent="0.35">
      <c r="D750" s="7"/>
      <c r="E750" s="7"/>
    </row>
    <row r="751" spans="4:5" ht="15.75" customHeight="1" x14ac:dyDescent="0.35">
      <c r="D751" s="7"/>
      <c r="E751" s="7"/>
    </row>
    <row r="752" spans="4:5" ht="15.75" customHeight="1" x14ac:dyDescent="0.35">
      <c r="D752" s="7"/>
      <c r="E752" s="7"/>
    </row>
    <row r="753" spans="4:5" ht="15.75" customHeight="1" x14ac:dyDescent="0.35">
      <c r="D753" s="7"/>
      <c r="E753" s="7"/>
    </row>
    <row r="754" spans="4:5" ht="15.75" customHeight="1" x14ac:dyDescent="0.35">
      <c r="D754" s="7"/>
      <c r="E754" s="7"/>
    </row>
    <row r="755" spans="4:5" ht="15.75" customHeight="1" x14ac:dyDescent="0.35">
      <c r="D755" s="7"/>
      <c r="E755" s="7"/>
    </row>
    <row r="756" spans="4:5" ht="15.75" customHeight="1" x14ac:dyDescent="0.35">
      <c r="D756" s="7"/>
      <c r="E756" s="7"/>
    </row>
    <row r="757" spans="4:5" ht="15.75" customHeight="1" x14ac:dyDescent="0.35">
      <c r="D757" s="7"/>
      <c r="E757" s="7"/>
    </row>
    <row r="758" spans="4:5" ht="15.75" customHeight="1" x14ac:dyDescent="0.35">
      <c r="D758" s="7"/>
      <c r="E758" s="7"/>
    </row>
    <row r="759" spans="4:5" ht="15.75" customHeight="1" x14ac:dyDescent="0.35">
      <c r="D759" s="7"/>
      <c r="E759" s="7"/>
    </row>
    <row r="760" spans="4:5" ht="15.75" customHeight="1" x14ac:dyDescent="0.35">
      <c r="D760" s="7"/>
      <c r="E760" s="7"/>
    </row>
    <row r="761" spans="4:5" ht="15.75" customHeight="1" x14ac:dyDescent="0.35">
      <c r="D761" s="7"/>
      <c r="E761" s="7"/>
    </row>
    <row r="762" spans="4:5" ht="15.75" customHeight="1" x14ac:dyDescent="0.35">
      <c r="D762" s="7"/>
      <c r="E762" s="7"/>
    </row>
    <row r="763" spans="4:5" ht="15.75" customHeight="1" x14ac:dyDescent="0.35">
      <c r="D763" s="7"/>
      <c r="E763" s="7"/>
    </row>
    <row r="764" spans="4:5" ht="15.75" customHeight="1" x14ac:dyDescent="0.35">
      <c r="D764" s="7"/>
      <c r="E764" s="7"/>
    </row>
    <row r="765" spans="4:5" ht="15.75" customHeight="1" x14ac:dyDescent="0.35">
      <c r="D765" s="7"/>
      <c r="E765" s="7"/>
    </row>
    <row r="766" spans="4:5" ht="15.75" customHeight="1" x14ac:dyDescent="0.35">
      <c r="D766" s="7"/>
      <c r="E766" s="7"/>
    </row>
    <row r="767" spans="4:5" ht="15.75" customHeight="1" x14ac:dyDescent="0.35">
      <c r="D767" s="7"/>
      <c r="E767" s="7"/>
    </row>
    <row r="768" spans="4:5" ht="15.75" customHeight="1" x14ac:dyDescent="0.35">
      <c r="D768" s="7"/>
      <c r="E768" s="7"/>
    </row>
    <row r="769" spans="4:5" ht="15.75" customHeight="1" x14ac:dyDescent="0.35">
      <c r="D769" s="7"/>
      <c r="E769" s="7"/>
    </row>
    <row r="770" spans="4:5" ht="15.75" customHeight="1" x14ac:dyDescent="0.35">
      <c r="D770" s="7"/>
      <c r="E770" s="7"/>
    </row>
    <row r="771" spans="4:5" ht="15.75" customHeight="1" x14ac:dyDescent="0.35">
      <c r="D771" s="7"/>
      <c r="E771" s="7"/>
    </row>
    <row r="772" spans="4:5" ht="15.75" customHeight="1" x14ac:dyDescent="0.35">
      <c r="D772" s="7"/>
      <c r="E772" s="7"/>
    </row>
    <row r="773" spans="4:5" ht="15.75" customHeight="1" x14ac:dyDescent="0.35">
      <c r="D773" s="7"/>
      <c r="E773" s="7"/>
    </row>
    <row r="774" spans="4:5" ht="15.75" customHeight="1" x14ac:dyDescent="0.35">
      <c r="D774" s="7"/>
      <c r="E774" s="7"/>
    </row>
    <row r="775" spans="4:5" ht="15.75" customHeight="1" x14ac:dyDescent="0.35">
      <c r="D775" s="7"/>
      <c r="E775" s="7"/>
    </row>
    <row r="776" spans="4:5" ht="15.75" customHeight="1" x14ac:dyDescent="0.35">
      <c r="D776" s="7"/>
      <c r="E776" s="7"/>
    </row>
    <row r="777" spans="4:5" ht="15.75" customHeight="1" x14ac:dyDescent="0.35">
      <c r="D777" s="7"/>
      <c r="E777" s="7"/>
    </row>
    <row r="778" spans="4:5" ht="15.75" customHeight="1" x14ac:dyDescent="0.35">
      <c r="D778" s="7"/>
      <c r="E778" s="7"/>
    </row>
    <row r="779" spans="4:5" ht="15.75" customHeight="1" x14ac:dyDescent="0.35">
      <c r="D779" s="7"/>
      <c r="E779" s="7"/>
    </row>
    <row r="780" spans="4:5" ht="15.75" customHeight="1" x14ac:dyDescent="0.35">
      <c r="D780" s="7"/>
      <c r="E780" s="7"/>
    </row>
    <row r="781" spans="4:5" ht="15.75" customHeight="1" x14ac:dyDescent="0.35">
      <c r="D781" s="7"/>
      <c r="E781" s="7"/>
    </row>
    <row r="782" spans="4:5" ht="15.75" customHeight="1" x14ac:dyDescent="0.35">
      <c r="D782" s="7"/>
      <c r="E782" s="7"/>
    </row>
    <row r="783" spans="4:5" ht="15.75" customHeight="1" x14ac:dyDescent="0.35">
      <c r="D783" s="7"/>
      <c r="E783" s="7"/>
    </row>
    <row r="784" spans="4:5" ht="15.75" customHeight="1" x14ac:dyDescent="0.35">
      <c r="D784" s="7"/>
      <c r="E784" s="7"/>
    </row>
    <row r="785" spans="4:5" ht="15.75" customHeight="1" x14ac:dyDescent="0.35">
      <c r="D785" s="7"/>
      <c r="E785" s="7"/>
    </row>
    <row r="786" spans="4:5" ht="15.75" customHeight="1" x14ac:dyDescent="0.35">
      <c r="D786" s="7"/>
      <c r="E786" s="7"/>
    </row>
    <row r="787" spans="4:5" ht="15.75" customHeight="1" x14ac:dyDescent="0.35">
      <c r="D787" s="7"/>
      <c r="E787" s="7"/>
    </row>
    <row r="788" spans="4:5" ht="15.75" customHeight="1" x14ac:dyDescent="0.35">
      <c r="D788" s="7"/>
      <c r="E788" s="7"/>
    </row>
    <row r="789" spans="4:5" ht="15.75" customHeight="1" x14ac:dyDescent="0.35">
      <c r="D789" s="7"/>
      <c r="E789" s="7"/>
    </row>
    <row r="790" spans="4:5" ht="15.75" customHeight="1" x14ac:dyDescent="0.35">
      <c r="D790" s="7"/>
      <c r="E790" s="7"/>
    </row>
    <row r="791" spans="4:5" ht="15.75" customHeight="1" x14ac:dyDescent="0.35">
      <c r="D791" s="7"/>
      <c r="E791" s="7"/>
    </row>
    <row r="792" spans="4:5" ht="15.75" customHeight="1" x14ac:dyDescent="0.35">
      <c r="D792" s="7"/>
      <c r="E792" s="7"/>
    </row>
    <row r="793" spans="4:5" ht="15.75" customHeight="1" x14ac:dyDescent="0.35">
      <c r="D793" s="7"/>
      <c r="E793" s="7"/>
    </row>
    <row r="794" spans="4:5" ht="15.75" customHeight="1" x14ac:dyDescent="0.35">
      <c r="D794" s="7"/>
      <c r="E794" s="7"/>
    </row>
    <row r="795" spans="4:5" ht="15.75" customHeight="1" x14ac:dyDescent="0.35">
      <c r="D795" s="7"/>
      <c r="E795" s="7"/>
    </row>
    <row r="796" spans="4:5" ht="15.75" customHeight="1" x14ac:dyDescent="0.35">
      <c r="D796" s="7"/>
      <c r="E796" s="7"/>
    </row>
    <row r="797" spans="4:5" ht="15.75" customHeight="1" x14ac:dyDescent="0.35">
      <c r="D797" s="7"/>
      <c r="E797" s="7"/>
    </row>
    <row r="798" spans="4:5" ht="15.75" customHeight="1" x14ac:dyDescent="0.35">
      <c r="D798" s="7"/>
      <c r="E798" s="7"/>
    </row>
    <row r="799" spans="4:5" ht="15.75" customHeight="1" x14ac:dyDescent="0.35">
      <c r="D799" s="7"/>
      <c r="E799" s="7"/>
    </row>
    <row r="800" spans="4:5" ht="15.75" customHeight="1" x14ac:dyDescent="0.35">
      <c r="D800" s="7"/>
      <c r="E800" s="7"/>
    </row>
    <row r="801" spans="4:5" ht="15.75" customHeight="1" x14ac:dyDescent="0.35">
      <c r="D801" s="7"/>
      <c r="E801" s="7"/>
    </row>
    <row r="802" spans="4:5" ht="15.75" customHeight="1" x14ac:dyDescent="0.35">
      <c r="D802" s="7"/>
      <c r="E802" s="7"/>
    </row>
    <row r="803" spans="4:5" ht="15.75" customHeight="1" x14ac:dyDescent="0.35">
      <c r="D803" s="7"/>
      <c r="E803" s="7"/>
    </row>
    <row r="804" spans="4:5" ht="15.75" customHeight="1" x14ac:dyDescent="0.35">
      <c r="D804" s="7"/>
      <c r="E804" s="7"/>
    </row>
    <row r="805" spans="4:5" ht="15.75" customHeight="1" x14ac:dyDescent="0.35">
      <c r="D805" s="7"/>
      <c r="E805" s="7"/>
    </row>
    <row r="806" spans="4:5" ht="15.75" customHeight="1" x14ac:dyDescent="0.35">
      <c r="D806" s="7"/>
      <c r="E806" s="7"/>
    </row>
    <row r="807" spans="4:5" ht="15.75" customHeight="1" x14ac:dyDescent="0.35">
      <c r="D807" s="7"/>
      <c r="E807" s="7"/>
    </row>
    <row r="808" spans="4:5" ht="15.75" customHeight="1" x14ac:dyDescent="0.35">
      <c r="D808" s="7"/>
      <c r="E808" s="7"/>
    </row>
    <row r="809" spans="4:5" ht="15.75" customHeight="1" x14ac:dyDescent="0.35">
      <c r="D809" s="7"/>
      <c r="E809" s="7"/>
    </row>
    <row r="810" spans="4:5" ht="15.75" customHeight="1" x14ac:dyDescent="0.35">
      <c r="D810" s="7"/>
      <c r="E810" s="7"/>
    </row>
    <row r="811" spans="4:5" ht="15.75" customHeight="1" x14ac:dyDescent="0.35">
      <c r="D811" s="7"/>
      <c r="E811" s="7"/>
    </row>
    <row r="812" spans="4:5" ht="15.75" customHeight="1" x14ac:dyDescent="0.35">
      <c r="D812" s="7"/>
      <c r="E812" s="7"/>
    </row>
    <row r="813" spans="4:5" ht="15.75" customHeight="1" x14ac:dyDescent="0.35">
      <c r="D813" s="7"/>
      <c r="E813" s="7"/>
    </row>
    <row r="814" spans="4:5" ht="15.75" customHeight="1" x14ac:dyDescent="0.35">
      <c r="D814" s="7"/>
      <c r="E814" s="7"/>
    </row>
    <row r="815" spans="4:5" ht="15.75" customHeight="1" x14ac:dyDescent="0.35">
      <c r="D815" s="7"/>
      <c r="E815" s="7"/>
    </row>
    <row r="816" spans="4:5" ht="15.75" customHeight="1" x14ac:dyDescent="0.35">
      <c r="D816" s="7"/>
      <c r="E816" s="7"/>
    </row>
    <row r="817" spans="4:5" ht="15.75" customHeight="1" x14ac:dyDescent="0.35">
      <c r="D817" s="7"/>
      <c r="E817" s="7"/>
    </row>
    <row r="818" spans="4:5" ht="15.75" customHeight="1" x14ac:dyDescent="0.35">
      <c r="D818" s="7"/>
      <c r="E818" s="7"/>
    </row>
    <row r="819" spans="4:5" ht="15.75" customHeight="1" x14ac:dyDescent="0.35">
      <c r="D819" s="7"/>
      <c r="E819" s="7"/>
    </row>
    <row r="820" spans="4:5" ht="15.75" customHeight="1" x14ac:dyDescent="0.35">
      <c r="D820" s="7"/>
      <c r="E820" s="7"/>
    </row>
    <row r="821" spans="4:5" ht="15.75" customHeight="1" x14ac:dyDescent="0.35">
      <c r="D821" s="7"/>
      <c r="E821" s="7"/>
    </row>
    <row r="822" spans="4:5" ht="15.75" customHeight="1" x14ac:dyDescent="0.35">
      <c r="D822" s="7"/>
      <c r="E822" s="7"/>
    </row>
    <row r="823" spans="4:5" ht="15.75" customHeight="1" x14ac:dyDescent="0.35">
      <c r="D823" s="7"/>
      <c r="E823" s="7"/>
    </row>
    <row r="824" spans="4:5" ht="15.75" customHeight="1" x14ac:dyDescent="0.35">
      <c r="D824" s="7"/>
      <c r="E824" s="7"/>
    </row>
    <row r="825" spans="4:5" ht="15.75" customHeight="1" x14ac:dyDescent="0.35">
      <c r="D825" s="7"/>
      <c r="E825" s="7"/>
    </row>
    <row r="826" spans="4:5" ht="15.75" customHeight="1" x14ac:dyDescent="0.35">
      <c r="D826" s="7"/>
      <c r="E826" s="7"/>
    </row>
    <row r="827" spans="4:5" ht="15.75" customHeight="1" x14ac:dyDescent="0.35">
      <c r="D827" s="7"/>
      <c r="E827" s="7"/>
    </row>
    <row r="828" spans="4:5" ht="15.75" customHeight="1" x14ac:dyDescent="0.35">
      <c r="D828" s="7"/>
      <c r="E828" s="7"/>
    </row>
    <row r="829" spans="4:5" ht="15.75" customHeight="1" x14ac:dyDescent="0.35">
      <c r="D829" s="7"/>
      <c r="E829" s="7"/>
    </row>
    <row r="830" spans="4:5" ht="15.75" customHeight="1" x14ac:dyDescent="0.35">
      <c r="D830" s="7"/>
      <c r="E830" s="7"/>
    </row>
    <row r="831" spans="4:5" ht="15.75" customHeight="1" x14ac:dyDescent="0.35">
      <c r="D831" s="7"/>
      <c r="E831" s="7"/>
    </row>
    <row r="832" spans="4:5" ht="15.75" customHeight="1" x14ac:dyDescent="0.35">
      <c r="D832" s="7"/>
      <c r="E832" s="7"/>
    </row>
    <row r="833" spans="4:5" ht="15.75" customHeight="1" x14ac:dyDescent="0.35">
      <c r="D833" s="7"/>
      <c r="E833" s="7"/>
    </row>
    <row r="834" spans="4:5" ht="15.75" customHeight="1" x14ac:dyDescent="0.35">
      <c r="D834" s="7"/>
      <c r="E834" s="7"/>
    </row>
    <row r="835" spans="4:5" ht="15.75" customHeight="1" x14ac:dyDescent="0.35">
      <c r="D835" s="7"/>
      <c r="E835" s="7"/>
    </row>
    <row r="836" spans="4:5" ht="15.75" customHeight="1" x14ac:dyDescent="0.35">
      <c r="D836" s="7"/>
      <c r="E836" s="7"/>
    </row>
    <row r="837" spans="4:5" ht="15.75" customHeight="1" x14ac:dyDescent="0.35">
      <c r="D837" s="7"/>
      <c r="E837" s="7"/>
    </row>
    <row r="838" spans="4:5" ht="15.75" customHeight="1" x14ac:dyDescent="0.35">
      <c r="D838" s="7"/>
      <c r="E838" s="7"/>
    </row>
    <row r="839" spans="4:5" ht="15.75" customHeight="1" x14ac:dyDescent="0.35">
      <c r="D839" s="7"/>
      <c r="E839" s="7"/>
    </row>
    <row r="840" spans="4:5" ht="15.75" customHeight="1" x14ac:dyDescent="0.35">
      <c r="D840" s="7"/>
      <c r="E840" s="7"/>
    </row>
    <row r="841" spans="4:5" ht="15.75" customHeight="1" x14ac:dyDescent="0.35">
      <c r="D841" s="7"/>
      <c r="E841" s="7"/>
    </row>
    <row r="842" spans="4:5" ht="15.75" customHeight="1" x14ac:dyDescent="0.35">
      <c r="D842" s="7"/>
      <c r="E842" s="7"/>
    </row>
    <row r="843" spans="4:5" ht="15.75" customHeight="1" x14ac:dyDescent="0.35">
      <c r="D843" s="7"/>
      <c r="E843" s="7"/>
    </row>
    <row r="844" spans="4:5" ht="15.75" customHeight="1" x14ac:dyDescent="0.35">
      <c r="D844" s="7"/>
      <c r="E844" s="7"/>
    </row>
    <row r="845" spans="4:5" ht="15.75" customHeight="1" x14ac:dyDescent="0.35">
      <c r="D845" s="7"/>
      <c r="E845" s="7"/>
    </row>
    <row r="846" spans="4:5" ht="15.75" customHeight="1" x14ac:dyDescent="0.35">
      <c r="D846" s="7"/>
      <c r="E846" s="7"/>
    </row>
    <row r="847" spans="4:5" ht="15.75" customHeight="1" x14ac:dyDescent="0.35">
      <c r="D847" s="7"/>
      <c r="E847" s="7"/>
    </row>
    <row r="848" spans="4:5" ht="15.75" customHeight="1" x14ac:dyDescent="0.35">
      <c r="D848" s="7"/>
      <c r="E848" s="7"/>
    </row>
    <row r="849" spans="4:5" ht="15.75" customHeight="1" x14ac:dyDescent="0.35">
      <c r="D849" s="7"/>
      <c r="E849" s="7"/>
    </row>
    <row r="850" spans="4:5" ht="15.75" customHeight="1" x14ac:dyDescent="0.35">
      <c r="D850" s="7"/>
      <c r="E850" s="7"/>
    </row>
    <row r="851" spans="4:5" ht="15.75" customHeight="1" x14ac:dyDescent="0.35">
      <c r="D851" s="7"/>
      <c r="E851" s="7"/>
    </row>
    <row r="852" spans="4:5" ht="15.75" customHeight="1" x14ac:dyDescent="0.35">
      <c r="D852" s="7"/>
      <c r="E852" s="7"/>
    </row>
    <row r="853" spans="4:5" ht="15.75" customHeight="1" x14ac:dyDescent="0.35">
      <c r="D853" s="7"/>
      <c r="E853" s="7"/>
    </row>
    <row r="854" spans="4:5" ht="15.75" customHeight="1" x14ac:dyDescent="0.35">
      <c r="D854" s="7"/>
      <c r="E854" s="7"/>
    </row>
    <row r="855" spans="4:5" ht="15.75" customHeight="1" x14ac:dyDescent="0.35">
      <c r="D855" s="7"/>
      <c r="E855" s="7"/>
    </row>
    <row r="856" spans="4:5" ht="15.75" customHeight="1" x14ac:dyDescent="0.35">
      <c r="D856" s="7"/>
      <c r="E856" s="7"/>
    </row>
    <row r="857" spans="4:5" ht="15.75" customHeight="1" x14ac:dyDescent="0.35">
      <c r="D857" s="7"/>
      <c r="E857" s="7"/>
    </row>
    <row r="858" spans="4:5" ht="15.75" customHeight="1" x14ac:dyDescent="0.35">
      <c r="D858" s="7"/>
      <c r="E858" s="7"/>
    </row>
    <row r="859" spans="4:5" ht="15.75" customHeight="1" x14ac:dyDescent="0.35">
      <c r="D859" s="7"/>
      <c r="E859" s="7"/>
    </row>
    <row r="860" spans="4:5" ht="15.75" customHeight="1" x14ac:dyDescent="0.35">
      <c r="D860" s="7"/>
      <c r="E860" s="7"/>
    </row>
    <row r="861" spans="4:5" ht="15.75" customHeight="1" x14ac:dyDescent="0.35">
      <c r="D861" s="7"/>
      <c r="E861" s="7"/>
    </row>
    <row r="862" spans="4:5" ht="15.75" customHeight="1" x14ac:dyDescent="0.35">
      <c r="D862" s="7"/>
      <c r="E862" s="7"/>
    </row>
    <row r="863" spans="4:5" ht="15.75" customHeight="1" x14ac:dyDescent="0.35">
      <c r="D863" s="7"/>
      <c r="E863" s="7"/>
    </row>
    <row r="864" spans="4:5" ht="15.75" customHeight="1" x14ac:dyDescent="0.35">
      <c r="D864" s="7"/>
      <c r="E864" s="7"/>
    </row>
    <row r="865" spans="4:5" ht="15.75" customHeight="1" x14ac:dyDescent="0.35">
      <c r="D865" s="7"/>
      <c r="E865" s="7"/>
    </row>
    <row r="866" spans="4:5" ht="15.75" customHeight="1" x14ac:dyDescent="0.35">
      <c r="D866" s="7"/>
      <c r="E866" s="7"/>
    </row>
    <row r="867" spans="4:5" ht="15.75" customHeight="1" x14ac:dyDescent="0.35">
      <c r="D867" s="7"/>
      <c r="E867" s="7"/>
    </row>
    <row r="868" spans="4:5" ht="15.75" customHeight="1" x14ac:dyDescent="0.35">
      <c r="D868" s="7"/>
      <c r="E868" s="7"/>
    </row>
    <row r="869" spans="4:5" ht="15.75" customHeight="1" x14ac:dyDescent="0.35">
      <c r="D869" s="7"/>
      <c r="E869" s="7"/>
    </row>
    <row r="870" spans="4:5" ht="15.75" customHeight="1" x14ac:dyDescent="0.35">
      <c r="D870" s="7"/>
      <c r="E870" s="7"/>
    </row>
    <row r="871" spans="4:5" ht="15.75" customHeight="1" x14ac:dyDescent="0.35">
      <c r="D871" s="7"/>
      <c r="E871" s="7"/>
    </row>
    <row r="872" spans="4:5" ht="15.75" customHeight="1" x14ac:dyDescent="0.35">
      <c r="D872" s="7"/>
      <c r="E872" s="7"/>
    </row>
    <row r="873" spans="4:5" ht="15.75" customHeight="1" x14ac:dyDescent="0.35">
      <c r="D873" s="7"/>
      <c r="E873" s="7"/>
    </row>
    <row r="874" spans="4:5" ht="15.75" customHeight="1" x14ac:dyDescent="0.35">
      <c r="D874" s="7"/>
      <c r="E874" s="7"/>
    </row>
    <row r="875" spans="4:5" ht="15.75" customHeight="1" x14ac:dyDescent="0.35">
      <c r="D875" s="7"/>
      <c r="E875" s="7"/>
    </row>
    <row r="876" spans="4:5" ht="15.75" customHeight="1" x14ac:dyDescent="0.35">
      <c r="D876" s="7"/>
      <c r="E876" s="7"/>
    </row>
    <row r="877" spans="4:5" ht="15.75" customHeight="1" x14ac:dyDescent="0.35">
      <c r="D877" s="7"/>
      <c r="E877" s="7"/>
    </row>
    <row r="878" spans="4:5" ht="15.75" customHeight="1" x14ac:dyDescent="0.35">
      <c r="D878" s="7"/>
      <c r="E878" s="7"/>
    </row>
    <row r="879" spans="4:5" ht="15.75" customHeight="1" x14ac:dyDescent="0.35">
      <c r="D879" s="7"/>
      <c r="E879" s="7"/>
    </row>
    <row r="880" spans="4:5" ht="15.75" customHeight="1" x14ac:dyDescent="0.35">
      <c r="D880" s="7"/>
      <c r="E880" s="7"/>
    </row>
    <row r="881" spans="4:5" ht="15.75" customHeight="1" x14ac:dyDescent="0.35">
      <c r="D881" s="7"/>
      <c r="E881" s="7"/>
    </row>
    <row r="882" spans="4:5" ht="15.75" customHeight="1" x14ac:dyDescent="0.35">
      <c r="D882" s="7"/>
      <c r="E882" s="7"/>
    </row>
    <row r="883" spans="4:5" ht="15.75" customHeight="1" x14ac:dyDescent="0.35">
      <c r="D883" s="7"/>
      <c r="E883" s="7"/>
    </row>
    <row r="884" spans="4:5" ht="15.75" customHeight="1" x14ac:dyDescent="0.35">
      <c r="D884" s="7"/>
      <c r="E884" s="7"/>
    </row>
    <row r="885" spans="4:5" ht="15.75" customHeight="1" x14ac:dyDescent="0.35">
      <c r="D885" s="7"/>
      <c r="E885" s="7"/>
    </row>
    <row r="886" spans="4:5" ht="15.75" customHeight="1" x14ac:dyDescent="0.35">
      <c r="D886" s="7"/>
      <c r="E886" s="7"/>
    </row>
    <row r="887" spans="4:5" ht="15.75" customHeight="1" x14ac:dyDescent="0.35">
      <c r="D887" s="7"/>
      <c r="E887" s="7"/>
    </row>
    <row r="888" spans="4:5" ht="15.75" customHeight="1" x14ac:dyDescent="0.35">
      <c r="D888" s="7"/>
      <c r="E888" s="7"/>
    </row>
    <row r="889" spans="4:5" ht="15.75" customHeight="1" x14ac:dyDescent="0.35">
      <c r="D889" s="7"/>
      <c r="E889" s="7"/>
    </row>
    <row r="890" spans="4:5" ht="15.75" customHeight="1" x14ac:dyDescent="0.35">
      <c r="D890" s="7"/>
      <c r="E890" s="7"/>
    </row>
    <row r="891" spans="4:5" ht="15.75" customHeight="1" x14ac:dyDescent="0.35">
      <c r="D891" s="7"/>
      <c r="E891" s="7"/>
    </row>
    <row r="892" spans="4:5" ht="15.75" customHeight="1" x14ac:dyDescent="0.35">
      <c r="D892" s="7"/>
      <c r="E892" s="7"/>
    </row>
    <row r="893" spans="4:5" ht="15.75" customHeight="1" x14ac:dyDescent="0.35">
      <c r="D893" s="7"/>
      <c r="E893" s="7"/>
    </row>
    <row r="894" spans="4:5" ht="15.75" customHeight="1" x14ac:dyDescent="0.35">
      <c r="D894" s="7"/>
      <c r="E894" s="7"/>
    </row>
    <row r="895" spans="4:5" ht="15.75" customHeight="1" x14ac:dyDescent="0.35">
      <c r="D895" s="7"/>
      <c r="E895" s="7"/>
    </row>
    <row r="896" spans="4:5" ht="15.75" customHeight="1" x14ac:dyDescent="0.35">
      <c r="D896" s="7"/>
      <c r="E896" s="7"/>
    </row>
    <row r="897" spans="4:5" ht="15.75" customHeight="1" x14ac:dyDescent="0.35">
      <c r="D897" s="7"/>
      <c r="E897" s="7"/>
    </row>
    <row r="898" spans="4:5" ht="15.75" customHeight="1" x14ac:dyDescent="0.35">
      <c r="D898" s="7"/>
      <c r="E898" s="7"/>
    </row>
    <row r="899" spans="4:5" ht="15.75" customHeight="1" x14ac:dyDescent="0.35">
      <c r="D899" s="7"/>
      <c r="E899" s="7"/>
    </row>
    <row r="900" spans="4:5" ht="15.75" customHeight="1" x14ac:dyDescent="0.35">
      <c r="D900" s="7"/>
      <c r="E900" s="7"/>
    </row>
    <row r="901" spans="4:5" ht="15.75" customHeight="1" x14ac:dyDescent="0.35">
      <c r="D901" s="7"/>
      <c r="E901" s="7"/>
    </row>
    <row r="902" spans="4:5" ht="15.75" customHeight="1" x14ac:dyDescent="0.35">
      <c r="D902" s="7"/>
      <c r="E902" s="7"/>
    </row>
    <row r="903" spans="4:5" ht="15.75" customHeight="1" x14ac:dyDescent="0.35">
      <c r="D903" s="7"/>
      <c r="E903" s="7"/>
    </row>
    <row r="904" spans="4:5" ht="15.75" customHeight="1" x14ac:dyDescent="0.35">
      <c r="D904" s="7"/>
      <c r="E904" s="7"/>
    </row>
    <row r="905" spans="4:5" ht="15.75" customHeight="1" x14ac:dyDescent="0.35">
      <c r="D905" s="7"/>
      <c r="E905" s="7"/>
    </row>
    <row r="906" spans="4:5" ht="15.75" customHeight="1" x14ac:dyDescent="0.35">
      <c r="D906" s="7"/>
      <c r="E906" s="7"/>
    </row>
    <row r="907" spans="4:5" ht="15.75" customHeight="1" x14ac:dyDescent="0.35">
      <c r="D907" s="7"/>
      <c r="E907" s="7"/>
    </row>
    <row r="908" spans="4:5" ht="15.75" customHeight="1" x14ac:dyDescent="0.35">
      <c r="D908" s="7"/>
      <c r="E908" s="7"/>
    </row>
    <row r="909" spans="4:5" ht="15.75" customHeight="1" x14ac:dyDescent="0.35">
      <c r="D909" s="7"/>
      <c r="E909" s="7"/>
    </row>
    <row r="910" spans="4:5" ht="15.75" customHeight="1" x14ac:dyDescent="0.35">
      <c r="D910" s="7"/>
      <c r="E910" s="7"/>
    </row>
    <row r="911" spans="4:5" ht="15.75" customHeight="1" x14ac:dyDescent="0.35">
      <c r="D911" s="7"/>
      <c r="E911" s="7"/>
    </row>
    <row r="912" spans="4:5" ht="15.75" customHeight="1" x14ac:dyDescent="0.35">
      <c r="D912" s="7"/>
      <c r="E912" s="7"/>
    </row>
    <row r="913" spans="4:5" ht="15.75" customHeight="1" x14ac:dyDescent="0.35">
      <c r="D913" s="7"/>
      <c r="E913" s="7"/>
    </row>
    <row r="914" spans="4:5" ht="15.75" customHeight="1" x14ac:dyDescent="0.35">
      <c r="D914" s="7"/>
      <c r="E914" s="7"/>
    </row>
    <row r="915" spans="4:5" ht="15.75" customHeight="1" x14ac:dyDescent="0.35">
      <c r="D915" s="7"/>
      <c r="E915" s="7"/>
    </row>
    <row r="916" spans="4:5" ht="15.75" customHeight="1" x14ac:dyDescent="0.35">
      <c r="D916" s="7"/>
      <c r="E916" s="7"/>
    </row>
    <row r="917" spans="4:5" ht="15.75" customHeight="1" x14ac:dyDescent="0.35">
      <c r="D917" s="7"/>
      <c r="E917" s="7"/>
    </row>
    <row r="918" spans="4:5" ht="15.75" customHeight="1" x14ac:dyDescent="0.35">
      <c r="D918" s="7"/>
      <c r="E918" s="7"/>
    </row>
    <row r="919" spans="4:5" ht="15.75" customHeight="1" x14ac:dyDescent="0.35">
      <c r="D919" s="7"/>
      <c r="E919" s="7"/>
    </row>
    <row r="920" spans="4:5" ht="15.75" customHeight="1" x14ac:dyDescent="0.35">
      <c r="D920" s="7"/>
      <c r="E920" s="7"/>
    </row>
    <row r="921" spans="4:5" ht="15.75" customHeight="1" x14ac:dyDescent="0.35">
      <c r="D921" s="7"/>
      <c r="E921" s="7"/>
    </row>
    <row r="922" spans="4:5" ht="15.75" customHeight="1" x14ac:dyDescent="0.35">
      <c r="D922" s="7"/>
      <c r="E922" s="7"/>
    </row>
    <row r="923" spans="4:5" ht="15.75" customHeight="1" x14ac:dyDescent="0.35">
      <c r="D923" s="7"/>
      <c r="E923" s="7"/>
    </row>
    <row r="924" spans="4:5" ht="15.75" customHeight="1" x14ac:dyDescent="0.35">
      <c r="D924" s="7"/>
      <c r="E924" s="7"/>
    </row>
    <row r="925" spans="4:5" ht="15.75" customHeight="1" x14ac:dyDescent="0.35">
      <c r="D925" s="7"/>
      <c r="E925" s="7"/>
    </row>
    <row r="926" spans="4:5" ht="15.75" customHeight="1" x14ac:dyDescent="0.35">
      <c r="D926" s="7"/>
      <c r="E926" s="7"/>
    </row>
    <row r="927" spans="4:5" ht="15.75" customHeight="1" x14ac:dyDescent="0.35">
      <c r="D927" s="7"/>
      <c r="E927" s="7"/>
    </row>
    <row r="928" spans="4:5" ht="15.75" customHeight="1" x14ac:dyDescent="0.35">
      <c r="D928" s="7"/>
      <c r="E928" s="7"/>
    </row>
    <row r="929" spans="4:5" ht="15.75" customHeight="1" x14ac:dyDescent="0.35">
      <c r="D929" s="7"/>
      <c r="E929" s="7"/>
    </row>
    <row r="930" spans="4:5" ht="15.75" customHeight="1" x14ac:dyDescent="0.35">
      <c r="D930" s="7"/>
      <c r="E930" s="7"/>
    </row>
    <row r="931" spans="4:5" ht="15.75" customHeight="1" x14ac:dyDescent="0.35">
      <c r="D931" s="7"/>
      <c r="E931" s="7"/>
    </row>
    <row r="932" spans="4:5" ht="15.75" customHeight="1" x14ac:dyDescent="0.35">
      <c r="D932" s="7"/>
      <c r="E932" s="7"/>
    </row>
    <row r="933" spans="4:5" ht="15.75" customHeight="1" x14ac:dyDescent="0.35">
      <c r="D933" s="7"/>
      <c r="E933" s="7"/>
    </row>
    <row r="934" spans="4:5" ht="15.75" customHeight="1" x14ac:dyDescent="0.35">
      <c r="D934" s="7"/>
      <c r="E934" s="7"/>
    </row>
    <row r="935" spans="4:5" ht="15.75" customHeight="1" x14ac:dyDescent="0.35">
      <c r="D935" s="7"/>
      <c r="E935" s="7"/>
    </row>
    <row r="936" spans="4:5" ht="15.75" customHeight="1" x14ac:dyDescent="0.35">
      <c r="D936" s="7"/>
      <c r="E936" s="7"/>
    </row>
    <row r="937" spans="4:5" ht="15.75" customHeight="1" x14ac:dyDescent="0.35">
      <c r="D937" s="7"/>
      <c r="E937" s="7"/>
    </row>
    <row r="938" spans="4:5" ht="15.75" customHeight="1" x14ac:dyDescent="0.35">
      <c r="D938" s="7"/>
      <c r="E938" s="7"/>
    </row>
    <row r="939" spans="4:5" ht="15.75" customHeight="1" x14ac:dyDescent="0.35">
      <c r="D939" s="7"/>
      <c r="E939" s="7"/>
    </row>
    <row r="940" spans="4:5" ht="15.75" customHeight="1" x14ac:dyDescent="0.35">
      <c r="D940" s="7"/>
      <c r="E940" s="7"/>
    </row>
    <row r="941" spans="4:5" ht="15.75" customHeight="1" x14ac:dyDescent="0.35">
      <c r="D941" s="7"/>
      <c r="E941" s="7"/>
    </row>
    <row r="942" spans="4:5" ht="15.75" customHeight="1" x14ac:dyDescent="0.35">
      <c r="D942" s="7"/>
      <c r="E942" s="7"/>
    </row>
    <row r="943" spans="4:5" ht="15.75" customHeight="1" x14ac:dyDescent="0.35">
      <c r="D943" s="7"/>
      <c r="E943" s="7"/>
    </row>
    <row r="944" spans="4:5" ht="15.75" customHeight="1" x14ac:dyDescent="0.35">
      <c r="D944" s="7"/>
      <c r="E944" s="7"/>
    </row>
    <row r="945" spans="4:5" ht="15.75" customHeight="1" x14ac:dyDescent="0.35">
      <c r="D945" s="7"/>
      <c r="E945" s="7"/>
    </row>
    <row r="946" spans="4:5" ht="15.75" customHeight="1" x14ac:dyDescent="0.35">
      <c r="D946" s="7"/>
      <c r="E946" s="7"/>
    </row>
    <row r="947" spans="4:5" ht="15.75" customHeight="1" x14ac:dyDescent="0.35">
      <c r="D947" s="7"/>
      <c r="E947" s="7"/>
    </row>
    <row r="948" spans="4:5" ht="15.75" customHeight="1" x14ac:dyDescent="0.35">
      <c r="D948" s="7"/>
      <c r="E948" s="7"/>
    </row>
    <row r="949" spans="4:5" ht="15.75" customHeight="1" x14ac:dyDescent="0.35">
      <c r="D949" s="7"/>
      <c r="E949" s="7"/>
    </row>
    <row r="950" spans="4:5" ht="15.75" customHeight="1" x14ac:dyDescent="0.35">
      <c r="D950" s="7"/>
      <c r="E950" s="7"/>
    </row>
    <row r="951" spans="4:5" ht="15.75" customHeight="1" x14ac:dyDescent="0.35">
      <c r="D951" s="7"/>
      <c r="E951" s="7"/>
    </row>
    <row r="952" spans="4:5" ht="15.75" customHeight="1" x14ac:dyDescent="0.35">
      <c r="D952" s="7"/>
      <c r="E952" s="7"/>
    </row>
    <row r="953" spans="4:5" ht="15.75" customHeight="1" x14ac:dyDescent="0.35">
      <c r="D953" s="7"/>
      <c r="E953" s="7"/>
    </row>
    <row r="954" spans="4:5" ht="15.75" customHeight="1" x14ac:dyDescent="0.35">
      <c r="D954" s="7"/>
      <c r="E954" s="7"/>
    </row>
    <row r="955" spans="4:5" ht="15.75" customHeight="1" x14ac:dyDescent="0.35">
      <c r="D955" s="7"/>
      <c r="E955" s="7"/>
    </row>
    <row r="956" spans="4:5" ht="15.75" customHeight="1" x14ac:dyDescent="0.35">
      <c r="D956" s="7"/>
      <c r="E956" s="7"/>
    </row>
    <row r="957" spans="4:5" ht="15.75" customHeight="1" x14ac:dyDescent="0.35">
      <c r="D957" s="7"/>
      <c r="E957" s="7"/>
    </row>
    <row r="958" spans="4:5" ht="15.75" customHeight="1" x14ac:dyDescent="0.35">
      <c r="D958" s="7"/>
      <c r="E958" s="7"/>
    </row>
    <row r="959" spans="4:5" ht="15.75" customHeight="1" x14ac:dyDescent="0.35">
      <c r="D959" s="7"/>
      <c r="E959" s="7"/>
    </row>
    <row r="960" spans="4:5" ht="15.75" customHeight="1" x14ac:dyDescent="0.35">
      <c r="D960" s="7"/>
      <c r="E960" s="7"/>
    </row>
    <row r="961" spans="4:5" ht="15.75" customHeight="1" x14ac:dyDescent="0.35">
      <c r="D961" s="7"/>
      <c r="E961" s="7"/>
    </row>
    <row r="962" spans="4:5" ht="15.75" customHeight="1" x14ac:dyDescent="0.35">
      <c r="D962" s="7"/>
      <c r="E962" s="7"/>
    </row>
    <row r="963" spans="4:5" ht="15.75" customHeight="1" x14ac:dyDescent="0.35">
      <c r="D963" s="7"/>
      <c r="E963" s="7"/>
    </row>
    <row r="964" spans="4:5" ht="15.75" customHeight="1" x14ac:dyDescent="0.35">
      <c r="D964" s="7"/>
      <c r="E964" s="7"/>
    </row>
    <row r="965" spans="4:5" ht="15.75" customHeight="1" x14ac:dyDescent="0.35">
      <c r="D965" s="7"/>
      <c r="E965" s="7"/>
    </row>
    <row r="966" spans="4:5" ht="15.75" customHeight="1" x14ac:dyDescent="0.35">
      <c r="D966" s="7"/>
      <c r="E966" s="7"/>
    </row>
    <row r="967" spans="4:5" ht="15.75" customHeight="1" x14ac:dyDescent="0.35">
      <c r="D967" s="7"/>
      <c r="E967" s="7"/>
    </row>
    <row r="968" spans="4:5" ht="15.75" customHeight="1" x14ac:dyDescent="0.35">
      <c r="D968" s="7"/>
      <c r="E968" s="7"/>
    </row>
    <row r="969" spans="4:5" ht="15.75" customHeight="1" x14ac:dyDescent="0.35">
      <c r="D969" s="7"/>
      <c r="E969" s="7"/>
    </row>
    <row r="970" spans="4:5" ht="15.75" customHeight="1" x14ac:dyDescent="0.35">
      <c r="D970" s="7"/>
      <c r="E970" s="7"/>
    </row>
    <row r="971" spans="4:5" ht="15.75" customHeight="1" x14ac:dyDescent="0.35">
      <c r="D971" s="7"/>
      <c r="E971" s="7"/>
    </row>
    <row r="972" spans="4:5" ht="15.75" customHeight="1" x14ac:dyDescent="0.35">
      <c r="D972" s="7"/>
      <c r="E972" s="7"/>
    </row>
    <row r="973" spans="4:5" ht="15.75" customHeight="1" x14ac:dyDescent="0.35">
      <c r="D973" s="7"/>
      <c r="E973" s="7"/>
    </row>
    <row r="974" spans="4:5" ht="15.75" customHeight="1" x14ac:dyDescent="0.35">
      <c r="D974" s="7"/>
      <c r="E974" s="7"/>
    </row>
    <row r="975" spans="4:5" ht="15.75" customHeight="1" x14ac:dyDescent="0.35">
      <c r="D975" s="7"/>
      <c r="E975" s="7"/>
    </row>
    <row r="976" spans="4:5" ht="15.75" customHeight="1" x14ac:dyDescent="0.35">
      <c r="D976" s="7"/>
      <c r="E976" s="7"/>
    </row>
    <row r="977" spans="4:5" ht="15.75" customHeight="1" x14ac:dyDescent="0.35">
      <c r="D977" s="7"/>
      <c r="E977" s="7"/>
    </row>
    <row r="978" spans="4:5" ht="15.75" customHeight="1" x14ac:dyDescent="0.35">
      <c r="D978" s="7"/>
      <c r="E978" s="7"/>
    </row>
    <row r="979" spans="4:5" ht="15.75" customHeight="1" x14ac:dyDescent="0.35">
      <c r="D979" s="7"/>
      <c r="E979" s="7"/>
    </row>
    <row r="980" spans="4:5" ht="15.75" customHeight="1" x14ac:dyDescent="0.35">
      <c r="D980" s="7"/>
      <c r="E980" s="7"/>
    </row>
    <row r="981" spans="4:5" ht="15.75" customHeight="1" x14ac:dyDescent="0.35">
      <c r="D981" s="7"/>
      <c r="E981" s="7"/>
    </row>
    <row r="982" spans="4:5" ht="15.75" customHeight="1" x14ac:dyDescent="0.35">
      <c r="D982" s="7"/>
      <c r="E982" s="7"/>
    </row>
    <row r="983" spans="4:5" ht="15.75" customHeight="1" x14ac:dyDescent="0.35">
      <c r="D983" s="7"/>
      <c r="E983" s="7"/>
    </row>
    <row r="984" spans="4:5" ht="15.75" customHeight="1" x14ac:dyDescent="0.35">
      <c r="D984" s="7"/>
      <c r="E984" s="7"/>
    </row>
    <row r="985" spans="4:5" ht="15.75" customHeight="1" x14ac:dyDescent="0.35">
      <c r="D985" s="7"/>
      <c r="E985" s="7"/>
    </row>
    <row r="986" spans="4:5" ht="15.75" customHeight="1" x14ac:dyDescent="0.35">
      <c r="D986" s="7"/>
      <c r="E986" s="7"/>
    </row>
    <row r="987" spans="4:5" ht="15.75" customHeight="1" x14ac:dyDescent="0.35">
      <c r="D987" s="7"/>
      <c r="E987" s="7"/>
    </row>
    <row r="988" spans="4:5" ht="15.75" customHeight="1" x14ac:dyDescent="0.35">
      <c r="D988" s="7"/>
      <c r="E988" s="7"/>
    </row>
    <row r="989" spans="4:5" ht="15.75" customHeight="1" x14ac:dyDescent="0.35">
      <c r="D989" s="7"/>
      <c r="E989" s="7"/>
    </row>
    <row r="990" spans="4:5" ht="15.75" customHeight="1" x14ac:dyDescent="0.35">
      <c r="D990" s="7"/>
      <c r="E990" s="7"/>
    </row>
    <row r="991" spans="4:5" ht="15.75" customHeight="1" x14ac:dyDescent="0.35">
      <c r="D991" s="7"/>
      <c r="E991" s="7"/>
    </row>
    <row r="992" spans="4:5" ht="15.75" customHeight="1" x14ac:dyDescent="0.35">
      <c r="D992" s="7"/>
      <c r="E992" s="7"/>
    </row>
    <row r="993" spans="4:5" ht="15.75" customHeight="1" x14ac:dyDescent="0.35">
      <c r="D993" s="7"/>
      <c r="E993" s="7"/>
    </row>
    <row r="994" spans="4:5" ht="15.75" customHeight="1" x14ac:dyDescent="0.35">
      <c r="D994" s="7"/>
      <c r="E994" s="7"/>
    </row>
    <row r="995" spans="4:5" ht="15.75" customHeight="1" x14ac:dyDescent="0.35">
      <c r="D995" s="7"/>
      <c r="E995" s="7"/>
    </row>
    <row r="996" spans="4:5" ht="15.75" customHeight="1" x14ac:dyDescent="0.35">
      <c r="D996" s="7"/>
      <c r="E996" s="7"/>
    </row>
    <row r="997" spans="4:5" ht="15.75" customHeight="1" x14ac:dyDescent="0.35">
      <c r="D997" s="7"/>
      <c r="E997" s="7"/>
    </row>
    <row r="998" spans="4:5" ht="15.75" customHeight="1" x14ac:dyDescent="0.35">
      <c r="D998" s="7"/>
      <c r="E998" s="7"/>
    </row>
    <row r="999" spans="4:5" ht="15.75" customHeight="1" x14ac:dyDescent="0.35">
      <c r="D999" s="7"/>
      <c r="E999" s="7"/>
    </row>
    <row r="1000" spans="4:5" ht="15.75" customHeight="1" x14ac:dyDescent="0.35">
      <c r="D1000" s="7"/>
      <c r="E1000" s="7"/>
    </row>
  </sheetData>
  <mergeCells count="1">
    <mergeCell ref="A1:A2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D4545"/>
  </sheetPr>
  <dimension ref="A1:IL1000"/>
  <sheetViews>
    <sheetView showGridLines="0" zoomScale="60" zoomScaleNormal="60" workbookViewId="0">
      <pane xSplit="1" ySplit="2" topLeftCell="IA3" activePane="bottomRight" state="frozen"/>
      <selection pane="topRight" activeCell="B1" sqref="B1"/>
      <selection pane="bottomLeft" activeCell="A3" sqref="A3"/>
      <selection pane="bottomRight" activeCell="D1" sqref="D1:IL2"/>
    </sheetView>
  </sheetViews>
  <sheetFormatPr defaultColWidth="14.453125" defaultRowHeight="15" customHeight="1" outlineLevelRow="2" outlineLevelCol="1" x14ac:dyDescent="0.35"/>
  <cols>
    <col min="1" max="1" width="46.453125" customWidth="1"/>
    <col min="2" max="2" width="9.453125" customWidth="1"/>
    <col min="3" max="3" width="8.7265625" customWidth="1"/>
    <col min="4" max="5" width="14.26953125" customWidth="1" outlineLevel="1"/>
    <col min="6" max="9" width="11.54296875" customWidth="1" outlineLevel="1"/>
    <col min="10" max="10" width="13" customWidth="1" outlineLevel="1"/>
    <col min="11" max="24" width="11.54296875" customWidth="1" outlineLevel="1"/>
    <col min="25" max="25" width="13.81640625" customWidth="1" outlineLevel="1"/>
    <col min="26" max="26" width="13.7265625" customWidth="1" outlineLevel="1"/>
    <col min="27" max="31" width="11.54296875" customWidth="1" outlineLevel="1"/>
    <col min="32" max="32" width="13.7265625" customWidth="1" outlineLevel="1"/>
    <col min="33" max="33" width="11.54296875" customWidth="1" outlineLevel="1"/>
    <col min="34" max="34" width="14.1796875" customWidth="1" outlineLevel="1"/>
    <col min="35" max="35" width="12" customWidth="1"/>
    <col min="36" max="37" width="12.1796875" customWidth="1"/>
    <col min="38" max="38" width="11.453125" customWidth="1"/>
    <col min="39" max="39" width="14.81640625" customWidth="1"/>
    <col min="40" max="40" width="14.1796875" customWidth="1"/>
    <col min="41" max="41" width="14.7265625" customWidth="1"/>
    <col min="42" max="42" width="15.7265625" customWidth="1"/>
    <col min="43" max="43" width="14.7265625" customWidth="1"/>
    <col min="44" max="44" width="12.1796875" customWidth="1"/>
    <col min="45" max="45" width="14.54296875" customWidth="1"/>
    <col min="46" max="46" width="15.81640625" customWidth="1"/>
    <col min="47" max="47" width="13.81640625" customWidth="1"/>
    <col min="48" max="48" width="13.453125" customWidth="1"/>
  </cols>
  <sheetData>
    <row r="1" spans="1:246" ht="14.5" x14ac:dyDescent="0.35">
      <c r="A1" s="240" t="s">
        <v>949</v>
      </c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  <c r="BL1" s="239"/>
      <c r="BM1" s="239"/>
      <c r="BN1" s="239"/>
      <c r="BO1" s="239"/>
      <c r="BP1" s="239"/>
      <c r="BQ1" s="239"/>
      <c r="BR1" s="239"/>
      <c r="BS1" s="239"/>
      <c r="BT1" s="239"/>
      <c r="BU1" s="239"/>
      <c r="BV1" s="239"/>
      <c r="BW1" s="239"/>
      <c r="BX1" s="239"/>
      <c r="BY1" s="239"/>
      <c r="BZ1" s="239"/>
      <c r="CA1" s="239"/>
      <c r="CB1" s="239"/>
      <c r="CC1" s="239"/>
      <c r="CD1" s="239"/>
      <c r="CE1" s="239"/>
      <c r="CF1" s="239"/>
      <c r="CG1" s="239"/>
      <c r="CH1" s="239"/>
      <c r="CI1" s="239"/>
      <c r="CJ1" s="239"/>
      <c r="CK1" s="239"/>
      <c r="CL1" s="239"/>
      <c r="CM1" s="239"/>
      <c r="CN1" s="239"/>
      <c r="CO1" s="239"/>
      <c r="CP1" s="239"/>
      <c r="CQ1" s="239"/>
      <c r="CR1" s="239"/>
    </row>
    <row r="2" spans="1:246" ht="14.5" x14ac:dyDescent="0.35">
      <c r="A2" s="241"/>
      <c r="D2" s="142">
        <v>45474</v>
      </c>
      <c r="E2" s="142">
        <v>45475</v>
      </c>
      <c r="F2" s="142">
        <v>45476</v>
      </c>
      <c r="G2" s="142">
        <v>45477</v>
      </c>
      <c r="H2" s="142">
        <v>45478</v>
      </c>
      <c r="I2" s="142">
        <v>45479</v>
      </c>
      <c r="J2" s="142">
        <v>45480</v>
      </c>
      <c r="K2" s="142">
        <v>45481</v>
      </c>
      <c r="L2" s="142">
        <v>45482</v>
      </c>
      <c r="M2" s="142">
        <v>45483</v>
      </c>
      <c r="N2" s="142">
        <v>45484</v>
      </c>
      <c r="O2" s="142">
        <v>45485</v>
      </c>
      <c r="P2" s="142">
        <v>45486</v>
      </c>
      <c r="Q2" s="142">
        <v>45487</v>
      </c>
      <c r="R2" s="142">
        <v>45488</v>
      </c>
      <c r="S2" s="142">
        <v>45489</v>
      </c>
      <c r="T2" s="142">
        <v>45490</v>
      </c>
      <c r="U2" s="142">
        <v>45491</v>
      </c>
      <c r="V2" s="142">
        <v>45492</v>
      </c>
      <c r="W2" s="142">
        <v>45493</v>
      </c>
      <c r="X2" s="142">
        <v>45494</v>
      </c>
      <c r="Y2" s="142">
        <v>45495</v>
      </c>
      <c r="Z2" s="142">
        <v>45496</v>
      </c>
      <c r="AA2" s="142">
        <v>45497</v>
      </c>
      <c r="AB2" s="142">
        <v>45498</v>
      </c>
      <c r="AC2" s="142">
        <v>45499</v>
      </c>
      <c r="AD2" s="142">
        <v>45500</v>
      </c>
      <c r="AE2" s="142">
        <v>45501</v>
      </c>
      <c r="AF2" s="142">
        <v>45502</v>
      </c>
      <c r="AG2" s="142">
        <v>45503</v>
      </c>
      <c r="AH2" s="142">
        <v>45504</v>
      </c>
      <c r="AI2" s="142">
        <v>45505</v>
      </c>
      <c r="AJ2" s="142">
        <v>45506</v>
      </c>
      <c r="AK2" s="142">
        <v>45507</v>
      </c>
      <c r="AL2" s="142">
        <v>45508</v>
      </c>
      <c r="AM2" s="142">
        <v>45509</v>
      </c>
      <c r="AN2" s="142">
        <v>45510</v>
      </c>
      <c r="AO2" s="142">
        <v>45511</v>
      </c>
      <c r="AP2" s="142">
        <v>45512</v>
      </c>
      <c r="AQ2" s="142">
        <v>45513</v>
      </c>
      <c r="AR2" s="142">
        <v>45514</v>
      </c>
      <c r="AS2" s="142">
        <v>45515</v>
      </c>
      <c r="AT2" s="142">
        <v>45516</v>
      </c>
      <c r="AU2" s="142">
        <v>45517</v>
      </c>
      <c r="AV2" s="142">
        <v>45518</v>
      </c>
      <c r="AW2" s="142">
        <v>45519</v>
      </c>
      <c r="AX2" s="142">
        <v>45520</v>
      </c>
      <c r="AY2" s="142">
        <v>45521</v>
      </c>
      <c r="AZ2" s="142">
        <v>45522</v>
      </c>
      <c r="BA2" s="142">
        <v>45523</v>
      </c>
      <c r="BB2" s="142">
        <v>45524</v>
      </c>
      <c r="BC2" s="142">
        <v>45525</v>
      </c>
      <c r="BD2" s="142">
        <v>45526</v>
      </c>
      <c r="BE2" s="142">
        <v>45527</v>
      </c>
      <c r="BF2" s="142">
        <v>45528</v>
      </c>
      <c r="BG2" s="142">
        <v>45529</v>
      </c>
      <c r="BH2" s="142">
        <v>45530</v>
      </c>
      <c r="BI2" s="142">
        <v>45531</v>
      </c>
      <c r="BJ2" s="142">
        <v>45532</v>
      </c>
      <c r="BK2" s="142">
        <v>45533</v>
      </c>
      <c r="BL2" s="142">
        <v>45534</v>
      </c>
      <c r="BM2" s="142">
        <v>45535</v>
      </c>
      <c r="BN2" s="141">
        <v>45536</v>
      </c>
      <c r="BO2" s="142">
        <v>45537</v>
      </c>
      <c r="BP2" s="142">
        <v>45538</v>
      </c>
      <c r="BQ2" s="142">
        <v>45539</v>
      </c>
      <c r="BR2" s="142">
        <v>45540</v>
      </c>
      <c r="BS2" s="142">
        <v>45541</v>
      </c>
      <c r="BT2" s="142">
        <v>45542</v>
      </c>
      <c r="BU2" s="142">
        <v>45543</v>
      </c>
      <c r="BV2" s="142">
        <v>45544</v>
      </c>
      <c r="BW2" s="142">
        <v>45545</v>
      </c>
      <c r="BX2" s="142">
        <v>45546</v>
      </c>
      <c r="BY2" s="142">
        <v>45547</v>
      </c>
      <c r="BZ2" s="142">
        <v>45548</v>
      </c>
      <c r="CA2" s="142">
        <v>45549</v>
      </c>
      <c r="CB2" s="142">
        <v>45550</v>
      </c>
      <c r="CC2" s="142">
        <v>45551</v>
      </c>
      <c r="CD2" s="142">
        <v>45552</v>
      </c>
      <c r="CE2" s="142">
        <v>45553</v>
      </c>
      <c r="CF2" s="142">
        <v>45554</v>
      </c>
      <c r="CG2" s="142">
        <v>45555</v>
      </c>
      <c r="CH2" s="142">
        <v>45556</v>
      </c>
      <c r="CI2" s="142">
        <v>45557</v>
      </c>
      <c r="CJ2" s="142">
        <v>45558</v>
      </c>
      <c r="CK2" s="142">
        <v>45559</v>
      </c>
      <c r="CL2" s="142">
        <v>45560</v>
      </c>
      <c r="CM2" s="142">
        <v>45561</v>
      </c>
      <c r="CN2" s="142">
        <v>45562</v>
      </c>
      <c r="CO2" s="142">
        <v>45563</v>
      </c>
      <c r="CP2" s="142">
        <v>45564</v>
      </c>
      <c r="CQ2" s="253">
        <v>45565</v>
      </c>
      <c r="CR2" s="253">
        <v>45566</v>
      </c>
      <c r="CS2" s="142">
        <v>45567</v>
      </c>
      <c r="CT2" s="142">
        <v>45568</v>
      </c>
      <c r="CU2" s="142">
        <v>45569</v>
      </c>
      <c r="CV2" s="142">
        <v>45570</v>
      </c>
      <c r="CW2" s="142">
        <v>45571</v>
      </c>
      <c r="CX2" s="142">
        <v>45572</v>
      </c>
      <c r="CY2" s="142">
        <v>45573</v>
      </c>
      <c r="CZ2" s="142">
        <v>45574</v>
      </c>
      <c r="DA2" s="142">
        <v>45575</v>
      </c>
      <c r="DB2" s="142">
        <v>45576</v>
      </c>
      <c r="DC2" s="142">
        <v>45577</v>
      </c>
      <c r="DD2" s="142">
        <v>45578</v>
      </c>
      <c r="DE2" s="142">
        <v>45579</v>
      </c>
      <c r="DF2" s="142">
        <v>45580</v>
      </c>
      <c r="DG2" s="142">
        <v>45581</v>
      </c>
      <c r="DH2" s="142">
        <v>45582</v>
      </c>
      <c r="DI2" s="142">
        <v>45583</v>
      </c>
      <c r="DJ2" s="142">
        <v>45584</v>
      </c>
      <c r="DK2" s="142">
        <v>45585</v>
      </c>
      <c r="DL2" s="142">
        <v>45586</v>
      </c>
      <c r="DM2" s="142">
        <v>45587</v>
      </c>
      <c r="DN2" s="142">
        <v>45588</v>
      </c>
      <c r="DO2" s="142">
        <v>45589</v>
      </c>
      <c r="DP2" s="142">
        <v>45590</v>
      </c>
      <c r="DQ2" s="142">
        <v>45591</v>
      </c>
      <c r="DR2" s="142">
        <v>45592</v>
      </c>
      <c r="DS2" s="142">
        <v>45593</v>
      </c>
      <c r="DT2" s="142">
        <v>45594</v>
      </c>
      <c r="DU2" s="142">
        <v>45595</v>
      </c>
      <c r="DV2" s="142">
        <v>45596</v>
      </c>
      <c r="DW2" s="142">
        <v>45597</v>
      </c>
      <c r="DX2" s="142">
        <v>45598</v>
      </c>
      <c r="DY2" s="142">
        <v>45599</v>
      </c>
      <c r="DZ2" s="142">
        <v>45600</v>
      </c>
      <c r="EA2" s="142">
        <v>45601</v>
      </c>
      <c r="EB2" s="142">
        <v>45602</v>
      </c>
      <c r="EC2" s="142">
        <v>45603</v>
      </c>
      <c r="ED2" s="142">
        <v>45604</v>
      </c>
      <c r="EE2" s="142">
        <v>45605</v>
      </c>
      <c r="EF2" s="142">
        <v>45606</v>
      </c>
      <c r="EG2" s="142">
        <v>45607</v>
      </c>
      <c r="EH2" s="142">
        <v>45608</v>
      </c>
      <c r="EI2" s="142">
        <v>45609</v>
      </c>
      <c r="EJ2" s="142">
        <v>45610</v>
      </c>
      <c r="EK2" s="142">
        <v>45611</v>
      </c>
      <c r="EL2" s="142">
        <v>45612</v>
      </c>
      <c r="EM2" s="142">
        <v>45613</v>
      </c>
      <c r="EN2" s="142">
        <v>45614</v>
      </c>
      <c r="EO2" s="142">
        <v>45615</v>
      </c>
      <c r="EP2" s="142">
        <v>45616</v>
      </c>
      <c r="EQ2" s="142">
        <v>45617</v>
      </c>
      <c r="ER2" s="142">
        <v>45618</v>
      </c>
      <c r="ES2" s="142">
        <v>45619</v>
      </c>
      <c r="ET2" s="142">
        <v>45620</v>
      </c>
      <c r="EU2" s="142">
        <v>45621</v>
      </c>
      <c r="EV2" s="142">
        <v>45622</v>
      </c>
      <c r="EW2" s="142">
        <v>45623</v>
      </c>
      <c r="EX2" s="142">
        <v>45624</v>
      </c>
      <c r="EY2" s="142">
        <v>45625</v>
      </c>
      <c r="EZ2" s="142">
        <v>45626</v>
      </c>
      <c r="FA2" s="142">
        <v>45627</v>
      </c>
      <c r="FB2" s="142">
        <v>45628</v>
      </c>
      <c r="FC2" s="142">
        <v>45629</v>
      </c>
      <c r="FD2" s="142">
        <v>45630</v>
      </c>
      <c r="FE2" s="142">
        <v>45631</v>
      </c>
      <c r="FF2" s="142">
        <v>45632</v>
      </c>
      <c r="FG2" s="142">
        <v>45633</v>
      </c>
      <c r="FH2" s="142">
        <v>45634</v>
      </c>
      <c r="FI2" s="142">
        <v>45635</v>
      </c>
      <c r="FJ2" s="142">
        <v>45636</v>
      </c>
      <c r="FK2" s="142">
        <v>45637</v>
      </c>
      <c r="FL2" s="142">
        <v>45638</v>
      </c>
      <c r="FM2" s="142">
        <v>45639</v>
      </c>
      <c r="FN2" s="142">
        <v>45640</v>
      </c>
      <c r="FO2" s="142">
        <v>45641</v>
      </c>
      <c r="FP2" s="142">
        <v>45642</v>
      </c>
      <c r="FQ2" s="142">
        <v>45643</v>
      </c>
      <c r="FR2" s="142">
        <v>45644</v>
      </c>
      <c r="FS2" s="142">
        <v>45645</v>
      </c>
      <c r="FT2" s="142">
        <v>45646</v>
      </c>
      <c r="FU2" s="142">
        <v>45647</v>
      </c>
      <c r="FV2" s="142">
        <v>45648</v>
      </c>
      <c r="FW2" s="142">
        <v>45649</v>
      </c>
      <c r="FX2" s="142">
        <v>45650</v>
      </c>
      <c r="FY2" s="142">
        <v>45651</v>
      </c>
      <c r="FZ2" s="142">
        <v>45652</v>
      </c>
      <c r="GA2" s="142">
        <v>45653</v>
      </c>
      <c r="GB2" s="142">
        <v>45654</v>
      </c>
      <c r="GC2" s="142">
        <v>45655</v>
      </c>
      <c r="GD2" s="142">
        <v>45656</v>
      </c>
      <c r="GE2" s="142">
        <v>45657</v>
      </c>
      <c r="GF2" s="142">
        <v>45658</v>
      </c>
      <c r="GG2" s="142">
        <v>45659</v>
      </c>
      <c r="GH2" s="142">
        <v>45660</v>
      </c>
      <c r="GI2" s="142">
        <v>45661</v>
      </c>
      <c r="GJ2" s="142">
        <v>45662</v>
      </c>
      <c r="GK2" s="142">
        <v>45663</v>
      </c>
      <c r="GL2" s="142">
        <v>45664</v>
      </c>
      <c r="GM2" s="142">
        <v>45665</v>
      </c>
      <c r="GN2" s="142">
        <v>45666</v>
      </c>
      <c r="GO2" s="142">
        <v>45667</v>
      </c>
      <c r="GP2" s="142">
        <v>45668</v>
      </c>
      <c r="GQ2" s="142">
        <v>45669</v>
      </c>
      <c r="GR2" s="142">
        <v>45670</v>
      </c>
      <c r="GS2" s="142">
        <v>45671</v>
      </c>
      <c r="GT2" s="142">
        <v>45672</v>
      </c>
      <c r="GU2" s="142">
        <v>45673</v>
      </c>
      <c r="GV2" s="142">
        <v>45674</v>
      </c>
      <c r="GW2" s="142">
        <v>45675</v>
      </c>
      <c r="GX2" s="142">
        <v>45676</v>
      </c>
      <c r="GY2" s="142">
        <v>45677</v>
      </c>
      <c r="GZ2" s="142">
        <v>45678</v>
      </c>
      <c r="HA2" s="142">
        <v>45679</v>
      </c>
      <c r="HB2" s="142">
        <v>45680</v>
      </c>
      <c r="HC2" s="142">
        <v>45681</v>
      </c>
      <c r="HD2" s="142">
        <v>45682</v>
      </c>
      <c r="HE2" s="142">
        <v>45683</v>
      </c>
      <c r="HF2" s="142">
        <v>45684</v>
      </c>
      <c r="HG2" s="142">
        <v>45685</v>
      </c>
      <c r="HH2" s="142">
        <v>45686</v>
      </c>
      <c r="HI2" s="142">
        <v>45687</v>
      </c>
      <c r="HJ2" s="142">
        <v>45688</v>
      </c>
      <c r="HK2" s="142">
        <v>45689</v>
      </c>
      <c r="HL2" s="142">
        <v>45690</v>
      </c>
      <c r="HM2" s="142">
        <v>45691</v>
      </c>
      <c r="HN2" s="142">
        <v>45692</v>
      </c>
      <c r="HO2" s="142">
        <v>45693</v>
      </c>
      <c r="HP2" s="142">
        <v>45694</v>
      </c>
      <c r="HQ2" s="142">
        <v>45695</v>
      </c>
      <c r="HR2" s="142">
        <v>45696</v>
      </c>
      <c r="HS2" s="142">
        <v>45697</v>
      </c>
      <c r="HT2" s="142">
        <v>45698</v>
      </c>
      <c r="HU2" s="142">
        <v>45699</v>
      </c>
      <c r="HV2" s="142">
        <v>45700</v>
      </c>
      <c r="HW2" s="142">
        <v>45701</v>
      </c>
      <c r="HX2" s="142">
        <v>45702</v>
      </c>
      <c r="HY2" s="142">
        <v>45703</v>
      </c>
      <c r="HZ2" s="142">
        <v>45704</v>
      </c>
      <c r="IA2" s="142">
        <v>45705</v>
      </c>
      <c r="IB2" s="142">
        <v>45706</v>
      </c>
      <c r="IC2" s="142">
        <v>45707</v>
      </c>
      <c r="ID2" s="142">
        <v>45708</v>
      </c>
      <c r="IE2" s="142">
        <v>45709</v>
      </c>
      <c r="IF2" s="142">
        <v>45710</v>
      </c>
      <c r="IG2" s="142">
        <v>45711</v>
      </c>
      <c r="IH2" s="142">
        <v>45712</v>
      </c>
      <c r="II2" s="142">
        <v>45713</v>
      </c>
      <c r="IJ2" s="142">
        <v>45714</v>
      </c>
      <c r="IK2" s="142">
        <v>45715</v>
      </c>
      <c r="IL2" s="142">
        <v>45716</v>
      </c>
    </row>
    <row r="3" spans="1:246" ht="14.5" x14ac:dyDescent="0.35">
      <c r="A3" s="2" t="s">
        <v>922</v>
      </c>
      <c r="C3" s="70"/>
      <c r="BM3" s="7"/>
      <c r="BN3" s="71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254"/>
      <c r="CR3" s="262"/>
    </row>
    <row r="4" spans="1:246" ht="14.5" x14ac:dyDescent="0.35">
      <c r="A4" s="186" t="s">
        <v>957</v>
      </c>
      <c r="C4" s="70"/>
      <c r="BM4" s="7"/>
      <c r="BN4" s="71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254"/>
      <c r="CR4" s="262"/>
    </row>
    <row r="5" spans="1:246" ht="14.5" x14ac:dyDescent="0.35">
      <c r="A5" s="2"/>
      <c r="C5" s="70"/>
      <c r="BM5" s="7"/>
      <c r="BN5" s="71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263"/>
      <c r="CR5" s="262"/>
    </row>
    <row r="6" spans="1:246" ht="14.5" x14ac:dyDescent="0.35">
      <c r="A6" s="145" t="s">
        <v>925</v>
      </c>
      <c r="C6" s="70"/>
      <c r="D6" s="188"/>
      <c r="E6" s="147">
        <f t="shared" ref="E6:CQ6" si="0">D6+D7</f>
        <v>0</v>
      </c>
      <c r="F6" s="147">
        <f t="shared" si="0"/>
        <v>0</v>
      </c>
      <c r="G6" s="147">
        <f t="shared" si="0"/>
        <v>0</v>
      </c>
      <c r="H6" s="147">
        <f t="shared" si="0"/>
        <v>0</v>
      </c>
      <c r="I6" s="147">
        <f t="shared" si="0"/>
        <v>0</v>
      </c>
      <c r="J6" s="147">
        <f t="shared" si="0"/>
        <v>0</v>
      </c>
      <c r="K6" s="147">
        <f t="shared" si="0"/>
        <v>0</v>
      </c>
      <c r="L6" s="147">
        <f t="shared" si="0"/>
        <v>0</v>
      </c>
      <c r="M6" s="147">
        <f t="shared" si="0"/>
        <v>0</v>
      </c>
      <c r="N6" s="147">
        <f t="shared" si="0"/>
        <v>0</v>
      </c>
      <c r="O6" s="147">
        <f t="shared" si="0"/>
        <v>0</v>
      </c>
      <c r="P6" s="147">
        <f t="shared" si="0"/>
        <v>0</v>
      </c>
      <c r="Q6" s="147">
        <f t="shared" si="0"/>
        <v>0</v>
      </c>
      <c r="R6" s="147">
        <f t="shared" si="0"/>
        <v>0</v>
      </c>
      <c r="S6" s="147">
        <f t="shared" si="0"/>
        <v>0</v>
      </c>
      <c r="T6" s="147">
        <f t="shared" si="0"/>
        <v>0</v>
      </c>
      <c r="U6" s="147">
        <f t="shared" si="0"/>
        <v>0</v>
      </c>
      <c r="V6" s="147">
        <f t="shared" si="0"/>
        <v>0</v>
      </c>
      <c r="W6" s="147">
        <f t="shared" si="0"/>
        <v>0</v>
      </c>
      <c r="X6" s="147">
        <f t="shared" si="0"/>
        <v>0</v>
      </c>
      <c r="Y6" s="147">
        <f t="shared" si="0"/>
        <v>0</v>
      </c>
      <c r="Z6" s="147">
        <f t="shared" si="0"/>
        <v>0</v>
      </c>
      <c r="AA6" s="147">
        <f t="shared" si="0"/>
        <v>0</v>
      </c>
      <c r="AB6" s="147">
        <f t="shared" si="0"/>
        <v>0</v>
      </c>
      <c r="AC6" s="147">
        <f t="shared" si="0"/>
        <v>0</v>
      </c>
      <c r="AD6" s="147">
        <f t="shared" si="0"/>
        <v>0</v>
      </c>
      <c r="AE6" s="147">
        <f t="shared" si="0"/>
        <v>0</v>
      </c>
      <c r="AF6" s="147">
        <f t="shared" si="0"/>
        <v>0</v>
      </c>
      <c r="AG6" s="147">
        <f t="shared" si="0"/>
        <v>0</v>
      </c>
      <c r="AH6" s="147">
        <f t="shared" si="0"/>
        <v>0</v>
      </c>
      <c r="AI6" s="147">
        <f t="shared" si="0"/>
        <v>0</v>
      </c>
      <c r="AJ6" s="147">
        <f t="shared" si="0"/>
        <v>0</v>
      </c>
      <c r="AK6" s="147">
        <f t="shared" si="0"/>
        <v>0</v>
      </c>
      <c r="AL6" s="147">
        <f t="shared" si="0"/>
        <v>0</v>
      </c>
      <c r="AM6" s="147">
        <f t="shared" si="0"/>
        <v>0</v>
      </c>
      <c r="AN6" s="147">
        <f t="shared" si="0"/>
        <v>0</v>
      </c>
      <c r="AO6" s="147">
        <f t="shared" si="0"/>
        <v>0</v>
      </c>
      <c r="AP6" s="147">
        <f t="shared" si="0"/>
        <v>0</v>
      </c>
      <c r="AQ6" s="147">
        <f t="shared" si="0"/>
        <v>0</v>
      </c>
      <c r="AR6" s="147">
        <f t="shared" si="0"/>
        <v>0</v>
      </c>
      <c r="AS6" s="147">
        <f t="shared" si="0"/>
        <v>0</v>
      </c>
      <c r="AT6" s="147">
        <f t="shared" si="0"/>
        <v>0</v>
      </c>
      <c r="AU6" s="147">
        <f t="shared" si="0"/>
        <v>0</v>
      </c>
      <c r="AV6" s="147">
        <f t="shared" si="0"/>
        <v>0</v>
      </c>
      <c r="AW6" s="147">
        <f t="shared" si="0"/>
        <v>0</v>
      </c>
      <c r="AX6" s="147">
        <f t="shared" si="0"/>
        <v>0</v>
      </c>
      <c r="AY6" s="147">
        <f t="shared" si="0"/>
        <v>0</v>
      </c>
      <c r="AZ6" s="147">
        <f t="shared" si="0"/>
        <v>0</v>
      </c>
      <c r="BA6" s="147">
        <f t="shared" si="0"/>
        <v>0</v>
      </c>
      <c r="BB6" s="147">
        <f t="shared" si="0"/>
        <v>0</v>
      </c>
      <c r="BC6" s="147">
        <f t="shared" si="0"/>
        <v>0</v>
      </c>
      <c r="BD6" s="147">
        <f t="shared" si="0"/>
        <v>0</v>
      </c>
      <c r="BE6" s="147">
        <f t="shared" si="0"/>
        <v>0</v>
      </c>
      <c r="BF6" s="147">
        <f t="shared" si="0"/>
        <v>0</v>
      </c>
      <c r="BG6" s="147">
        <f t="shared" si="0"/>
        <v>0</v>
      </c>
      <c r="BH6" s="147">
        <f t="shared" si="0"/>
        <v>0</v>
      </c>
      <c r="BI6" s="147">
        <f t="shared" si="0"/>
        <v>0</v>
      </c>
      <c r="BJ6" s="147">
        <f t="shared" si="0"/>
        <v>0</v>
      </c>
      <c r="BK6" s="147">
        <f t="shared" si="0"/>
        <v>0</v>
      </c>
      <c r="BL6" s="147">
        <f t="shared" si="0"/>
        <v>0</v>
      </c>
      <c r="BM6" s="150">
        <f t="shared" si="0"/>
        <v>0</v>
      </c>
      <c r="BN6" s="189">
        <f t="shared" si="0"/>
        <v>0</v>
      </c>
      <c r="BO6" s="147">
        <f t="shared" si="0"/>
        <v>0</v>
      </c>
      <c r="BP6" s="147">
        <f t="shared" si="0"/>
        <v>0</v>
      </c>
      <c r="BQ6" s="147">
        <f t="shared" si="0"/>
        <v>0</v>
      </c>
      <c r="BR6" s="147">
        <f t="shared" si="0"/>
        <v>0</v>
      </c>
      <c r="BS6" s="147">
        <f t="shared" si="0"/>
        <v>0</v>
      </c>
      <c r="BT6" s="147">
        <f t="shared" si="0"/>
        <v>0</v>
      </c>
      <c r="BU6" s="147">
        <f t="shared" si="0"/>
        <v>0</v>
      </c>
      <c r="BV6" s="147">
        <f t="shared" si="0"/>
        <v>0</v>
      </c>
      <c r="BW6" s="147">
        <f t="shared" si="0"/>
        <v>0</v>
      </c>
      <c r="BX6" s="147">
        <f t="shared" si="0"/>
        <v>0</v>
      </c>
      <c r="BY6" s="147">
        <f t="shared" si="0"/>
        <v>0</v>
      </c>
      <c r="BZ6" s="147">
        <f t="shared" si="0"/>
        <v>0</v>
      </c>
      <c r="CA6" s="147">
        <f t="shared" si="0"/>
        <v>0</v>
      </c>
      <c r="CB6" s="147">
        <f t="shared" si="0"/>
        <v>0</v>
      </c>
      <c r="CC6" s="147">
        <f t="shared" si="0"/>
        <v>0</v>
      </c>
      <c r="CD6" s="147">
        <f t="shared" si="0"/>
        <v>0</v>
      </c>
      <c r="CE6" s="147">
        <f t="shared" si="0"/>
        <v>0</v>
      </c>
      <c r="CF6" s="147">
        <f t="shared" si="0"/>
        <v>0</v>
      </c>
      <c r="CG6" s="147">
        <f t="shared" si="0"/>
        <v>0</v>
      </c>
      <c r="CH6" s="147">
        <f t="shared" si="0"/>
        <v>0</v>
      </c>
      <c r="CI6" s="147">
        <f t="shared" si="0"/>
        <v>0</v>
      </c>
      <c r="CJ6" s="147">
        <f t="shared" si="0"/>
        <v>0</v>
      </c>
      <c r="CK6" s="147">
        <f t="shared" si="0"/>
        <v>0</v>
      </c>
      <c r="CL6" s="147">
        <f t="shared" si="0"/>
        <v>0</v>
      </c>
      <c r="CM6" s="147">
        <f t="shared" si="0"/>
        <v>0</v>
      </c>
      <c r="CN6" s="147">
        <f t="shared" si="0"/>
        <v>0</v>
      </c>
      <c r="CO6" s="147">
        <f t="shared" si="0"/>
        <v>0</v>
      </c>
      <c r="CP6" s="147">
        <f t="shared" si="0"/>
        <v>0</v>
      </c>
      <c r="CQ6" s="150">
        <f t="shared" si="0"/>
        <v>0</v>
      </c>
      <c r="CR6" s="150">
        <f t="shared" ref="CR6" si="1">CQ6+CQ7</f>
        <v>0</v>
      </c>
      <c r="CS6" s="150">
        <f t="shared" ref="CS6" si="2">CR6+CR7</f>
        <v>0</v>
      </c>
      <c r="CT6" s="150">
        <f t="shared" ref="CT6" si="3">CS6+CS7</f>
        <v>0</v>
      </c>
      <c r="CU6" s="150">
        <f t="shared" ref="CU6" si="4">CT6+CT7</f>
        <v>0</v>
      </c>
      <c r="CV6" s="150">
        <f t="shared" ref="CV6" si="5">CU6+CU7</f>
        <v>0</v>
      </c>
      <c r="CW6" s="150">
        <f t="shared" ref="CW6" si="6">CV6+CV7</f>
        <v>0</v>
      </c>
      <c r="CX6" s="150">
        <f t="shared" ref="CX6" si="7">CW6+CW7</f>
        <v>0</v>
      </c>
      <c r="CY6" s="150">
        <f t="shared" ref="CY6" si="8">CX6+CX7</f>
        <v>0</v>
      </c>
      <c r="CZ6" s="150">
        <f t="shared" ref="CZ6" si="9">CY6+CY7</f>
        <v>0</v>
      </c>
      <c r="DA6" s="150">
        <f t="shared" ref="DA6" si="10">CZ6+CZ7</f>
        <v>0</v>
      </c>
      <c r="DB6" s="150">
        <f t="shared" ref="DB6" si="11">DA6+DA7</f>
        <v>0</v>
      </c>
      <c r="DC6" s="150">
        <f t="shared" ref="DC6" si="12">DB6+DB7</f>
        <v>0</v>
      </c>
      <c r="DD6" s="150">
        <f t="shared" ref="DD6" si="13">DC6+DC7</f>
        <v>0</v>
      </c>
      <c r="DE6" s="150">
        <f t="shared" ref="DE6" si="14">DD6+DD7</f>
        <v>0</v>
      </c>
      <c r="DF6" s="150">
        <f t="shared" ref="DF6" si="15">DE6+DE7</f>
        <v>0</v>
      </c>
      <c r="DG6" s="150">
        <f t="shared" ref="DG6" si="16">DF6+DF7</f>
        <v>0</v>
      </c>
      <c r="DH6" s="150">
        <f t="shared" ref="DH6" si="17">DG6+DG7</f>
        <v>0</v>
      </c>
      <c r="DI6" s="150">
        <f t="shared" ref="DI6" si="18">DH6+DH7</f>
        <v>0</v>
      </c>
      <c r="DJ6" s="150">
        <f t="shared" ref="DJ6" si="19">DI6+DI7</f>
        <v>0</v>
      </c>
      <c r="DK6" s="150">
        <f t="shared" ref="DK6" si="20">DJ6+DJ7</f>
        <v>0</v>
      </c>
      <c r="DL6" s="150">
        <f t="shared" ref="DL6" si="21">DK6+DK7</f>
        <v>0</v>
      </c>
      <c r="DM6" s="150">
        <f t="shared" ref="DM6" si="22">DL6+DL7</f>
        <v>0</v>
      </c>
      <c r="DN6" s="150">
        <f t="shared" ref="DN6" si="23">DM6+DM7</f>
        <v>0</v>
      </c>
      <c r="DO6" s="150">
        <f t="shared" ref="DO6" si="24">DN6+DN7</f>
        <v>0</v>
      </c>
      <c r="DP6" s="150">
        <f t="shared" ref="DP6" si="25">DO6+DO7</f>
        <v>0</v>
      </c>
      <c r="DQ6" s="150">
        <f t="shared" ref="DQ6" si="26">DP6+DP7</f>
        <v>0</v>
      </c>
      <c r="DR6" s="150">
        <f t="shared" ref="DR6" si="27">DQ6+DQ7</f>
        <v>0</v>
      </c>
      <c r="DS6" s="150">
        <f t="shared" ref="DS6" si="28">DR6+DR7</f>
        <v>0</v>
      </c>
      <c r="DT6" s="150">
        <f t="shared" ref="DT6" si="29">DS6+DS7</f>
        <v>0</v>
      </c>
      <c r="DU6" s="150">
        <f t="shared" ref="DU6" si="30">DT6+DT7</f>
        <v>0</v>
      </c>
      <c r="DV6" s="150">
        <f t="shared" ref="DV6" si="31">DU6+DU7</f>
        <v>0</v>
      </c>
      <c r="DW6" s="150">
        <f t="shared" ref="DW6" si="32">DV6+DV7</f>
        <v>0</v>
      </c>
      <c r="DX6" s="150">
        <f t="shared" ref="DX6" si="33">DW6+DW7</f>
        <v>0</v>
      </c>
      <c r="DY6" s="150">
        <f t="shared" ref="DY6" si="34">DX6+DX7</f>
        <v>0</v>
      </c>
      <c r="DZ6" s="150">
        <f t="shared" ref="DZ6" si="35">DY6+DY7</f>
        <v>0</v>
      </c>
      <c r="EA6" s="150">
        <f t="shared" ref="EA6" si="36">DZ6+DZ7</f>
        <v>0</v>
      </c>
      <c r="EB6" s="150">
        <f t="shared" ref="EB6" si="37">EA6+EA7</f>
        <v>0</v>
      </c>
      <c r="EC6" s="150">
        <f t="shared" ref="EC6" si="38">EB6+EB7</f>
        <v>0</v>
      </c>
      <c r="ED6" s="150">
        <f t="shared" ref="ED6" si="39">EC6+EC7</f>
        <v>0</v>
      </c>
      <c r="EE6" s="150">
        <f t="shared" ref="EE6" si="40">ED6+ED7</f>
        <v>0</v>
      </c>
      <c r="EF6" s="150">
        <f t="shared" ref="EF6" si="41">EE6+EE7</f>
        <v>0</v>
      </c>
      <c r="EG6" s="150">
        <f t="shared" ref="EG6" si="42">EF6+EF7</f>
        <v>0</v>
      </c>
      <c r="EH6" s="150">
        <f t="shared" ref="EH6" si="43">EG6+EG7</f>
        <v>0</v>
      </c>
      <c r="EI6" s="150">
        <f t="shared" ref="EI6" si="44">EH6+EH7</f>
        <v>0</v>
      </c>
      <c r="EJ6" s="150">
        <f t="shared" ref="EJ6" si="45">EI6+EI7</f>
        <v>0</v>
      </c>
      <c r="EK6" s="150">
        <f t="shared" ref="EK6" si="46">EJ6+EJ7</f>
        <v>0</v>
      </c>
      <c r="EL6" s="150">
        <f t="shared" ref="EL6" si="47">EK6+EK7</f>
        <v>0</v>
      </c>
      <c r="EM6" s="150">
        <f t="shared" ref="EM6" si="48">EL6+EL7</f>
        <v>0</v>
      </c>
      <c r="EN6" s="150">
        <f t="shared" ref="EN6" si="49">EM6+EM7</f>
        <v>0</v>
      </c>
      <c r="EO6" s="150">
        <f t="shared" ref="EO6" si="50">EN6+EN7</f>
        <v>0</v>
      </c>
      <c r="EP6" s="150">
        <f t="shared" ref="EP6" si="51">EO6+EO7</f>
        <v>0</v>
      </c>
      <c r="EQ6" s="150">
        <f t="shared" ref="EQ6" si="52">EP6+EP7</f>
        <v>0</v>
      </c>
      <c r="ER6" s="150">
        <f t="shared" ref="ER6" si="53">EQ6+EQ7</f>
        <v>0</v>
      </c>
      <c r="ES6" s="150">
        <f t="shared" ref="ES6" si="54">ER6+ER7</f>
        <v>0</v>
      </c>
      <c r="ET6" s="150">
        <f t="shared" ref="ET6" si="55">ES6+ES7</f>
        <v>0</v>
      </c>
      <c r="EU6" s="150">
        <f t="shared" ref="EU6" si="56">ET6+ET7</f>
        <v>0</v>
      </c>
      <c r="EV6" s="150">
        <f t="shared" ref="EV6" si="57">EU6+EU7</f>
        <v>0</v>
      </c>
      <c r="EW6" s="150">
        <f t="shared" ref="EW6" si="58">EV6+EV7</f>
        <v>0</v>
      </c>
      <c r="EX6" s="150">
        <f t="shared" ref="EX6" si="59">EW6+EW7</f>
        <v>0</v>
      </c>
      <c r="EY6" s="150">
        <f t="shared" ref="EY6" si="60">EX6+EX7</f>
        <v>0</v>
      </c>
      <c r="EZ6" s="150">
        <f t="shared" ref="EZ6" si="61">EY6+EY7</f>
        <v>0</v>
      </c>
      <c r="FA6" s="150">
        <f t="shared" ref="FA6" si="62">EZ6+EZ7</f>
        <v>0</v>
      </c>
      <c r="FB6" s="150">
        <f t="shared" ref="FB6" si="63">FA6+FA7</f>
        <v>0</v>
      </c>
      <c r="FC6" s="150">
        <f t="shared" ref="FC6" si="64">FB6+FB7</f>
        <v>0</v>
      </c>
      <c r="FD6" s="150">
        <f t="shared" ref="FD6" si="65">FC6+FC7</f>
        <v>0</v>
      </c>
      <c r="FE6" s="150">
        <f t="shared" ref="FE6" si="66">FD6+FD7</f>
        <v>0</v>
      </c>
      <c r="FF6" s="150">
        <f t="shared" ref="FF6" si="67">FE6+FE7</f>
        <v>0</v>
      </c>
      <c r="FG6" s="150">
        <f t="shared" ref="FG6" si="68">FF6+FF7</f>
        <v>0</v>
      </c>
      <c r="FH6" s="150">
        <f t="shared" ref="FH6" si="69">FG6+FG7</f>
        <v>0</v>
      </c>
      <c r="FI6" s="150">
        <f t="shared" ref="FI6" si="70">FH6+FH7</f>
        <v>0</v>
      </c>
      <c r="FJ6" s="150">
        <f t="shared" ref="FJ6" si="71">FI6+FI7</f>
        <v>0</v>
      </c>
      <c r="FK6" s="150">
        <f t="shared" ref="FK6" si="72">FJ6+FJ7</f>
        <v>0</v>
      </c>
      <c r="FL6" s="150">
        <f t="shared" ref="FL6" si="73">FK6+FK7</f>
        <v>0</v>
      </c>
      <c r="FM6" s="150">
        <f t="shared" ref="FM6" si="74">FL6+FL7</f>
        <v>0</v>
      </c>
      <c r="FN6" s="150">
        <f t="shared" ref="FN6" si="75">FM6+FM7</f>
        <v>0</v>
      </c>
      <c r="FO6" s="150">
        <f t="shared" ref="FO6" si="76">FN6+FN7</f>
        <v>0</v>
      </c>
      <c r="FP6" s="150">
        <f t="shared" ref="FP6" si="77">FO6+FO7</f>
        <v>0</v>
      </c>
      <c r="FQ6" s="150">
        <f t="shared" ref="FQ6" si="78">FP6+FP7</f>
        <v>0</v>
      </c>
      <c r="FR6" s="150">
        <f t="shared" ref="FR6" si="79">FQ6+FQ7</f>
        <v>0</v>
      </c>
      <c r="FS6" s="150">
        <f t="shared" ref="FS6" si="80">FR6+FR7</f>
        <v>0</v>
      </c>
      <c r="FT6" s="150">
        <f t="shared" ref="FT6" si="81">FS6+FS7</f>
        <v>0</v>
      </c>
      <c r="FU6" s="150">
        <f t="shared" ref="FU6" si="82">FT6+FT7</f>
        <v>0</v>
      </c>
      <c r="FV6" s="150">
        <f t="shared" ref="FV6" si="83">FU6+FU7</f>
        <v>0</v>
      </c>
      <c r="FW6" s="150">
        <f t="shared" ref="FW6" si="84">FV6+FV7</f>
        <v>0</v>
      </c>
      <c r="FX6" s="150">
        <f t="shared" ref="FX6" si="85">FW6+FW7</f>
        <v>0</v>
      </c>
      <c r="FY6" s="150">
        <f t="shared" ref="FY6" si="86">FX6+FX7</f>
        <v>0</v>
      </c>
      <c r="FZ6" s="150">
        <f t="shared" ref="FZ6" si="87">FY6+FY7</f>
        <v>0</v>
      </c>
      <c r="GA6" s="150">
        <f t="shared" ref="GA6" si="88">FZ6+FZ7</f>
        <v>0</v>
      </c>
      <c r="GB6" s="150">
        <f t="shared" ref="GB6" si="89">GA6+GA7</f>
        <v>0</v>
      </c>
      <c r="GC6" s="150">
        <f t="shared" ref="GC6" si="90">GB6+GB7</f>
        <v>0</v>
      </c>
      <c r="GD6" s="150">
        <f t="shared" ref="GD6" si="91">GC6+GC7</f>
        <v>0</v>
      </c>
      <c r="GE6" s="150">
        <f t="shared" ref="GE6" si="92">GD6+GD7</f>
        <v>0</v>
      </c>
      <c r="GF6" s="150">
        <f t="shared" ref="GF6" si="93">GE6+GE7</f>
        <v>0</v>
      </c>
      <c r="GG6" s="150">
        <f t="shared" ref="GG6" si="94">GF6+GF7</f>
        <v>0</v>
      </c>
      <c r="GH6" s="150">
        <f t="shared" ref="GH6" si="95">GG6+GG7</f>
        <v>0</v>
      </c>
      <c r="GI6" s="150">
        <f t="shared" ref="GI6" si="96">GH6+GH7</f>
        <v>0</v>
      </c>
      <c r="GJ6" s="150">
        <f t="shared" ref="GJ6" si="97">GI6+GI7</f>
        <v>0</v>
      </c>
      <c r="GK6" s="150">
        <f t="shared" ref="GK6" si="98">GJ6+GJ7</f>
        <v>0</v>
      </c>
      <c r="GL6" s="150">
        <f t="shared" ref="GL6" si="99">GK6+GK7</f>
        <v>0</v>
      </c>
      <c r="GM6" s="150">
        <f t="shared" ref="GM6" si="100">GL6+GL7</f>
        <v>0</v>
      </c>
      <c r="GN6" s="150">
        <f t="shared" ref="GN6" si="101">GM6+GM7</f>
        <v>0</v>
      </c>
      <c r="GO6" s="150">
        <f t="shared" ref="GO6" si="102">GN6+GN7</f>
        <v>0</v>
      </c>
      <c r="GP6" s="150">
        <f t="shared" ref="GP6" si="103">GO6+GO7</f>
        <v>0</v>
      </c>
      <c r="GQ6" s="150">
        <f t="shared" ref="GQ6" si="104">GP6+GP7</f>
        <v>0</v>
      </c>
      <c r="GR6" s="150">
        <f t="shared" ref="GR6" si="105">GQ6+GQ7</f>
        <v>0</v>
      </c>
      <c r="GS6" s="150">
        <f t="shared" ref="GS6" si="106">GR6+GR7</f>
        <v>0</v>
      </c>
      <c r="GT6" s="150">
        <f t="shared" ref="GT6" si="107">GS6+GS7</f>
        <v>0</v>
      </c>
      <c r="GU6" s="150">
        <f t="shared" ref="GU6" si="108">GT6+GT7</f>
        <v>0</v>
      </c>
      <c r="GV6" s="150">
        <f t="shared" ref="GV6" si="109">GU6+GU7</f>
        <v>0</v>
      </c>
      <c r="GW6" s="150">
        <f t="shared" ref="GW6" si="110">GV6+GV7</f>
        <v>0</v>
      </c>
      <c r="GX6" s="150">
        <f t="shared" ref="GX6" si="111">GW6+GW7</f>
        <v>0</v>
      </c>
      <c r="GY6" s="150">
        <f t="shared" ref="GY6" si="112">GX6+GX7</f>
        <v>0</v>
      </c>
      <c r="GZ6" s="150">
        <f t="shared" ref="GZ6" si="113">GY6+GY7</f>
        <v>0</v>
      </c>
      <c r="HA6" s="150">
        <f t="shared" ref="HA6" si="114">GZ6+GZ7</f>
        <v>0</v>
      </c>
      <c r="HB6" s="150">
        <f t="shared" ref="HB6" si="115">HA6+HA7</f>
        <v>0</v>
      </c>
      <c r="HC6" s="150">
        <f t="shared" ref="HC6" si="116">HB6+HB7</f>
        <v>0</v>
      </c>
      <c r="HD6" s="150">
        <f t="shared" ref="HD6" si="117">HC6+HC7</f>
        <v>0</v>
      </c>
      <c r="HE6" s="150">
        <f t="shared" ref="HE6" si="118">HD6+HD7</f>
        <v>0</v>
      </c>
      <c r="HF6" s="150">
        <f t="shared" ref="HF6" si="119">HE6+HE7</f>
        <v>0</v>
      </c>
      <c r="HG6" s="150">
        <f t="shared" ref="HG6" si="120">HF6+HF7</f>
        <v>0</v>
      </c>
      <c r="HH6" s="150">
        <f t="shared" ref="HH6" si="121">HG6+HG7</f>
        <v>0</v>
      </c>
      <c r="HI6" s="150">
        <f t="shared" ref="HI6" si="122">HH6+HH7</f>
        <v>0</v>
      </c>
      <c r="HJ6" s="150">
        <f t="shared" ref="HJ6" si="123">HI6+HI7</f>
        <v>0</v>
      </c>
      <c r="HK6" s="150">
        <f t="shared" ref="HK6" si="124">HJ6+HJ7</f>
        <v>0</v>
      </c>
      <c r="HL6" s="150">
        <f t="shared" ref="HL6" si="125">HK6+HK7</f>
        <v>0</v>
      </c>
      <c r="HM6" s="150">
        <f t="shared" ref="HM6" si="126">HL6+HL7</f>
        <v>0</v>
      </c>
      <c r="HN6" s="150">
        <f t="shared" ref="HN6" si="127">HM6+HM7</f>
        <v>0</v>
      </c>
      <c r="HO6" s="150">
        <f t="shared" ref="HO6" si="128">HN6+HN7</f>
        <v>0</v>
      </c>
      <c r="HP6" s="150">
        <f t="shared" ref="HP6" si="129">HO6+HO7</f>
        <v>0</v>
      </c>
      <c r="HQ6" s="150">
        <f t="shared" ref="HQ6" si="130">HP6+HP7</f>
        <v>0</v>
      </c>
      <c r="HR6" s="150">
        <f t="shared" ref="HR6" si="131">HQ6+HQ7</f>
        <v>0</v>
      </c>
      <c r="HS6" s="150">
        <f t="shared" ref="HS6" si="132">HR6+HR7</f>
        <v>0</v>
      </c>
      <c r="HT6" s="150">
        <f t="shared" ref="HT6" si="133">HS6+HS7</f>
        <v>0</v>
      </c>
      <c r="HU6" s="150">
        <f t="shared" ref="HU6" si="134">HT6+HT7</f>
        <v>0</v>
      </c>
      <c r="HV6" s="150">
        <f t="shared" ref="HV6" si="135">HU6+HU7</f>
        <v>0</v>
      </c>
      <c r="HW6" s="150">
        <f t="shared" ref="HW6" si="136">HV6+HV7</f>
        <v>0</v>
      </c>
      <c r="HX6" s="150">
        <f t="shared" ref="HX6" si="137">HW6+HW7</f>
        <v>0</v>
      </c>
      <c r="HY6" s="150">
        <f t="shared" ref="HY6" si="138">HX6+HX7</f>
        <v>0</v>
      </c>
      <c r="HZ6" s="150">
        <f t="shared" ref="HZ6" si="139">HY6+HY7</f>
        <v>0</v>
      </c>
      <c r="IA6" s="150">
        <f t="shared" ref="IA6" si="140">HZ6+HZ7</f>
        <v>0</v>
      </c>
      <c r="IB6" s="150">
        <f t="shared" ref="IB6" si="141">IA6+IA7</f>
        <v>0</v>
      </c>
      <c r="IC6" s="150">
        <f t="shared" ref="IC6" si="142">IB6+IB7</f>
        <v>0</v>
      </c>
      <c r="ID6" s="150">
        <f t="shared" ref="ID6" si="143">IC6+IC7</f>
        <v>0</v>
      </c>
      <c r="IE6" s="150">
        <f t="shared" ref="IE6" si="144">ID6+ID7</f>
        <v>0</v>
      </c>
      <c r="IF6" s="150">
        <f t="shared" ref="IF6" si="145">IE6+IE7</f>
        <v>0</v>
      </c>
      <c r="IG6" s="150">
        <f t="shared" ref="IG6" si="146">IF6+IF7</f>
        <v>0</v>
      </c>
      <c r="IH6" s="150">
        <f t="shared" ref="IH6" si="147">IG6+IG7</f>
        <v>0</v>
      </c>
      <c r="II6" s="150">
        <f t="shared" ref="II6" si="148">IH6+IH7</f>
        <v>0</v>
      </c>
      <c r="IJ6" s="150">
        <f t="shared" ref="IJ6" si="149">II6+II7</f>
        <v>0</v>
      </c>
      <c r="IK6" s="150">
        <f t="shared" ref="IK6" si="150">IJ6+IJ7</f>
        <v>0</v>
      </c>
      <c r="IL6" s="150">
        <f t="shared" ref="IL6" si="151">IK6+IK7</f>
        <v>0</v>
      </c>
    </row>
    <row r="7" spans="1:246" ht="14.5" x14ac:dyDescent="0.35">
      <c r="A7" s="152" t="s">
        <v>926</v>
      </c>
      <c r="C7" s="70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78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78"/>
      <c r="BN7" s="153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>
        <f t="shared" ref="BY7:CQ7" si="152">BY8-BY9</f>
        <v>0</v>
      </c>
      <c r="BZ7" s="154">
        <f t="shared" si="152"/>
        <v>0</v>
      </c>
      <c r="CA7" s="154">
        <f t="shared" si="152"/>
        <v>0</v>
      </c>
      <c r="CB7" s="154">
        <f t="shared" si="152"/>
        <v>0</v>
      </c>
      <c r="CC7" s="154">
        <f t="shared" si="152"/>
        <v>0</v>
      </c>
      <c r="CD7" s="154">
        <f t="shared" si="152"/>
        <v>0</v>
      </c>
      <c r="CE7" s="154">
        <f t="shared" si="152"/>
        <v>0</v>
      </c>
      <c r="CF7" s="154">
        <f t="shared" si="152"/>
        <v>0</v>
      </c>
      <c r="CG7" s="154">
        <f t="shared" si="152"/>
        <v>0</v>
      </c>
      <c r="CH7" s="154">
        <f t="shared" si="152"/>
        <v>0</v>
      </c>
      <c r="CI7" s="154">
        <f t="shared" si="152"/>
        <v>0</v>
      </c>
      <c r="CJ7" s="154">
        <f t="shared" si="152"/>
        <v>0</v>
      </c>
      <c r="CK7" s="154">
        <f t="shared" si="152"/>
        <v>0</v>
      </c>
      <c r="CL7" s="154">
        <f t="shared" si="152"/>
        <v>0</v>
      </c>
      <c r="CM7" s="154">
        <f t="shared" si="152"/>
        <v>0</v>
      </c>
      <c r="CN7" s="154">
        <f t="shared" si="152"/>
        <v>0</v>
      </c>
      <c r="CO7" s="154">
        <f t="shared" si="152"/>
        <v>0</v>
      </c>
      <c r="CP7" s="154">
        <f t="shared" si="152"/>
        <v>0</v>
      </c>
      <c r="CQ7" s="178">
        <f t="shared" si="152"/>
        <v>0</v>
      </c>
      <c r="CR7" s="178">
        <f t="shared" ref="CR7:FC7" si="153">CR8-CR9</f>
        <v>0</v>
      </c>
      <c r="CS7" s="178">
        <f t="shared" si="153"/>
        <v>0</v>
      </c>
      <c r="CT7" s="178">
        <f t="shared" si="153"/>
        <v>0</v>
      </c>
      <c r="CU7" s="178">
        <f t="shared" si="153"/>
        <v>0</v>
      </c>
      <c r="CV7" s="178">
        <f t="shared" si="153"/>
        <v>0</v>
      </c>
      <c r="CW7" s="178">
        <f t="shared" si="153"/>
        <v>0</v>
      </c>
      <c r="CX7" s="178">
        <f t="shared" si="153"/>
        <v>0</v>
      </c>
      <c r="CY7" s="178">
        <f t="shared" si="153"/>
        <v>0</v>
      </c>
      <c r="CZ7" s="178">
        <f t="shared" si="153"/>
        <v>0</v>
      </c>
      <c r="DA7" s="178">
        <f t="shared" si="153"/>
        <v>0</v>
      </c>
      <c r="DB7" s="178">
        <f t="shared" si="153"/>
        <v>0</v>
      </c>
      <c r="DC7" s="178">
        <f t="shared" si="153"/>
        <v>0</v>
      </c>
      <c r="DD7" s="178">
        <f t="shared" si="153"/>
        <v>0</v>
      </c>
      <c r="DE7" s="178">
        <f t="shared" si="153"/>
        <v>0</v>
      </c>
      <c r="DF7" s="178">
        <f t="shared" si="153"/>
        <v>0</v>
      </c>
      <c r="DG7" s="178">
        <f t="shared" si="153"/>
        <v>0</v>
      </c>
      <c r="DH7" s="178">
        <f t="shared" si="153"/>
        <v>0</v>
      </c>
      <c r="DI7" s="178">
        <f t="shared" si="153"/>
        <v>0</v>
      </c>
      <c r="DJ7" s="178">
        <f t="shared" si="153"/>
        <v>0</v>
      </c>
      <c r="DK7" s="178">
        <f t="shared" si="153"/>
        <v>0</v>
      </c>
      <c r="DL7" s="178">
        <f t="shared" si="153"/>
        <v>0</v>
      </c>
      <c r="DM7" s="178">
        <f t="shared" si="153"/>
        <v>0</v>
      </c>
      <c r="DN7" s="178">
        <f t="shared" si="153"/>
        <v>0</v>
      </c>
      <c r="DO7" s="178">
        <f t="shared" si="153"/>
        <v>0</v>
      </c>
      <c r="DP7" s="178">
        <f t="shared" si="153"/>
        <v>0</v>
      </c>
      <c r="DQ7" s="178">
        <f t="shared" si="153"/>
        <v>0</v>
      </c>
      <c r="DR7" s="178">
        <f t="shared" si="153"/>
        <v>0</v>
      </c>
      <c r="DS7" s="178">
        <f t="shared" si="153"/>
        <v>0</v>
      </c>
      <c r="DT7" s="178">
        <f t="shared" si="153"/>
        <v>0</v>
      </c>
      <c r="DU7" s="178">
        <f t="shared" si="153"/>
        <v>0</v>
      </c>
      <c r="DV7" s="178">
        <f t="shared" si="153"/>
        <v>0</v>
      </c>
      <c r="DW7" s="178">
        <f t="shared" si="153"/>
        <v>0</v>
      </c>
      <c r="DX7" s="178">
        <f t="shared" si="153"/>
        <v>0</v>
      </c>
      <c r="DY7" s="178">
        <f t="shared" si="153"/>
        <v>0</v>
      </c>
      <c r="DZ7" s="178">
        <f t="shared" si="153"/>
        <v>0</v>
      </c>
      <c r="EA7" s="178">
        <f t="shared" si="153"/>
        <v>0</v>
      </c>
      <c r="EB7" s="178">
        <f t="shared" si="153"/>
        <v>0</v>
      </c>
      <c r="EC7" s="178">
        <f t="shared" si="153"/>
        <v>0</v>
      </c>
      <c r="ED7" s="178">
        <f t="shared" si="153"/>
        <v>0</v>
      </c>
      <c r="EE7" s="178">
        <f t="shared" si="153"/>
        <v>0</v>
      </c>
      <c r="EF7" s="178">
        <f t="shared" si="153"/>
        <v>0</v>
      </c>
      <c r="EG7" s="178">
        <f t="shared" si="153"/>
        <v>0</v>
      </c>
      <c r="EH7" s="178">
        <f t="shared" si="153"/>
        <v>0</v>
      </c>
      <c r="EI7" s="178">
        <f t="shared" si="153"/>
        <v>0</v>
      </c>
      <c r="EJ7" s="178">
        <f t="shared" si="153"/>
        <v>0</v>
      </c>
      <c r="EK7" s="178">
        <f t="shared" si="153"/>
        <v>0</v>
      </c>
      <c r="EL7" s="178">
        <f t="shared" si="153"/>
        <v>0</v>
      </c>
      <c r="EM7" s="178">
        <f t="shared" si="153"/>
        <v>0</v>
      </c>
      <c r="EN7" s="178">
        <f t="shared" si="153"/>
        <v>0</v>
      </c>
      <c r="EO7" s="178">
        <f t="shared" si="153"/>
        <v>0</v>
      </c>
      <c r="EP7" s="178">
        <f t="shared" si="153"/>
        <v>0</v>
      </c>
      <c r="EQ7" s="178">
        <f t="shared" si="153"/>
        <v>0</v>
      </c>
      <c r="ER7" s="178">
        <f t="shared" si="153"/>
        <v>0</v>
      </c>
      <c r="ES7" s="178">
        <f t="shared" si="153"/>
        <v>0</v>
      </c>
      <c r="ET7" s="178">
        <f t="shared" si="153"/>
        <v>0</v>
      </c>
      <c r="EU7" s="178">
        <f t="shared" si="153"/>
        <v>0</v>
      </c>
      <c r="EV7" s="178">
        <f t="shared" si="153"/>
        <v>0</v>
      </c>
      <c r="EW7" s="178">
        <f t="shared" si="153"/>
        <v>0</v>
      </c>
      <c r="EX7" s="178">
        <f t="shared" si="153"/>
        <v>0</v>
      </c>
      <c r="EY7" s="178">
        <f t="shared" si="153"/>
        <v>0</v>
      </c>
      <c r="EZ7" s="178">
        <f t="shared" si="153"/>
        <v>0</v>
      </c>
      <c r="FA7" s="178">
        <f t="shared" si="153"/>
        <v>0</v>
      </c>
      <c r="FB7" s="178">
        <f t="shared" si="153"/>
        <v>0</v>
      </c>
      <c r="FC7" s="178">
        <f t="shared" si="153"/>
        <v>0</v>
      </c>
      <c r="FD7" s="178">
        <f t="shared" ref="FD7:HO7" si="154">FD8-FD9</f>
        <v>0</v>
      </c>
      <c r="FE7" s="178">
        <f t="shared" si="154"/>
        <v>0</v>
      </c>
      <c r="FF7" s="178">
        <f t="shared" si="154"/>
        <v>0</v>
      </c>
      <c r="FG7" s="178">
        <f t="shared" si="154"/>
        <v>0</v>
      </c>
      <c r="FH7" s="178">
        <f t="shared" si="154"/>
        <v>0</v>
      </c>
      <c r="FI7" s="178">
        <f t="shared" si="154"/>
        <v>0</v>
      </c>
      <c r="FJ7" s="178">
        <f t="shared" si="154"/>
        <v>0</v>
      </c>
      <c r="FK7" s="178">
        <f t="shared" si="154"/>
        <v>0</v>
      </c>
      <c r="FL7" s="178">
        <f t="shared" si="154"/>
        <v>0</v>
      </c>
      <c r="FM7" s="178">
        <f t="shared" si="154"/>
        <v>0</v>
      </c>
      <c r="FN7" s="178">
        <f t="shared" si="154"/>
        <v>0</v>
      </c>
      <c r="FO7" s="178">
        <f t="shared" si="154"/>
        <v>0</v>
      </c>
      <c r="FP7" s="178">
        <f t="shared" si="154"/>
        <v>0</v>
      </c>
      <c r="FQ7" s="178">
        <f t="shared" si="154"/>
        <v>0</v>
      </c>
      <c r="FR7" s="178">
        <f t="shared" si="154"/>
        <v>0</v>
      </c>
      <c r="FS7" s="178">
        <f t="shared" si="154"/>
        <v>0</v>
      </c>
      <c r="FT7" s="178">
        <f t="shared" si="154"/>
        <v>0</v>
      </c>
      <c r="FU7" s="178">
        <f t="shared" si="154"/>
        <v>0</v>
      </c>
      <c r="FV7" s="178">
        <f t="shared" si="154"/>
        <v>0</v>
      </c>
      <c r="FW7" s="178">
        <f t="shared" si="154"/>
        <v>0</v>
      </c>
      <c r="FX7" s="178">
        <f t="shared" si="154"/>
        <v>0</v>
      </c>
      <c r="FY7" s="178">
        <f t="shared" si="154"/>
        <v>0</v>
      </c>
      <c r="FZ7" s="178">
        <f t="shared" si="154"/>
        <v>0</v>
      </c>
      <c r="GA7" s="178">
        <f t="shared" si="154"/>
        <v>0</v>
      </c>
      <c r="GB7" s="178">
        <f t="shared" si="154"/>
        <v>0</v>
      </c>
      <c r="GC7" s="178">
        <f t="shared" si="154"/>
        <v>0</v>
      </c>
      <c r="GD7" s="178">
        <f t="shared" si="154"/>
        <v>0</v>
      </c>
      <c r="GE7" s="178">
        <f t="shared" si="154"/>
        <v>0</v>
      </c>
      <c r="GF7" s="178">
        <f t="shared" si="154"/>
        <v>0</v>
      </c>
      <c r="GG7" s="178">
        <f t="shared" si="154"/>
        <v>0</v>
      </c>
      <c r="GH7" s="178">
        <f t="shared" si="154"/>
        <v>0</v>
      </c>
      <c r="GI7" s="178">
        <f t="shared" si="154"/>
        <v>0</v>
      </c>
      <c r="GJ7" s="178">
        <f t="shared" si="154"/>
        <v>0</v>
      </c>
      <c r="GK7" s="178">
        <f t="shared" si="154"/>
        <v>0</v>
      </c>
      <c r="GL7" s="178">
        <f t="shared" si="154"/>
        <v>0</v>
      </c>
      <c r="GM7" s="178">
        <f t="shared" si="154"/>
        <v>0</v>
      </c>
      <c r="GN7" s="178">
        <f t="shared" si="154"/>
        <v>0</v>
      </c>
      <c r="GO7" s="178">
        <f t="shared" si="154"/>
        <v>0</v>
      </c>
      <c r="GP7" s="178">
        <f t="shared" si="154"/>
        <v>0</v>
      </c>
      <c r="GQ7" s="178">
        <f t="shared" si="154"/>
        <v>0</v>
      </c>
      <c r="GR7" s="178">
        <f t="shared" si="154"/>
        <v>0</v>
      </c>
      <c r="GS7" s="178">
        <f t="shared" si="154"/>
        <v>0</v>
      </c>
      <c r="GT7" s="178">
        <f t="shared" si="154"/>
        <v>0</v>
      </c>
      <c r="GU7" s="178">
        <f t="shared" si="154"/>
        <v>0</v>
      </c>
      <c r="GV7" s="178">
        <f t="shared" si="154"/>
        <v>0</v>
      </c>
      <c r="GW7" s="178">
        <f t="shared" si="154"/>
        <v>0</v>
      </c>
      <c r="GX7" s="178">
        <f t="shared" si="154"/>
        <v>0</v>
      </c>
      <c r="GY7" s="178">
        <f t="shared" si="154"/>
        <v>0</v>
      </c>
      <c r="GZ7" s="178">
        <f t="shared" si="154"/>
        <v>0</v>
      </c>
      <c r="HA7" s="178">
        <f t="shared" si="154"/>
        <v>0</v>
      </c>
      <c r="HB7" s="178">
        <f t="shared" si="154"/>
        <v>0</v>
      </c>
      <c r="HC7" s="178">
        <f t="shared" si="154"/>
        <v>0</v>
      </c>
      <c r="HD7" s="178">
        <f t="shared" si="154"/>
        <v>0</v>
      </c>
      <c r="HE7" s="178">
        <f t="shared" si="154"/>
        <v>0</v>
      </c>
      <c r="HF7" s="178">
        <f t="shared" si="154"/>
        <v>0</v>
      </c>
      <c r="HG7" s="178">
        <f t="shared" si="154"/>
        <v>0</v>
      </c>
      <c r="HH7" s="178">
        <f t="shared" si="154"/>
        <v>0</v>
      </c>
      <c r="HI7" s="178">
        <f t="shared" si="154"/>
        <v>0</v>
      </c>
      <c r="HJ7" s="178">
        <f t="shared" si="154"/>
        <v>0</v>
      </c>
      <c r="HK7" s="178">
        <f t="shared" si="154"/>
        <v>0</v>
      </c>
      <c r="HL7" s="178">
        <f t="shared" si="154"/>
        <v>0</v>
      </c>
      <c r="HM7" s="178">
        <f t="shared" si="154"/>
        <v>0</v>
      </c>
      <c r="HN7" s="178">
        <f t="shared" si="154"/>
        <v>0</v>
      </c>
      <c r="HO7" s="178">
        <f t="shared" si="154"/>
        <v>0</v>
      </c>
      <c r="HP7" s="178">
        <f t="shared" ref="HP7:IL7" si="155">HP8-HP9</f>
        <v>0</v>
      </c>
      <c r="HQ7" s="178">
        <f t="shared" si="155"/>
        <v>0</v>
      </c>
      <c r="HR7" s="178">
        <f t="shared" si="155"/>
        <v>0</v>
      </c>
      <c r="HS7" s="178">
        <f t="shared" si="155"/>
        <v>0</v>
      </c>
      <c r="HT7" s="178">
        <f t="shared" si="155"/>
        <v>0</v>
      </c>
      <c r="HU7" s="178">
        <f t="shared" si="155"/>
        <v>0</v>
      </c>
      <c r="HV7" s="178">
        <f t="shared" si="155"/>
        <v>0</v>
      </c>
      <c r="HW7" s="178">
        <f t="shared" si="155"/>
        <v>0</v>
      </c>
      <c r="HX7" s="178">
        <f t="shared" si="155"/>
        <v>0</v>
      </c>
      <c r="HY7" s="178">
        <f t="shared" si="155"/>
        <v>0</v>
      </c>
      <c r="HZ7" s="178">
        <f t="shared" si="155"/>
        <v>0</v>
      </c>
      <c r="IA7" s="178">
        <f t="shared" si="155"/>
        <v>0</v>
      </c>
      <c r="IB7" s="178">
        <f t="shared" si="155"/>
        <v>0</v>
      </c>
      <c r="IC7" s="178">
        <f t="shared" si="155"/>
        <v>0</v>
      </c>
      <c r="ID7" s="178">
        <f t="shared" si="155"/>
        <v>0</v>
      </c>
      <c r="IE7" s="178">
        <f t="shared" si="155"/>
        <v>0</v>
      </c>
      <c r="IF7" s="178">
        <f t="shared" si="155"/>
        <v>0</v>
      </c>
      <c r="IG7" s="178">
        <f t="shared" si="155"/>
        <v>0</v>
      </c>
      <c r="IH7" s="178">
        <f t="shared" si="155"/>
        <v>0</v>
      </c>
      <c r="II7" s="178">
        <f t="shared" si="155"/>
        <v>0</v>
      </c>
      <c r="IJ7" s="178">
        <f t="shared" si="155"/>
        <v>0</v>
      </c>
      <c r="IK7" s="178">
        <f t="shared" si="155"/>
        <v>0</v>
      </c>
      <c r="IL7" s="178">
        <f t="shared" si="155"/>
        <v>0</v>
      </c>
    </row>
    <row r="8" spans="1:246" ht="14.5" x14ac:dyDescent="0.35">
      <c r="A8" s="70" t="s">
        <v>927</v>
      </c>
      <c r="B8" s="70"/>
      <c r="C8" s="70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91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91"/>
      <c r="BN8" s="157"/>
      <c r="BO8" s="158"/>
      <c r="BP8" s="158"/>
      <c r="BQ8" s="158"/>
      <c r="BR8" s="158"/>
      <c r="BS8" s="158"/>
      <c r="BT8" s="158"/>
      <c r="BU8" s="158"/>
      <c r="BV8" s="158"/>
      <c r="BW8" s="158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  <c r="CK8" s="158"/>
      <c r="CL8" s="158"/>
      <c r="CM8" s="158"/>
      <c r="CN8" s="158"/>
      <c r="CO8" s="158"/>
      <c r="CP8" s="158"/>
      <c r="CQ8" s="191"/>
      <c r="CR8" s="191"/>
      <c r="CS8" s="191"/>
      <c r="CT8" s="191"/>
      <c r="CU8" s="191"/>
      <c r="CV8" s="191"/>
      <c r="CW8" s="191"/>
      <c r="CX8" s="191"/>
      <c r="CY8" s="191"/>
      <c r="CZ8" s="191"/>
      <c r="DA8" s="191"/>
      <c r="DB8" s="191"/>
      <c r="DC8" s="191"/>
      <c r="DD8" s="191"/>
      <c r="DE8" s="191"/>
      <c r="DF8" s="191"/>
      <c r="DG8" s="191"/>
      <c r="DH8" s="191"/>
      <c r="DI8" s="191"/>
      <c r="DJ8" s="191"/>
      <c r="DK8" s="191"/>
      <c r="DL8" s="191"/>
      <c r="DM8" s="191"/>
      <c r="DN8" s="191"/>
      <c r="DO8" s="191"/>
      <c r="DP8" s="191"/>
      <c r="DQ8" s="191"/>
      <c r="DR8" s="191"/>
      <c r="DS8" s="191"/>
      <c r="DT8" s="191"/>
      <c r="DU8" s="191"/>
      <c r="DV8" s="191"/>
      <c r="DW8" s="191"/>
      <c r="DX8" s="191"/>
      <c r="DY8" s="191"/>
      <c r="DZ8" s="191"/>
      <c r="EA8" s="191"/>
      <c r="EB8" s="191"/>
      <c r="EC8" s="191"/>
      <c r="ED8" s="191"/>
      <c r="EE8" s="191"/>
      <c r="EF8" s="191"/>
      <c r="EG8" s="191"/>
      <c r="EH8" s="191"/>
      <c r="EI8" s="191"/>
      <c r="EJ8" s="191"/>
      <c r="EK8" s="191"/>
      <c r="EL8" s="191"/>
      <c r="EM8" s="191"/>
      <c r="EN8" s="191"/>
      <c r="EO8" s="191"/>
      <c r="EP8" s="191"/>
      <c r="EQ8" s="191"/>
      <c r="ER8" s="191"/>
      <c r="ES8" s="191"/>
      <c r="ET8" s="191"/>
      <c r="EU8" s="191"/>
      <c r="EV8" s="191"/>
      <c r="EW8" s="191"/>
      <c r="EX8" s="191"/>
      <c r="EY8" s="191"/>
      <c r="EZ8" s="191"/>
      <c r="FA8" s="191"/>
      <c r="FB8" s="191"/>
      <c r="FC8" s="191"/>
      <c r="FD8" s="191"/>
      <c r="FE8" s="191"/>
      <c r="FF8" s="191"/>
      <c r="FG8" s="191"/>
      <c r="FH8" s="191"/>
      <c r="FI8" s="191"/>
      <c r="FJ8" s="191"/>
      <c r="FK8" s="191"/>
      <c r="FL8" s="191"/>
      <c r="FM8" s="191"/>
      <c r="FN8" s="191"/>
      <c r="FO8" s="191"/>
      <c r="FP8" s="191"/>
      <c r="FQ8" s="191"/>
      <c r="FR8" s="191"/>
      <c r="FS8" s="191"/>
      <c r="FT8" s="191"/>
      <c r="FU8" s="191"/>
      <c r="FV8" s="191"/>
      <c r="FW8" s="191"/>
      <c r="FX8" s="191"/>
      <c r="FY8" s="191"/>
      <c r="FZ8" s="191"/>
      <c r="GA8" s="191"/>
      <c r="GB8" s="191"/>
      <c r="GC8" s="191"/>
      <c r="GD8" s="191"/>
      <c r="GE8" s="191"/>
      <c r="GF8" s="191"/>
      <c r="GG8" s="191"/>
      <c r="GH8" s="191"/>
      <c r="GI8" s="191"/>
      <c r="GJ8" s="191"/>
      <c r="GK8" s="191"/>
      <c r="GL8" s="191"/>
      <c r="GM8" s="191"/>
      <c r="GN8" s="191"/>
      <c r="GO8" s="191"/>
      <c r="GP8" s="191"/>
      <c r="GQ8" s="191"/>
      <c r="GR8" s="191"/>
      <c r="GS8" s="191"/>
      <c r="GT8" s="191"/>
      <c r="GU8" s="191"/>
      <c r="GV8" s="191"/>
      <c r="GW8" s="191"/>
      <c r="GX8" s="191"/>
      <c r="GY8" s="191"/>
      <c r="GZ8" s="191"/>
      <c r="HA8" s="191"/>
      <c r="HB8" s="191"/>
      <c r="HC8" s="191"/>
      <c r="HD8" s="191"/>
      <c r="HE8" s="191"/>
      <c r="HF8" s="191"/>
      <c r="HG8" s="191"/>
      <c r="HH8" s="191"/>
      <c r="HI8" s="191"/>
      <c r="HJ8" s="191"/>
      <c r="HK8" s="191"/>
      <c r="HL8" s="191"/>
      <c r="HM8" s="191"/>
      <c r="HN8" s="191"/>
      <c r="HO8" s="191"/>
      <c r="HP8" s="191"/>
      <c r="HQ8" s="191"/>
      <c r="HR8" s="191"/>
      <c r="HS8" s="191"/>
      <c r="HT8" s="191"/>
      <c r="HU8" s="191"/>
      <c r="HV8" s="191"/>
      <c r="HW8" s="191"/>
      <c r="HX8" s="191"/>
      <c r="HY8" s="191"/>
      <c r="HZ8" s="191"/>
      <c r="IA8" s="191"/>
      <c r="IB8" s="191"/>
      <c r="IC8" s="191"/>
      <c r="ID8" s="191"/>
      <c r="IE8" s="191"/>
      <c r="IF8" s="191"/>
      <c r="IG8" s="191"/>
      <c r="IH8" s="191"/>
      <c r="II8" s="191"/>
      <c r="IJ8" s="191"/>
      <c r="IK8" s="191"/>
      <c r="IL8" s="191"/>
    </row>
    <row r="9" spans="1:246" ht="14.5" x14ac:dyDescent="0.35">
      <c r="A9" s="70" t="s">
        <v>928</v>
      </c>
      <c r="B9" s="70"/>
      <c r="C9" s="70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91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91"/>
      <c r="BN9" s="157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/>
      <c r="CD9" s="158"/>
      <c r="CE9" s="158"/>
      <c r="CF9" s="158"/>
      <c r="CG9" s="158"/>
      <c r="CH9" s="158"/>
      <c r="CI9" s="158"/>
      <c r="CJ9" s="158"/>
      <c r="CK9" s="158"/>
      <c r="CL9" s="158"/>
      <c r="CM9" s="158"/>
      <c r="CN9" s="158"/>
      <c r="CO9" s="158"/>
      <c r="CP9" s="158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/>
      <c r="EG9" s="191"/>
      <c r="EH9" s="191"/>
      <c r="EI9" s="191"/>
      <c r="EJ9" s="191"/>
      <c r="EK9" s="191"/>
      <c r="EL9" s="191"/>
      <c r="EM9" s="191"/>
      <c r="EN9" s="191"/>
      <c r="EO9" s="191"/>
      <c r="EP9" s="191"/>
      <c r="EQ9" s="191"/>
      <c r="ER9" s="191"/>
      <c r="ES9" s="191"/>
      <c r="ET9" s="191"/>
      <c r="EU9" s="191"/>
      <c r="EV9" s="191"/>
      <c r="EW9" s="191"/>
      <c r="EX9" s="191"/>
      <c r="EY9" s="191"/>
      <c r="EZ9" s="191"/>
      <c r="FA9" s="191"/>
      <c r="FB9" s="191"/>
      <c r="FC9" s="191"/>
      <c r="FD9" s="191"/>
      <c r="FE9" s="191"/>
      <c r="FF9" s="191"/>
      <c r="FG9" s="191"/>
      <c r="FH9" s="191"/>
      <c r="FI9" s="191"/>
      <c r="FJ9" s="191"/>
      <c r="FK9" s="191"/>
      <c r="FL9" s="191"/>
      <c r="FM9" s="191"/>
      <c r="FN9" s="191"/>
      <c r="FO9" s="191"/>
      <c r="FP9" s="191"/>
      <c r="FQ9" s="191"/>
      <c r="FR9" s="191"/>
      <c r="FS9" s="191"/>
      <c r="FT9" s="191"/>
      <c r="FU9" s="191"/>
      <c r="FV9" s="191"/>
      <c r="FW9" s="191"/>
      <c r="FX9" s="191"/>
      <c r="FY9" s="191"/>
      <c r="FZ9" s="191"/>
      <c r="GA9" s="191"/>
      <c r="GB9" s="191"/>
      <c r="GC9" s="191"/>
      <c r="GD9" s="191"/>
      <c r="GE9" s="191"/>
      <c r="GF9" s="191"/>
      <c r="GG9" s="191"/>
      <c r="GH9" s="191"/>
      <c r="GI9" s="191"/>
      <c r="GJ9" s="191"/>
      <c r="GK9" s="191"/>
      <c r="GL9" s="191"/>
      <c r="GM9" s="191"/>
      <c r="GN9" s="191"/>
      <c r="GO9" s="191"/>
      <c r="GP9" s="191"/>
      <c r="GQ9" s="191"/>
      <c r="GR9" s="191"/>
      <c r="GS9" s="191"/>
      <c r="GT9" s="191"/>
      <c r="GU9" s="191"/>
      <c r="GV9" s="191"/>
      <c r="GW9" s="191"/>
      <c r="GX9" s="191"/>
      <c r="GY9" s="191"/>
      <c r="GZ9" s="191"/>
      <c r="HA9" s="191"/>
      <c r="HB9" s="191"/>
      <c r="HC9" s="191"/>
      <c r="HD9" s="191"/>
      <c r="HE9" s="191"/>
      <c r="HF9" s="191"/>
      <c r="HG9" s="191"/>
      <c r="HH9" s="191"/>
      <c r="HI9" s="191"/>
      <c r="HJ9" s="191"/>
      <c r="HK9" s="191"/>
      <c r="HL9" s="191"/>
      <c r="HM9" s="191"/>
      <c r="HN9" s="191"/>
      <c r="HO9" s="191"/>
      <c r="HP9" s="191"/>
      <c r="HQ9" s="191"/>
      <c r="HR9" s="191"/>
      <c r="HS9" s="191"/>
      <c r="HT9" s="191"/>
      <c r="HU9" s="191"/>
      <c r="HV9" s="191"/>
      <c r="HW9" s="191"/>
      <c r="HX9" s="191"/>
      <c r="HY9" s="191"/>
      <c r="HZ9" s="191"/>
      <c r="IA9" s="191"/>
      <c r="IB9" s="191"/>
      <c r="IC9" s="191"/>
      <c r="ID9" s="191"/>
      <c r="IE9" s="191"/>
      <c r="IF9" s="191"/>
      <c r="IG9" s="191"/>
      <c r="IH9" s="191"/>
      <c r="II9" s="191"/>
      <c r="IJ9" s="191"/>
      <c r="IK9" s="191"/>
      <c r="IL9" s="191"/>
    </row>
    <row r="10" spans="1:246" ht="14.5" x14ac:dyDescent="0.35">
      <c r="A10" s="192"/>
      <c r="B10" s="70"/>
      <c r="C10" s="70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217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255"/>
      <c r="CR10" s="255"/>
      <c r="CS10" s="255"/>
      <c r="CT10" s="255"/>
      <c r="CU10" s="255"/>
      <c r="CV10" s="255"/>
      <c r="CW10" s="255"/>
      <c r="CX10" s="255"/>
      <c r="CY10" s="255"/>
      <c r="CZ10" s="255"/>
      <c r="DA10" s="255"/>
      <c r="DB10" s="255"/>
      <c r="DC10" s="255"/>
      <c r="DD10" s="255"/>
      <c r="DE10" s="255"/>
      <c r="DF10" s="255"/>
      <c r="DG10" s="255"/>
      <c r="DH10" s="255"/>
      <c r="DI10" s="255"/>
      <c r="DJ10" s="255"/>
      <c r="DK10" s="255"/>
      <c r="DL10" s="255"/>
      <c r="DM10" s="255"/>
      <c r="DN10" s="255"/>
      <c r="DO10" s="255"/>
      <c r="DP10" s="255"/>
      <c r="DQ10" s="255"/>
      <c r="DR10" s="255"/>
      <c r="DS10" s="255"/>
      <c r="DT10" s="255"/>
      <c r="DU10" s="255"/>
      <c r="DV10" s="255"/>
      <c r="DW10" s="255"/>
      <c r="DX10" s="255"/>
      <c r="DY10" s="255"/>
      <c r="DZ10" s="255"/>
      <c r="EA10" s="255"/>
      <c r="EB10" s="255"/>
      <c r="EC10" s="255"/>
      <c r="ED10" s="255"/>
      <c r="EE10" s="255"/>
      <c r="EF10" s="255"/>
      <c r="EG10" s="255"/>
      <c r="EH10" s="255"/>
      <c r="EI10" s="255"/>
      <c r="EJ10" s="255"/>
      <c r="EK10" s="255"/>
      <c r="EL10" s="255"/>
      <c r="EM10" s="255"/>
      <c r="EN10" s="255"/>
      <c r="EO10" s="255"/>
      <c r="EP10" s="255"/>
      <c r="EQ10" s="255"/>
      <c r="ER10" s="255"/>
      <c r="ES10" s="255"/>
      <c r="ET10" s="255"/>
      <c r="EU10" s="255"/>
      <c r="EV10" s="255"/>
      <c r="EW10" s="255"/>
      <c r="EX10" s="255"/>
      <c r="EY10" s="255"/>
      <c r="EZ10" s="255"/>
      <c r="FA10" s="255"/>
      <c r="FB10" s="255"/>
      <c r="FC10" s="255"/>
      <c r="FD10" s="255"/>
      <c r="FE10" s="255"/>
      <c r="FF10" s="255"/>
      <c r="FG10" s="255"/>
      <c r="FH10" s="255"/>
      <c r="FI10" s="255"/>
      <c r="FJ10" s="255"/>
      <c r="FK10" s="255"/>
      <c r="FL10" s="255"/>
      <c r="FM10" s="255"/>
      <c r="FN10" s="255"/>
      <c r="FO10" s="255"/>
      <c r="FP10" s="255"/>
      <c r="FQ10" s="255"/>
      <c r="FR10" s="255"/>
      <c r="FS10" s="255"/>
      <c r="FT10" s="255"/>
      <c r="FU10" s="255"/>
      <c r="FV10" s="255"/>
      <c r="FW10" s="255"/>
      <c r="FX10" s="255"/>
      <c r="FY10" s="255"/>
      <c r="FZ10" s="255"/>
      <c r="GA10" s="255"/>
      <c r="GB10" s="255"/>
      <c r="GC10" s="255"/>
      <c r="GD10" s="255"/>
      <c r="GE10" s="255"/>
      <c r="GF10" s="255"/>
      <c r="GG10" s="255"/>
      <c r="GH10" s="255"/>
      <c r="GI10" s="255"/>
      <c r="GJ10" s="255"/>
      <c r="GK10" s="255"/>
      <c r="GL10" s="255"/>
      <c r="GM10" s="255"/>
      <c r="GN10" s="255"/>
      <c r="GO10" s="255"/>
      <c r="GP10" s="255"/>
      <c r="GQ10" s="255"/>
      <c r="GR10" s="255"/>
      <c r="GS10" s="255"/>
      <c r="GT10" s="255"/>
      <c r="GU10" s="255"/>
      <c r="GV10" s="255"/>
      <c r="GW10" s="255"/>
      <c r="GX10" s="255"/>
      <c r="GY10" s="255"/>
      <c r="GZ10" s="255"/>
      <c r="HA10" s="255"/>
      <c r="HB10" s="255"/>
      <c r="HC10" s="255"/>
      <c r="HD10" s="255"/>
      <c r="HE10" s="255"/>
      <c r="HF10" s="255"/>
      <c r="HG10" s="255"/>
      <c r="HH10" s="255"/>
      <c r="HI10" s="255"/>
      <c r="HJ10" s="255"/>
      <c r="HK10" s="255"/>
      <c r="HL10" s="255"/>
      <c r="HM10" s="255"/>
      <c r="HN10" s="255"/>
      <c r="HO10" s="255"/>
      <c r="HP10" s="255"/>
      <c r="HQ10" s="255"/>
      <c r="HR10" s="255"/>
      <c r="HS10" s="255"/>
      <c r="HT10" s="255"/>
      <c r="HU10" s="255"/>
      <c r="HV10" s="255"/>
      <c r="HW10" s="255"/>
      <c r="HX10" s="255"/>
      <c r="HY10" s="255"/>
      <c r="HZ10" s="255"/>
      <c r="IA10" s="255"/>
      <c r="IB10" s="255"/>
      <c r="IC10" s="255"/>
      <c r="ID10" s="255"/>
      <c r="IE10" s="255"/>
      <c r="IF10" s="255"/>
      <c r="IG10" s="255"/>
      <c r="IH10" s="255"/>
      <c r="II10" s="255"/>
      <c r="IJ10" s="255"/>
      <c r="IK10" s="255"/>
      <c r="IL10" s="255"/>
    </row>
    <row r="11" spans="1:246" ht="32.25" customHeight="1" x14ac:dyDescent="0.35">
      <c r="A11" s="161" t="s">
        <v>929</v>
      </c>
      <c r="B11" s="162"/>
      <c r="C11" s="162"/>
      <c r="D11" s="188"/>
      <c r="E11" s="147">
        <f t="shared" ref="E11:CQ11" si="156">D11+D12</f>
        <v>0</v>
      </c>
      <c r="F11" s="147">
        <f t="shared" si="156"/>
        <v>0</v>
      </c>
      <c r="G11" s="147">
        <f t="shared" si="156"/>
        <v>0</v>
      </c>
      <c r="H11" s="147">
        <f t="shared" si="156"/>
        <v>0</v>
      </c>
      <c r="I11" s="147">
        <f t="shared" si="156"/>
        <v>0</v>
      </c>
      <c r="J11" s="147">
        <f t="shared" si="156"/>
        <v>0</v>
      </c>
      <c r="K11" s="147">
        <f t="shared" si="156"/>
        <v>0</v>
      </c>
      <c r="L11" s="147">
        <f t="shared" si="156"/>
        <v>0</v>
      </c>
      <c r="M11" s="147">
        <f t="shared" si="156"/>
        <v>0</v>
      </c>
      <c r="N11" s="147">
        <f t="shared" si="156"/>
        <v>0</v>
      </c>
      <c r="O11" s="147">
        <f t="shared" si="156"/>
        <v>0</v>
      </c>
      <c r="P11" s="147">
        <f t="shared" si="156"/>
        <v>0</v>
      </c>
      <c r="Q11" s="147">
        <f t="shared" si="156"/>
        <v>0</v>
      </c>
      <c r="R11" s="147">
        <f t="shared" si="156"/>
        <v>0</v>
      </c>
      <c r="S11" s="147">
        <f t="shared" si="156"/>
        <v>0</v>
      </c>
      <c r="T11" s="147">
        <f t="shared" si="156"/>
        <v>0</v>
      </c>
      <c r="U11" s="147">
        <f t="shared" si="156"/>
        <v>0</v>
      </c>
      <c r="V11" s="199">
        <f t="shared" si="156"/>
        <v>0</v>
      </c>
      <c r="W11" s="199">
        <f t="shared" si="156"/>
        <v>9206.06</v>
      </c>
      <c r="X11" s="199">
        <f t="shared" si="156"/>
        <v>9206.06</v>
      </c>
      <c r="Y11" s="199">
        <f t="shared" si="156"/>
        <v>9206.06</v>
      </c>
      <c r="Z11" s="199">
        <f t="shared" si="156"/>
        <v>6102.7099999999991</v>
      </c>
      <c r="AA11" s="199">
        <f t="shared" si="156"/>
        <v>5880.5299999999988</v>
      </c>
      <c r="AB11" s="199">
        <f t="shared" si="156"/>
        <v>5935.1399999999985</v>
      </c>
      <c r="AC11" s="199">
        <f t="shared" si="156"/>
        <v>5932.5399999999981</v>
      </c>
      <c r="AD11" s="199">
        <f t="shared" si="156"/>
        <v>5929.9399999999978</v>
      </c>
      <c r="AE11" s="199">
        <f t="shared" si="156"/>
        <v>5929.9399999999978</v>
      </c>
      <c r="AF11" s="199">
        <f t="shared" si="156"/>
        <v>5929.9399999999978</v>
      </c>
      <c r="AG11" s="199">
        <f t="shared" si="156"/>
        <v>4229.9399999999978</v>
      </c>
      <c r="AH11" s="199">
        <f t="shared" si="156"/>
        <v>4229.9399999999978</v>
      </c>
      <c r="AI11" s="199">
        <f t="shared" si="156"/>
        <v>441.949999999998</v>
      </c>
      <c r="AJ11" s="199">
        <f t="shared" si="156"/>
        <v>1279.3499999999981</v>
      </c>
      <c r="AK11" s="199">
        <f t="shared" si="156"/>
        <v>2093.5899999999983</v>
      </c>
      <c r="AL11" s="199">
        <f t="shared" si="156"/>
        <v>2093.5899999999983</v>
      </c>
      <c r="AM11" s="199">
        <f t="shared" si="156"/>
        <v>1620.4399999999982</v>
      </c>
      <c r="AN11" s="199">
        <f t="shared" si="156"/>
        <v>17131.759999999995</v>
      </c>
      <c r="AO11" s="199">
        <f t="shared" si="156"/>
        <v>11431.759999999995</v>
      </c>
      <c r="AP11" s="199">
        <f t="shared" si="156"/>
        <v>11716.059999999994</v>
      </c>
      <c r="AQ11" s="199">
        <f t="shared" si="156"/>
        <v>13483.179999999995</v>
      </c>
      <c r="AR11" s="199">
        <f t="shared" si="156"/>
        <v>11080.529999999995</v>
      </c>
      <c r="AS11" s="199">
        <f t="shared" si="156"/>
        <v>10852.989999999994</v>
      </c>
      <c r="AT11" s="199">
        <f t="shared" si="156"/>
        <v>10852.989999999994</v>
      </c>
      <c r="AU11" s="199">
        <f t="shared" si="156"/>
        <v>11102.989999999994</v>
      </c>
      <c r="AV11" s="199">
        <f t="shared" si="156"/>
        <v>11102.989999999994</v>
      </c>
      <c r="AW11" s="199">
        <f t="shared" si="156"/>
        <v>11270.679999999995</v>
      </c>
      <c r="AX11" s="199">
        <f t="shared" si="156"/>
        <v>6134.1699999999946</v>
      </c>
      <c r="AY11" s="199">
        <f t="shared" si="156"/>
        <v>5134.1699999999946</v>
      </c>
      <c r="AZ11" s="199">
        <f t="shared" si="156"/>
        <v>5134.1699999999946</v>
      </c>
      <c r="BA11" s="199">
        <f t="shared" si="156"/>
        <v>5134.1699999999946</v>
      </c>
      <c r="BB11" s="199">
        <f t="shared" si="156"/>
        <v>7331.1699999999946</v>
      </c>
      <c r="BC11" s="199">
        <f t="shared" si="156"/>
        <v>3064.6099999999951</v>
      </c>
      <c r="BD11" s="199">
        <f t="shared" si="156"/>
        <v>93.859999999995125</v>
      </c>
      <c r="BE11" s="199">
        <f t="shared" si="156"/>
        <v>93.859999999995125</v>
      </c>
      <c r="BF11" s="199">
        <f t="shared" si="156"/>
        <v>1753.699999999995</v>
      </c>
      <c r="BG11" s="199">
        <f t="shared" si="156"/>
        <v>1753.699999999995</v>
      </c>
      <c r="BH11" s="199">
        <f t="shared" si="156"/>
        <v>1753.699999999995</v>
      </c>
      <c r="BI11" s="199">
        <f t="shared" si="156"/>
        <v>1753.699999999995</v>
      </c>
      <c r="BJ11" s="199">
        <f t="shared" si="156"/>
        <v>1753.699999999995</v>
      </c>
      <c r="BK11" s="199">
        <f t="shared" si="156"/>
        <v>2011.999999999995</v>
      </c>
      <c r="BL11" s="199">
        <f t="shared" si="156"/>
        <v>2011.999999999995</v>
      </c>
      <c r="BM11" s="218">
        <f t="shared" si="156"/>
        <v>1620.4099999999949</v>
      </c>
      <c r="BN11" s="219">
        <f t="shared" si="156"/>
        <v>1620.4099999999949</v>
      </c>
      <c r="BO11" s="199">
        <f t="shared" si="156"/>
        <v>1620.4099999999949</v>
      </c>
      <c r="BP11" s="199">
        <f t="shared" si="156"/>
        <v>20.409999999994852</v>
      </c>
      <c r="BQ11" s="199">
        <f t="shared" si="156"/>
        <v>662.92999999999483</v>
      </c>
      <c r="BR11" s="199">
        <f t="shared" si="156"/>
        <v>22503.799999999996</v>
      </c>
      <c r="BS11" s="199">
        <f t="shared" si="156"/>
        <v>9661.9899999999961</v>
      </c>
      <c r="BT11" s="199">
        <f t="shared" si="156"/>
        <v>9848.5899999999965</v>
      </c>
      <c r="BU11" s="199">
        <f t="shared" si="156"/>
        <v>9848.5899999999965</v>
      </c>
      <c r="BV11" s="199">
        <f t="shared" si="156"/>
        <v>9848.5899999999965</v>
      </c>
      <c r="BW11" s="199">
        <f t="shared" si="156"/>
        <v>10793.639999999996</v>
      </c>
      <c r="BX11" s="199">
        <f t="shared" si="156"/>
        <v>7908.149999999996</v>
      </c>
      <c r="BY11" s="199">
        <f t="shared" si="156"/>
        <v>8154.6299999999956</v>
      </c>
      <c r="BZ11" s="199">
        <f t="shared" si="156"/>
        <v>8142.689999999996</v>
      </c>
      <c r="CA11" s="199">
        <f t="shared" si="156"/>
        <v>8140.0399999999963</v>
      </c>
      <c r="CB11" s="199">
        <f t="shared" si="156"/>
        <v>8140.0399999999963</v>
      </c>
      <c r="CC11" s="199">
        <f t="shared" si="156"/>
        <v>8140.0399999999963</v>
      </c>
      <c r="CD11" s="199">
        <f t="shared" si="156"/>
        <v>5671.6999999999962</v>
      </c>
      <c r="CE11" s="199">
        <f t="shared" si="156"/>
        <v>5671.6999999999962</v>
      </c>
      <c r="CF11" s="199">
        <f t="shared" si="156"/>
        <v>5754.189999999996</v>
      </c>
      <c r="CG11" s="199">
        <f t="shared" si="156"/>
        <v>5673.939999999996</v>
      </c>
      <c r="CH11" s="199">
        <f t="shared" si="156"/>
        <v>2401.3499999999958</v>
      </c>
      <c r="CI11" s="199">
        <f t="shared" si="156"/>
        <v>2401.3499999999958</v>
      </c>
      <c r="CJ11" s="199">
        <f t="shared" si="156"/>
        <v>2401.3499999999958</v>
      </c>
      <c r="CK11" s="199">
        <f t="shared" si="156"/>
        <v>1018.5599999999959</v>
      </c>
      <c r="CL11" s="199">
        <f t="shared" si="156"/>
        <v>1018.5599999999959</v>
      </c>
      <c r="CM11" s="199">
        <f t="shared" si="156"/>
        <v>1063.199999999996</v>
      </c>
      <c r="CN11" s="199">
        <f t="shared" si="156"/>
        <v>1063.199999999996</v>
      </c>
      <c r="CO11" s="199">
        <f t="shared" si="156"/>
        <v>1063.199999999996</v>
      </c>
      <c r="CP11" s="199">
        <f t="shared" si="156"/>
        <v>1063.199999999996</v>
      </c>
      <c r="CQ11" s="218">
        <f t="shared" si="156"/>
        <v>1063.199999999996</v>
      </c>
      <c r="CR11" s="218">
        <f t="shared" ref="CR11" si="157">CQ11+CQ12</f>
        <v>1063.199999999996</v>
      </c>
      <c r="CS11" s="218">
        <f t="shared" ref="CS11" si="158">CR11+CR12</f>
        <v>1063.199999999996</v>
      </c>
      <c r="CT11" s="218">
        <f t="shared" ref="CT11" si="159">CS11+CS12</f>
        <v>1063.199999999996</v>
      </c>
      <c r="CU11" s="218">
        <f t="shared" ref="CU11" si="160">CT11+CT12</f>
        <v>1063.199999999996</v>
      </c>
      <c r="CV11" s="218">
        <f t="shared" ref="CV11" si="161">CU11+CU12</f>
        <v>1063.199999999996</v>
      </c>
      <c r="CW11" s="218">
        <f t="shared" ref="CW11" si="162">CV11+CV12</f>
        <v>1063.199999999996</v>
      </c>
      <c r="CX11" s="218">
        <f t="shared" ref="CX11" si="163">CW11+CW12</f>
        <v>1063.199999999996</v>
      </c>
      <c r="CY11" s="218">
        <f t="shared" ref="CY11" si="164">CX11+CX12</f>
        <v>1063.199999999996</v>
      </c>
      <c r="CZ11" s="218">
        <f t="shared" ref="CZ11" si="165">CY11+CY12</f>
        <v>1063.199999999996</v>
      </c>
      <c r="DA11" s="218">
        <f t="shared" ref="DA11" si="166">CZ11+CZ12</f>
        <v>1063.199999999996</v>
      </c>
      <c r="DB11" s="218">
        <f t="shared" ref="DB11" si="167">DA11+DA12</f>
        <v>1063.199999999996</v>
      </c>
      <c r="DC11" s="218">
        <f t="shared" ref="DC11" si="168">DB11+DB12</f>
        <v>1063.199999999996</v>
      </c>
      <c r="DD11" s="218">
        <f t="shared" ref="DD11" si="169">DC11+DC12</f>
        <v>1063.199999999996</v>
      </c>
      <c r="DE11" s="218">
        <f t="shared" ref="DE11" si="170">DD11+DD12</f>
        <v>1063.199999999996</v>
      </c>
      <c r="DF11" s="218">
        <f t="shared" ref="DF11" si="171">DE11+DE12</f>
        <v>1063.199999999996</v>
      </c>
      <c r="DG11" s="218">
        <f t="shared" ref="DG11" si="172">DF11+DF12</f>
        <v>1063.199999999996</v>
      </c>
      <c r="DH11" s="218">
        <f t="shared" ref="DH11" si="173">DG11+DG12</f>
        <v>1063.199999999996</v>
      </c>
      <c r="DI11" s="218">
        <f t="shared" ref="DI11" si="174">DH11+DH12</f>
        <v>1063.199999999996</v>
      </c>
      <c r="DJ11" s="218">
        <f t="shared" ref="DJ11" si="175">DI11+DI12</f>
        <v>1063.199999999996</v>
      </c>
      <c r="DK11" s="218">
        <f t="shared" ref="DK11" si="176">DJ11+DJ12</f>
        <v>1063.199999999996</v>
      </c>
      <c r="DL11" s="218">
        <f t="shared" ref="DL11" si="177">DK11+DK12</f>
        <v>1063.199999999996</v>
      </c>
      <c r="DM11" s="218">
        <f t="shared" ref="DM11" si="178">DL11+DL12</f>
        <v>1063.199999999996</v>
      </c>
      <c r="DN11" s="218">
        <f t="shared" ref="DN11" si="179">DM11+DM12</f>
        <v>1063.199999999996</v>
      </c>
      <c r="DO11" s="218">
        <f t="shared" ref="DO11" si="180">DN11+DN12</f>
        <v>1063.199999999996</v>
      </c>
      <c r="DP11" s="218">
        <f t="shared" ref="DP11" si="181">DO11+DO12</f>
        <v>1063.199999999996</v>
      </c>
      <c r="DQ11" s="218">
        <f t="shared" ref="DQ11" si="182">DP11+DP12</f>
        <v>1063.199999999996</v>
      </c>
      <c r="DR11" s="218">
        <f t="shared" ref="DR11" si="183">DQ11+DQ12</f>
        <v>1063.199999999996</v>
      </c>
      <c r="DS11" s="218">
        <f t="shared" ref="DS11" si="184">DR11+DR12</f>
        <v>1063.199999999996</v>
      </c>
      <c r="DT11" s="218">
        <f t="shared" ref="DT11" si="185">DS11+DS12</f>
        <v>1063.199999999996</v>
      </c>
      <c r="DU11" s="218">
        <f t="shared" ref="DU11" si="186">DT11+DT12</f>
        <v>1063.199999999996</v>
      </c>
      <c r="DV11" s="218">
        <f t="shared" ref="DV11" si="187">DU11+DU12</f>
        <v>1063.199999999996</v>
      </c>
      <c r="DW11" s="218">
        <f t="shared" ref="DW11" si="188">DV11+DV12</f>
        <v>1063.199999999996</v>
      </c>
      <c r="DX11" s="218">
        <f t="shared" ref="DX11" si="189">DW11+DW12</f>
        <v>1063.199999999996</v>
      </c>
      <c r="DY11" s="218">
        <f t="shared" ref="DY11" si="190">DX11+DX12</f>
        <v>1063.199999999996</v>
      </c>
      <c r="DZ11" s="218">
        <f t="shared" ref="DZ11" si="191">DY11+DY12</f>
        <v>1063.199999999996</v>
      </c>
      <c r="EA11" s="218">
        <f t="shared" ref="EA11" si="192">DZ11+DZ12</f>
        <v>1063.199999999996</v>
      </c>
      <c r="EB11" s="218">
        <f t="shared" ref="EB11" si="193">EA11+EA12</f>
        <v>1063.199999999996</v>
      </c>
      <c r="EC11" s="218">
        <f t="shared" ref="EC11" si="194">EB11+EB12</f>
        <v>1063.199999999996</v>
      </c>
      <c r="ED11" s="218">
        <f t="shared" ref="ED11" si="195">EC11+EC12</f>
        <v>1063.199999999996</v>
      </c>
      <c r="EE11" s="218">
        <f t="shared" ref="EE11" si="196">ED11+ED12</f>
        <v>1063.199999999996</v>
      </c>
      <c r="EF11" s="218">
        <f t="shared" ref="EF11" si="197">EE11+EE12</f>
        <v>1063.199999999996</v>
      </c>
      <c r="EG11" s="218">
        <f t="shared" ref="EG11" si="198">EF11+EF12</f>
        <v>1063.199999999996</v>
      </c>
      <c r="EH11" s="218">
        <f t="shared" ref="EH11" si="199">EG11+EG12</f>
        <v>1063.199999999996</v>
      </c>
      <c r="EI11" s="218">
        <f t="shared" ref="EI11" si="200">EH11+EH12</f>
        <v>1063.199999999996</v>
      </c>
      <c r="EJ11" s="218">
        <f t="shared" ref="EJ11" si="201">EI11+EI12</f>
        <v>1063.199999999996</v>
      </c>
      <c r="EK11" s="218">
        <f t="shared" ref="EK11" si="202">EJ11+EJ12</f>
        <v>1063.199999999996</v>
      </c>
      <c r="EL11" s="218">
        <f t="shared" ref="EL11" si="203">EK11+EK12</f>
        <v>1063.199999999996</v>
      </c>
      <c r="EM11" s="218">
        <f t="shared" ref="EM11" si="204">EL11+EL12</f>
        <v>1063.199999999996</v>
      </c>
      <c r="EN11" s="218">
        <f t="shared" ref="EN11" si="205">EM11+EM12</f>
        <v>1063.199999999996</v>
      </c>
      <c r="EO11" s="218">
        <f t="shared" ref="EO11" si="206">EN11+EN12</f>
        <v>1063.199999999996</v>
      </c>
      <c r="EP11" s="218">
        <f t="shared" ref="EP11" si="207">EO11+EO12</f>
        <v>1063.199999999996</v>
      </c>
      <c r="EQ11" s="218">
        <f t="shared" ref="EQ11" si="208">EP11+EP12</f>
        <v>1063.199999999996</v>
      </c>
      <c r="ER11" s="218">
        <f t="shared" ref="ER11" si="209">EQ11+EQ12</f>
        <v>1063.199999999996</v>
      </c>
      <c r="ES11" s="218">
        <f t="shared" ref="ES11" si="210">ER11+ER12</f>
        <v>1063.199999999996</v>
      </c>
      <c r="ET11" s="218">
        <f t="shared" ref="ET11" si="211">ES11+ES12</f>
        <v>1063.199999999996</v>
      </c>
      <c r="EU11" s="218">
        <f t="shared" ref="EU11" si="212">ET11+ET12</f>
        <v>1063.199999999996</v>
      </c>
      <c r="EV11" s="218">
        <f t="shared" ref="EV11" si="213">EU11+EU12</f>
        <v>1063.199999999996</v>
      </c>
      <c r="EW11" s="218">
        <f t="shared" ref="EW11" si="214">EV11+EV12</f>
        <v>1063.199999999996</v>
      </c>
      <c r="EX11" s="218">
        <f t="shared" ref="EX11" si="215">EW11+EW12</f>
        <v>1063.199999999996</v>
      </c>
      <c r="EY11" s="218">
        <f t="shared" ref="EY11" si="216">EX11+EX12</f>
        <v>1063.199999999996</v>
      </c>
      <c r="EZ11" s="218">
        <f t="shared" ref="EZ11" si="217">EY11+EY12</f>
        <v>1063.199999999996</v>
      </c>
      <c r="FA11" s="218">
        <f t="shared" ref="FA11" si="218">EZ11+EZ12</f>
        <v>1063.199999999996</v>
      </c>
      <c r="FB11" s="218">
        <f t="shared" ref="FB11" si="219">FA11+FA12</f>
        <v>1063.199999999996</v>
      </c>
      <c r="FC11" s="218">
        <f t="shared" ref="FC11" si="220">FB11+FB12</f>
        <v>1063.199999999996</v>
      </c>
      <c r="FD11" s="218">
        <f t="shared" ref="FD11" si="221">FC11+FC12</f>
        <v>1063.199999999996</v>
      </c>
      <c r="FE11" s="218">
        <f t="shared" ref="FE11" si="222">FD11+FD12</f>
        <v>1063.199999999996</v>
      </c>
      <c r="FF11" s="218">
        <f t="shared" ref="FF11" si="223">FE11+FE12</f>
        <v>1063.199999999996</v>
      </c>
      <c r="FG11" s="218">
        <f t="shared" ref="FG11" si="224">FF11+FF12</f>
        <v>1063.199999999996</v>
      </c>
      <c r="FH11" s="218">
        <f t="shared" ref="FH11" si="225">FG11+FG12</f>
        <v>1063.199999999996</v>
      </c>
      <c r="FI11" s="218">
        <f t="shared" ref="FI11" si="226">FH11+FH12</f>
        <v>1063.199999999996</v>
      </c>
      <c r="FJ11" s="218">
        <f t="shared" ref="FJ11" si="227">FI11+FI12</f>
        <v>1063.199999999996</v>
      </c>
      <c r="FK11" s="218">
        <f t="shared" ref="FK11" si="228">FJ11+FJ12</f>
        <v>1063.199999999996</v>
      </c>
      <c r="FL11" s="218">
        <f t="shared" ref="FL11" si="229">FK11+FK12</f>
        <v>1063.199999999996</v>
      </c>
      <c r="FM11" s="218">
        <f t="shared" ref="FM11" si="230">FL11+FL12</f>
        <v>1063.199999999996</v>
      </c>
      <c r="FN11" s="218">
        <f t="shared" ref="FN11" si="231">FM11+FM12</f>
        <v>1063.199999999996</v>
      </c>
      <c r="FO11" s="218">
        <f t="shared" ref="FO11" si="232">FN11+FN12</f>
        <v>1063.199999999996</v>
      </c>
      <c r="FP11" s="218">
        <f t="shared" ref="FP11" si="233">FO11+FO12</f>
        <v>1063.199999999996</v>
      </c>
      <c r="FQ11" s="218">
        <f t="shared" ref="FQ11" si="234">FP11+FP12</f>
        <v>1063.199999999996</v>
      </c>
      <c r="FR11" s="218">
        <f t="shared" ref="FR11" si="235">FQ11+FQ12</f>
        <v>1063.199999999996</v>
      </c>
      <c r="FS11" s="218">
        <f t="shared" ref="FS11" si="236">FR11+FR12</f>
        <v>1063.199999999996</v>
      </c>
      <c r="FT11" s="218">
        <f t="shared" ref="FT11" si="237">FS11+FS12</f>
        <v>1063.199999999996</v>
      </c>
      <c r="FU11" s="218">
        <f t="shared" ref="FU11" si="238">FT11+FT12</f>
        <v>1063.199999999996</v>
      </c>
      <c r="FV11" s="218">
        <f t="shared" ref="FV11" si="239">FU11+FU12</f>
        <v>1063.199999999996</v>
      </c>
      <c r="FW11" s="218">
        <f t="shared" ref="FW11" si="240">FV11+FV12</f>
        <v>1063.199999999996</v>
      </c>
      <c r="FX11" s="218">
        <f t="shared" ref="FX11" si="241">FW11+FW12</f>
        <v>1063.199999999996</v>
      </c>
      <c r="FY11" s="218">
        <f t="shared" ref="FY11" si="242">FX11+FX12</f>
        <v>1063.199999999996</v>
      </c>
      <c r="FZ11" s="218">
        <f t="shared" ref="FZ11" si="243">FY11+FY12</f>
        <v>1063.199999999996</v>
      </c>
      <c r="GA11" s="218">
        <f t="shared" ref="GA11" si="244">FZ11+FZ12</f>
        <v>1063.199999999996</v>
      </c>
      <c r="GB11" s="218">
        <f t="shared" ref="GB11" si="245">GA11+GA12</f>
        <v>1063.199999999996</v>
      </c>
      <c r="GC11" s="218">
        <f t="shared" ref="GC11" si="246">GB11+GB12</f>
        <v>1063.199999999996</v>
      </c>
      <c r="GD11" s="218">
        <f t="shared" ref="GD11" si="247">GC11+GC12</f>
        <v>1063.199999999996</v>
      </c>
      <c r="GE11" s="218">
        <f t="shared" ref="GE11" si="248">GD11+GD12</f>
        <v>1063.199999999996</v>
      </c>
      <c r="GF11" s="218">
        <f t="shared" ref="GF11" si="249">GE11+GE12</f>
        <v>1063.199999999996</v>
      </c>
      <c r="GG11" s="218">
        <f t="shared" ref="GG11" si="250">GF11+GF12</f>
        <v>1063.199999999996</v>
      </c>
      <c r="GH11" s="218">
        <f t="shared" ref="GH11" si="251">GG11+GG12</f>
        <v>1063.199999999996</v>
      </c>
      <c r="GI11" s="218">
        <f t="shared" ref="GI11" si="252">GH11+GH12</f>
        <v>1063.199999999996</v>
      </c>
      <c r="GJ11" s="218">
        <f t="shared" ref="GJ11" si="253">GI11+GI12</f>
        <v>1063.199999999996</v>
      </c>
      <c r="GK11" s="218">
        <f t="shared" ref="GK11" si="254">GJ11+GJ12</f>
        <v>1063.199999999996</v>
      </c>
      <c r="GL11" s="218">
        <f t="shared" ref="GL11" si="255">GK11+GK12</f>
        <v>1063.199999999996</v>
      </c>
      <c r="GM11" s="218">
        <f t="shared" ref="GM11" si="256">GL11+GL12</f>
        <v>1063.199999999996</v>
      </c>
      <c r="GN11" s="218">
        <f t="shared" ref="GN11" si="257">GM11+GM12</f>
        <v>1063.199999999996</v>
      </c>
      <c r="GO11" s="218">
        <f t="shared" ref="GO11" si="258">GN11+GN12</f>
        <v>1063.199999999996</v>
      </c>
      <c r="GP11" s="218">
        <f t="shared" ref="GP11" si="259">GO11+GO12</f>
        <v>1063.199999999996</v>
      </c>
      <c r="GQ11" s="218">
        <f t="shared" ref="GQ11" si="260">GP11+GP12</f>
        <v>1063.199999999996</v>
      </c>
      <c r="GR11" s="218">
        <f t="shared" ref="GR11" si="261">GQ11+GQ12</f>
        <v>1063.199999999996</v>
      </c>
      <c r="GS11" s="218">
        <f t="shared" ref="GS11" si="262">GR11+GR12</f>
        <v>1063.199999999996</v>
      </c>
      <c r="GT11" s="218">
        <f t="shared" ref="GT11" si="263">GS11+GS12</f>
        <v>1063.199999999996</v>
      </c>
      <c r="GU11" s="218">
        <f t="shared" ref="GU11" si="264">GT11+GT12</f>
        <v>1063.199999999996</v>
      </c>
      <c r="GV11" s="218">
        <f t="shared" ref="GV11" si="265">GU11+GU12</f>
        <v>1063.199999999996</v>
      </c>
      <c r="GW11" s="218">
        <f t="shared" ref="GW11" si="266">GV11+GV12</f>
        <v>1063.199999999996</v>
      </c>
      <c r="GX11" s="218">
        <f t="shared" ref="GX11" si="267">GW11+GW12</f>
        <v>1063.199999999996</v>
      </c>
      <c r="GY11" s="218">
        <f t="shared" ref="GY11" si="268">GX11+GX12</f>
        <v>1063.199999999996</v>
      </c>
      <c r="GZ11" s="218">
        <f t="shared" ref="GZ11" si="269">GY11+GY12</f>
        <v>1063.199999999996</v>
      </c>
      <c r="HA11" s="218">
        <f t="shared" ref="HA11" si="270">GZ11+GZ12</f>
        <v>1063.199999999996</v>
      </c>
      <c r="HB11" s="218">
        <f t="shared" ref="HB11" si="271">HA11+HA12</f>
        <v>1063.199999999996</v>
      </c>
      <c r="HC11" s="218">
        <f t="shared" ref="HC11" si="272">HB11+HB12</f>
        <v>1063.199999999996</v>
      </c>
      <c r="HD11" s="218">
        <f t="shared" ref="HD11" si="273">HC11+HC12</f>
        <v>1063.199999999996</v>
      </c>
      <c r="HE11" s="218">
        <f t="shared" ref="HE11" si="274">HD11+HD12</f>
        <v>1063.199999999996</v>
      </c>
      <c r="HF11" s="218">
        <f t="shared" ref="HF11" si="275">HE11+HE12</f>
        <v>1063.199999999996</v>
      </c>
      <c r="HG11" s="218">
        <f t="shared" ref="HG11" si="276">HF11+HF12</f>
        <v>1063.199999999996</v>
      </c>
      <c r="HH11" s="218">
        <f t="shared" ref="HH11" si="277">HG11+HG12</f>
        <v>1063.199999999996</v>
      </c>
      <c r="HI11" s="218">
        <f t="shared" ref="HI11" si="278">HH11+HH12</f>
        <v>1063.199999999996</v>
      </c>
      <c r="HJ11" s="218">
        <f t="shared" ref="HJ11" si="279">HI11+HI12</f>
        <v>1063.199999999996</v>
      </c>
      <c r="HK11" s="218">
        <f t="shared" ref="HK11" si="280">HJ11+HJ12</f>
        <v>1063.199999999996</v>
      </c>
      <c r="HL11" s="218">
        <f t="shared" ref="HL11" si="281">HK11+HK12</f>
        <v>1063.199999999996</v>
      </c>
      <c r="HM11" s="218">
        <f t="shared" ref="HM11" si="282">HL11+HL12</f>
        <v>1063.199999999996</v>
      </c>
      <c r="HN11" s="218">
        <f t="shared" ref="HN11" si="283">HM11+HM12</f>
        <v>1063.199999999996</v>
      </c>
      <c r="HO11" s="218">
        <f t="shared" ref="HO11" si="284">HN11+HN12</f>
        <v>1063.199999999996</v>
      </c>
      <c r="HP11" s="218">
        <f t="shared" ref="HP11" si="285">HO11+HO12</f>
        <v>1063.199999999996</v>
      </c>
      <c r="HQ11" s="218">
        <f t="shared" ref="HQ11" si="286">HP11+HP12</f>
        <v>1063.199999999996</v>
      </c>
      <c r="HR11" s="218">
        <f t="shared" ref="HR11" si="287">HQ11+HQ12</f>
        <v>1063.199999999996</v>
      </c>
      <c r="HS11" s="218">
        <f t="shared" ref="HS11" si="288">HR11+HR12</f>
        <v>1063.199999999996</v>
      </c>
      <c r="HT11" s="218">
        <f t="shared" ref="HT11" si="289">HS11+HS12</f>
        <v>1063.199999999996</v>
      </c>
      <c r="HU11" s="218">
        <f t="shared" ref="HU11" si="290">HT11+HT12</f>
        <v>1063.199999999996</v>
      </c>
      <c r="HV11" s="218">
        <f t="shared" ref="HV11" si="291">HU11+HU12</f>
        <v>1063.199999999996</v>
      </c>
      <c r="HW11" s="218">
        <f t="shared" ref="HW11" si="292">HV11+HV12</f>
        <v>1063.199999999996</v>
      </c>
      <c r="HX11" s="218">
        <f t="shared" ref="HX11" si="293">HW11+HW12</f>
        <v>1063.199999999996</v>
      </c>
      <c r="HY11" s="218">
        <f t="shared" ref="HY11" si="294">HX11+HX12</f>
        <v>1063.199999999996</v>
      </c>
      <c r="HZ11" s="218">
        <f t="shared" ref="HZ11" si="295">HY11+HY12</f>
        <v>1063.199999999996</v>
      </c>
      <c r="IA11" s="218">
        <f t="shared" ref="IA11" si="296">HZ11+HZ12</f>
        <v>1063.199999999996</v>
      </c>
      <c r="IB11" s="218">
        <f t="shared" ref="IB11" si="297">IA11+IA12</f>
        <v>1063.199999999996</v>
      </c>
      <c r="IC11" s="218">
        <f t="shared" ref="IC11" si="298">IB11+IB12</f>
        <v>1063.199999999996</v>
      </c>
      <c r="ID11" s="218">
        <f t="shared" ref="ID11" si="299">IC11+IC12</f>
        <v>1063.199999999996</v>
      </c>
      <c r="IE11" s="218">
        <f t="shared" ref="IE11" si="300">ID11+ID12</f>
        <v>1063.199999999996</v>
      </c>
      <c r="IF11" s="218">
        <f t="shared" ref="IF11" si="301">IE11+IE12</f>
        <v>1063.199999999996</v>
      </c>
      <c r="IG11" s="218">
        <f t="shared" ref="IG11" si="302">IF11+IF12</f>
        <v>1063.199999999996</v>
      </c>
      <c r="IH11" s="218">
        <f t="shared" ref="IH11" si="303">IG11+IG12</f>
        <v>1063.199999999996</v>
      </c>
      <c r="II11" s="218">
        <f t="shared" ref="II11" si="304">IH11+IH12</f>
        <v>1063.199999999996</v>
      </c>
      <c r="IJ11" s="218">
        <f t="shared" ref="IJ11" si="305">II11+II12</f>
        <v>1063.199999999996</v>
      </c>
      <c r="IK11" s="218">
        <f t="shared" ref="IK11" si="306">IJ11+IJ12</f>
        <v>1063.199999999996</v>
      </c>
      <c r="IL11" s="218">
        <f t="shared" ref="IL11" si="307">IK11+IK12</f>
        <v>1063.199999999996</v>
      </c>
    </row>
    <row r="12" spans="1:246" ht="14.5" x14ac:dyDescent="0.35">
      <c r="A12" s="152" t="s">
        <v>930</v>
      </c>
      <c r="B12" s="70"/>
      <c r="C12" s="70"/>
      <c r="D12" s="154">
        <f t="shared" ref="D12:CQ12" si="308">SUM(D14,-D23,-D34,-D59,-D64,-D68)</f>
        <v>0</v>
      </c>
      <c r="E12" s="154">
        <f t="shared" si="308"/>
        <v>0</v>
      </c>
      <c r="F12" s="154">
        <f t="shared" si="308"/>
        <v>0</v>
      </c>
      <c r="G12" s="154">
        <f t="shared" si="308"/>
        <v>0</v>
      </c>
      <c r="H12" s="154">
        <f t="shared" si="308"/>
        <v>0</v>
      </c>
      <c r="I12" s="154">
        <f t="shared" si="308"/>
        <v>0</v>
      </c>
      <c r="J12" s="154">
        <f t="shared" si="308"/>
        <v>0</v>
      </c>
      <c r="K12" s="154">
        <f t="shared" si="308"/>
        <v>0</v>
      </c>
      <c r="L12" s="154">
        <f t="shared" si="308"/>
        <v>0</v>
      </c>
      <c r="M12" s="154">
        <f t="shared" si="308"/>
        <v>0</v>
      </c>
      <c r="N12" s="154">
        <f t="shared" si="308"/>
        <v>0</v>
      </c>
      <c r="O12" s="154">
        <f t="shared" si="308"/>
        <v>0</v>
      </c>
      <c r="P12" s="154">
        <f t="shared" si="308"/>
        <v>0</v>
      </c>
      <c r="Q12" s="154">
        <f t="shared" si="308"/>
        <v>0</v>
      </c>
      <c r="R12" s="154">
        <f t="shared" si="308"/>
        <v>0</v>
      </c>
      <c r="S12" s="154">
        <f t="shared" si="308"/>
        <v>0</v>
      </c>
      <c r="T12" s="154">
        <f t="shared" si="308"/>
        <v>0</v>
      </c>
      <c r="U12" s="154">
        <f t="shared" si="308"/>
        <v>0</v>
      </c>
      <c r="V12" s="200">
        <f t="shared" si="308"/>
        <v>9206.06</v>
      </c>
      <c r="W12" s="200">
        <f t="shared" si="308"/>
        <v>0</v>
      </c>
      <c r="X12" s="200">
        <f t="shared" si="308"/>
        <v>0</v>
      </c>
      <c r="Y12" s="200">
        <f t="shared" si="308"/>
        <v>-3103.35</v>
      </c>
      <c r="Z12" s="200">
        <f t="shared" si="308"/>
        <v>-222.18000000000006</v>
      </c>
      <c r="AA12" s="200">
        <f t="shared" si="308"/>
        <v>54.61</v>
      </c>
      <c r="AB12" s="200">
        <f t="shared" si="308"/>
        <v>-2.6</v>
      </c>
      <c r="AC12" s="200">
        <f t="shared" si="308"/>
        <v>-2.6</v>
      </c>
      <c r="AD12" s="200">
        <f t="shared" si="308"/>
        <v>0</v>
      </c>
      <c r="AE12" s="200">
        <f t="shared" si="308"/>
        <v>0</v>
      </c>
      <c r="AF12" s="200">
        <f t="shared" si="308"/>
        <v>-1700</v>
      </c>
      <c r="AG12" s="200">
        <f t="shared" si="308"/>
        <v>0</v>
      </c>
      <c r="AH12" s="200">
        <f t="shared" si="308"/>
        <v>-3787.99</v>
      </c>
      <c r="AI12" s="154">
        <f t="shared" si="308"/>
        <v>837.4</v>
      </c>
      <c r="AJ12" s="154">
        <f t="shared" si="308"/>
        <v>814.24</v>
      </c>
      <c r="AK12" s="154">
        <f t="shared" si="308"/>
        <v>0</v>
      </c>
      <c r="AL12" s="154">
        <f t="shared" si="308"/>
        <v>-473.15</v>
      </c>
      <c r="AM12" s="154">
        <f t="shared" si="308"/>
        <v>15511.319999999996</v>
      </c>
      <c r="AN12" s="154">
        <f t="shared" si="308"/>
        <v>-5700</v>
      </c>
      <c r="AO12" s="154">
        <f t="shared" si="308"/>
        <v>284.3</v>
      </c>
      <c r="AP12" s="154">
        <f t="shared" si="308"/>
        <v>1767.1200000000001</v>
      </c>
      <c r="AQ12" s="154">
        <f t="shared" si="308"/>
        <v>-2402.65</v>
      </c>
      <c r="AR12" s="154">
        <f t="shared" si="308"/>
        <v>-227.54</v>
      </c>
      <c r="AS12" s="154">
        <f t="shared" si="308"/>
        <v>0</v>
      </c>
      <c r="AT12" s="154">
        <f t="shared" si="308"/>
        <v>250</v>
      </c>
      <c r="AU12" s="154">
        <f t="shared" si="308"/>
        <v>0</v>
      </c>
      <c r="AV12" s="154">
        <f t="shared" si="308"/>
        <v>167.69</v>
      </c>
      <c r="AW12" s="154">
        <f t="shared" si="308"/>
        <v>-5136.51</v>
      </c>
      <c r="AX12" s="154">
        <f t="shared" si="308"/>
        <v>-1000</v>
      </c>
      <c r="AY12" s="154">
        <f t="shared" si="308"/>
        <v>0</v>
      </c>
      <c r="AZ12" s="154">
        <f t="shared" si="308"/>
        <v>0</v>
      </c>
      <c r="BA12" s="200">
        <f t="shared" si="308"/>
        <v>2197</v>
      </c>
      <c r="BB12" s="200">
        <f t="shared" si="308"/>
        <v>-4266.5599999999995</v>
      </c>
      <c r="BC12" s="200">
        <f t="shared" si="308"/>
        <v>-2970.75</v>
      </c>
      <c r="BD12" s="200">
        <f t="shared" si="308"/>
        <v>0</v>
      </c>
      <c r="BE12" s="200">
        <f t="shared" si="308"/>
        <v>1659.84</v>
      </c>
      <c r="BF12" s="200">
        <f t="shared" si="308"/>
        <v>0</v>
      </c>
      <c r="BG12" s="200">
        <f t="shared" si="308"/>
        <v>0</v>
      </c>
      <c r="BH12" s="200">
        <f t="shared" si="308"/>
        <v>0</v>
      </c>
      <c r="BI12" s="200">
        <f t="shared" si="308"/>
        <v>0</v>
      </c>
      <c r="BJ12" s="200">
        <f t="shared" si="308"/>
        <v>258.3</v>
      </c>
      <c r="BK12" s="200">
        <f t="shared" si="308"/>
        <v>0</v>
      </c>
      <c r="BL12" s="200">
        <f t="shared" si="308"/>
        <v>-391.59000000000015</v>
      </c>
      <c r="BM12" s="220">
        <f t="shared" si="308"/>
        <v>0</v>
      </c>
      <c r="BN12" s="153">
        <f t="shared" si="308"/>
        <v>0</v>
      </c>
      <c r="BO12" s="154">
        <f t="shared" si="308"/>
        <v>-1600</v>
      </c>
      <c r="BP12" s="154">
        <f t="shared" si="308"/>
        <v>642.52</v>
      </c>
      <c r="BQ12" s="154">
        <f t="shared" si="308"/>
        <v>21840.87</v>
      </c>
      <c r="BR12" s="154">
        <f t="shared" si="308"/>
        <v>-12841.81</v>
      </c>
      <c r="BS12" s="154">
        <f t="shared" si="308"/>
        <v>186.6</v>
      </c>
      <c r="BT12" s="154">
        <f t="shared" si="308"/>
        <v>0</v>
      </c>
      <c r="BU12" s="154">
        <f t="shared" si="308"/>
        <v>0</v>
      </c>
      <c r="BV12" s="154">
        <f t="shared" si="308"/>
        <v>945.05</v>
      </c>
      <c r="BW12" s="154">
        <f t="shared" si="308"/>
        <v>-2885.49</v>
      </c>
      <c r="BX12" s="154">
        <f t="shared" si="308"/>
        <v>246.48</v>
      </c>
      <c r="BY12" s="154">
        <f t="shared" si="308"/>
        <v>-11.94</v>
      </c>
      <c r="BZ12" s="154">
        <f t="shared" si="308"/>
        <v>-2.65</v>
      </c>
      <c r="CA12" s="154">
        <f t="shared" si="308"/>
        <v>0</v>
      </c>
      <c r="CB12" s="154">
        <f t="shared" si="308"/>
        <v>0</v>
      </c>
      <c r="CC12" s="154">
        <f t="shared" si="308"/>
        <v>-2468.34</v>
      </c>
      <c r="CD12" s="154">
        <f t="shared" si="308"/>
        <v>0</v>
      </c>
      <c r="CE12" s="154">
        <f t="shared" si="308"/>
        <v>82.490000000000009</v>
      </c>
      <c r="CF12" s="200">
        <f t="shared" si="308"/>
        <v>-80.25</v>
      </c>
      <c r="CG12" s="200">
        <f t="shared" si="308"/>
        <v>-3272.59</v>
      </c>
      <c r="CH12" s="200">
        <f t="shared" si="308"/>
        <v>0</v>
      </c>
      <c r="CI12" s="200">
        <f t="shared" si="308"/>
        <v>0</v>
      </c>
      <c r="CJ12" s="200">
        <f t="shared" si="308"/>
        <v>-1382.79</v>
      </c>
      <c r="CK12" s="200">
        <f t="shared" si="308"/>
        <v>0</v>
      </c>
      <c r="CL12" s="200">
        <f t="shared" si="308"/>
        <v>44.64</v>
      </c>
      <c r="CM12" s="200">
        <f t="shared" si="308"/>
        <v>0</v>
      </c>
      <c r="CN12" s="200">
        <f t="shared" si="308"/>
        <v>0</v>
      </c>
      <c r="CO12" s="200">
        <f t="shared" si="308"/>
        <v>0</v>
      </c>
      <c r="CP12" s="200">
        <f t="shared" si="308"/>
        <v>0</v>
      </c>
      <c r="CQ12" s="220">
        <f t="shared" si="308"/>
        <v>0</v>
      </c>
      <c r="CR12" s="220">
        <f t="shared" ref="CR12:FC12" si="309">SUM(CR14,-CR23,-CR34,-CR59,-CR64,-CR68)</f>
        <v>0</v>
      </c>
      <c r="CS12" s="220">
        <f t="shared" si="309"/>
        <v>0</v>
      </c>
      <c r="CT12" s="220">
        <f t="shared" si="309"/>
        <v>0</v>
      </c>
      <c r="CU12" s="220">
        <f t="shared" si="309"/>
        <v>0</v>
      </c>
      <c r="CV12" s="220">
        <f t="shared" si="309"/>
        <v>0</v>
      </c>
      <c r="CW12" s="220">
        <f t="shared" si="309"/>
        <v>0</v>
      </c>
      <c r="CX12" s="220">
        <f t="shared" si="309"/>
        <v>0</v>
      </c>
      <c r="CY12" s="220">
        <f t="shared" si="309"/>
        <v>0</v>
      </c>
      <c r="CZ12" s="220">
        <f t="shared" si="309"/>
        <v>0</v>
      </c>
      <c r="DA12" s="220">
        <f t="shared" si="309"/>
        <v>0</v>
      </c>
      <c r="DB12" s="220">
        <f t="shared" si="309"/>
        <v>0</v>
      </c>
      <c r="DC12" s="220">
        <f t="shared" si="309"/>
        <v>0</v>
      </c>
      <c r="DD12" s="220">
        <f t="shared" si="309"/>
        <v>0</v>
      </c>
      <c r="DE12" s="220">
        <f t="shared" si="309"/>
        <v>0</v>
      </c>
      <c r="DF12" s="220">
        <f t="shared" si="309"/>
        <v>0</v>
      </c>
      <c r="DG12" s="220">
        <f t="shared" si="309"/>
        <v>0</v>
      </c>
      <c r="DH12" s="220">
        <f t="shared" si="309"/>
        <v>0</v>
      </c>
      <c r="DI12" s="220">
        <f t="shared" si="309"/>
        <v>0</v>
      </c>
      <c r="DJ12" s="220">
        <f t="shared" si="309"/>
        <v>0</v>
      </c>
      <c r="DK12" s="220">
        <f t="shared" si="309"/>
        <v>0</v>
      </c>
      <c r="DL12" s="220">
        <f t="shared" si="309"/>
        <v>0</v>
      </c>
      <c r="DM12" s="220">
        <f t="shared" si="309"/>
        <v>0</v>
      </c>
      <c r="DN12" s="220">
        <f t="shared" si="309"/>
        <v>0</v>
      </c>
      <c r="DO12" s="220">
        <f t="shared" si="309"/>
        <v>0</v>
      </c>
      <c r="DP12" s="220">
        <f t="shared" si="309"/>
        <v>0</v>
      </c>
      <c r="DQ12" s="220">
        <f t="shared" si="309"/>
        <v>0</v>
      </c>
      <c r="DR12" s="220">
        <f t="shared" si="309"/>
        <v>0</v>
      </c>
      <c r="DS12" s="220">
        <f t="shared" si="309"/>
        <v>0</v>
      </c>
      <c r="DT12" s="220">
        <f t="shared" si="309"/>
        <v>0</v>
      </c>
      <c r="DU12" s="220">
        <f t="shared" si="309"/>
        <v>0</v>
      </c>
      <c r="DV12" s="220">
        <f t="shared" si="309"/>
        <v>0</v>
      </c>
      <c r="DW12" s="220">
        <f t="shared" si="309"/>
        <v>0</v>
      </c>
      <c r="DX12" s="220">
        <f t="shared" si="309"/>
        <v>0</v>
      </c>
      <c r="DY12" s="220">
        <f t="shared" si="309"/>
        <v>0</v>
      </c>
      <c r="DZ12" s="220">
        <f t="shared" si="309"/>
        <v>0</v>
      </c>
      <c r="EA12" s="220">
        <f t="shared" si="309"/>
        <v>0</v>
      </c>
      <c r="EB12" s="220">
        <f t="shared" si="309"/>
        <v>0</v>
      </c>
      <c r="EC12" s="220">
        <f t="shared" si="309"/>
        <v>0</v>
      </c>
      <c r="ED12" s="220">
        <f t="shared" si="309"/>
        <v>0</v>
      </c>
      <c r="EE12" s="220">
        <f t="shared" si="309"/>
        <v>0</v>
      </c>
      <c r="EF12" s="220">
        <f t="shared" si="309"/>
        <v>0</v>
      </c>
      <c r="EG12" s="220">
        <f t="shared" si="309"/>
        <v>0</v>
      </c>
      <c r="EH12" s="220">
        <f t="shared" si="309"/>
        <v>0</v>
      </c>
      <c r="EI12" s="220">
        <f t="shared" si="309"/>
        <v>0</v>
      </c>
      <c r="EJ12" s="220">
        <f t="shared" si="309"/>
        <v>0</v>
      </c>
      <c r="EK12" s="220">
        <f t="shared" si="309"/>
        <v>0</v>
      </c>
      <c r="EL12" s="220">
        <f t="shared" si="309"/>
        <v>0</v>
      </c>
      <c r="EM12" s="220">
        <f t="shared" si="309"/>
        <v>0</v>
      </c>
      <c r="EN12" s="220">
        <f t="shared" si="309"/>
        <v>0</v>
      </c>
      <c r="EO12" s="220">
        <f t="shared" si="309"/>
        <v>0</v>
      </c>
      <c r="EP12" s="220">
        <f t="shared" si="309"/>
        <v>0</v>
      </c>
      <c r="EQ12" s="220">
        <f t="shared" si="309"/>
        <v>0</v>
      </c>
      <c r="ER12" s="220">
        <f t="shared" si="309"/>
        <v>0</v>
      </c>
      <c r="ES12" s="220">
        <f t="shared" si="309"/>
        <v>0</v>
      </c>
      <c r="ET12" s="220">
        <f t="shared" si="309"/>
        <v>0</v>
      </c>
      <c r="EU12" s="220">
        <f t="shared" si="309"/>
        <v>0</v>
      </c>
      <c r="EV12" s="220">
        <f t="shared" si="309"/>
        <v>0</v>
      </c>
      <c r="EW12" s="220">
        <f t="shared" si="309"/>
        <v>0</v>
      </c>
      <c r="EX12" s="220">
        <f t="shared" si="309"/>
        <v>0</v>
      </c>
      <c r="EY12" s="220">
        <f t="shared" si="309"/>
        <v>0</v>
      </c>
      <c r="EZ12" s="220">
        <f t="shared" si="309"/>
        <v>0</v>
      </c>
      <c r="FA12" s="220">
        <f t="shared" si="309"/>
        <v>0</v>
      </c>
      <c r="FB12" s="220">
        <f t="shared" si="309"/>
        <v>0</v>
      </c>
      <c r="FC12" s="220">
        <f t="shared" si="309"/>
        <v>0</v>
      </c>
      <c r="FD12" s="220">
        <f t="shared" ref="FD12:HO12" si="310">SUM(FD14,-FD23,-FD34,-FD59,-FD64,-FD68)</f>
        <v>0</v>
      </c>
      <c r="FE12" s="220">
        <f t="shared" si="310"/>
        <v>0</v>
      </c>
      <c r="FF12" s="220">
        <f t="shared" si="310"/>
        <v>0</v>
      </c>
      <c r="FG12" s="220">
        <f t="shared" si="310"/>
        <v>0</v>
      </c>
      <c r="FH12" s="220">
        <f t="shared" si="310"/>
        <v>0</v>
      </c>
      <c r="FI12" s="220">
        <f t="shared" si="310"/>
        <v>0</v>
      </c>
      <c r="FJ12" s="220">
        <f t="shared" si="310"/>
        <v>0</v>
      </c>
      <c r="FK12" s="220">
        <f t="shared" si="310"/>
        <v>0</v>
      </c>
      <c r="FL12" s="220">
        <f t="shared" si="310"/>
        <v>0</v>
      </c>
      <c r="FM12" s="220">
        <f t="shared" si="310"/>
        <v>0</v>
      </c>
      <c r="FN12" s="220">
        <f t="shared" si="310"/>
        <v>0</v>
      </c>
      <c r="FO12" s="220">
        <f t="shared" si="310"/>
        <v>0</v>
      </c>
      <c r="FP12" s="220">
        <f t="shared" si="310"/>
        <v>0</v>
      </c>
      <c r="FQ12" s="220">
        <f t="shared" si="310"/>
        <v>0</v>
      </c>
      <c r="FR12" s="220">
        <f t="shared" si="310"/>
        <v>0</v>
      </c>
      <c r="FS12" s="220">
        <f t="shared" si="310"/>
        <v>0</v>
      </c>
      <c r="FT12" s="220">
        <f t="shared" si="310"/>
        <v>0</v>
      </c>
      <c r="FU12" s="220">
        <f t="shared" si="310"/>
        <v>0</v>
      </c>
      <c r="FV12" s="220">
        <f t="shared" si="310"/>
        <v>0</v>
      </c>
      <c r="FW12" s="220">
        <f t="shared" si="310"/>
        <v>0</v>
      </c>
      <c r="FX12" s="220">
        <f t="shared" si="310"/>
        <v>0</v>
      </c>
      <c r="FY12" s="220">
        <f t="shared" si="310"/>
        <v>0</v>
      </c>
      <c r="FZ12" s="220">
        <f t="shared" si="310"/>
        <v>0</v>
      </c>
      <c r="GA12" s="220">
        <f t="shared" si="310"/>
        <v>0</v>
      </c>
      <c r="GB12" s="220">
        <f t="shared" si="310"/>
        <v>0</v>
      </c>
      <c r="GC12" s="220">
        <f t="shared" si="310"/>
        <v>0</v>
      </c>
      <c r="GD12" s="220">
        <f t="shared" si="310"/>
        <v>0</v>
      </c>
      <c r="GE12" s="220">
        <f t="shared" si="310"/>
        <v>0</v>
      </c>
      <c r="GF12" s="220">
        <f t="shared" si="310"/>
        <v>0</v>
      </c>
      <c r="GG12" s="220">
        <f t="shared" si="310"/>
        <v>0</v>
      </c>
      <c r="GH12" s="220">
        <f t="shared" si="310"/>
        <v>0</v>
      </c>
      <c r="GI12" s="220">
        <f t="shared" si="310"/>
        <v>0</v>
      </c>
      <c r="GJ12" s="220">
        <f t="shared" si="310"/>
        <v>0</v>
      </c>
      <c r="GK12" s="220">
        <f t="shared" si="310"/>
        <v>0</v>
      </c>
      <c r="GL12" s="220">
        <f t="shared" si="310"/>
        <v>0</v>
      </c>
      <c r="GM12" s="220">
        <f t="shared" si="310"/>
        <v>0</v>
      </c>
      <c r="GN12" s="220">
        <f t="shared" si="310"/>
        <v>0</v>
      </c>
      <c r="GO12" s="220">
        <f t="shared" si="310"/>
        <v>0</v>
      </c>
      <c r="GP12" s="220">
        <f t="shared" si="310"/>
        <v>0</v>
      </c>
      <c r="GQ12" s="220">
        <f t="shared" si="310"/>
        <v>0</v>
      </c>
      <c r="GR12" s="220">
        <f t="shared" si="310"/>
        <v>0</v>
      </c>
      <c r="GS12" s="220">
        <f t="shared" si="310"/>
        <v>0</v>
      </c>
      <c r="GT12" s="220">
        <f t="shared" si="310"/>
        <v>0</v>
      </c>
      <c r="GU12" s="220">
        <f t="shared" si="310"/>
        <v>0</v>
      </c>
      <c r="GV12" s="220">
        <f t="shared" si="310"/>
        <v>0</v>
      </c>
      <c r="GW12" s="220">
        <f t="shared" si="310"/>
        <v>0</v>
      </c>
      <c r="GX12" s="220">
        <f t="shared" si="310"/>
        <v>0</v>
      </c>
      <c r="GY12" s="220">
        <f t="shared" si="310"/>
        <v>0</v>
      </c>
      <c r="GZ12" s="220">
        <f t="shared" si="310"/>
        <v>0</v>
      </c>
      <c r="HA12" s="220">
        <f t="shared" si="310"/>
        <v>0</v>
      </c>
      <c r="HB12" s="220">
        <f t="shared" si="310"/>
        <v>0</v>
      </c>
      <c r="HC12" s="220">
        <f t="shared" si="310"/>
        <v>0</v>
      </c>
      <c r="HD12" s="220">
        <f t="shared" si="310"/>
        <v>0</v>
      </c>
      <c r="HE12" s="220">
        <f t="shared" si="310"/>
        <v>0</v>
      </c>
      <c r="HF12" s="220">
        <f t="shared" si="310"/>
        <v>0</v>
      </c>
      <c r="HG12" s="220">
        <f t="shared" si="310"/>
        <v>0</v>
      </c>
      <c r="HH12" s="220">
        <f t="shared" si="310"/>
        <v>0</v>
      </c>
      <c r="HI12" s="220">
        <f t="shared" si="310"/>
        <v>0</v>
      </c>
      <c r="HJ12" s="220">
        <f t="shared" si="310"/>
        <v>0</v>
      </c>
      <c r="HK12" s="220">
        <f t="shared" si="310"/>
        <v>0</v>
      </c>
      <c r="HL12" s="220">
        <f t="shared" si="310"/>
        <v>0</v>
      </c>
      <c r="HM12" s="220">
        <f t="shared" si="310"/>
        <v>0</v>
      </c>
      <c r="HN12" s="220">
        <f t="shared" si="310"/>
        <v>0</v>
      </c>
      <c r="HO12" s="220">
        <f t="shared" si="310"/>
        <v>0</v>
      </c>
      <c r="HP12" s="220">
        <f t="shared" ref="HP12:IL12" si="311">SUM(HP14,-HP23,-HP34,-HP59,-HP64,-HP68)</f>
        <v>0</v>
      </c>
      <c r="HQ12" s="220">
        <f t="shared" si="311"/>
        <v>0</v>
      </c>
      <c r="HR12" s="220">
        <f t="shared" si="311"/>
        <v>0</v>
      </c>
      <c r="HS12" s="220">
        <f t="shared" si="311"/>
        <v>0</v>
      </c>
      <c r="HT12" s="220">
        <f t="shared" si="311"/>
        <v>0</v>
      </c>
      <c r="HU12" s="220">
        <f t="shared" si="311"/>
        <v>0</v>
      </c>
      <c r="HV12" s="220">
        <f t="shared" si="311"/>
        <v>0</v>
      </c>
      <c r="HW12" s="220">
        <f t="shared" si="311"/>
        <v>0</v>
      </c>
      <c r="HX12" s="220">
        <f t="shared" si="311"/>
        <v>0</v>
      </c>
      <c r="HY12" s="220">
        <f t="shared" si="311"/>
        <v>0</v>
      </c>
      <c r="HZ12" s="220">
        <f t="shared" si="311"/>
        <v>0</v>
      </c>
      <c r="IA12" s="220">
        <f t="shared" si="311"/>
        <v>0</v>
      </c>
      <c r="IB12" s="220">
        <f t="shared" si="311"/>
        <v>0</v>
      </c>
      <c r="IC12" s="220">
        <f t="shared" si="311"/>
        <v>0</v>
      </c>
      <c r="ID12" s="220">
        <f t="shared" si="311"/>
        <v>0</v>
      </c>
      <c r="IE12" s="220">
        <f t="shared" si="311"/>
        <v>0</v>
      </c>
      <c r="IF12" s="220">
        <f t="shared" si="311"/>
        <v>0</v>
      </c>
      <c r="IG12" s="220">
        <f t="shared" si="311"/>
        <v>0</v>
      </c>
      <c r="IH12" s="220">
        <f t="shared" si="311"/>
        <v>0</v>
      </c>
      <c r="II12" s="220">
        <f t="shared" si="311"/>
        <v>0</v>
      </c>
      <c r="IJ12" s="220">
        <f t="shared" si="311"/>
        <v>0</v>
      </c>
      <c r="IK12" s="220">
        <f t="shared" si="311"/>
        <v>0</v>
      </c>
      <c r="IL12" s="220">
        <f t="shared" si="311"/>
        <v>0</v>
      </c>
    </row>
    <row r="13" spans="1:246" ht="14.5" x14ac:dyDescent="0.35">
      <c r="B13" s="70"/>
      <c r="C13" s="70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BA13" s="201"/>
      <c r="BB13" s="201"/>
      <c r="BC13" s="201"/>
      <c r="BD13" s="201"/>
      <c r="BE13" s="201"/>
      <c r="BF13" s="201"/>
      <c r="BG13" s="201"/>
      <c r="BH13" s="201"/>
      <c r="BI13" s="201"/>
      <c r="BJ13" s="201"/>
      <c r="BK13" s="201"/>
      <c r="BL13" s="201"/>
      <c r="BM13" s="201"/>
      <c r="BN13" s="71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201"/>
      <c r="CG13" s="201"/>
      <c r="CH13" s="201"/>
      <c r="CI13" s="201"/>
      <c r="CJ13" s="201"/>
      <c r="CK13" s="201"/>
      <c r="CL13" s="201"/>
      <c r="CM13" s="201"/>
      <c r="CN13" s="201"/>
      <c r="CO13" s="201"/>
      <c r="CP13" s="201"/>
      <c r="CQ13" s="256"/>
      <c r="CR13" s="256"/>
      <c r="CS13" s="256"/>
      <c r="CT13" s="256"/>
      <c r="CU13" s="256"/>
      <c r="CV13" s="256"/>
      <c r="CW13" s="256"/>
      <c r="CX13" s="256"/>
      <c r="CY13" s="256"/>
      <c r="CZ13" s="256"/>
      <c r="DA13" s="256"/>
      <c r="DB13" s="256"/>
      <c r="DC13" s="256"/>
      <c r="DD13" s="256"/>
      <c r="DE13" s="256"/>
      <c r="DF13" s="256"/>
      <c r="DG13" s="256"/>
      <c r="DH13" s="256"/>
      <c r="DI13" s="256"/>
      <c r="DJ13" s="256"/>
      <c r="DK13" s="256"/>
      <c r="DL13" s="256"/>
      <c r="DM13" s="256"/>
      <c r="DN13" s="256"/>
      <c r="DO13" s="256"/>
      <c r="DP13" s="256"/>
      <c r="DQ13" s="256"/>
      <c r="DR13" s="256"/>
      <c r="DS13" s="256"/>
      <c r="DT13" s="256"/>
      <c r="DU13" s="256"/>
      <c r="DV13" s="256"/>
      <c r="DW13" s="256"/>
      <c r="DX13" s="256"/>
      <c r="DY13" s="256"/>
      <c r="DZ13" s="256"/>
      <c r="EA13" s="256"/>
      <c r="EB13" s="256"/>
      <c r="EC13" s="256"/>
      <c r="ED13" s="256"/>
      <c r="EE13" s="256"/>
      <c r="EF13" s="256"/>
      <c r="EG13" s="256"/>
      <c r="EH13" s="256"/>
      <c r="EI13" s="256"/>
      <c r="EJ13" s="256"/>
      <c r="EK13" s="256"/>
      <c r="EL13" s="256"/>
      <c r="EM13" s="256"/>
      <c r="EN13" s="256"/>
      <c r="EO13" s="256"/>
      <c r="EP13" s="256"/>
      <c r="EQ13" s="256"/>
      <c r="ER13" s="256"/>
      <c r="ES13" s="256"/>
      <c r="ET13" s="256"/>
      <c r="EU13" s="256"/>
      <c r="EV13" s="256"/>
      <c r="EW13" s="256"/>
      <c r="EX13" s="256"/>
      <c r="EY13" s="256"/>
      <c r="EZ13" s="256"/>
      <c r="FA13" s="256"/>
      <c r="FB13" s="256"/>
      <c r="FC13" s="256"/>
      <c r="FD13" s="256"/>
      <c r="FE13" s="256"/>
      <c r="FF13" s="256"/>
      <c r="FG13" s="256"/>
      <c r="FH13" s="256"/>
      <c r="FI13" s="256"/>
      <c r="FJ13" s="256"/>
      <c r="FK13" s="256"/>
      <c r="FL13" s="256"/>
      <c r="FM13" s="256"/>
      <c r="FN13" s="256"/>
      <c r="FO13" s="256"/>
      <c r="FP13" s="256"/>
      <c r="FQ13" s="256"/>
      <c r="FR13" s="256"/>
      <c r="FS13" s="256"/>
      <c r="FT13" s="256"/>
      <c r="FU13" s="256"/>
      <c r="FV13" s="256"/>
      <c r="FW13" s="256"/>
      <c r="FX13" s="256"/>
      <c r="FY13" s="256"/>
      <c r="FZ13" s="256"/>
      <c r="GA13" s="256"/>
      <c r="GB13" s="256"/>
      <c r="GC13" s="256"/>
      <c r="GD13" s="256"/>
      <c r="GE13" s="256"/>
      <c r="GF13" s="256"/>
      <c r="GG13" s="256"/>
      <c r="GH13" s="256"/>
      <c r="GI13" s="256"/>
      <c r="GJ13" s="256"/>
      <c r="GK13" s="256"/>
      <c r="GL13" s="256"/>
      <c r="GM13" s="256"/>
      <c r="GN13" s="256"/>
      <c r="GO13" s="256"/>
      <c r="GP13" s="256"/>
      <c r="GQ13" s="256"/>
      <c r="GR13" s="256"/>
      <c r="GS13" s="256"/>
      <c r="GT13" s="256"/>
      <c r="GU13" s="256"/>
      <c r="GV13" s="256"/>
      <c r="GW13" s="256"/>
      <c r="GX13" s="256"/>
      <c r="GY13" s="256"/>
      <c r="GZ13" s="256"/>
      <c r="HA13" s="256"/>
      <c r="HB13" s="256"/>
      <c r="HC13" s="256"/>
      <c r="HD13" s="256"/>
      <c r="HE13" s="256"/>
      <c r="HF13" s="256"/>
      <c r="HG13" s="256"/>
      <c r="HH13" s="256"/>
      <c r="HI13" s="256"/>
      <c r="HJ13" s="256"/>
      <c r="HK13" s="256"/>
      <c r="HL13" s="256"/>
      <c r="HM13" s="256"/>
      <c r="HN13" s="256"/>
      <c r="HO13" s="256"/>
      <c r="HP13" s="256"/>
      <c r="HQ13" s="256"/>
      <c r="HR13" s="256"/>
      <c r="HS13" s="256"/>
      <c r="HT13" s="256"/>
      <c r="HU13" s="256"/>
      <c r="HV13" s="256"/>
      <c r="HW13" s="256"/>
      <c r="HX13" s="256"/>
      <c r="HY13" s="256"/>
      <c r="HZ13" s="256"/>
      <c r="IA13" s="256"/>
      <c r="IB13" s="256"/>
      <c r="IC13" s="256"/>
      <c r="ID13" s="256"/>
      <c r="IE13" s="256"/>
      <c r="IF13" s="256"/>
      <c r="IG13" s="256"/>
      <c r="IH13" s="256"/>
      <c r="II13" s="256"/>
      <c r="IJ13" s="256"/>
      <c r="IK13" s="256"/>
      <c r="IL13" s="256"/>
    </row>
    <row r="14" spans="1:246" ht="14.5" x14ac:dyDescent="0.35">
      <c r="A14" s="73" t="s">
        <v>796</v>
      </c>
      <c r="C14" s="70"/>
      <c r="D14" s="164">
        <f t="shared" ref="D14:CQ14" si="312">SUM(D15:D21)</f>
        <v>0</v>
      </c>
      <c r="E14" s="164">
        <f t="shared" si="312"/>
        <v>0</v>
      </c>
      <c r="F14" s="164">
        <f t="shared" si="312"/>
        <v>0</v>
      </c>
      <c r="G14" s="164">
        <f t="shared" si="312"/>
        <v>0</v>
      </c>
      <c r="H14" s="164">
        <f t="shared" si="312"/>
        <v>0</v>
      </c>
      <c r="I14" s="164">
        <f t="shared" si="312"/>
        <v>0</v>
      </c>
      <c r="J14" s="164">
        <f t="shared" si="312"/>
        <v>0</v>
      </c>
      <c r="K14" s="164">
        <f t="shared" si="312"/>
        <v>0</v>
      </c>
      <c r="L14" s="164">
        <f t="shared" si="312"/>
        <v>0</v>
      </c>
      <c r="M14" s="164">
        <f t="shared" si="312"/>
        <v>0</v>
      </c>
      <c r="N14" s="164">
        <f t="shared" si="312"/>
        <v>0</v>
      </c>
      <c r="O14" s="164">
        <f t="shared" si="312"/>
        <v>0</v>
      </c>
      <c r="P14" s="164">
        <f t="shared" si="312"/>
        <v>0</v>
      </c>
      <c r="Q14" s="164">
        <f t="shared" si="312"/>
        <v>0</v>
      </c>
      <c r="R14" s="164">
        <f t="shared" si="312"/>
        <v>0</v>
      </c>
      <c r="S14" s="164">
        <f t="shared" si="312"/>
        <v>0</v>
      </c>
      <c r="T14" s="164">
        <f t="shared" si="312"/>
        <v>0</v>
      </c>
      <c r="U14" s="164">
        <f t="shared" si="312"/>
        <v>0</v>
      </c>
      <c r="V14" s="202">
        <f t="shared" si="312"/>
        <v>9206.06</v>
      </c>
      <c r="W14" s="202">
        <f t="shared" si="312"/>
        <v>0</v>
      </c>
      <c r="X14" s="202">
        <f t="shared" si="312"/>
        <v>0</v>
      </c>
      <c r="Y14" s="202">
        <f t="shared" si="312"/>
        <v>0</v>
      </c>
      <c r="Z14" s="202">
        <f t="shared" si="312"/>
        <v>1077.82</v>
      </c>
      <c r="AA14" s="202">
        <f t="shared" si="312"/>
        <v>54.61</v>
      </c>
      <c r="AB14" s="202">
        <f t="shared" si="312"/>
        <v>0</v>
      </c>
      <c r="AC14" s="202">
        <f t="shared" si="312"/>
        <v>0</v>
      </c>
      <c r="AD14" s="202">
        <f t="shared" si="312"/>
        <v>0</v>
      </c>
      <c r="AE14" s="202">
        <f t="shared" si="312"/>
        <v>0</v>
      </c>
      <c r="AF14" s="202">
        <f t="shared" si="312"/>
        <v>0</v>
      </c>
      <c r="AG14" s="202">
        <f t="shared" si="312"/>
        <v>0</v>
      </c>
      <c r="AH14" s="221">
        <f t="shared" si="312"/>
        <v>271.58999999999997</v>
      </c>
      <c r="AI14" s="164">
        <f t="shared" si="312"/>
        <v>840</v>
      </c>
      <c r="AJ14" s="164">
        <f t="shared" si="312"/>
        <v>830</v>
      </c>
      <c r="AK14" s="164">
        <f t="shared" si="312"/>
        <v>0</v>
      </c>
      <c r="AL14" s="164">
        <f t="shared" si="312"/>
        <v>0</v>
      </c>
      <c r="AM14" s="164">
        <f t="shared" si="312"/>
        <v>32406.789999999997</v>
      </c>
      <c r="AN14" s="164">
        <f t="shared" si="312"/>
        <v>0</v>
      </c>
      <c r="AO14" s="164">
        <f t="shared" si="312"/>
        <v>297.7</v>
      </c>
      <c r="AP14" s="164">
        <f t="shared" si="312"/>
        <v>1801.92</v>
      </c>
      <c r="AQ14" s="164">
        <f t="shared" si="312"/>
        <v>0</v>
      </c>
      <c r="AR14" s="164">
        <f t="shared" si="312"/>
        <v>0</v>
      </c>
      <c r="AS14" s="164">
        <f t="shared" si="312"/>
        <v>0</v>
      </c>
      <c r="AT14" s="164">
        <f t="shared" si="312"/>
        <v>2900</v>
      </c>
      <c r="AU14" s="164">
        <f t="shared" si="312"/>
        <v>0</v>
      </c>
      <c r="AV14" s="164">
        <f t="shared" si="312"/>
        <v>182.28</v>
      </c>
      <c r="AW14" s="164">
        <f t="shared" si="312"/>
        <v>0</v>
      </c>
      <c r="AX14" s="164">
        <f t="shared" si="312"/>
        <v>0</v>
      </c>
      <c r="AY14" s="164">
        <f t="shared" si="312"/>
        <v>0</v>
      </c>
      <c r="AZ14" s="164">
        <f t="shared" si="312"/>
        <v>0</v>
      </c>
      <c r="BA14" s="202">
        <f t="shared" si="312"/>
        <v>2197</v>
      </c>
      <c r="BB14" s="202">
        <f t="shared" si="312"/>
        <v>0</v>
      </c>
      <c r="BC14" s="202">
        <f t="shared" si="312"/>
        <v>143.91999999999999</v>
      </c>
      <c r="BD14" s="202">
        <f t="shared" si="312"/>
        <v>0</v>
      </c>
      <c r="BE14" s="202">
        <f t="shared" si="312"/>
        <v>1659.84</v>
      </c>
      <c r="BF14" s="202">
        <f t="shared" si="312"/>
        <v>0</v>
      </c>
      <c r="BG14" s="202">
        <f t="shared" si="312"/>
        <v>0</v>
      </c>
      <c r="BH14" s="202">
        <f t="shared" si="312"/>
        <v>0</v>
      </c>
      <c r="BI14" s="202">
        <f t="shared" si="312"/>
        <v>0</v>
      </c>
      <c r="BJ14" s="202">
        <f t="shared" si="312"/>
        <v>258.3</v>
      </c>
      <c r="BK14" s="202">
        <f t="shared" si="312"/>
        <v>0</v>
      </c>
      <c r="BL14" s="202">
        <f t="shared" si="312"/>
        <v>1010.06</v>
      </c>
      <c r="BM14" s="221">
        <f t="shared" si="312"/>
        <v>0</v>
      </c>
      <c r="BN14" s="163">
        <f t="shared" si="312"/>
        <v>0</v>
      </c>
      <c r="BO14" s="164">
        <f t="shared" si="312"/>
        <v>0</v>
      </c>
      <c r="BP14" s="164">
        <f t="shared" si="312"/>
        <v>3125.99</v>
      </c>
      <c r="BQ14" s="164">
        <f t="shared" si="312"/>
        <v>29214.02</v>
      </c>
      <c r="BR14" s="164">
        <f t="shared" si="312"/>
        <v>1700</v>
      </c>
      <c r="BS14" s="164">
        <f t="shared" si="312"/>
        <v>200</v>
      </c>
      <c r="BT14" s="164">
        <f t="shared" si="312"/>
        <v>0</v>
      </c>
      <c r="BU14" s="164">
        <f t="shared" si="312"/>
        <v>0</v>
      </c>
      <c r="BV14" s="164">
        <f t="shared" si="312"/>
        <v>1043.75</v>
      </c>
      <c r="BW14" s="164">
        <f t="shared" si="312"/>
        <v>0</v>
      </c>
      <c r="BX14" s="164">
        <f t="shared" si="312"/>
        <v>246.48</v>
      </c>
      <c r="BY14" s="164">
        <f t="shared" si="312"/>
        <v>0</v>
      </c>
      <c r="BZ14" s="164">
        <f t="shared" si="312"/>
        <v>0</v>
      </c>
      <c r="CA14" s="164">
        <f t="shared" si="312"/>
        <v>0</v>
      </c>
      <c r="CB14" s="164">
        <f t="shared" si="312"/>
        <v>0</v>
      </c>
      <c r="CC14" s="164">
        <f t="shared" si="312"/>
        <v>0</v>
      </c>
      <c r="CD14" s="164">
        <f t="shared" si="312"/>
        <v>0</v>
      </c>
      <c r="CE14" s="164">
        <f t="shared" si="312"/>
        <v>284.86</v>
      </c>
      <c r="CF14" s="202">
        <f t="shared" si="312"/>
        <v>0</v>
      </c>
      <c r="CG14" s="202">
        <f t="shared" si="312"/>
        <v>1100</v>
      </c>
      <c r="CH14" s="202">
        <f t="shared" si="312"/>
        <v>0</v>
      </c>
      <c r="CI14" s="202">
        <f t="shared" si="312"/>
        <v>0</v>
      </c>
      <c r="CJ14" s="202">
        <f t="shared" si="312"/>
        <v>1573.68</v>
      </c>
      <c r="CK14" s="202">
        <f t="shared" si="312"/>
        <v>0</v>
      </c>
      <c r="CL14" s="202">
        <f t="shared" si="312"/>
        <v>44.64</v>
      </c>
      <c r="CM14" s="202">
        <f t="shared" si="312"/>
        <v>0</v>
      </c>
      <c r="CN14" s="202">
        <f t="shared" si="312"/>
        <v>0</v>
      </c>
      <c r="CO14" s="202">
        <f t="shared" si="312"/>
        <v>0</v>
      </c>
      <c r="CP14" s="202">
        <f t="shared" si="312"/>
        <v>0</v>
      </c>
      <c r="CQ14" s="221">
        <f t="shared" si="312"/>
        <v>0</v>
      </c>
      <c r="CR14" s="221">
        <f t="shared" ref="CR14:FC14" si="313">SUM(CR15:CR21)</f>
        <v>0</v>
      </c>
      <c r="CS14" s="221">
        <f t="shared" si="313"/>
        <v>0</v>
      </c>
      <c r="CT14" s="221">
        <f t="shared" si="313"/>
        <v>0</v>
      </c>
      <c r="CU14" s="221">
        <f t="shared" si="313"/>
        <v>0</v>
      </c>
      <c r="CV14" s="221">
        <f t="shared" si="313"/>
        <v>0</v>
      </c>
      <c r="CW14" s="221">
        <f t="shared" si="313"/>
        <v>0</v>
      </c>
      <c r="CX14" s="221">
        <f t="shared" si="313"/>
        <v>0</v>
      </c>
      <c r="CY14" s="221">
        <f t="shared" si="313"/>
        <v>0</v>
      </c>
      <c r="CZ14" s="221">
        <f t="shared" si="313"/>
        <v>0</v>
      </c>
      <c r="DA14" s="221">
        <f t="shared" si="313"/>
        <v>0</v>
      </c>
      <c r="DB14" s="221">
        <f t="shared" si="313"/>
        <v>0</v>
      </c>
      <c r="DC14" s="221">
        <f t="shared" si="313"/>
        <v>0</v>
      </c>
      <c r="DD14" s="221">
        <f t="shared" si="313"/>
        <v>0</v>
      </c>
      <c r="DE14" s="221">
        <f t="shared" si="313"/>
        <v>0</v>
      </c>
      <c r="DF14" s="221">
        <f t="shared" si="313"/>
        <v>0</v>
      </c>
      <c r="DG14" s="221">
        <f t="shared" si="313"/>
        <v>0</v>
      </c>
      <c r="DH14" s="221">
        <f t="shared" si="313"/>
        <v>0</v>
      </c>
      <c r="DI14" s="221">
        <f t="shared" si="313"/>
        <v>0</v>
      </c>
      <c r="DJ14" s="221">
        <f t="shared" si="313"/>
        <v>0</v>
      </c>
      <c r="DK14" s="221">
        <f t="shared" si="313"/>
        <v>0</v>
      </c>
      <c r="DL14" s="221">
        <f t="shared" si="313"/>
        <v>0</v>
      </c>
      <c r="DM14" s="221">
        <f t="shared" si="313"/>
        <v>0</v>
      </c>
      <c r="DN14" s="221">
        <f t="shared" si="313"/>
        <v>0</v>
      </c>
      <c r="DO14" s="221">
        <f t="shared" si="313"/>
        <v>0</v>
      </c>
      <c r="DP14" s="221">
        <f t="shared" si="313"/>
        <v>0</v>
      </c>
      <c r="DQ14" s="221">
        <f t="shared" si="313"/>
        <v>0</v>
      </c>
      <c r="DR14" s="221">
        <f t="shared" si="313"/>
        <v>0</v>
      </c>
      <c r="DS14" s="221">
        <f t="shared" si="313"/>
        <v>0</v>
      </c>
      <c r="DT14" s="221">
        <f t="shared" si="313"/>
        <v>0</v>
      </c>
      <c r="DU14" s="221">
        <f t="shared" si="313"/>
        <v>0</v>
      </c>
      <c r="DV14" s="221">
        <f t="shared" si="313"/>
        <v>0</v>
      </c>
      <c r="DW14" s="221">
        <f t="shared" si="313"/>
        <v>0</v>
      </c>
      <c r="DX14" s="221">
        <f t="shared" si="313"/>
        <v>0</v>
      </c>
      <c r="DY14" s="221">
        <f t="shared" si="313"/>
        <v>0</v>
      </c>
      <c r="DZ14" s="221">
        <f t="shared" si="313"/>
        <v>0</v>
      </c>
      <c r="EA14" s="221">
        <f t="shared" si="313"/>
        <v>0</v>
      </c>
      <c r="EB14" s="221">
        <f t="shared" si="313"/>
        <v>0</v>
      </c>
      <c r="EC14" s="221">
        <f t="shared" si="313"/>
        <v>0</v>
      </c>
      <c r="ED14" s="221">
        <f t="shared" si="313"/>
        <v>0</v>
      </c>
      <c r="EE14" s="221">
        <f t="shared" si="313"/>
        <v>0</v>
      </c>
      <c r="EF14" s="221">
        <f t="shared" si="313"/>
        <v>0</v>
      </c>
      <c r="EG14" s="221">
        <f t="shared" si="313"/>
        <v>0</v>
      </c>
      <c r="EH14" s="221">
        <f t="shared" si="313"/>
        <v>0</v>
      </c>
      <c r="EI14" s="221">
        <f t="shared" si="313"/>
        <v>0</v>
      </c>
      <c r="EJ14" s="221">
        <f t="shared" si="313"/>
        <v>0</v>
      </c>
      <c r="EK14" s="221">
        <f t="shared" si="313"/>
        <v>0</v>
      </c>
      <c r="EL14" s="221">
        <f t="shared" si="313"/>
        <v>0</v>
      </c>
      <c r="EM14" s="221">
        <f t="shared" si="313"/>
        <v>0</v>
      </c>
      <c r="EN14" s="221">
        <f t="shared" si="313"/>
        <v>0</v>
      </c>
      <c r="EO14" s="221">
        <f t="shared" si="313"/>
        <v>0</v>
      </c>
      <c r="EP14" s="221">
        <f t="shared" si="313"/>
        <v>0</v>
      </c>
      <c r="EQ14" s="221">
        <f t="shared" si="313"/>
        <v>0</v>
      </c>
      <c r="ER14" s="221">
        <f t="shared" si="313"/>
        <v>0</v>
      </c>
      <c r="ES14" s="221">
        <f t="shared" si="313"/>
        <v>0</v>
      </c>
      <c r="ET14" s="221">
        <f t="shared" si="313"/>
        <v>0</v>
      </c>
      <c r="EU14" s="221">
        <f t="shared" si="313"/>
        <v>0</v>
      </c>
      <c r="EV14" s="221">
        <f t="shared" si="313"/>
        <v>0</v>
      </c>
      <c r="EW14" s="221">
        <f t="shared" si="313"/>
        <v>0</v>
      </c>
      <c r="EX14" s="221">
        <f t="shared" si="313"/>
        <v>0</v>
      </c>
      <c r="EY14" s="221">
        <f t="shared" si="313"/>
        <v>0</v>
      </c>
      <c r="EZ14" s="221">
        <f t="shared" si="313"/>
        <v>0</v>
      </c>
      <c r="FA14" s="221">
        <f t="shared" si="313"/>
        <v>0</v>
      </c>
      <c r="FB14" s="221">
        <f t="shared" si="313"/>
        <v>0</v>
      </c>
      <c r="FC14" s="221">
        <f t="shared" si="313"/>
        <v>0</v>
      </c>
      <c r="FD14" s="221">
        <f t="shared" ref="FD14:HO14" si="314">SUM(FD15:FD21)</f>
        <v>0</v>
      </c>
      <c r="FE14" s="221">
        <f t="shared" si="314"/>
        <v>0</v>
      </c>
      <c r="FF14" s="221">
        <f t="shared" si="314"/>
        <v>0</v>
      </c>
      <c r="FG14" s="221">
        <f t="shared" si="314"/>
        <v>0</v>
      </c>
      <c r="FH14" s="221">
        <f t="shared" si="314"/>
        <v>0</v>
      </c>
      <c r="FI14" s="221">
        <f t="shared" si="314"/>
        <v>0</v>
      </c>
      <c r="FJ14" s="221">
        <f t="shared" si="314"/>
        <v>0</v>
      </c>
      <c r="FK14" s="221">
        <f t="shared" si="314"/>
        <v>0</v>
      </c>
      <c r="FL14" s="221">
        <f t="shared" si="314"/>
        <v>0</v>
      </c>
      <c r="FM14" s="221">
        <f t="shared" si="314"/>
        <v>0</v>
      </c>
      <c r="FN14" s="221">
        <f t="shared" si="314"/>
        <v>0</v>
      </c>
      <c r="FO14" s="221">
        <f t="shared" si="314"/>
        <v>0</v>
      </c>
      <c r="FP14" s="221">
        <f t="shared" si="314"/>
        <v>0</v>
      </c>
      <c r="FQ14" s="221">
        <f t="shared" si="314"/>
        <v>0</v>
      </c>
      <c r="FR14" s="221">
        <f t="shared" si="314"/>
        <v>0</v>
      </c>
      <c r="FS14" s="221">
        <f t="shared" si="314"/>
        <v>0</v>
      </c>
      <c r="FT14" s="221">
        <f t="shared" si="314"/>
        <v>0</v>
      </c>
      <c r="FU14" s="221">
        <f t="shared" si="314"/>
        <v>0</v>
      </c>
      <c r="FV14" s="221">
        <f t="shared" si="314"/>
        <v>0</v>
      </c>
      <c r="FW14" s="221">
        <f t="shared" si="314"/>
        <v>0</v>
      </c>
      <c r="FX14" s="221">
        <f t="shared" si="314"/>
        <v>0</v>
      </c>
      <c r="FY14" s="221">
        <f t="shared" si="314"/>
        <v>0</v>
      </c>
      <c r="FZ14" s="221">
        <f t="shared" si="314"/>
        <v>0</v>
      </c>
      <c r="GA14" s="221">
        <f t="shared" si="314"/>
        <v>0</v>
      </c>
      <c r="GB14" s="221">
        <f t="shared" si="314"/>
        <v>0</v>
      </c>
      <c r="GC14" s="221">
        <f t="shared" si="314"/>
        <v>0</v>
      </c>
      <c r="GD14" s="221">
        <f t="shared" si="314"/>
        <v>0</v>
      </c>
      <c r="GE14" s="221">
        <f t="shared" si="314"/>
        <v>0</v>
      </c>
      <c r="GF14" s="221">
        <f t="shared" si="314"/>
        <v>0</v>
      </c>
      <c r="GG14" s="221">
        <f t="shared" si="314"/>
        <v>0</v>
      </c>
      <c r="GH14" s="221">
        <f t="shared" si="314"/>
        <v>0</v>
      </c>
      <c r="GI14" s="221">
        <f t="shared" si="314"/>
        <v>0</v>
      </c>
      <c r="GJ14" s="221">
        <f t="shared" si="314"/>
        <v>0</v>
      </c>
      <c r="GK14" s="221">
        <f t="shared" si="314"/>
        <v>0</v>
      </c>
      <c r="GL14" s="221">
        <f t="shared" si="314"/>
        <v>0</v>
      </c>
      <c r="GM14" s="221">
        <f t="shared" si="314"/>
        <v>0</v>
      </c>
      <c r="GN14" s="221">
        <f t="shared" si="314"/>
        <v>0</v>
      </c>
      <c r="GO14" s="221">
        <f t="shared" si="314"/>
        <v>0</v>
      </c>
      <c r="GP14" s="221">
        <f t="shared" si="314"/>
        <v>0</v>
      </c>
      <c r="GQ14" s="221">
        <f t="shared" si="314"/>
        <v>0</v>
      </c>
      <c r="GR14" s="221">
        <f t="shared" si="314"/>
        <v>0</v>
      </c>
      <c r="GS14" s="221">
        <f t="shared" si="314"/>
        <v>0</v>
      </c>
      <c r="GT14" s="221">
        <f t="shared" si="314"/>
        <v>0</v>
      </c>
      <c r="GU14" s="221">
        <f t="shared" si="314"/>
        <v>0</v>
      </c>
      <c r="GV14" s="221">
        <f t="shared" si="314"/>
        <v>0</v>
      </c>
      <c r="GW14" s="221">
        <f t="shared" si="314"/>
        <v>0</v>
      </c>
      <c r="GX14" s="221">
        <f t="shared" si="314"/>
        <v>0</v>
      </c>
      <c r="GY14" s="221">
        <f t="shared" si="314"/>
        <v>0</v>
      </c>
      <c r="GZ14" s="221">
        <f t="shared" si="314"/>
        <v>0</v>
      </c>
      <c r="HA14" s="221">
        <f t="shared" si="314"/>
        <v>0</v>
      </c>
      <c r="HB14" s="221">
        <f t="shared" si="314"/>
        <v>0</v>
      </c>
      <c r="HC14" s="221">
        <f t="shared" si="314"/>
        <v>0</v>
      </c>
      <c r="HD14" s="221">
        <f t="shared" si="314"/>
        <v>0</v>
      </c>
      <c r="HE14" s="221">
        <f t="shared" si="314"/>
        <v>0</v>
      </c>
      <c r="HF14" s="221">
        <f t="shared" si="314"/>
        <v>0</v>
      </c>
      <c r="HG14" s="221">
        <f t="shared" si="314"/>
        <v>0</v>
      </c>
      <c r="HH14" s="221">
        <f t="shared" si="314"/>
        <v>0</v>
      </c>
      <c r="HI14" s="221">
        <f t="shared" si="314"/>
        <v>0</v>
      </c>
      <c r="HJ14" s="221">
        <f t="shared" si="314"/>
        <v>0</v>
      </c>
      <c r="HK14" s="221">
        <f t="shared" si="314"/>
        <v>0</v>
      </c>
      <c r="HL14" s="221">
        <f t="shared" si="314"/>
        <v>0</v>
      </c>
      <c r="HM14" s="221">
        <f t="shared" si="314"/>
        <v>0</v>
      </c>
      <c r="HN14" s="221">
        <f t="shared" si="314"/>
        <v>0</v>
      </c>
      <c r="HO14" s="221">
        <f t="shared" si="314"/>
        <v>0</v>
      </c>
      <c r="HP14" s="221">
        <f t="shared" ref="HP14:IL14" si="315">SUM(HP15:HP21)</f>
        <v>0</v>
      </c>
      <c r="HQ14" s="221">
        <f t="shared" si="315"/>
        <v>0</v>
      </c>
      <c r="HR14" s="221">
        <f t="shared" si="315"/>
        <v>0</v>
      </c>
      <c r="HS14" s="221">
        <f t="shared" si="315"/>
        <v>0</v>
      </c>
      <c r="HT14" s="221">
        <f t="shared" si="315"/>
        <v>0</v>
      </c>
      <c r="HU14" s="221">
        <f t="shared" si="315"/>
        <v>0</v>
      </c>
      <c r="HV14" s="221">
        <f t="shared" si="315"/>
        <v>0</v>
      </c>
      <c r="HW14" s="221">
        <f t="shared" si="315"/>
        <v>0</v>
      </c>
      <c r="HX14" s="221">
        <f t="shared" si="315"/>
        <v>0</v>
      </c>
      <c r="HY14" s="221">
        <f t="shared" si="315"/>
        <v>0</v>
      </c>
      <c r="HZ14" s="221">
        <f t="shared" si="315"/>
        <v>0</v>
      </c>
      <c r="IA14" s="221">
        <f t="shared" si="315"/>
        <v>0</v>
      </c>
      <c r="IB14" s="221">
        <f t="shared" si="315"/>
        <v>0</v>
      </c>
      <c r="IC14" s="221">
        <f t="shared" si="315"/>
        <v>0</v>
      </c>
      <c r="ID14" s="221">
        <f t="shared" si="315"/>
        <v>0</v>
      </c>
      <c r="IE14" s="221">
        <f t="shared" si="315"/>
        <v>0</v>
      </c>
      <c r="IF14" s="221">
        <f t="shared" si="315"/>
        <v>0</v>
      </c>
      <c r="IG14" s="221">
        <f t="shared" si="315"/>
        <v>0</v>
      </c>
      <c r="IH14" s="221">
        <f t="shared" si="315"/>
        <v>0</v>
      </c>
      <c r="II14" s="221">
        <f t="shared" si="315"/>
        <v>0</v>
      </c>
      <c r="IJ14" s="221">
        <f t="shared" si="315"/>
        <v>0</v>
      </c>
      <c r="IK14" s="221">
        <f t="shared" si="315"/>
        <v>0</v>
      </c>
      <c r="IL14" s="221">
        <f t="shared" si="315"/>
        <v>0</v>
      </c>
    </row>
    <row r="15" spans="1:246" ht="14.5" outlineLevel="1" x14ac:dyDescent="0.35">
      <c r="A15" s="3" t="s">
        <v>804</v>
      </c>
      <c r="B15" s="70"/>
      <c r="C15" s="70" t="s">
        <v>798</v>
      </c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71"/>
      <c r="W15" s="171"/>
      <c r="X15" s="171"/>
      <c r="Y15" s="171"/>
      <c r="Z15" s="171">
        <v>1077.82</v>
      </c>
      <c r="AA15" s="171">
        <v>54.61</v>
      </c>
      <c r="AB15" s="171"/>
      <c r="AC15" s="171"/>
      <c r="AD15" s="171"/>
      <c r="AE15" s="171"/>
      <c r="AF15" s="171"/>
      <c r="AG15" s="171"/>
      <c r="AH15" s="222">
        <v>271.58999999999997</v>
      </c>
      <c r="AI15" s="168"/>
      <c r="AJ15" s="168"/>
      <c r="AK15" s="168"/>
      <c r="AL15" s="168"/>
      <c r="AM15" s="168"/>
      <c r="AN15" s="168"/>
      <c r="AO15" s="168">
        <v>297.7</v>
      </c>
      <c r="AP15" s="168">
        <v>1801.92</v>
      </c>
      <c r="AQ15" s="168"/>
      <c r="AR15" s="168"/>
      <c r="AS15" s="168"/>
      <c r="AT15" s="168"/>
      <c r="AU15" s="168"/>
      <c r="AV15" s="168">
        <v>182.28</v>
      </c>
      <c r="AW15" s="168"/>
      <c r="AX15" s="168"/>
      <c r="AY15" s="168"/>
      <c r="AZ15" s="168"/>
      <c r="BA15" s="171"/>
      <c r="BB15" s="171"/>
      <c r="BC15" s="171">
        <v>143.91999999999999</v>
      </c>
      <c r="BD15" s="171"/>
      <c r="BE15" s="171">
        <v>1659.84</v>
      </c>
      <c r="BF15" s="171"/>
      <c r="BG15" s="171"/>
      <c r="BH15" s="171"/>
      <c r="BI15" s="171"/>
      <c r="BJ15" s="171">
        <v>258.3</v>
      </c>
      <c r="BK15" s="171"/>
      <c r="BL15" s="171"/>
      <c r="BM15" s="222"/>
      <c r="BN15" s="167"/>
      <c r="BO15" s="168"/>
      <c r="BP15" s="168"/>
      <c r="BQ15" s="168">
        <v>214.02</v>
      </c>
      <c r="BR15" s="168"/>
      <c r="BS15" s="168"/>
      <c r="BT15" s="168"/>
      <c r="BU15" s="168"/>
      <c r="BV15" s="168">
        <v>1043.75</v>
      </c>
      <c r="BW15" s="168"/>
      <c r="BX15" s="168">
        <v>246.48</v>
      </c>
      <c r="BY15" s="168"/>
      <c r="BZ15" s="168"/>
      <c r="CA15" s="168"/>
      <c r="CB15" s="168"/>
      <c r="CC15" s="168"/>
      <c r="CD15" s="168"/>
      <c r="CE15" s="168">
        <v>284.86</v>
      </c>
      <c r="CF15" s="171"/>
      <c r="CG15" s="171"/>
      <c r="CH15" s="171"/>
      <c r="CI15" s="171"/>
      <c r="CJ15" s="171">
        <v>1573.68</v>
      </c>
      <c r="CK15" s="171"/>
      <c r="CL15" s="171">
        <v>44.64</v>
      </c>
      <c r="CM15" s="171"/>
      <c r="CN15" s="171"/>
      <c r="CO15" s="171"/>
      <c r="CP15" s="171"/>
      <c r="CQ15" s="257"/>
      <c r="CR15" s="257"/>
      <c r="CS15" s="257"/>
      <c r="CT15" s="257"/>
      <c r="CU15" s="257"/>
      <c r="CV15" s="257"/>
      <c r="CW15" s="257"/>
      <c r="CX15" s="257"/>
      <c r="CY15" s="257"/>
      <c r="CZ15" s="257"/>
      <c r="DA15" s="257"/>
      <c r="DB15" s="257"/>
      <c r="DC15" s="257"/>
      <c r="DD15" s="257"/>
      <c r="DE15" s="257"/>
      <c r="DF15" s="257"/>
      <c r="DG15" s="257"/>
      <c r="DH15" s="257"/>
      <c r="DI15" s="257"/>
      <c r="DJ15" s="257"/>
      <c r="DK15" s="257"/>
      <c r="DL15" s="257"/>
      <c r="DM15" s="257"/>
      <c r="DN15" s="257"/>
      <c r="DO15" s="257"/>
      <c r="DP15" s="257"/>
      <c r="DQ15" s="257"/>
      <c r="DR15" s="257"/>
      <c r="DS15" s="257"/>
      <c r="DT15" s="257"/>
      <c r="DU15" s="257"/>
      <c r="DV15" s="257"/>
      <c r="DW15" s="257"/>
      <c r="DX15" s="257"/>
      <c r="DY15" s="257"/>
      <c r="DZ15" s="257"/>
      <c r="EA15" s="257"/>
      <c r="EB15" s="257"/>
      <c r="EC15" s="257"/>
      <c r="ED15" s="257"/>
      <c r="EE15" s="257"/>
      <c r="EF15" s="257"/>
      <c r="EG15" s="257"/>
      <c r="EH15" s="257"/>
      <c r="EI15" s="257"/>
      <c r="EJ15" s="257"/>
      <c r="EK15" s="257"/>
      <c r="EL15" s="257"/>
      <c r="EM15" s="257"/>
      <c r="EN15" s="257"/>
      <c r="EO15" s="257"/>
      <c r="EP15" s="257"/>
      <c r="EQ15" s="257"/>
      <c r="ER15" s="257"/>
      <c r="ES15" s="257"/>
      <c r="ET15" s="257"/>
      <c r="EU15" s="257"/>
      <c r="EV15" s="257"/>
      <c r="EW15" s="257"/>
      <c r="EX15" s="257"/>
      <c r="EY15" s="257"/>
      <c r="EZ15" s="257"/>
      <c r="FA15" s="257"/>
      <c r="FB15" s="257"/>
      <c r="FC15" s="257"/>
      <c r="FD15" s="257"/>
      <c r="FE15" s="257"/>
      <c r="FF15" s="257"/>
      <c r="FG15" s="257"/>
      <c r="FH15" s="257"/>
      <c r="FI15" s="257"/>
      <c r="FJ15" s="257"/>
      <c r="FK15" s="257"/>
      <c r="FL15" s="257"/>
      <c r="FM15" s="257"/>
      <c r="FN15" s="257"/>
      <c r="FO15" s="257"/>
      <c r="FP15" s="257"/>
      <c r="FQ15" s="257"/>
      <c r="FR15" s="257"/>
      <c r="FS15" s="257"/>
      <c r="FT15" s="257"/>
      <c r="FU15" s="257"/>
      <c r="FV15" s="257"/>
      <c r="FW15" s="257"/>
      <c r="FX15" s="257"/>
      <c r="FY15" s="257"/>
      <c r="FZ15" s="257"/>
      <c r="GA15" s="257"/>
      <c r="GB15" s="257"/>
      <c r="GC15" s="257"/>
      <c r="GD15" s="257"/>
      <c r="GE15" s="257"/>
      <c r="GF15" s="257"/>
      <c r="GG15" s="257"/>
      <c r="GH15" s="257"/>
      <c r="GI15" s="257"/>
      <c r="GJ15" s="257"/>
      <c r="GK15" s="257"/>
      <c r="GL15" s="257"/>
      <c r="GM15" s="257"/>
      <c r="GN15" s="257"/>
      <c r="GO15" s="257"/>
      <c r="GP15" s="257"/>
      <c r="GQ15" s="257"/>
      <c r="GR15" s="257"/>
      <c r="GS15" s="257"/>
      <c r="GT15" s="257"/>
      <c r="GU15" s="257"/>
      <c r="GV15" s="257"/>
      <c r="GW15" s="257"/>
      <c r="GX15" s="257"/>
      <c r="GY15" s="257"/>
      <c r="GZ15" s="257"/>
      <c r="HA15" s="257"/>
      <c r="HB15" s="257"/>
      <c r="HC15" s="257"/>
      <c r="HD15" s="257"/>
      <c r="HE15" s="257"/>
      <c r="HF15" s="257"/>
      <c r="HG15" s="257"/>
      <c r="HH15" s="257"/>
      <c r="HI15" s="257"/>
      <c r="HJ15" s="257"/>
      <c r="HK15" s="257"/>
      <c r="HL15" s="257"/>
      <c r="HM15" s="257"/>
      <c r="HN15" s="257"/>
      <c r="HO15" s="257"/>
      <c r="HP15" s="257"/>
      <c r="HQ15" s="257"/>
      <c r="HR15" s="257"/>
      <c r="HS15" s="257"/>
      <c r="HT15" s="257"/>
      <c r="HU15" s="257"/>
      <c r="HV15" s="257"/>
      <c r="HW15" s="257"/>
      <c r="HX15" s="257"/>
      <c r="HY15" s="257"/>
      <c r="HZ15" s="257"/>
      <c r="IA15" s="257"/>
      <c r="IB15" s="257"/>
      <c r="IC15" s="257"/>
      <c r="ID15" s="257"/>
      <c r="IE15" s="257"/>
      <c r="IF15" s="257"/>
      <c r="IG15" s="257"/>
      <c r="IH15" s="257"/>
      <c r="II15" s="257"/>
      <c r="IJ15" s="257"/>
      <c r="IK15" s="257"/>
      <c r="IL15" s="257"/>
    </row>
    <row r="16" spans="1:246" ht="14.5" outlineLevel="1" x14ac:dyDescent="0.35">
      <c r="A16" s="80" t="s">
        <v>805</v>
      </c>
      <c r="B16" s="70"/>
      <c r="C16" s="70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222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8">
        <v>2900</v>
      </c>
      <c r="AU16" s="168"/>
      <c r="AV16" s="168"/>
      <c r="AW16" s="168"/>
      <c r="AX16" s="168"/>
      <c r="AY16" s="168"/>
      <c r="AZ16" s="168"/>
      <c r="BA16" s="171"/>
      <c r="BB16" s="171"/>
      <c r="BC16" s="171"/>
      <c r="BD16" s="171"/>
      <c r="BE16" s="171"/>
      <c r="BF16" s="171"/>
      <c r="BG16" s="171"/>
      <c r="BH16" s="171"/>
      <c r="BI16" s="171"/>
      <c r="BJ16" s="171"/>
      <c r="BK16" s="171"/>
      <c r="BL16" s="171"/>
      <c r="BM16" s="222"/>
      <c r="BN16" s="167"/>
      <c r="BO16" s="168"/>
      <c r="BP16" s="168"/>
      <c r="BQ16" s="168"/>
      <c r="BR16" s="168"/>
      <c r="BS16" s="168"/>
      <c r="BT16" s="168"/>
      <c r="BU16" s="168"/>
      <c r="BV16" s="168"/>
      <c r="BW16" s="168"/>
      <c r="BX16" s="168"/>
      <c r="BY16" s="168"/>
      <c r="BZ16" s="168"/>
      <c r="CA16" s="168"/>
      <c r="CB16" s="168"/>
      <c r="CC16" s="168"/>
      <c r="CD16" s="168"/>
      <c r="CE16" s="168"/>
      <c r="CF16" s="171"/>
      <c r="CG16" s="171"/>
      <c r="CH16" s="171"/>
      <c r="CI16" s="171"/>
      <c r="CJ16" s="171"/>
      <c r="CK16" s="171"/>
      <c r="CL16" s="171"/>
      <c r="CM16" s="171"/>
      <c r="CN16" s="171"/>
      <c r="CO16" s="171"/>
      <c r="CP16" s="171"/>
      <c r="CQ16" s="257"/>
      <c r="CR16" s="257"/>
      <c r="CS16" s="257"/>
      <c r="CT16" s="257"/>
      <c r="CU16" s="257"/>
      <c r="CV16" s="257"/>
      <c r="CW16" s="257"/>
      <c r="CX16" s="257"/>
      <c r="CY16" s="257"/>
      <c r="CZ16" s="257"/>
      <c r="DA16" s="257"/>
      <c r="DB16" s="257"/>
      <c r="DC16" s="257"/>
      <c r="DD16" s="257"/>
      <c r="DE16" s="257"/>
      <c r="DF16" s="257"/>
      <c r="DG16" s="257"/>
      <c r="DH16" s="257"/>
      <c r="DI16" s="257"/>
      <c r="DJ16" s="257"/>
      <c r="DK16" s="257"/>
      <c r="DL16" s="257"/>
      <c r="DM16" s="257"/>
      <c r="DN16" s="257"/>
      <c r="DO16" s="257"/>
      <c r="DP16" s="257"/>
      <c r="DQ16" s="257"/>
      <c r="DR16" s="257"/>
      <c r="DS16" s="257"/>
      <c r="DT16" s="257"/>
      <c r="DU16" s="257"/>
      <c r="DV16" s="257"/>
      <c r="DW16" s="257"/>
      <c r="DX16" s="257"/>
      <c r="DY16" s="257"/>
      <c r="DZ16" s="257"/>
      <c r="EA16" s="257"/>
      <c r="EB16" s="257"/>
      <c r="EC16" s="257"/>
      <c r="ED16" s="257"/>
      <c r="EE16" s="257"/>
      <c r="EF16" s="257"/>
      <c r="EG16" s="257"/>
      <c r="EH16" s="257"/>
      <c r="EI16" s="257"/>
      <c r="EJ16" s="257"/>
      <c r="EK16" s="257"/>
      <c r="EL16" s="257"/>
      <c r="EM16" s="257"/>
      <c r="EN16" s="257"/>
      <c r="EO16" s="257"/>
      <c r="EP16" s="257"/>
      <c r="EQ16" s="257"/>
      <c r="ER16" s="257"/>
      <c r="ES16" s="257"/>
      <c r="ET16" s="257"/>
      <c r="EU16" s="257"/>
      <c r="EV16" s="257"/>
      <c r="EW16" s="257"/>
      <c r="EX16" s="257"/>
      <c r="EY16" s="257"/>
      <c r="EZ16" s="257"/>
      <c r="FA16" s="257"/>
      <c r="FB16" s="257"/>
      <c r="FC16" s="257"/>
      <c r="FD16" s="257"/>
      <c r="FE16" s="257"/>
      <c r="FF16" s="257"/>
      <c r="FG16" s="257"/>
      <c r="FH16" s="257"/>
      <c r="FI16" s="257"/>
      <c r="FJ16" s="257"/>
      <c r="FK16" s="257"/>
      <c r="FL16" s="257"/>
      <c r="FM16" s="257"/>
      <c r="FN16" s="257"/>
      <c r="FO16" s="257"/>
      <c r="FP16" s="257"/>
      <c r="FQ16" s="257"/>
      <c r="FR16" s="257"/>
      <c r="FS16" s="257"/>
      <c r="FT16" s="257"/>
      <c r="FU16" s="257"/>
      <c r="FV16" s="257"/>
      <c r="FW16" s="257"/>
      <c r="FX16" s="257"/>
      <c r="FY16" s="257"/>
      <c r="FZ16" s="257"/>
      <c r="GA16" s="257"/>
      <c r="GB16" s="257"/>
      <c r="GC16" s="257"/>
      <c r="GD16" s="257"/>
      <c r="GE16" s="257"/>
      <c r="GF16" s="257"/>
      <c r="GG16" s="257"/>
      <c r="GH16" s="257"/>
      <c r="GI16" s="257"/>
      <c r="GJ16" s="257"/>
      <c r="GK16" s="257"/>
      <c r="GL16" s="257"/>
      <c r="GM16" s="257"/>
      <c r="GN16" s="257"/>
      <c r="GO16" s="257"/>
      <c r="GP16" s="257"/>
      <c r="GQ16" s="257"/>
      <c r="GR16" s="257"/>
      <c r="GS16" s="257"/>
      <c r="GT16" s="257"/>
      <c r="GU16" s="257"/>
      <c r="GV16" s="257"/>
      <c r="GW16" s="257"/>
      <c r="GX16" s="257"/>
      <c r="GY16" s="257"/>
      <c r="GZ16" s="257"/>
      <c r="HA16" s="257"/>
      <c r="HB16" s="257"/>
      <c r="HC16" s="257"/>
      <c r="HD16" s="257"/>
      <c r="HE16" s="257"/>
      <c r="HF16" s="257"/>
      <c r="HG16" s="257"/>
      <c r="HH16" s="257"/>
      <c r="HI16" s="257"/>
      <c r="HJ16" s="257"/>
      <c r="HK16" s="257"/>
      <c r="HL16" s="257"/>
      <c r="HM16" s="257"/>
      <c r="HN16" s="257"/>
      <c r="HO16" s="257"/>
      <c r="HP16" s="257"/>
      <c r="HQ16" s="257"/>
      <c r="HR16" s="257"/>
      <c r="HS16" s="257"/>
      <c r="HT16" s="257"/>
      <c r="HU16" s="257"/>
      <c r="HV16" s="257"/>
      <c r="HW16" s="257"/>
      <c r="HX16" s="257"/>
      <c r="HY16" s="257"/>
      <c r="HZ16" s="257"/>
      <c r="IA16" s="257"/>
      <c r="IB16" s="257"/>
      <c r="IC16" s="257"/>
      <c r="ID16" s="257"/>
      <c r="IE16" s="257"/>
      <c r="IF16" s="257"/>
      <c r="IG16" s="257"/>
      <c r="IH16" s="257"/>
      <c r="II16" s="257"/>
      <c r="IJ16" s="257"/>
      <c r="IK16" s="257"/>
      <c r="IL16" s="257"/>
    </row>
    <row r="17" spans="1:246" ht="14.5" outlineLevel="1" x14ac:dyDescent="0.35">
      <c r="A17" s="80" t="s">
        <v>806</v>
      </c>
      <c r="B17" s="70"/>
      <c r="C17" s="70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222"/>
      <c r="AI17" s="168"/>
      <c r="AJ17" s="168"/>
      <c r="AK17" s="168"/>
      <c r="AL17" s="168"/>
      <c r="AM17" s="168">
        <v>1700</v>
      </c>
      <c r="AN17" s="168"/>
      <c r="AO17" s="168"/>
      <c r="AP17" s="168"/>
      <c r="AQ17" s="168"/>
      <c r="AR17" s="168"/>
      <c r="AS17" s="168"/>
      <c r="AT17" s="168"/>
      <c r="AU17" s="168"/>
      <c r="AV17" s="168"/>
      <c r="AW17" s="168"/>
      <c r="AX17" s="168"/>
      <c r="AY17" s="168"/>
      <c r="AZ17" s="168"/>
      <c r="BA17" s="171"/>
      <c r="BB17" s="171"/>
      <c r="BC17" s="171"/>
      <c r="BD17" s="171"/>
      <c r="BE17" s="171"/>
      <c r="BF17" s="171"/>
      <c r="BG17" s="171"/>
      <c r="BH17" s="171"/>
      <c r="BI17" s="171"/>
      <c r="BJ17" s="171"/>
      <c r="BK17" s="171"/>
      <c r="BL17" s="171"/>
      <c r="BM17" s="222"/>
      <c r="BN17" s="167"/>
      <c r="BO17" s="168"/>
      <c r="BP17" s="168"/>
      <c r="BQ17" s="168"/>
      <c r="BR17" s="168">
        <v>1700</v>
      </c>
      <c r="BS17" s="168"/>
      <c r="BT17" s="168"/>
      <c r="BU17" s="168"/>
      <c r="BV17" s="168"/>
      <c r="BW17" s="168"/>
      <c r="BX17" s="168"/>
      <c r="BY17" s="168"/>
      <c r="BZ17" s="168"/>
      <c r="CA17" s="168"/>
      <c r="CB17" s="168"/>
      <c r="CC17" s="168"/>
      <c r="CD17" s="168"/>
      <c r="CE17" s="168"/>
      <c r="CF17" s="171"/>
      <c r="CG17" s="171"/>
      <c r="CH17" s="171"/>
      <c r="CI17" s="171"/>
      <c r="CJ17" s="171"/>
      <c r="CK17" s="171"/>
      <c r="CL17" s="171"/>
      <c r="CM17" s="171"/>
      <c r="CN17" s="171"/>
      <c r="CO17" s="171"/>
      <c r="CP17" s="171"/>
      <c r="CQ17" s="257"/>
      <c r="CR17" s="257"/>
      <c r="CS17" s="257"/>
      <c r="CT17" s="257"/>
      <c r="CU17" s="257"/>
      <c r="CV17" s="257"/>
      <c r="CW17" s="257"/>
      <c r="CX17" s="257"/>
      <c r="CY17" s="257"/>
      <c r="CZ17" s="257"/>
      <c r="DA17" s="257"/>
      <c r="DB17" s="257"/>
      <c r="DC17" s="257"/>
      <c r="DD17" s="257"/>
      <c r="DE17" s="257"/>
      <c r="DF17" s="257"/>
      <c r="DG17" s="257"/>
      <c r="DH17" s="257"/>
      <c r="DI17" s="257"/>
      <c r="DJ17" s="257"/>
      <c r="DK17" s="257"/>
      <c r="DL17" s="257"/>
      <c r="DM17" s="257"/>
      <c r="DN17" s="257"/>
      <c r="DO17" s="257"/>
      <c r="DP17" s="257"/>
      <c r="DQ17" s="257"/>
      <c r="DR17" s="257"/>
      <c r="DS17" s="257"/>
      <c r="DT17" s="257"/>
      <c r="DU17" s="257"/>
      <c r="DV17" s="257"/>
      <c r="DW17" s="257"/>
      <c r="DX17" s="257"/>
      <c r="DY17" s="257"/>
      <c r="DZ17" s="257"/>
      <c r="EA17" s="257"/>
      <c r="EB17" s="257"/>
      <c r="EC17" s="257"/>
      <c r="ED17" s="257"/>
      <c r="EE17" s="257"/>
      <c r="EF17" s="257"/>
      <c r="EG17" s="257"/>
      <c r="EH17" s="257"/>
      <c r="EI17" s="257"/>
      <c r="EJ17" s="257"/>
      <c r="EK17" s="257"/>
      <c r="EL17" s="257"/>
      <c r="EM17" s="257"/>
      <c r="EN17" s="257"/>
      <c r="EO17" s="257"/>
      <c r="EP17" s="257"/>
      <c r="EQ17" s="257"/>
      <c r="ER17" s="257"/>
      <c r="ES17" s="257"/>
      <c r="ET17" s="257"/>
      <c r="EU17" s="257"/>
      <c r="EV17" s="257"/>
      <c r="EW17" s="257"/>
      <c r="EX17" s="257"/>
      <c r="EY17" s="257"/>
      <c r="EZ17" s="257"/>
      <c r="FA17" s="257"/>
      <c r="FB17" s="257"/>
      <c r="FC17" s="257"/>
      <c r="FD17" s="257"/>
      <c r="FE17" s="257"/>
      <c r="FF17" s="257"/>
      <c r="FG17" s="257"/>
      <c r="FH17" s="257"/>
      <c r="FI17" s="257"/>
      <c r="FJ17" s="257"/>
      <c r="FK17" s="257"/>
      <c r="FL17" s="257"/>
      <c r="FM17" s="257"/>
      <c r="FN17" s="257"/>
      <c r="FO17" s="257"/>
      <c r="FP17" s="257"/>
      <c r="FQ17" s="257"/>
      <c r="FR17" s="257"/>
      <c r="FS17" s="257"/>
      <c r="FT17" s="257"/>
      <c r="FU17" s="257"/>
      <c r="FV17" s="257"/>
      <c r="FW17" s="257"/>
      <c r="FX17" s="257"/>
      <c r="FY17" s="257"/>
      <c r="FZ17" s="257"/>
      <c r="GA17" s="257"/>
      <c r="GB17" s="257"/>
      <c r="GC17" s="257"/>
      <c r="GD17" s="257"/>
      <c r="GE17" s="257"/>
      <c r="GF17" s="257"/>
      <c r="GG17" s="257"/>
      <c r="GH17" s="257"/>
      <c r="GI17" s="257"/>
      <c r="GJ17" s="257"/>
      <c r="GK17" s="257"/>
      <c r="GL17" s="257"/>
      <c r="GM17" s="257"/>
      <c r="GN17" s="257"/>
      <c r="GO17" s="257"/>
      <c r="GP17" s="257"/>
      <c r="GQ17" s="257"/>
      <c r="GR17" s="257"/>
      <c r="GS17" s="257"/>
      <c r="GT17" s="257"/>
      <c r="GU17" s="257"/>
      <c r="GV17" s="257"/>
      <c r="GW17" s="257"/>
      <c r="GX17" s="257"/>
      <c r="GY17" s="257"/>
      <c r="GZ17" s="257"/>
      <c r="HA17" s="257"/>
      <c r="HB17" s="257"/>
      <c r="HC17" s="257"/>
      <c r="HD17" s="257"/>
      <c r="HE17" s="257"/>
      <c r="HF17" s="257"/>
      <c r="HG17" s="257"/>
      <c r="HH17" s="257"/>
      <c r="HI17" s="257"/>
      <c r="HJ17" s="257"/>
      <c r="HK17" s="257"/>
      <c r="HL17" s="257"/>
      <c r="HM17" s="257"/>
      <c r="HN17" s="257"/>
      <c r="HO17" s="257"/>
      <c r="HP17" s="257"/>
      <c r="HQ17" s="257"/>
      <c r="HR17" s="257"/>
      <c r="HS17" s="257"/>
      <c r="HT17" s="257"/>
      <c r="HU17" s="257"/>
      <c r="HV17" s="257"/>
      <c r="HW17" s="257"/>
      <c r="HX17" s="257"/>
      <c r="HY17" s="257"/>
      <c r="HZ17" s="257"/>
      <c r="IA17" s="257"/>
      <c r="IB17" s="257"/>
      <c r="IC17" s="257"/>
      <c r="ID17" s="257"/>
      <c r="IE17" s="257"/>
      <c r="IF17" s="257"/>
      <c r="IG17" s="257"/>
      <c r="IH17" s="257"/>
      <c r="II17" s="257"/>
      <c r="IJ17" s="257"/>
      <c r="IK17" s="257"/>
      <c r="IL17" s="257"/>
    </row>
    <row r="18" spans="1:246" ht="14.5" outlineLevel="1" x14ac:dyDescent="0.35">
      <c r="A18" s="80" t="s">
        <v>807</v>
      </c>
      <c r="B18" s="70"/>
      <c r="C18" s="70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222"/>
      <c r="AI18" s="168"/>
      <c r="AJ18" s="168"/>
      <c r="AK18" s="168"/>
      <c r="AL18" s="168"/>
      <c r="AM18" s="168">
        <v>29966.67</v>
      </c>
      <c r="AN18" s="168"/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71"/>
      <c r="BB18" s="171"/>
      <c r="BC18" s="171"/>
      <c r="BD18" s="171"/>
      <c r="BE18" s="171"/>
      <c r="BF18" s="171"/>
      <c r="BG18" s="171"/>
      <c r="BH18" s="171"/>
      <c r="BI18" s="171"/>
      <c r="BJ18" s="171"/>
      <c r="BK18" s="171"/>
      <c r="BL18" s="171"/>
      <c r="BM18" s="222"/>
      <c r="BN18" s="167"/>
      <c r="BO18" s="168"/>
      <c r="BP18" s="168"/>
      <c r="BQ18" s="168">
        <v>29000</v>
      </c>
      <c r="BR18" s="168"/>
      <c r="BS18" s="168"/>
      <c r="BT18" s="168"/>
      <c r="BU18" s="168"/>
      <c r="BV18" s="168"/>
      <c r="BW18" s="168"/>
      <c r="BX18" s="168"/>
      <c r="BY18" s="168"/>
      <c r="BZ18" s="168"/>
      <c r="CA18" s="168"/>
      <c r="CB18" s="168"/>
      <c r="CC18" s="168"/>
      <c r="CD18" s="168"/>
      <c r="CE18" s="168"/>
      <c r="CF18" s="171"/>
      <c r="CG18" s="171"/>
      <c r="CH18" s="171"/>
      <c r="CI18" s="171"/>
      <c r="CJ18" s="171"/>
      <c r="CK18" s="171"/>
      <c r="CL18" s="171"/>
      <c r="CM18" s="171"/>
      <c r="CN18" s="171"/>
      <c r="CO18" s="171"/>
      <c r="CP18" s="171"/>
      <c r="CQ18" s="257"/>
      <c r="CR18" s="257"/>
      <c r="CS18" s="257"/>
      <c r="CT18" s="257"/>
      <c r="CU18" s="257"/>
      <c r="CV18" s="257"/>
      <c r="CW18" s="257"/>
      <c r="CX18" s="257"/>
      <c r="CY18" s="257"/>
      <c r="CZ18" s="257"/>
      <c r="DA18" s="257"/>
      <c r="DB18" s="257"/>
      <c r="DC18" s="257"/>
      <c r="DD18" s="257"/>
      <c r="DE18" s="257"/>
      <c r="DF18" s="257"/>
      <c r="DG18" s="257"/>
      <c r="DH18" s="257"/>
      <c r="DI18" s="257"/>
      <c r="DJ18" s="257"/>
      <c r="DK18" s="257"/>
      <c r="DL18" s="257"/>
      <c r="DM18" s="257"/>
      <c r="DN18" s="257"/>
      <c r="DO18" s="257"/>
      <c r="DP18" s="257"/>
      <c r="DQ18" s="257"/>
      <c r="DR18" s="257"/>
      <c r="DS18" s="257"/>
      <c r="DT18" s="257"/>
      <c r="DU18" s="257"/>
      <c r="DV18" s="257"/>
      <c r="DW18" s="257"/>
      <c r="DX18" s="257"/>
      <c r="DY18" s="257"/>
      <c r="DZ18" s="257"/>
      <c r="EA18" s="257"/>
      <c r="EB18" s="257"/>
      <c r="EC18" s="257"/>
      <c r="ED18" s="257"/>
      <c r="EE18" s="257"/>
      <c r="EF18" s="257"/>
      <c r="EG18" s="257"/>
      <c r="EH18" s="257"/>
      <c r="EI18" s="257"/>
      <c r="EJ18" s="257"/>
      <c r="EK18" s="257"/>
      <c r="EL18" s="257"/>
      <c r="EM18" s="257"/>
      <c r="EN18" s="257"/>
      <c r="EO18" s="257"/>
      <c r="EP18" s="257"/>
      <c r="EQ18" s="257"/>
      <c r="ER18" s="257"/>
      <c r="ES18" s="257"/>
      <c r="ET18" s="257"/>
      <c r="EU18" s="257"/>
      <c r="EV18" s="257"/>
      <c r="EW18" s="257"/>
      <c r="EX18" s="257"/>
      <c r="EY18" s="257"/>
      <c r="EZ18" s="257"/>
      <c r="FA18" s="257"/>
      <c r="FB18" s="257"/>
      <c r="FC18" s="257"/>
      <c r="FD18" s="257"/>
      <c r="FE18" s="257"/>
      <c r="FF18" s="257"/>
      <c r="FG18" s="257"/>
      <c r="FH18" s="257"/>
      <c r="FI18" s="257"/>
      <c r="FJ18" s="257"/>
      <c r="FK18" s="257"/>
      <c r="FL18" s="257"/>
      <c r="FM18" s="257"/>
      <c r="FN18" s="257"/>
      <c r="FO18" s="257"/>
      <c r="FP18" s="257"/>
      <c r="FQ18" s="257"/>
      <c r="FR18" s="257"/>
      <c r="FS18" s="257"/>
      <c r="FT18" s="257"/>
      <c r="FU18" s="257"/>
      <c r="FV18" s="257"/>
      <c r="FW18" s="257"/>
      <c r="FX18" s="257"/>
      <c r="FY18" s="257"/>
      <c r="FZ18" s="257"/>
      <c r="GA18" s="257"/>
      <c r="GB18" s="257"/>
      <c r="GC18" s="257"/>
      <c r="GD18" s="257"/>
      <c r="GE18" s="257"/>
      <c r="GF18" s="257"/>
      <c r="GG18" s="257"/>
      <c r="GH18" s="257"/>
      <c r="GI18" s="257"/>
      <c r="GJ18" s="257"/>
      <c r="GK18" s="257"/>
      <c r="GL18" s="257"/>
      <c r="GM18" s="257"/>
      <c r="GN18" s="257"/>
      <c r="GO18" s="257"/>
      <c r="GP18" s="257"/>
      <c r="GQ18" s="257"/>
      <c r="GR18" s="257"/>
      <c r="GS18" s="257"/>
      <c r="GT18" s="257"/>
      <c r="GU18" s="257"/>
      <c r="GV18" s="257"/>
      <c r="GW18" s="257"/>
      <c r="GX18" s="257"/>
      <c r="GY18" s="257"/>
      <c r="GZ18" s="257"/>
      <c r="HA18" s="257"/>
      <c r="HB18" s="257"/>
      <c r="HC18" s="257"/>
      <c r="HD18" s="257"/>
      <c r="HE18" s="257"/>
      <c r="HF18" s="257"/>
      <c r="HG18" s="257"/>
      <c r="HH18" s="257"/>
      <c r="HI18" s="257"/>
      <c r="HJ18" s="257"/>
      <c r="HK18" s="257"/>
      <c r="HL18" s="257"/>
      <c r="HM18" s="257"/>
      <c r="HN18" s="257"/>
      <c r="HO18" s="257"/>
      <c r="HP18" s="257"/>
      <c r="HQ18" s="257"/>
      <c r="HR18" s="257"/>
      <c r="HS18" s="257"/>
      <c r="HT18" s="257"/>
      <c r="HU18" s="257"/>
      <c r="HV18" s="257"/>
      <c r="HW18" s="257"/>
      <c r="HX18" s="257"/>
      <c r="HY18" s="257"/>
      <c r="HZ18" s="257"/>
      <c r="IA18" s="257"/>
      <c r="IB18" s="257"/>
      <c r="IC18" s="257"/>
      <c r="ID18" s="257"/>
      <c r="IE18" s="257"/>
      <c r="IF18" s="257"/>
      <c r="IG18" s="257"/>
      <c r="IH18" s="257"/>
      <c r="II18" s="257"/>
      <c r="IJ18" s="257"/>
      <c r="IK18" s="257"/>
      <c r="IL18" s="257"/>
    </row>
    <row r="19" spans="1:246" ht="14.5" outlineLevel="1" x14ac:dyDescent="0.35">
      <c r="A19" s="210" t="s">
        <v>950</v>
      </c>
      <c r="B19" s="70"/>
      <c r="C19" s="70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71">
        <v>9206.06</v>
      </c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222"/>
      <c r="AI19" s="168">
        <v>840</v>
      </c>
      <c r="AJ19" s="168">
        <v>830</v>
      </c>
      <c r="AK19" s="168"/>
      <c r="AL19" s="168"/>
      <c r="AM19" s="168">
        <v>740.12</v>
      </c>
      <c r="AN19" s="168"/>
      <c r="AO19" s="168"/>
      <c r="AP19" s="168"/>
      <c r="AQ19" s="168"/>
      <c r="AR19" s="168"/>
      <c r="AS19" s="168"/>
      <c r="AT19" s="168"/>
      <c r="AU19" s="168"/>
      <c r="AV19" s="168"/>
      <c r="AW19" s="168"/>
      <c r="AX19" s="168"/>
      <c r="AY19" s="168"/>
      <c r="AZ19" s="168"/>
      <c r="BA19" s="171">
        <v>1000</v>
      </c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1">
        <v>500</v>
      </c>
      <c r="BM19" s="222"/>
      <c r="BN19" s="167"/>
      <c r="BO19" s="168"/>
      <c r="BP19" s="168">
        <v>830</v>
      </c>
      <c r="BQ19" s="168"/>
      <c r="BR19" s="168"/>
      <c r="BS19" s="168">
        <v>200</v>
      </c>
      <c r="BT19" s="168"/>
      <c r="BU19" s="168"/>
      <c r="BV19" s="168"/>
      <c r="BW19" s="168"/>
      <c r="BX19" s="168"/>
      <c r="BY19" s="168"/>
      <c r="BZ19" s="168"/>
      <c r="CA19" s="168"/>
      <c r="CB19" s="168"/>
      <c r="CC19" s="168"/>
      <c r="CD19" s="168"/>
      <c r="CE19" s="168"/>
      <c r="CF19" s="171"/>
      <c r="CG19" s="171">
        <v>1100</v>
      </c>
      <c r="CH19" s="171"/>
      <c r="CI19" s="171"/>
      <c r="CJ19" s="171"/>
      <c r="CK19" s="171"/>
      <c r="CL19" s="171"/>
      <c r="CM19" s="171"/>
      <c r="CN19" s="171"/>
      <c r="CO19" s="171"/>
      <c r="CP19" s="171"/>
      <c r="CQ19" s="257"/>
      <c r="CR19" s="257"/>
      <c r="CS19" s="257"/>
      <c r="CT19" s="257"/>
      <c r="CU19" s="257"/>
      <c r="CV19" s="257"/>
      <c r="CW19" s="257"/>
      <c r="CX19" s="257"/>
      <c r="CY19" s="257"/>
      <c r="CZ19" s="257"/>
      <c r="DA19" s="257"/>
      <c r="DB19" s="257"/>
      <c r="DC19" s="257"/>
      <c r="DD19" s="257"/>
      <c r="DE19" s="257"/>
      <c r="DF19" s="257"/>
      <c r="DG19" s="257"/>
      <c r="DH19" s="257"/>
      <c r="DI19" s="257"/>
      <c r="DJ19" s="257"/>
      <c r="DK19" s="257"/>
      <c r="DL19" s="257"/>
      <c r="DM19" s="257"/>
      <c r="DN19" s="257"/>
      <c r="DO19" s="257"/>
      <c r="DP19" s="257"/>
      <c r="DQ19" s="257"/>
      <c r="DR19" s="257"/>
      <c r="DS19" s="257"/>
      <c r="DT19" s="257"/>
      <c r="DU19" s="257"/>
      <c r="DV19" s="257"/>
      <c r="DW19" s="257"/>
      <c r="DX19" s="257"/>
      <c r="DY19" s="257"/>
      <c r="DZ19" s="257"/>
      <c r="EA19" s="257"/>
      <c r="EB19" s="257"/>
      <c r="EC19" s="257"/>
      <c r="ED19" s="257"/>
      <c r="EE19" s="257"/>
      <c r="EF19" s="257"/>
      <c r="EG19" s="257"/>
      <c r="EH19" s="257"/>
      <c r="EI19" s="257"/>
      <c r="EJ19" s="257"/>
      <c r="EK19" s="257"/>
      <c r="EL19" s="257"/>
      <c r="EM19" s="257"/>
      <c r="EN19" s="257"/>
      <c r="EO19" s="257"/>
      <c r="EP19" s="257"/>
      <c r="EQ19" s="257"/>
      <c r="ER19" s="257"/>
      <c r="ES19" s="257"/>
      <c r="ET19" s="257"/>
      <c r="EU19" s="257"/>
      <c r="EV19" s="257"/>
      <c r="EW19" s="257"/>
      <c r="EX19" s="257"/>
      <c r="EY19" s="257"/>
      <c r="EZ19" s="257"/>
      <c r="FA19" s="257"/>
      <c r="FB19" s="257"/>
      <c r="FC19" s="257"/>
      <c r="FD19" s="257"/>
      <c r="FE19" s="257"/>
      <c r="FF19" s="257"/>
      <c r="FG19" s="257"/>
      <c r="FH19" s="257"/>
      <c r="FI19" s="257"/>
      <c r="FJ19" s="257"/>
      <c r="FK19" s="257"/>
      <c r="FL19" s="257"/>
      <c r="FM19" s="257"/>
      <c r="FN19" s="257"/>
      <c r="FO19" s="257"/>
      <c r="FP19" s="257"/>
      <c r="FQ19" s="257"/>
      <c r="FR19" s="257"/>
      <c r="FS19" s="257"/>
      <c r="FT19" s="257"/>
      <c r="FU19" s="257"/>
      <c r="FV19" s="257"/>
      <c r="FW19" s="257"/>
      <c r="FX19" s="257"/>
      <c r="FY19" s="257"/>
      <c r="FZ19" s="257"/>
      <c r="GA19" s="257"/>
      <c r="GB19" s="257"/>
      <c r="GC19" s="257"/>
      <c r="GD19" s="257"/>
      <c r="GE19" s="257"/>
      <c r="GF19" s="257"/>
      <c r="GG19" s="257"/>
      <c r="GH19" s="257"/>
      <c r="GI19" s="257"/>
      <c r="GJ19" s="257"/>
      <c r="GK19" s="257"/>
      <c r="GL19" s="257"/>
      <c r="GM19" s="257"/>
      <c r="GN19" s="257"/>
      <c r="GO19" s="257"/>
      <c r="GP19" s="257"/>
      <c r="GQ19" s="257"/>
      <c r="GR19" s="257"/>
      <c r="GS19" s="257"/>
      <c r="GT19" s="257"/>
      <c r="GU19" s="257"/>
      <c r="GV19" s="257"/>
      <c r="GW19" s="257"/>
      <c r="GX19" s="257"/>
      <c r="GY19" s="257"/>
      <c r="GZ19" s="257"/>
      <c r="HA19" s="257"/>
      <c r="HB19" s="257"/>
      <c r="HC19" s="257"/>
      <c r="HD19" s="257"/>
      <c r="HE19" s="257"/>
      <c r="HF19" s="257"/>
      <c r="HG19" s="257"/>
      <c r="HH19" s="257"/>
      <c r="HI19" s="257"/>
      <c r="HJ19" s="257"/>
      <c r="HK19" s="257"/>
      <c r="HL19" s="257"/>
      <c r="HM19" s="257"/>
      <c r="HN19" s="257"/>
      <c r="HO19" s="257"/>
      <c r="HP19" s="257"/>
      <c r="HQ19" s="257"/>
      <c r="HR19" s="257"/>
      <c r="HS19" s="257"/>
      <c r="HT19" s="257"/>
      <c r="HU19" s="257"/>
      <c r="HV19" s="257"/>
      <c r="HW19" s="257"/>
      <c r="HX19" s="257"/>
      <c r="HY19" s="257"/>
      <c r="HZ19" s="257"/>
      <c r="IA19" s="257"/>
      <c r="IB19" s="257"/>
      <c r="IC19" s="257"/>
      <c r="ID19" s="257"/>
      <c r="IE19" s="257"/>
      <c r="IF19" s="257"/>
      <c r="IG19" s="257"/>
      <c r="IH19" s="257"/>
      <c r="II19" s="257"/>
      <c r="IJ19" s="257"/>
      <c r="IK19" s="257"/>
      <c r="IL19" s="257"/>
    </row>
    <row r="20" spans="1:246" ht="14.5" outlineLevel="1" x14ac:dyDescent="0.35">
      <c r="A20" s="210" t="s">
        <v>951</v>
      </c>
      <c r="B20" s="70"/>
      <c r="C20" s="70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222"/>
      <c r="AI20" s="168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8"/>
      <c r="AU20" s="168"/>
      <c r="AV20" s="168"/>
      <c r="AW20" s="168"/>
      <c r="AX20" s="168"/>
      <c r="AY20" s="168"/>
      <c r="AZ20" s="168"/>
      <c r="BA20" s="171">
        <v>1197</v>
      </c>
      <c r="BB20" s="171"/>
      <c r="BC20" s="171"/>
      <c r="BD20" s="171"/>
      <c r="BE20" s="171"/>
      <c r="BF20" s="171"/>
      <c r="BG20" s="171"/>
      <c r="BH20" s="171"/>
      <c r="BI20" s="171"/>
      <c r="BJ20" s="171"/>
      <c r="BK20" s="171"/>
      <c r="BL20" s="171">
        <v>510.06</v>
      </c>
      <c r="BM20" s="222"/>
      <c r="BN20" s="167"/>
      <c r="BO20" s="168"/>
      <c r="BP20" s="168">
        <v>1340</v>
      </c>
      <c r="BQ20" s="168"/>
      <c r="BR20" s="168"/>
      <c r="BS20" s="168"/>
      <c r="BT20" s="168"/>
      <c r="BU20" s="168"/>
      <c r="BV20" s="168"/>
      <c r="BW20" s="168"/>
      <c r="BX20" s="168"/>
      <c r="BY20" s="168"/>
      <c r="BZ20" s="168"/>
      <c r="CA20" s="168"/>
      <c r="CB20" s="168"/>
      <c r="CC20" s="168"/>
      <c r="CD20" s="168"/>
      <c r="CE20" s="168"/>
      <c r="CF20" s="171"/>
      <c r="CG20" s="171"/>
      <c r="CH20" s="171"/>
      <c r="CI20" s="171"/>
      <c r="CJ20" s="171"/>
      <c r="CK20" s="171"/>
      <c r="CL20" s="171"/>
      <c r="CM20" s="171"/>
      <c r="CN20" s="171"/>
      <c r="CO20" s="171"/>
      <c r="CP20" s="171"/>
      <c r="CQ20" s="257"/>
      <c r="CR20" s="257"/>
      <c r="CS20" s="257"/>
      <c r="CT20" s="257"/>
      <c r="CU20" s="257"/>
      <c r="CV20" s="257"/>
      <c r="CW20" s="257"/>
      <c r="CX20" s="257"/>
      <c r="CY20" s="257"/>
      <c r="CZ20" s="257"/>
      <c r="DA20" s="257"/>
      <c r="DB20" s="257"/>
      <c r="DC20" s="257"/>
      <c r="DD20" s="257"/>
      <c r="DE20" s="257"/>
      <c r="DF20" s="257"/>
      <c r="DG20" s="257"/>
      <c r="DH20" s="257"/>
      <c r="DI20" s="257"/>
      <c r="DJ20" s="257"/>
      <c r="DK20" s="257"/>
      <c r="DL20" s="257"/>
      <c r="DM20" s="257"/>
      <c r="DN20" s="257"/>
      <c r="DO20" s="257"/>
      <c r="DP20" s="257"/>
      <c r="DQ20" s="257"/>
      <c r="DR20" s="257"/>
      <c r="DS20" s="257"/>
      <c r="DT20" s="257"/>
      <c r="DU20" s="257"/>
      <c r="DV20" s="257"/>
      <c r="DW20" s="257"/>
      <c r="DX20" s="257"/>
      <c r="DY20" s="257"/>
      <c r="DZ20" s="257"/>
      <c r="EA20" s="257"/>
      <c r="EB20" s="257"/>
      <c r="EC20" s="257"/>
      <c r="ED20" s="257"/>
      <c r="EE20" s="257"/>
      <c r="EF20" s="257"/>
      <c r="EG20" s="257"/>
      <c r="EH20" s="257"/>
      <c r="EI20" s="257"/>
      <c r="EJ20" s="257"/>
      <c r="EK20" s="257"/>
      <c r="EL20" s="257"/>
      <c r="EM20" s="257"/>
      <c r="EN20" s="257"/>
      <c r="EO20" s="257"/>
      <c r="EP20" s="257"/>
      <c r="EQ20" s="257"/>
      <c r="ER20" s="257"/>
      <c r="ES20" s="257"/>
      <c r="ET20" s="257"/>
      <c r="EU20" s="257"/>
      <c r="EV20" s="257"/>
      <c r="EW20" s="257"/>
      <c r="EX20" s="257"/>
      <c r="EY20" s="257"/>
      <c r="EZ20" s="257"/>
      <c r="FA20" s="257"/>
      <c r="FB20" s="257"/>
      <c r="FC20" s="257"/>
      <c r="FD20" s="257"/>
      <c r="FE20" s="257"/>
      <c r="FF20" s="257"/>
      <c r="FG20" s="257"/>
      <c r="FH20" s="257"/>
      <c r="FI20" s="257"/>
      <c r="FJ20" s="257"/>
      <c r="FK20" s="257"/>
      <c r="FL20" s="257"/>
      <c r="FM20" s="257"/>
      <c r="FN20" s="257"/>
      <c r="FO20" s="257"/>
      <c r="FP20" s="257"/>
      <c r="FQ20" s="257"/>
      <c r="FR20" s="257"/>
      <c r="FS20" s="257"/>
      <c r="FT20" s="257"/>
      <c r="FU20" s="257"/>
      <c r="FV20" s="257"/>
      <c r="FW20" s="257"/>
      <c r="FX20" s="257"/>
      <c r="FY20" s="257"/>
      <c r="FZ20" s="257"/>
      <c r="GA20" s="257"/>
      <c r="GB20" s="257"/>
      <c r="GC20" s="257"/>
      <c r="GD20" s="257"/>
      <c r="GE20" s="257"/>
      <c r="GF20" s="257"/>
      <c r="GG20" s="257"/>
      <c r="GH20" s="257"/>
      <c r="GI20" s="257"/>
      <c r="GJ20" s="257"/>
      <c r="GK20" s="257"/>
      <c r="GL20" s="257"/>
      <c r="GM20" s="257"/>
      <c r="GN20" s="257"/>
      <c r="GO20" s="257"/>
      <c r="GP20" s="257"/>
      <c r="GQ20" s="257"/>
      <c r="GR20" s="257"/>
      <c r="GS20" s="257"/>
      <c r="GT20" s="257"/>
      <c r="GU20" s="257"/>
      <c r="GV20" s="257"/>
      <c r="GW20" s="257"/>
      <c r="GX20" s="257"/>
      <c r="GY20" s="257"/>
      <c r="GZ20" s="257"/>
      <c r="HA20" s="257"/>
      <c r="HB20" s="257"/>
      <c r="HC20" s="257"/>
      <c r="HD20" s="257"/>
      <c r="HE20" s="257"/>
      <c r="HF20" s="257"/>
      <c r="HG20" s="257"/>
      <c r="HH20" s="257"/>
      <c r="HI20" s="257"/>
      <c r="HJ20" s="257"/>
      <c r="HK20" s="257"/>
      <c r="HL20" s="257"/>
      <c r="HM20" s="257"/>
      <c r="HN20" s="257"/>
      <c r="HO20" s="257"/>
      <c r="HP20" s="257"/>
      <c r="HQ20" s="257"/>
      <c r="HR20" s="257"/>
      <c r="HS20" s="257"/>
      <c r="HT20" s="257"/>
      <c r="HU20" s="257"/>
      <c r="HV20" s="257"/>
      <c r="HW20" s="257"/>
      <c r="HX20" s="257"/>
      <c r="HY20" s="257"/>
      <c r="HZ20" s="257"/>
      <c r="IA20" s="257"/>
      <c r="IB20" s="257"/>
      <c r="IC20" s="257"/>
      <c r="ID20" s="257"/>
      <c r="IE20" s="257"/>
      <c r="IF20" s="257"/>
      <c r="IG20" s="257"/>
      <c r="IH20" s="257"/>
      <c r="II20" s="257"/>
      <c r="IJ20" s="257"/>
      <c r="IK20" s="257"/>
      <c r="IL20" s="257"/>
    </row>
    <row r="21" spans="1:246" ht="15.75" customHeight="1" outlineLevel="1" x14ac:dyDescent="0.35">
      <c r="A21" s="210" t="s">
        <v>952</v>
      </c>
      <c r="B21" s="70"/>
      <c r="C21" s="70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222"/>
      <c r="AI21" s="168"/>
      <c r="AJ21" s="168"/>
      <c r="AK21" s="168"/>
      <c r="AL21" s="168"/>
      <c r="AM21" s="168"/>
      <c r="AN21" s="168"/>
      <c r="AO21" s="168"/>
      <c r="AP21" s="168"/>
      <c r="AQ21" s="168"/>
      <c r="AR21" s="168"/>
      <c r="AS21" s="168"/>
      <c r="AT21" s="168"/>
      <c r="AU21" s="168"/>
      <c r="AV21" s="168"/>
      <c r="AW21" s="168"/>
      <c r="AX21" s="168"/>
      <c r="AY21" s="168"/>
      <c r="AZ21" s="168"/>
      <c r="BA21" s="171"/>
      <c r="BB21" s="171"/>
      <c r="BC21" s="171"/>
      <c r="BD21" s="171"/>
      <c r="BE21" s="171"/>
      <c r="BF21" s="171"/>
      <c r="BG21" s="171"/>
      <c r="BH21" s="171"/>
      <c r="BI21" s="171"/>
      <c r="BJ21" s="171"/>
      <c r="BK21" s="171"/>
      <c r="BL21" s="171"/>
      <c r="BM21" s="222"/>
      <c r="BN21" s="167"/>
      <c r="BO21" s="168"/>
      <c r="BP21" s="168">
        <v>955.99</v>
      </c>
      <c r="BQ21" s="168"/>
      <c r="BR21" s="168"/>
      <c r="BS21" s="168"/>
      <c r="BT21" s="168"/>
      <c r="BU21" s="168"/>
      <c r="BV21" s="168"/>
      <c r="BW21" s="168"/>
      <c r="BX21" s="168"/>
      <c r="BY21" s="168"/>
      <c r="BZ21" s="168"/>
      <c r="CA21" s="168"/>
      <c r="CB21" s="168"/>
      <c r="CC21" s="168"/>
      <c r="CD21" s="168"/>
      <c r="CE21" s="168"/>
      <c r="CF21" s="171"/>
      <c r="CG21" s="171"/>
      <c r="CH21" s="171"/>
      <c r="CI21" s="171"/>
      <c r="CJ21" s="171"/>
      <c r="CK21" s="171"/>
      <c r="CL21" s="171"/>
      <c r="CM21" s="171"/>
      <c r="CN21" s="171"/>
      <c r="CO21" s="171"/>
      <c r="CP21" s="171"/>
      <c r="CQ21" s="257"/>
      <c r="CR21" s="257"/>
      <c r="CS21" s="257"/>
      <c r="CT21" s="257"/>
      <c r="CU21" s="257"/>
      <c r="CV21" s="257"/>
      <c r="CW21" s="257"/>
      <c r="CX21" s="257"/>
      <c r="CY21" s="257"/>
      <c r="CZ21" s="257"/>
      <c r="DA21" s="257"/>
      <c r="DB21" s="257"/>
      <c r="DC21" s="257"/>
      <c r="DD21" s="257"/>
      <c r="DE21" s="257"/>
      <c r="DF21" s="257"/>
      <c r="DG21" s="257"/>
      <c r="DH21" s="257"/>
      <c r="DI21" s="257"/>
      <c r="DJ21" s="257"/>
      <c r="DK21" s="257"/>
      <c r="DL21" s="257"/>
      <c r="DM21" s="257"/>
      <c r="DN21" s="257"/>
      <c r="DO21" s="257"/>
      <c r="DP21" s="257"/>
      <c r="DQ21" s="257"/>
      <c r="DR21" s="257"/>
      <c r="DS21" s="257"/>
      <c r="DT21" s="257"/>
      <c r="DU21" s="257"/>
      <c r="DV21" s="257"/>
      <c r="DW21" s="257"/>
      <c r="DX21" s="257"/>
      <c r="DY21" s="257"/>
      <c r="DZ21" s="257"/>
      <c r="EA21" s="257"/>
      <c r="EB21" s="257"/>
      <c r="EC21" s="257"/>
      <c r="ED21" s="257"/>
      <c r="EE21" s="257"/>
      <c r="EF21" s="257"/>
      <c r="EG21" s="257"/>
      <c r="EH21" s="257"/>
      <c r="EI21" s="257"/>
      <c r="EJ21" s="257"/>
      <c r="EK21" s="257"/>
      <c r="EL21" s="257"/>
      <c r="EM21" s="257"/>
      <c r="EN21" s="257"/>
      <c r="EO21" s="257"/>
      <c r="EP21" s="257"/>
      <c r="EQ21" s="257"/>
      <c r="ER21" s="257"/>
      <c r="ES21" s="257"/>
      <c r="ET21" s="257"/>
      <c r="EU21" s="257"/>
      <c r="EV21" s="257"/>
      <c r="EW21" s="257"/>
      <c r="EX21" s="257"/>
      <c r="EY21" s="257"/>
      <c r="EZ21" s="257"/>
      <c r="FA21" s="257"/>
      <c r="FB21" s="257"/>
      <c r="FC21" s="257"/>
      <c r="FD21" s="257"/>
      <c r="FE21" s="257"/>
      <c r="FF21" s="257"/>
      <c r="FG21" s="257"/>
      <c r="FH21" s="257"/>
      <c r="FI21" s="257"/>
      <c r="FJ21" s="257"/>
      <c r="FK21" s="257"/>
      <c r="FL21" s="257"/>
      <c r="FM21" s="257"/>
      <c r="FN21" s="257"/>
      <c r="FO21" s="257"/>
      <c r="FP21" s="257"/>
      <c r="FQ21" s="257"/>
      <c r="FR21" s="257"/>
      <c r="FS21" s="257"/>
      <c r="FT21" s="257"/>
      <c r="FU21" s="257"/>
      <c r="FV21" s="257"/>
      <c r="FW21" s="257"/>
      <c r="FX21" s="257"/>
      <c r="FY21" s="257"/>
      <c r="FZ21" s="257"/>
      <c r="GA21" s="257"/>
      <c r="GB21" s="257"/>
      <c r="GC21" s="257"/>
      <c r="GD21" s="257"/>
      <c r="GE21" s="257"/>
      <c r="GF21" s="257"/>
      <c r="GG21" s="257"/>
      <c r="GH21" s="257"/>
      <c r="GI21" s="257"/>
      <c r="GJ21" s="257"/>
      <c r="GK21" s="257"/>
      <c r="GL21" s="257"/>
      <c r="GM21" s="257"/>
      <c r="GN21" s="257"/>
      <c r="GO21" s="257"/>
      <c r="GP21" s="257"/>
      <c r="GQ21" s="257"/>
      <c r="GR21" s="257"/>
      <c r="GS21" s="257"/>
      <c r="GT21" s="257"/>
      <c r="GU21" s="257"/>
      <c r="GV21" s="257"/>
      <c r="GW21" s="257"/>
      <c r="GX21" s="257"/>
      <c r="GY21" s="257"/>
      <c r="GZ21" s="257"/>
      <c r="HA21" s="257"/>
      <c r="HB21" s="257"/>
      <c r="HC21" s="257"/>
      <c r="HD21" s="257"/>
      <c r="HE21" s="257"/>
      <c r="HF21" s="257"/>
      <c r="HG21" s="257"/>
      <c r="HH21" s="257"/>
      <c r="HI21" s="257"/>
      <c r="HJ21" s="257"/>
      <c r="HK21" s="257"/>
      <c r="HL21" s="257"/>
      <c r="HM21" s="257"/>
      <c r="HN21" s="257"/>
      <c r="HO21" s="257"/>
      <c r="HP21" s="257"/>
      <c r="HQ21" s="257"/>
      <c r="HR21" s="257"/>
      <c r="HS21" s="257"/>
      <c r="HT21" s="257"/>
      <c r="HU21" s="257"/>
      <c r="HV21" s="257"/>
      <c r="HW21" s="257"/>
      <c r="HX21" s="257"/>
      <c r="HY21" s="257"/>
      <c r="HZ21" s="257"/>
      <c r="IA21" s="257"/>
      <c r="IB21" s="257"/>
      <c r="IC21" s="257"/>
      <c r="ID21" s="257"/>
      <c r="IE21" s="257"/>
      <c r="IF21" s="257"/>
      <c r="IG21" s="257"/>
      <c r="IH21" s="257"/>
      <c r="II21" s="257"/>
      <c r="IJ21" s="257"/>
      <c r="IK21" s="257"/>
      <c r="IL21" s="257"/>
    </row>
    <row r="22" spans="1:246" ht="15.75" customHeight="1" outlineLevel="1" x14ac:dyDescent="0.35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223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258"/>
      <c r="CR22" s="258"/>
      <c r="CS22" s="258"/>
      <c r="CT22" s="258"/>
      <c r="CU22" s="258"/>
      <c r="CV22" s="258"/>
      <c r="CW22" s="258"/>
      <c r="CX22" s="258"/>
      <c r="CY22" s="258"/>
      <c r="CZ22" s="258"/>
      <c r="DA22" s="258"/>
      <c r="DB22" s="258"/>
      <c r="DC22" s="258"/>
      <c r="DD22" s="258"/>
      <c r="DE22" s="258"/>
      <c r="DF22" s="258"/>
      <c r="DG22" s="258"/>
      <c r="DH22" s="258"/>
      <c r="DI22" s="258"/>
      <c r="DJ22" s="258"/>
      <c r="DK22" s="258"/>
      <c r="DL22" s="258"/>
      <c r="DM22" s="258"/>
      <c r="DN22" s="258"/>
      <c r="DO22" s="258"/>
      <c r="DP22" s="258"/>
      <c r="DQ22" s="258"/>
      <c r="DR22" s="258"/>
      <c r="DS22" s="258"/>
      <c r="DT22" s="258"/>
      <c r="DU22" s="258"/>
      <c r="DV22" s="258"/>
      <c r="DW22" s="258"/>
      <c r="DX22" s="258"/>
      <c r="DY22" s="258"/>
      <c r="DZ22" s="258"/>
      <c r="EA22" s="258"/>
      <c r="EB22" s="258"/>
      <c r="EC22" s="258"/>
      <c r="ED22" s="258"/>
      <c r="EE22" s="258"/>
      <c r="EF22" s="258"/>
      <c r="EG22" s="258"/>
      <c r="EH22" s="258"/>
      <c r="EI22" s="258"/>
      <c r="EJ22" s="258"/>
      <c r="EK22" s="258"/>
      <c r="EL22" s="258"/>
      <c r="EM22" s="258"/>
      <c r="EN22" s="258"/>
      <c r="EO22" s="258"/>
      <c r="EP22" s="258"/>
      <c r="EQ22" s="258"/>
      <c r="ER22" s="258"/>
      <c r="ES22" s="258"/>
      <c r="ET22" s="258"/>
      <c r="EU22" s="258"/>
      <c r="EV22" s="258"/>
      <c r="EW22" s="258"/>
      <c r="EX22" s="258"/>
      <c r="EY22" s="258"/>
      <c r="EZ22" s="258"/>
      <c r="FA22" s="258"/>
      <c r="FB22" s="258"/>
      <c r="FC22" s="258"/>
      <c r="FD22" s="258"/>
      <c r="FE22" s="258"/>
      <c r="FF22" s="258"/>
      <c r="FG22" s="258"/>
      <c r="FH22" s="258"/>
      <c r="FI22" s="258"/>
      <c r="FJ22" s="258"/>
      <c r="FK22" s="258"/>
      <c r="FL22" s="258"/>
      <c r="FM22" s="258"/>
      <c r="FN22" s="258"/>
      <c r="FO22" s="258"/>
      <c r="FP22" s="258"/>
      <c r="FQ22" s="258"/>
      <c r="FR22" s="258"/>
      <c r="FS22" s="258"/>
      <c r="FT22" s="258"/>
      <c r="FU22" s="258"/>
      <c r="FV22" s="258"/>
      <c r="FW22" s="258"/>
      <c r="FX22" s="258"/>
      <c r="FY22" s="258"/>
      <c r="FZ22" s="258"/>
      <c r="GA22" s="258"/>
      <c r="GB22" s="258"/>
      <c r="GC22" s="258"/>
      <c r="GD22" s="258"/>
      <c r="GE22" s="258"/>
      <c r="GF22" s="258"/>
      <c r="GG22" s="258"/>
      <c r="GH22" s="258"/>
      <c r="GI22" s="258"/>
      <c r="GJ22" s="258"/>
      <c r="GK22" s="258"/>
      <c r="GL22" s="258"/>
      <c r="GM22" s="258"/>
      <c r="GN22" s="258"/>
      <c r="GO22" s="258"/>
      <c r="GP22" s="258"/>
      <c r="GQ22" s="258"/>
      <c r="GR22" s="258"/>
      <c r="GS22" s="258"/>
      <c r="GT22" s="258"/>
      <c r="GU22" s="258"/>
      <c r="GV22" s="258"/>
      <c r="GW22" s="258"/>
      <c r="GX22" s="258"/>
      <c r="GY22" s="258"/>
      <c r="GZ22" s="258"/>
      <c r="HA22" s="258"/>
      <c r="HB22" s="258"/>
      <c r="HC22" s="258"/>
      <c r="HD22" s="258"/>
      <c r="HE22" s="258"/>
      <c r="HF22" s="258"/>
      <c r="HG22" s="258"/>
      <c r="HH22" s="258"/>
      <c r="HI22" s="258"/>
      <c r="HJ22" s="258"/>
      <c r="HK22" s="258"/>
      <c r="HL22" s="258"/>
      <c r="HM22" s="258"/>
      <c r="HN22" s="258"/>
      <c r="HO22" s="258"/>
      <c r="HP22" s="258"/>
      <c r="HQ22" s="258"/>
      <c r="HR22" s="258"/>
      <c r="HS22" s="258"/>
      <c r="HT22" s="258"/>
      <c r="HU22" s="258"/>
      <c r="HV22" s="258"/>
      <c r="HW22" s="258"/>
      <c r="HX22" s="258"/>
      <c r="HY22" s="258"/>
      <c r="HZ22" s="258"/>
      <c r="IA22" s="258"/>
      <c r="IB22" s="258"/>
      <c r="IC22" s="258"/>
      <c r="ID22" s="258"/>
      <c r="IE22" s="258"/>
      <c r="IF22" s="258"/>
      <c r="IG22" s="258"/>
      <c r="IH22" s="258"/>
      <c r="II22" s="258"/>
      <c r="IJ22" s="258"/>
      <c r="IK22" s="258"/>
      <c r="IL22" s="258"/>
    </row>
    <row r="23" spans="1:246" ht="15.75" customHeight="1" x14ac:dyDescent="0.35">
      <c r="A23" s="73" t="s">
        <v>815</v>
      </c>
      <c r="B23" s="70"/>
      <c r="C23" s="70"/>
      <c r="D23" s="164">
        <f t="shared" ref="D23:CQ23" si="316">SUM(D24:D32)</f>
        <v>0</v>
      </c>
      <c r="E23" s="164">
        <f t="shared" si="316"/>
        <v>0</v>
      </c>
      <c r="F23" s="164">
        <f t="shared" si="316"/>
        <v>0</v>
      </c>
      <c r="G23" s="164">
        <f t="shared" si="316"/>
        <v>0</v>
      </c>
      <c r="H23" s="164">
        <f t="shared" si="316"/>
        <v>0</v>
      </c>
      <c r="I23" s="164">
        <f t="shared" si="316"/>
        <v>0</v>
      </c>
      <c r="J23" s="164">
        <f t="shared" si="316"/>
        <v>0</v>
      </c>
      <c r="K23" s="164">
        <f t="shared" si="316"/>
        <v>0</v>
      </c>
      <c r="L23" s="164">
        <f t="shared" si="316"/>
        <v>0</v>
      </c>
      <c r="M23" s="164">
        <f t="shared" si="316"/>
        <v>0</v>
      </c>
      <c r="N23" s="164">
        <f t="shared" si="316"/>
        <v>0</v>
      </c>
      <c r="O23" s="164">
        <f t="shared" si="316"/>
        <v>0</v>
      </c>
      <c r="P23" s="164">
        <f t="shared" si="316"/>
        <v>0</v>
      </c>
      <c r="Q23" s="164">
        <f t="shared" si="316"/>
        <v>0</v>
      </c>
      <c r="R23" s="164">
        <f t="shared" si="316"/>
        <v>0</v>
      </c>
      <c r="S23" s="164">
        <f t="shared" si="316"/>
        <v>0</v>
      </c>
      <c r="T23" s="164">
        <f t="shared" si="316"/>
        <v>0</v>
      </c>
      <c r="U23" s="164">
        <f t="shared" si="316"/>
        <v>0</v>
      </c>
      <c r="V23" s="164">
        <f t="shared" si="316"/>
        <v>0</v>
      </c>
      <c r="W23" s="164">
        <f t="shared" si="316"/>
        <v>0</v>
      </c>
      <c r="X23" s="164">
        <f t="shared" si="316"/>
        <v>0</v>
      </c>
      <c r="Y23" s="164">
        <f t="shared" si="316"/>
        <v>0</v>
      </c>
      <c r="Z23" s="164">
        <f t="shared" si="316"/>
        <v>0</v>
      </c>
      <c r="AA23" s="164">
        <f t="shared" si="316"/>
        <v>0</v>
      </c>
      <c r="AB23" s="164">
        <f t="shared" si="316"/>
        <v>0</v>
      </c>
      <c r="AC23" s="164">
        <f t="shared" si="316"/>
        <v>0</v>
      </c>
      <c r="AD23" s="164">
        <f t="shared" si="316"/>
        <v>0</v>
      </c>
      <c r="AE23" s="164">
        <f t="shared" si="316"/>
        <v>0</v>
      </c>
      <c r="AF23" s="164">
        <f t="shared" si="316"/>
        <v>0</v>
      </c>
      <c r="AG23" s="164">
        <f t="shared" si="316"/>
        <v>0</v>
      </c>
      <c r="AH23" s="193">
        <f t="shared" si="316"/>
        <v>0</v>
      </c>
      <c r="AI23" s="164">
        <f t="shared" si="316"/>
        <v>0</v>
      </c>
      <c r="AJ23" s="164">
        <f t="shared" si="316"/>
        <v>0</v>
      </c>
      <c r="AK23" s="164">
        <f t="shared" si="316"/>
        <v>0</v>
      </c>
      <c r="AL23" s="164">
        <f t="shared" si="316"/>
        <v>0</v>
      </c>
      <c r="AM23" s="164">
        <f t="shared" si="316"/>
        <v>0</v>
      </c>
      <c r="AN23" s="164">
        <f t="shared" si="316"/>
        <v>0</v>
      </c>
      <c r="AO23" s="164">
        <f t="shared" si="316"/>
        <v>0</v>
      </c>
      <c r="AP23" s="164">
        <f t="shared" si="316"/>
        <v>0</v>
      </c>
      <c r="AQ23" s="164">
        <f t="shared" si="316"/>
        <v>0</v>
      </c>
      <c r="AR23" s="164">
        <f t="shared" si="316"/>
        <v>227.54</v>
      </c>
      <c r="AS23" s="164">
        <f t="shared" si="316"/>
        <v>0</v>
      </c>
      <c r="AT23" s="164">
        <f t="shared" si="316"/>
        <v>0</v>
      </c>
      <c r="AU23" s="164">
        <f t="shared" si="316"/>
        <v>0</v>
      </c>
      <c r="AV23" s="164">
        <f t="shared" si="316"/>
        <v>0</v>
      </c>
      <c r="AW23" s="164">
        <f t="shared" si="316"/>
        <v>0</v>
      </c>
      <c r="AX23" s="164">
        <f t="shared" si="316"/>
        <v>0</v>
      </c>
      <c r="AY23" s="164">
        <f t="shared" si="316"/>
        <v>0</v>
      </c>
      <c r="AZ23" s="164">
        <f t="shared" si="316"/>
        <v>0</v>
      </c>
      <c r="BA23" s="164">
        <f t="shared" si="316"/>
        <v>0</v>
      </c>
      <c r="BB23" s="164">
        <f t="shared" si="316"/>
        <v>0</v>
      </c>
      <c r="BC23" s="164">
        <f t="shared" si="316"/>
        <v>0</v>
      </c>
      <c r="BD23" s="164">
        <f t="shared" si="316"/>
        <v>0</v>
      </c>
      <c r="BE23" s="164">
        <f t="shared" si="316"/>
        <v>0</v>
      </c>
      <c r="BF23" s="164">
        <f t="shared" si="316"/>
        <v>0</v>
      </c>
      <c r="BG23" s="164">
        <f t="shared" si="316"/>
        <v>0</v>
      </c>
      <c r="BH23" s="164">
        <f t="shared" si="316"/>
        <v>0</v>
      </c>
      <c r="BI23" s="164">
        <f t="shared" si="316"/>
        <v>0</v>
      </c>
      <c r="BJ23" s="164">
        <f t="shared" si="316"/>
        <v>0</v>
      </c>
      <c r="BK23" s="164">
        <f t="shared" si="316"/>
        <v>0</v>
      </c>
      <c r="BL23" s="164">
        <f t="shared" si="316"/>
        <v>0</v>
      </c>
      <c r="BM23" s="193">
        <f t="shared" si="316"/>
        <v>0</v>
      </c>
      <c r="BN23" s="163">
        <f t="shared" si="316"/>
        <v>0</v>
      </c>
      <c r="BO23" s="164">
        <f t="shared" si="316"/>
        <v>0</v>
      </c>
      <c r="BP23" s="164">
        <f t="shared" si="316"/>
        <v>0</v>
      </c>
      <c r="BQ23" s="164">
        <f t="shared" si="316"/>
        <v>0</v>
      </c>
      <c r="BR23" s="164">
        <f t="shared" si="316"/>
        <v>0</v>
      </c>
      <c r="BS23" s="164">
        <f t="shared" si="316"/>
        <v>0</v>
      </c>
      <c r="BT23" s="164">
        <f t="shared" si="316"/>
        <v>0</v>
      </c>
      <c r="BU23" s="164">
        <f t="shared" si="316"/>
        <v>0</v>
      </c>
      <c r="BV23" s="164">
        <f t="shared" si="316"/>
        <v>0</v>
      </c>
      <c r="BW23" s="164">
        <f t="shared" si="316"/>
        <v>227.54</v>
      </c>
      <c r="BX23" s="164">
        <f t="shared" si="316"/>
        <v>0</v>
      </c>
      <c r="BY23" s="164">
        <f t="shared" si="316"/>
        <v>0</v>
      </c>
      <c r="BZ23" s="164">
        <f t="shared" si="316"/>
        <v>0</v>
      </c>
      <c r="CA23" s="164">
        <f t="shared" si="316"/>
        <v>0</v>
      </c>
      <c r="CB23" s="164">
        <f t="shared" si="316"/>
        <v>0</v>
      </c>
      <c r="CC23" s="164">
        <f t="shared" si="316"/>
        <v>0</v>
      </c>
      <c r="CD23" s="164">
        <f t="shared" si="316"/>
        <v>0</v>
      </c>
      <c r="CE23" s="164">
        <f t="shared" si="316"/>
        <v>0</v>
      </c>
      <c r="CF23" s="164">
        <f t="shared" si="316"/>
        <v>0</v>
      </c>
      <c r="CG23" s="164">
        <f t="shared" si="316"/>
        <v>0</v>
      </c>
      <c r="CH23" s="164">
        <f t="shared" si="316"/>
        <v>0</v>
      </c>
      <c r="CI23" s="164">
        <f t="shared" si="316"/>
        <v>0</v>
      </c>
      <c r="CJ23" s="164">
        <f t="shared" si="316"/>
        <v>22.8</v>
      </c>
      <c r="CK23" s="164">
        <f t="shared" si="316"/>
        <v>0</v>
      </c>
      <c r="CL23" s="164">
        <f t="shared" si="316"/>
        <v>0</v>
      </c>
      <c r="CM23" s="164">
        <f t="shared" si="316"/>
        <v>0</v>
      </c>
      <c r="CN23" s="164">
        <f t="shared" si="316"/>
        <v>0</v>
      </c>
      <c r="CO23" s="164">
        <f t="shared" si="316"/>
        <v>0</v>
      </c>
      <c r="CP23" s="164">
        <f t="shared" si="316"/>
        <v>0</v>
      </c>
      <c r="CQ23" s="193">
        <f t="shared" si="316"/>
        <v>0</v>
      </c>
      <c r="CR23" s="193">
        <f t="shared" ref="CR23:FC23" si="317">SUM(CR24:CR32)</f>
        <v>0</v>
      </c>
      <c r="CS23" s="193">
        <f t="shared" si="317"/>
        <v>0</v>
      </c>
      <c r="CT23" s="193">
        <f t="shared" si="317"/>
        <v>0</v>
      </c>
      <c r="CU23" s="193">
        <f t="shared" si="317"/>
        <v>0</v>
      </c>
      <c r="CV23" s="193">
        <f t="shared" si="317"/>
        <v>0</v>
      </c>
      <c r="CW23" s="193">
        <f t="shared" si="317"/>
        <v>0</v>
      </c>
      <c r="CX23" s="193">
        <f t="shared" si="317"/>
        <v>0</v>
      </c>
      <c r="CY23" s="193">
        <f t="shared" si="317"/>
        <v>0</v>
      </c>
      <c r="CZ23" s="193">
        <f t="shared" si="317"/>
        <v>0</v>
      </c>
      <c r="DA23" s="193">
        <f t="shared" si="317"/>
        <v>0</v>
      </c>
      <c r="DB23" s="193">
        <f t="shared" si="317"/>
        <v>0</v>
      </c>
      <c r="DC23" s="193">
        <f t="shared" si="317"/>
        <v>0</v>
      </c>
      <c r="DD23" s="193">
        <f t="shared" si="317"/>
        <v>0</v>
      </c>
      <c r="DE23" s="193">
        <f t="shared" si="317"/>
        <v>0</v>
      </c>
      <c r="DF23" s="193">
        <f t="shared" si="317"/>
        <v>0</v>
      </c>
      <c r="DG23" s="193">
        <f t="shared" si="317"/>
        <v>0</v>
      </c>
      <c r="DH23" s="193">
        <f t="shared" si="317"/>
        <v>0</v>
      </c>
      <c r="DI23" s="193">
        <f t="shared" si="317"/>
        <v>0</v>
      </c>
      <c r="DJ23" s="193">
        <f t="shared" si="317"/>
        <v>0</v>
      </c>
      <c r="DK23" s="193">
        <f t="shared" si="317"/>
        <v>0</v>
      </c>
      <c r="DL23" s="193">
        <f t="shared" si="317"/>
        <v>0</v>
      </c>
      <c r="DM23" s="193">
        <f t="shared" si="317"/>
        <v>0</v>
      </c>
      <c r="DN23" s="193">
        <f t="shared" si="317"/>
        <v>0</v>
      </c>
      <c r="DO23" s="193">
        <f t="shared" si="317"/>
        <v>0</v>
      </c>
      <c r="DP23" s="193">
        <f t="shared" si="317"/>
        <v>0</v>
      </c>
      <c r="DQ23" s="193">
        <f t="shared" si="317"/>
        <v>0</v>
      </c>
      <c r="DR23" s="193">
        <f t="shared" si="317"/>
        <v>0</v>
      </c>
      <c r="DS23" s="193">
        <f t="shared" si="317"/>
        <v>0</v>
      </c>
      <c r="DT23" s="193">
        <f t="shared" si="317"/>
        <v>0</v>
      </c>
      <c r="DU23" s="193">
        <f t="shared" si="317"/>
        <v>0</v>
      </c>
      <c r="DV23" s="193">
        <f t="shared" si="317"/>
        <v>0</v>
      </c>
      <c r="DW23" s="193">
        <f t="shared" si="317"/>
        <v>0</v>
      </c>
      <c r="DX23" s="193">
        <f t="shared" si="317"/>
        <v>0</v>
      </c>
      <c r="DY23" s="193">
        <f t="shared" si="317"/>
        <v>0</v>
      </c>
      <c r="DZ23" s="193">
        <f t="shared" si="317"/>
        <v>0</v>
      </c>
      <c r="EA23" s="193">
        <f t="shared" si="317"/>
        <v>0</v>
      </c>
      <c r="EB23" s="193">
        <f t="shared" si="317"/>
        <v>0</v>
      </c>
      <c r="EC23" s="193">
        <f t="shared" si="317"/>
        <v>0</v>
      </c>
      <c r="ED23" s="193">
        <f t="shared" si="317"/>
        <v>0</v>
      </c>
      <c r="EE23" s="193">
        <f t="shared" si="317"/>
        <v>0</v>
      </c>
      <c r="EF23" s="193">
        <f t="shared" si="317"/>
        <v>0</v>
      </c>
      <c r="EG23" s="193">
        <f t="shared" si="317"/>
        <v>0</v>
      </c>
      <c r="EH23" s="193">
        <f t="shared" si="317"/>
        <v>0</v>
      </c>
      <c r="EI23" s="193">
        <f t="shared" si="317"/>
        <v>0</v>
      </c>
      <c r="EJ23" s="193">
        <f t="shared" si="317"/>
        <v>0</v>
      </c>
      <c r="EK23" s="193">
        <f t="shared" si="317"/>
        <v>0</v>
      </c>
      <c r="EL23" s="193">
        <f t="shared" si="317"/>
        <v>0</v>
      </c>
      <c r="EM23" s="193">
        <f t="shared" si="317"/>
        <v>0</v>
      </c>
      <c r="EN23" s="193">
        <f t="shared" si="317"/>
        <v>0</v>
      </c>
      <c r="EO23" s="193">
        <f t="shared" si="317"/>
        <v>0</v>
      </c>
      <c r="EP23" s="193">
        <f t="shared" si="317"/>
        <v>0</v>
      </c>
      <c r="EQ23" s="193">
        <f t="shared" si="317"/>
        <v>0</v>
      </c>
      <c r="ER23" s="193">
        <f t="shared" si="317"/>
        <v>0</v>
      </c>
      <c r="ES23" s="193">
        <f t="shared" si="317"/>
        <v>0</v>
      </c>
      <c r="ET23" s="193">
        <f t="shared" si="317"/>
        <v>0</v>
      </c>
      <c r="EU23" s="193">
        <f t="shared" si="317"/>
        <v>0</v>
      </c>
      <c r="EV23" s="193">
        <f t="shared" si="317"/>
        <v>0</v>
      </c>
      <c r="EW23" s="193">
        <f t="shared" si="317"/>
        <v>0</v>
      </c>
      <c r="EX23" s="193">
        <f t="shared" si="317"/>
        <v>0</v>
      </c>
      <c r="EY23" s="193">
        <f t="shared" si="317"/>
        <v>0</v>
      </c>
      <c r="EZ23" s="193">
        <f t="shared" si="317"/>
        <v>0</v>
      </c>
      <c r="FA23" s="193">
        <f t="shared" si="317"/>
        <v>0</v>
      </c>
      <c r="FB23" s="193">
        <f t="shared" si="317"/>
        <v>0</v>
      </c>
      <c r="FC23" s="193">
        <f t="shared" si="317"/>
        <v>0</v>
      </c>
      <c r="FD23" s="193">
        <f t="shared" ref="FD23:HO23" si="318">SUM(FD24:FD32)</f>
        <v>0</v>
      </c>
      <c r="FE23" s="193">
        <f t="shared" si="318"/>
        <v>0</v>
      </c>
      <c r="FF23" s="193">
        <f t="shared" si="318"/>
        <v>0</v>
      </c>
      <c r="FG23" s="193">
        <f t="shared" si="318"/>
        <v>0</v>
      </c>
      <c r="FH23" s="193">
        <f t="shared" si="318"/>
        <v>0</v>
      </c>
      <c r="FI23" s="193">
        <f t="shared" si="318"/>
        <v>0</v>
      </c>
      <c r="FJ23" s="193">
        <f t="shared" si="318"/>
        <v>0</v>
      </c>
      <c r="FK23" s="193">
        <f t="shared" si="318"/>
        <v>0</v>
      </c>
      <c r="FL23" s="193">
        <f t="shared" si="318"/>
        <v>0</v>
      </c>
      <c r="FM23" s="193">
        <f t="shared" si="318"/>
        <v>0</v>
      </c>
      <c r="FN23" s="193">
        <f t="shared" si="318"/>
        <v>0</v>
      </c>
      <c r="FO23" s="193">
        <f t="shared" si="318"/>
        <v>0</v>
      </c>
      <c r="FP23" s="193">
        <f t="shared" si="318"/>
        <v>0</v>
      </c>
      <c r="FQ23" s="193">
        <f t="shared" si="318"/>
        <v>0</v>
      </c>
      <c r="FR23" s="193">
        <f t="shared" si="318"/>
        <v>0</v>
      </c>
      <c r="FS23" s="193">
        <f t="shared" si="318"/>
        <v>0</v>
      </c>
      <c r="FT23" s="193">
        <f t="shared" si="318"/>
        <v>0</v>
      </c>
      <c r="FU23" s="193">
        <f t="shared" si="318"/>
        <v>0</v>
      </c>
      <c r="FV23" s="193">
        <f t="shared" si="318"/>
        <v>0</v>
      </c>
      <c r="FW23" s="193">
        <f t="shared" si="318"/>
        <v>0</v>
      </c>
      <c r="FX23" s="193">
        <f t="shared" si="318"/>
        <v>0</v>
      </c>
      <c r="FY23" s="193">
        <f t="shared" si="318"/>
        <v>0</v>
      </c>
      <c r="FZ23" s="193">
        <f t="shared" si="318"/>
        <v>0</v>
      </c>
      <c r="GA23" s="193">
        <f t="shared" si="318"/>
        <v>0</v>
      </c>
      <c r="GB23" s="193">
        <f t="shared" si="318"/>
        <v>0</v>
      </c>
      <c r="GC23" s="193">
        <f t="shared" si="318"/>
        <v>0</v>
      </c>
      <c r="GD23" s="193">
        <f t="shared" si="318"/>
        <v>0</v>
      </c>
      <c r="GE23" s="193">
        <f t="shared" si="318"/>
        <v>0</v>
      </c>
      <c r="GF23" s="193">
        <f t="shared" si="318"/>
        <v>0</v>
      </c>
      <c r="GG23" s="193">
        <f t="shared" si="318"/>
        <v>0</v>
      </c>
      <c r="GH23" s="193">
        <f t="shared" si="318"/>
        <v>0</v>
      </c>
      <c r="GI23" s="193">
        <f t="shared" si="318"/>
        <v>0</v>
      </c>
      <c r="GJ23" s="193">
        <f t="shared" si="318"/>
        <v>0</v>
      </c>
      <c r="GK23" s="193">
        <f t="shared" si="318"/>
        <v>0</v>
      </c>
      <c r="GL23" s="193">
        <f t="shared" si="318"/>
        <v>0</v>
      </c>
      <c r="GM23" s="193">
        <f t="shared" si="318"/>
        <v>0</v>
      </c>
      <c r="GN23" s="193">
        <f t="shared" si="318"/>
        <v>0</v>
      </c>
      <c r="GO23" s="193">
        <f t="shared" si="318"/>
        <v>0</v>
      </c>
      <c r="GP23" s="193">
        <f t="shared" si="318"/>
        <v>0</v>
      </c>
      <c r="GQ23" s="193">
        <f t="shared" si="318"/>
        <v>0</v>
      </c>
      <c r="GR23" s="193">
        <f t="shared" si="318"/>
        <v>0</v>
      </c>
      <c r="GS23" s="193">
        <f t="shared" si="318"/>
        <v>0</v>
      </c>
      <c r="GT23" s="193">
        <f t="shared" si="318"/>
        <v>0</v>
      </c>
      <c r="GU23" s="193">
        <f t="shared" si="318"/>
        <v>0</v>
      </c>
      <c r="GV23" s="193">
        <f t="shared" si="318"/>
        <v>0</v>
      </c>
      <c r="GW23" s="193">
        <f t="shared" si="318"/>
        <v>0</v>
      </c>
      <c r="GX23" s="193">
        <f t="shared" si="318"/>
        <v>0</v>
      </c>
      <c r="GY23" s="193">
        <f t="shared" si="318"/>
        <v>0</v>
      </c>
      <c r="GZ23" s="193">
        <f t="shared" si="318"/>
        <v>0</v>
      </c>
      <c r="HA23" s="193">
        <f t="shared" si="318"/>
        <v>0</v>
      </c>
      <c r="HB23" s="193">
        <f t="shared" si="318"/>
        <v>0</v>
      </c>
      <c r="HC23" s="193">
        <f t="shared" si="318"/>
        <v>0</v>
      </c>
      <c r="HD23" s="193">
        <f t="shared" si="318"/>
        <v>0</v>
      </c>
      <c r="HE23" s="193">
        <f t="shared" si="318"/>
        <v>0</v>
      </c>
      <c r="HF23" s="193">
        <f t="shared" si="318"/>
        <v>0</v>
      </c>
      <c r="HG23" s="193">
        <f t="shared" si="318"/>
        <v>0</v>
      </c>
      <c r="HH23" s="193">
        <f t="shared" si="318"/>
        <v>0</v>
      </c>
      <c r="HI23" s="193">
        <f t="shared" si="318"/>
        <v>0</v>
      </c>
      <c r="HJ23" s="193">
        <f t="shared" si="318"/>
        <v>0</v>
      </c>
      <c r="HK23" s="193">
        <f t="shared" si="318"/>
        <v>0</v>
      </c>
      <c r="HL23" s="193">
        <f t="shared" si="318"/>
        <v>0</v>
      </c>
      <c r="HM23" s="193">
        <f t="shared" si="318"/>
        <v>0</v>
      </c>
      <c r="HN23" s="193">
        <f t="shared" si="318"/>
        <v>0</v>
      </c>
      <c r="HO23" s="193">
        <f t="shared" si="318"/>
        <v>0</v>
      </c>
      <c r="HP23" s="193">
        <f t="shared" ref="HP23:IL23" si="319">SUM(HP24:HP32)</f>
        <v>0</v>
      </c>
      <c r="HQ23" s="193">
        <f t="shared" si="319"/>
        <v>0</v>
      </c>
      <c r="HR23" s="193">
        <f t="shared" si="319"/>
        <v>0</v>
      </c>
      <c r="HS23" s="193">
        <f t="shared" si="319"/>
        <v>0</v>
      </c>
      <c r="HT23" s="193">
        <f t="shared" si="319"/>
        <v>0</v>
      </c>
      <c r="HU23" s="193">
        <f t="shared" si="319"/>
        <v>0</v>
      </c>
      <c r="HV23" s="193">
        <f t="shared" si="319"/>
        <v>0</v>
      </c>
      <c r="HW23" s="193">
        <f t="shared" si="319"/>
        <v>0</v>
      </c>
      <c r="HX23" s="193">
        <f t="shared" si="319"/>
        <v>0</v>
      </c>
      <c r="HY23" s="193">
        <f t="shared" si="319"/>
        <v>0</v>
      </c>
      <c r="HZ23" s="193">
        <f t="shared" si="319"/>
        <v>0</v>
      </c>
      <c r="IA23" s="193">
        <f t="shared" si="319"/>
        <v>0</v>
      </c>
      <c r="IB23" s="193">
        <f t="shared" si="319"/>
        <v>0</v>
      </c>
      <c r="IC23" s="193">
        <f t="shared" si="319"/>
        <v>0</v>
      </c>
      <c r="ID23" s="193">
        <f t="shared" si="319"/>
        <v>0</v>
      </c>
      <c r="IE23" s="193">
        <f t="shared" si="319"/>
        <v>0</v>
      </c>
      <c r="IF23" s="193">
        <f t="shared" si="319"/>
        <v>0</v>
      </c>
      <c r="IG23" s="193">
        <f t="shared" si="319"/>
        <v>0</v>
      </c>
      <c r="IH23" s="193">
        <f t="shared" si="319"/>
        <v>0</v>
      </c>
      <c r="II23" s="193">
        <f t="shared" si="319"/>
        <v>0</v>
      </c>
      <c r="IJ23" s="193">
        <f t="shared" si="319"/>
        <v>0</v>
      </c>
      <c r="IK23" s="193">
        <f t="shared" si="319"/>
        <v>0</v>
      </c>
      <c r="IL23" s="193">
        <f t="shared" si="319"/>
        <v>0</v>
      </c>
    </row>
    <row r="24" spans="1:246" ht="15.75" customHeight="1" outlineLevel="1" x14ac:dyDescent="0.35">
      <c r="A24" s="3" t="s">
        <v>32</v>
      </c>
      <c r="B24" s="70"/>
      <c r="C24" s="70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94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94"/>
      <c r="BN24" s="167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168"/>
      <c r="CP24" s="168"/>
      <c r="CQ24" s="259"/>
      <c r="CR24" s="259"/>
      <c r="CS24" s="259"/>
      <c r="CT24" s="259"/>
      <c r="CU24" s="259"/>
      <c r="CV24" s="259"/>
      <c r="CW24" s="259"/>
      <c r="CX24" s="259"/>
      <c r="CY24" s="259"/>
      <c r="CZ24" s="259"/>
      <c r="DA24" s="259"/>
      <c r="DB24" s="259"/>
      <c r="DC24" s="259"/>
      <c r="DD24" s="259"/>
      <c r="DE24" s="259"/>
      <c r="DF24" s="259"/>
      <c r="DG24" s="259"/>
      <c r="DH24" s="259"/>
      <c r="DI24" s="259"/>
      <c r="DJ24" s="259"/>
      <c r="DK24" s="259"/>
      <c r="DL24" s="259"/>
      <c r="DM24" s="259"/>
      <c r="DN24" s="259"/>
      <c r="DO24" s="259"/>
      <c r="DP24" s="259"/>
      <c r="DQ24" s="259"/>
      <c r="DR24" s="259"/>
      <c r="DS24" s="259"/>
      <c r="DT24" s="259"/>
      <c r="DU24" s="259"/>
      <c r="DV24" s="259"/>
      <c r="DW24" s="259"/>
      <c r="DX24" s="259"/>
      <c r="DY24" s="259"/>
      <c r="DZ24" s="259"/>
      <c r="EA24" s="259"/>
      <c r="EB24" s="259"/>
      <c r="EC24" s="259"/>
      <c r="ED24" s="259"/>
      <c r="EE24" s="259"/>
      <c r="EF24" s="259"/>
      <c r="EG24" s="259"/>
      <c r="EH24" s="259"/>
      <c r="EI24" s="259"/>
      <c r="EJ24" s="259"/>
      <c r="EK24" s="259"/>
      <c r="EL24" s="259"/>
      <c r="EM24" s="259"/>
      <c r="EN24" s="259"/>
      <c r="EO24" s="259"/>
      <c r="EP24" s="259"/>
      <c r="EQ24" s="259"/>
      <c r="ER24" s="259"/>
      <c r="ES24" s="259"/>
      <c r="ET24" s="259"/>
      <c r="EU24" s="259"/>
      <c r="EV24" s="259"/>
      <c r="EW24" s="259"/>
      <c r="EX24" s="259"/>
      <c r="EY24" s="259"/>
      <c r="EZ24" s="259"/>
      <c r="FA24" s="259"/>
      <c r="FB24" s="259"/>
      <c r="FC24" s="259"/>
      <c r="FD24" s="259"/>
      <c r="FE24" s="259"/>
      <c r="FF24" s="259"/>
      <c r="FG24" s="259"/>
      <c r="FH24" s="259"/>
      <c r="FI24" s="259"/>
      <c r="FJ24" s="259"/>
      <c r="FK24" s="259"/>
      <c r="FL24" s="259"/>
      <c r="FM24" s="259"/>
      <c r="FN24" s="259"/>
      <c r="FO24" s="259"/>
      <c r="FP24" s="259"/>
      <c r="FQ24" s="259"/>
      <c r="FR24" s="259"/>
      <c r="FS24" s="259"/>
      <c r="FT24" s="259"/>
      <c r="FU24" s="259"/>
      <c r="FV24" s="259"/>
      <c r="FW24" s="259"/>
      <c r="FX24" s="259"/>
      <c r="FY24" s="259"/>
      <c r="FZ24" s="259"/>
      <c r="GA24" s="259"/>
      <c r="GB24" s="259"/>
      <c r="GC24" s="259"/>
      <c r="GD24" s="259"/>
      <c r="GE24" s="259"/>
      <c r="GF24" s="259"/>
      <c r="GG24" s="259"/>
      <c r="GH24" s="259"/>
      <c r="GI24" s="259"/>
      <c r="GJ24" s="259"/>
      <c r="GK24" s="259"/>
      <c r="GL24" s="259"/>
      <c r="GM24" s="259"/>
      <c r="GN24" s="259"/>
      <c r="GO24" s="259"/>
      <c r="GP24" s="259"/>
      <c r="GQ24" s="259"/>
      <c r="GR24" s="259"/>
      <c r="GS24" s="259"/>
      <c r="GT24" s="259"/>
      <c r="GU24" s="259"/>
      <c r="GV24" s="259"/>
      <c r="GW24" s="259"/>
      <c r="GX24" s="259"/>
      <c r="GY24" s="259"/>
      <c r="GZ24" s="259"/>
      <c r="HA24" s="259"/>
      <c r="HB24" s="259"/>
      <c r="HC24" s="259"/>
      <c r="HD24" s="259"/>
      <c r="HE24" s="259"/>
      <c r="HF24" s="259"/>
      <c r="HG24" s="259"/>
      <c r="HH24" s="259"/>
      <c r="HI24" s="259"/>
      <c r="HJ24" s="259"/>
      <c r="HK24" s="259"/>
      <c r="HL24" s="259"/>
      <c r="HM24" s="259"/>
      <c r="HN24" s="259"/>
      <c r="HO24" s="259"/>
      <c r="HP24" s="259"/>
      <c r="HQ24" s="259"/>
      <c r="HR24" s="259"/>
      <c r="HS24" s="259"/>
      <c r="HT24" s="259"/>
      <c r="HU24" s="259"/>
      <c r="HV24" s="259"/>
      <c r="HW24" s="259"/>
      <c r="HX24" s="259"/>
      <c r="HY24" s="259"/>
      <c r="HZ24" s="259"/>
      <c r="IA24" s="259"/>
      <c r="IB24" s="259"/>
      <c r="IC24" s="259"/>
      <c r="ID24" s="259"/>
      <c r="IE24" s="259"/>
      <c r="IF24" s="259"/>
      <c r="IG24" s="259"/>
      <c r="IH24" s="259"/>
      <c r="II24" s="259"/>
      <c r="IJ24" s="259"/>
      <c r="IK24" s="259"/>
      <c r="IL24" s="259"/>
    </row>
    <row r="25" spans="1:246" ht="15.75" customHeight="1" outlineLevel="1" x14ac:dyDescent="0.35">
      <c r="A25" s="3" t="s">
        <v>42</v>
      </c>
      <c r="B25" s="70"/>
      <c r="C25" s="70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94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94"/>
      <c r="BN25" s="167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168"/>
      <c r="CP25" s="168"/>
      <c r="CQ25" s="259"/>
      <c r="CR25" s="259"/>
      <c r="CS25" s="259"/>
      <c r="CT25" s="259"/>
      <c r="CU25" s="259"/>
      <c r="CV25" s="259"/>
      <c r="CW25" s="259"/>
      <c r="CX25" s="259"/>
      <c r="CY25" s="259"/>
      <c r="CZ25" s="259"/>
      <c r="DA25" s="259"/>
      <c r="DB25" s="259"/>
      <c r="DC25" s="259"/>
      <c r="DD25" s="259"/>
      <c r="DE25" s="259"/>
      <c r="DF25" s="259"/>
      <c r="DG25" s="259"/>
      <c r="DH25" s="259"/>
      <c r="DI25" s="259"/>
      <c r="DJ25" s="259"/>
      <c r="DK25" s="259"/>
      <c r="DL25" s="259"/>
      <c r="DM25" s="259"/>
      <c r="DN25" s="259"/>
      <c r="DO25" s="259"/>
      <c r="DP25" s="259"/>
      <c r="DQ25" s="259"/>
      <c r="DR25" s="259"/>
      <c r="DS25" s="259"/>
      <c r="DT25" s="259"/>
      <c r="DU25" s="259"/>
      <c r="DV25" s="259"/>
      <c r="DW25" s="259"/>
      <c r="DX25" s="259"/>
      <c r="DY25" s="259"/>
      <c r="DZ25" s="259"/>
      <c r="EA25" s="259"/>
      <c r="EB25" s="259"/>
      <c r="EC25" s="259"/>
      <c r="ED25" s="259"/>
      <c r="EE25" s="259"/>
      <c r="EF25" s="259"/>
      <c r="EG25" s="259"/>
      <c r="EH25" s="259"/>
      <c r="EI25" s="259"/>
      <c r="EJ25" s="259"/>
      <c r="EK25" s="259"/>
      <c r="EL25" s="259"/>
      <c r="EM25" s="259"/>
      <c r="EN25" s="259"/>
      <c r="EO25" s="259"/>
      <c r="EP25" s="259"/>
      <c r="EQ25" s="259"/>
      <c r="ER25" s="259"/>
      <c r="ES25" s="259"/>
      <c r="ET25" s="259"/>
      <c r="EU25" s="259"/>
      <c r="EV25" s="259"/>
      <c r="EW25" s="259"/>
      <c r="EX25" s="259"/>
      <c r="EY25" s="259"/>
      <c r="EZ25" s="259"/>
      <c r="FA25" s="259"/>
      <c r="FB25" s="259"/>
      <c r="FC25" s="259"/>
      <c r="FD25" s="259"/>
      <c r="FE25" s="259"/>
      <c r="FF25" s="259"/>
      <c r="FG25" s="259"/>
      <c r="FH25" s="259"/>
      <c r="FI25" s="259"/>
      <c r="FJ25" s="259"/>
      <c r="FK25" s="259"/>
      <c r="FL25" s="259"/>
      <c r="FM25" s="259"/>
      <c r="FN25" s="259"/>
      <c r="FO25" s="259"/>
      <c r="FP25" s="259"/>
      <c r="FQ25" s="259"/>
      <c r="FR25" s="259"/>
      <c r="FS25" s="259"/>
      <c r="FT25" s="259"/>
      <c r="FU25" s="259"/>
      <c r="FV25" s="259"/>
      <c r="FW25" s="259"/>
      <c r="FX25" s="259"/>
      <c r="FY25" s="259"/>
      <c r="FZ25" s="259"/>
      <c r="GA25" s="259"/>
      <c r="GB25" s="259"/>
      <c r="GC25" s="259"/>
      <c r="GD25" s="259"/>
      <c r="GE25" s="259"/>
      <c r="GF25" s="259"/>
      <c r="GG25" s="259"/>
      <c r="GH25" s="259"/>
      <c r="GI25" s="259"/>
      <c r="GJ25" s="259"/>
      <c r="GK25" s="259"/>
      <c r="GL25" s="259"/>
      <c r="GM25" s="259"/>
      <c r="GN25" s="259"/>
      <c r="GO25" s="259"/>
      <c r="GP25" s="259"/>
      <c r="GQ25" s="259"/>
      <c r="GR25" s="259"/>
      <c r="GS25" s="259"/>
      <c r="GT25" s="259"/>
      <c r="GU25" s="259"/>
      <c r="GV25" s="259"/>
      <c r="GW25" s="259"/>
      <c r="GX25" s="259"/>
      <c r="GY25" s="259"/>
      <c r="GZ25" s="259"/>
      <c r="HA25" s="259"/>
      <c r="HB25" s="259"/>
      <c r="HC25" s="259"/>
      <c r="HD25" s="259"/>
      <c r="HE25" s="259"/>
      <c r="HF25" s="259"/>
      <c r="HG25" s="259"/>
      <c r="HH25" s="259"/>
      <c r="HI25" s="259"/>
      <c r="HJ25" s="259"/>
      <c r="HK25" s="259"/>
      <c r="HL25" s="259"/>
      <c r="HM25" s="259"/>
      <c r="HN25" s="259"/>
      <c r="HO25" s="259"/>
      <c r="HP25" s="259"/>
      <c r="HQ25" s="259"/>
      <c r="HR25" s="259"/>
      <c r="HS25" s="259"/>
      <c r="HT25" s="259"/>
      <c r="HU25" s="259"/>
      <c r="HV25" s="259"/>
      <c r="HW25" s="259"/>
      <c r="HX25" s="259"/>
      <c r="HY25" s="259"/>
      <c r="HZ25" s="259"/>
      <c r="IA25" s="259"/>
      <c r="IB25" s="259"/>
      <c r="IC25" s="259"/>
      <c r="ID25" s="259"/>
      <c r="IE25" s="259"/>
      <c r="IF25" s="259"/>
      <c r="IG25" s="259"/>
      <c r="IH25" s="259"/>
      <c r="II25" s="259"/>
      <c r="IJ25" s="259"/>
      <c r="IK25" s="259"/>
      <c r="IL25" s="259"/>
    </row>
    <row r="26" spans="1:246" ht="15.75" customHeight="1" outlineLevel="1" x14ac:dyDescent="0.35">
      <c r="A26" s="3" t="s">
        <v>38</v>
      </c>
      <c r="B26" s="70"/>
      <c r="C26" s="70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94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8"/>
      <c r="AU26" s="168"/>
      <c r="AV26" s="168"/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/>
      <c r="BJ26" s="168"/>
      <c r="BK26" s="168"/>
      <c r="BL26" s="168"/>
      <c r="BM26" s="194"/>
      <c r="BN26" s="167"/>
      <c r="BO26" s="168"/>
      <c r="BP26" s="168"/>
      <c r="BQ26" s="168"/>
      <c r="BR26" s="168"/>
      <c r="BS26" s="168"/>
      <c r="BT26" s="168"/>
      <c r="BU26" s="168"/>
      <c r="BV26" s="168"/>
      <c r="BW26" s="168"/>
      <c r="BX26" s="168"/>
      <c r="BY26" s="168"/>
      <c r="BZ26" s="168"/>
      <c r="CA26" s="168"/>
      <c r="CB26" s="168"/>
      <c r="CC26" s="168"/>
      <c r="CD26" s="168"/>
      <c r="CE26" s="168"/>
      <c r="CF26" s="168"/>
      <c r="CG26" s="168"/>
      <c r="CH26" s="168"/>
      <c r="CI26" s="168"/>
      <c r="CJ26" s="168"/>
      <c r="CK26" s="168"/>
      <c r="CL26" s="168"/>
      <c r="CM26" s="168"/>
      <c r="CN26" s="168"/>
      <c r="CO26" s="168"/>
      <c r="CP26" s="168"/>
      <c r="CQ26" s="259"/>
      <c r="CR26" s="259"/>
      <c r="CS26" s="259"/>
      <c r="CT26" s="259"/>
      <c r="CU26" s="259"/>
      <c r="CV26" s="259"/>
      <c r="CW26" s="259"/>
      <c r="CX26" s="259"/>
      <c r="CY26" s="259"/>
      <c r="CZ26" s="259"/>
      <c r="DA26" s="259"/>
      <c r="DB26" s="259"/>
      <c r="DC26" s="259"/>
      <c r="DD26" s="259"/>
      <c r="DE26" s="259"/>
      <c r="DF26" s="259"/>
      <c r="DG26" s="259"/>
      <c r="DH26" s="259"/>
      <c r="DI26" s="259"/>
      <c r="DJ26" s="259"/>
      <c r="DK26" s="259"/>
      <c r="DL26" s="259"/>
      <c r="DM26" s="259"/>
      <c r="DN26" s="259"/>
      <c r="DO26" s="259"/>
      <c r="DP26" s="259"/>
      <c r="DQ26" s="259"/>
      <c r="DR26" s="259"/>
      <c r="DS26" s="259"/>
      <c r="DT26" s="259"/>
      <c r="DU26" s="259"/>
      <c r="DV26" s="259"/>
      <c r="DW26" s="259"/>
      <c r="DX26" s="259"/>
      <c r="DY26" s="259"/>
      <c r="DZ26" s="259"/>
      <c r="EA26" s="259"/>
      <c r="EB26" s="259"/>
      <c r="EC26" s="259"/>
      <c r="ED26" s="259"/>
      <c r="EE26" s="259"/>
      <c r="EF26" s="259"/>
      <c r="EG26" s="259"/>
      <c r="EH26" s="259"/>
      <c r="EI26" s="259"/>
      <c r="EJ26" s="259"/>
      <c r="EK26" s="259"/>
      <c r="EL26" s="259"/>
      <c r="EM26" s="259"/>
      <c r="EN26" s="259"/>
      <c r="EO26" s="259"/>
      <c r="EP26" s="259"/>
      <c r="EQ26" s="259"/>
      <c r="ER26" s="259"/>
      <c r="ES26" s="259"/>
      <c r="ET26" s="259"/>
      <c r="EU26" s="259"/>
      <c r="EV26" s="259"/>
      <c r="EW26" s="259"/>
      <c r="EX26" s="259"/>
      <c r="EY26" s="259"/>
      <c r="EZ26" s="259"/>
      <c r="FA26" s="259"/>
      <c r="FB26" s="259"/>
      <c r="FC26" s="259"/>
      <c r="FD26" s="259"/>
      <c r="FE26" s="259"/>
      <c r="FF26" s="259"/>
      <c r="FG26" s="259"/>
      <c r="FH26" s="259"/>
      <c r="FI26" s="259"/>
      <c r="FJ26" s="259"/>
      <c r="FK26" s="259"/>
      <c r="FL26" s="259"/>
      <c r="FM26" s="259"/>
      <c r="FN26" s="259"/>
      <c r="FO26" s="259"/>
      <c r="FP26" s="259"/>
      <c r="FQ26" s="259"/>
      <c r="FR26" s="259"/>
      <c r="FS26" s="259"/>
      <c r="FT26" s="259"/>
      <c r="FU26" s="259"/>
      <c r="FV26" s="259"/>
      <c r="FW26" s="259"/>
      <c r="FX26" s="259"/>
      <c r="FY26" s="259"/>
      <c r="FZ26" s="259"/>
      <c r="GA26" s="259"/>
      <c r="GB26" s="259"/>
      <c r="GC26" s="259"/>
      <c r="GD26" s="259"/>
      <c r="GE26" s="259"/>
      <c r="GF26" s="259"/>
      <c r="GG26" s="259"/>
      <c r="GH26" s="259"/>
      <c r="GI26" s="259"/>
      <c r="GJ26" s="259"/>
      <c r="GK26" s="259"/>
      <c r="GL26" s="259"/>
      <c r="GM26" s="259"/>
      <c r="GN26" s="259"/>
      <c r="GO26" s="259"/>
      <c r="GP26" s="259"/>
      <c r="GQ26" s="259"/>
      <c r="GR26" s="259"/>
      <c r="GS26" s="259"/>
      <c r="GT26" s="259"/>
      <c r="GU26" s="259"/>
      <c r="GV26" s="259"/>
      <c r="GW26" s="259"/>
      <c r="GX26" s="259"/>
      <c r="GY26" s="259"/>
      <c r="GZ26" s="259"/>
      <c r="HA26" s="259"/>
      <c r="HB26" s="259"/>
      <c r="HC26" s="259"/>
      <c r="HD26" s="259"/>
      <c r="HE26" s="259"/>
      <c r="HF26" s="259"/>
      <c r="HG26" s="259"/>
      <c r="HH26" s="259"/>
      <c r="HI26" s="259"/>
      <c r="HJ26" s="259"/>
      <c r="HK26" s="259"/>
      <c r="HL26" s="259"/>
      <c r="HM26" s="259"/>
      <c r="HN26" s="259"/>
      <c r="HO26" s="259"/>
      <c r="HP26" s="259"/>
      <c r="HQ26" s="259"/>
      <c r="HR26" s="259"/>
      <c r="HS26" s="259"/>
      <c r="HT26" s="259"/>
      <c r="HU26" s="259"/>
      <c r="HV26" s="259"/>
      <c r="HW26" s="259"/>
      <c r="HX26" s="259"/>
      <c r="HY26" s="259"/>
      <c r="HZ26" s="259"/>
      <c r="IA26" s="259"/>
      <c r="IB26" s="259"/>
      <c r="IC26" s="259"/>
      <c r="ID26" s="259"/>
      <c r="IE26" s="259"/>
      <c r="IF26" s="259"/>
      <c r="IG26" s="259"/>
      <c r="IH26" s="259"/>
      <c r="II26" s="259"/>
      <c r="IJ26" s="259"/>
      <c r="IK26" s="259"/>
      <c r="IL26" s="259"/>
    </row>
    <row r="27" spans="1:246" ht="15.75" customHeight="1" outlineLevel="1" x14ac:dyDescent="0.35">
      <c r="A27" s="3" t="s">
        <v>51</v>
      </c>
      <c r="B27" s="70"/>
      <c r="C27" s="70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94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94"/>
      <c r="BN27" s="167"/>
      <c r="BO27" s="168"/>
      <c r="BP27" s="168"/>
      <c r="BQ27" s="168"/>
      <c r="BR27" s="168"/>
      <c r="BS27" s="168"/>
      <c r="BT27" s="168"/>
      <c r="BU27" s="168"/>
      <c r="BV27" s="168"/>
      <c r="BW27" s="168"/>
      <c r="BX27" s="168"/>
      <c r="BY27" s="168"/>
      <c r="BZ27" s="168"/>
      <c r="CA27" s="168"/>
      <c r="CB27" s="168"/>
      <c r="CC27" s="168"/>
      <c r="CD27" s="168"/>
      <c r="CE27" s="168"/>
      <c r="CF27" s="168"/>
      <c r="CG27" s="168"/>
      <c r="CH27" s="168"/>
      <c r="CI27" s="168"/>
      <c r="CJ27" s="168">
        <v>22.8</v>
      </c>
      <c r="CK27" s="168"/>
      <c r="CL27" s="168"/>
      <c r="CM27" s="168"/>
      <c r="CN27" s="168"/>
      <c r="CO27" s="168"/>
      <c r="CP27" s="168"/>
      <c r="CQ27" s="259"/>
      <c r="CR27" s="259"/>
      <c r="CS27" s="259"/>
      <c r="CT27" s="259"/>
      <c r="CU27" s="259"/>
      <c r="CV27" s="259"/>
      <c r="CW27" s="259"/>
      <c r="CX27" s="259"/>
      <c r="CY27" s="259"/>
      <c r="CZ27" s="259"/>
      <c r="DA27" s="259"/>
      <c r="DB27" s="259"/>
      <c r="DC27" s="259"/>
      <c r="DD27" s="259"/>
      <c r="DE27" s="259"/>
      <c r="DF27" s="259"/>
      <c r="DG27" s="259"/>
      <c r="DH27" s="259"/>
      <c r="DI27" s="259"/>
      <c r="DJ27" s="259"/>
      <c r="DK27" s="259"/>
      <c r="DL27" s="259"/>
      <c r="DM27" s="259"/>
      <c r="DN27" s="259"/>
      <c r="DO27" s="259"/>
      <c r="DP27" s="259"/>
      <c r="DQ27" s="259"/>
      <c r="DR27" s="259"/>
      <c r="DS27" s="259"/>
      <c r="DT27" s="259"/>
      <c r="DU27" s="259"/>
      <c r="DV27" s="259"/>
      <c r="DW27" s="259"/>
      <c r="DX27" s="259"/>
      <c r="DY27" s="259"/>
      <c r="DZ27" s="259"/>
      <c r="EA27" s="259"/>
      <c r="EB27" s="259"/>
      <c r="EC27" s="259"/>
      <c r="ED27" s="259"/>
      <c r="EE27" s="259"/>
      <c r="EF27" s="259"/>
      <c r="EG27" s="259"/>
      <c r="EH27" s="259"/>
      <c r="EI27" s="259"/>
      <c r="EJ27" s="259"/>
      <c r="EK27" s="259"/>
      <c r="EL27" s="259"/>
      <c r="EM27" s="259"/>
      <c r="EN27" s="259"/>
      <c r="EO27" s="259"/>
      <c r="EP27" s="259"/>
      <c r="EQ27" s="259"/>
      <c r="ER27" s="259"/>
      <c r="ES27" s="259"/>
      <c r="ET27" s="259"/>
      <c r="EU27" s="259"/>
      <c r="EV27" s="259"/>
      <c r="EW27" s="259"/>
      <c r="EX27" s="259"/>
      <c r="EY27" s="259"/>
      <c r="EZ27" s="259"/>
      <c r="FA27" s="259"/>
      <c r="FB27" s="259"/>
      <c r="FC27" s="259"/>
      <c r="FD27" s="259"/>
      <c r="FE27" s="259"/>
      <c r="FF27" s="259"/>
      <c r="FG27" s="259"/>
      <c r="FH27" s="259"/>
      <c r="FI27" s="259"/>
      <c r="FJ27" s="259"/>
      <c r="FK27" s="259"/>
      <c r="FL27" s="259"/>
      <c r="FM27" s="259"/>
      <c r="FN27" s="259"/>
      <c r="FO27" s="259"/>
      <c r="FP27" s="259"/>
      <c r="FQ27" s="259"/>
      <c r="FR27" s="259"/>
      <c r="FS27" s="259"/>
      <c r="FT27" s="259"/>
      <c r="FU27" s="259"/>
      <c r="FV27" s="259"/>
      <c r="FW27" s="259"/>
      <c r="FX27" s="259"/>
      <c r="FY27" s="259"/>
      <c r="FZ27" s="259"/>
      <c r="GA27" s="259"/>
      <c r="GB27" s="259"/>
      <c r="GC27" s="259"/>
      <c r="GD27" s="259"/>
      <c r="GE27" s="259"/>
      <c r="GF27" s="259"/>
      <c r="GG27" s="259"/>
      <c r="GH27" s="259"/>
      <c r="GI27" s="259"/>
      <c r="GJ27" s="259"/>
      <c r="GK27" s="259"/>
      <c r="GL27" s="259"/>
      <c r="GM27" s="259"/>
      <c r="GN27" s="259"/>
      <c r="GO27" s="259"/>
      <c r="GP27" s="259"/>
      <c r="GQ27" s="259"/>
      <c r="GR27" s="259"/>
      <c r="GS27" s="259"/>
      <c r="GT27" s="259"/>
      <c r="GU27" s="259"/>
      <c r="GV27" s="259"/>
      <c r="GW27" s="259"/>
      <c r="GX27" s="259"/>
      <c r="GY27" s="259"/>
      <c r="GZ27" s="259"/>
      <c r="HA27" s="259"/>
      <c r="HB27" s="259"/>
      <c r="HC27" s="259"/>
      <c r="HD27" s="259"/>
      <c r="HE27" s="259"/>
      <c r="HF27" s="259"/>
      <c r="HG27" s="259"/>
      <c r="HH27" s="259"/>
      <c r="HI27" s="259"/>
      <c r="HJ27" s="259"/>
      <c r="HK27" s="259"/>
      <c r="HL27" s="259"/>
      <c r="HM27" s="259"/>
      <c r="HN27" s="259"/>
      <c r="HO27" s="259"/>
      <c r="HP27" s="259"/>
      <c r="HQ27" s="259"/>
      <c r="HR27" s="259"/>
      <c r="HS27" s="259"/>
      <c r="HT27" s="259"/>
      <c r="HU27" s="259"/>
      <c r="HV27" s="259"/>
      <c r="HW27" s="259"/>
      <c r="HX27" s="259"/>
      <c r="HY27" s="259"/>
      <c r="HZ27" s="259"/>
      <c r="IA27" s="259"/>
      <c r="IB27" s="259"/>
      <c r="IC27" s="259"/>
      <c r="ID27" s="259"/>
      <c r="IE27" s="259"/>
      <c r="IF27" s="259"/>
      <c r="IG27" s="259"/>
      <c r="IH27" s="259"/>
      <c r="II27" s="259"/>
      <c r="IJ27" s="259"/>
      <c r="IK27" s="259"/>
      <c r="IL27" s="259"/>
    </row>
    <row r="28" spans="1:246" ht="15.75" customHeight="1" outlineLevel="1" x14ac:dyDescent="0.35">
      <c r="A28" s="3" t="s">
        <v>56</v>
      </c>
      <c r="B28" s="70"/>
      <c r="C28" s="70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94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168"/>
      <c r="BC28" s="168"/>
      <c r="BD28" s="168"/>
      <c r="BE28" s="168"/>
      <c r="BF28" s="168"/>
      <c r="BG28" s="168"/>
      <c r="BH28" s="168"/>
      <c r="BI28" s="168"/>
      <c r="BJ28" s="168"/>
      <c r="BK28" s="168"/>
      <c r="BL28" s="168"/>
      <c r="BM28" s="194"/>
      <c r="BN28" s="167"/>
      <c r="BO28" s="168"/>
      <c r="BP28" s="168"/>
      <c r="BQ28" s="168"/>
      <c r="BR28" s="168"/>
      <c r="BS28" s="168"/>
      <c r="BT28" s="168"/>
      <c r="BU28" s="168"/>
      <c r="BV28" s="168"/>
      <c r="BW28" s="168"/>
      <c r="BX28" s="168"/>
      <c r="BY28" s="168"/>
      <c r="BZ28" s="168"/>
      <c r="CA28" s="168"/>
      <c r="CB28" s="168"/>
      <c r="CC28" s="168"/>
      <c r="CD28" s="168"/>
      <c r="CE28" s="168"/>
      <c r="CF28" s="168"/>
      <c r="CG28" s="168"/>
      <c r="CH28" s="168"/>
      <c r="CI28" s="168"/>
      <c r="CJ28" s="168"/>
      <c r="CK28" s="168"/>
      <c r="CL28" s="168"/>
      <c r="CM28" s="168"/>
      <c r="CN28" s="168"/>
      <c r="CO28" s="168"/>
      <c r="CP28" s="168"/>
      <c r="CQ28" s="259"/>
      <c r="CR28" s="259"/>
      <c r="CS28" s="259"/>
      <c r="CT28" s="259"/>
      <c r="CU28" s="259"/>
      <c r="CV28" s="259"/>
      <c r="CW28" s="259"/>
      <c r="CX28" s="259"/>
      <c r="CY28" s="259"/>
      <c r="CZ28" s="259"/>
      <c r="DA28" s="259"/>
      <c r="DB28" s="259"/>
      <c r="DC28" s="259"/>
      <c r="DD28" s="259"/>
      <c r="DE28" s="259"/>
      <c r="DF28" s="259"/>
      <c r="DG28" s="259"/>
      <c r="DH28" s="259"/>
      <c r="DI28" s="259"/>
      <c r="DJ28" s="259"/>
      <c r="DK28" s="259"/>
      <c r="DL28" s="259"/>
      <c r="DM28" s="259"/>
      <c r="DN28" s="259"/>
      <c r="DO28" s="259"/>
      <c r="DP28" s="259"/>
      <c r="DQ28" s="259"/>
      <c r="DR28" s="259"/>
      <c r="DS28" s="259"/>
      <c r="DT28" s="259"/>
      <c r="DU28" s="259"/>
      <c r="DV28" s="259"/>
      <c r="DW28" s="259"/>
      <c r="DX28" s="259"/>
      <c r="DY28" s="259"/>
      <c r="DZ28" s="259"/>
      <c r="EA28" s="259"/>
      <c r="EB28" s="259"/>
      <c r="EC28" s="259"/>
      <c r="ED28" s="259"/>
      <c r="EE28" s="259"/>
      <c r="EF28" s="259"/>
      <c r="EG28" s="259"/>
      <c r="EH28" s="259"/>
      <c r="EI28" s="259"/>
      <c r="EJ28" s="259"/>
      <c r="EK28" s="259"/>
      <c r="EL28" s="259"/>
      <c r="EM28" s="259"/>
      <c r="EN28" s="259"/>
      <c r="EO28" s="259"/>
      <c r="EP28" s="259"/>
      <c r="EQ28" s="259"/>
      <c r="ER28" s="259"/>
      <c r="ES28" s="259"/>
      <c r="ET28" s="259"/>
      <c r="EU28" s="259"/>
      <c r="EV28" s="259"/>
      <c r="EW28" s="259"/>
      <c r="EX28" s="259"/>
      <c r="EY28" s="259"/>
      <c r="EZ28" s="259"/>
      <c r="FA28" s="259"/>
      <c r="FB28" s="259"/>
      <c r="FC28" s="259"/>
      <c r="FD28" s="259"/>
      <c r="FE28" s="259"/>
      <c r="FF28" s="259"/>
      <c r="FG28" s="259"/>
      <c r="FH28" s="259"/>
      <c r="FI28" s="259"/>
      <c r="FJ28" s="259"/>
      <c r="FK28" s="259"/>
      <c r="FL28" s="259"/>
      <c r="FM28" s="259"/>
      <c r="FN28" s="259"/>
      <c r="FO28" s="259"/>
      <c r="FP28" s="259"/>
      <c r="FQ28" s="259"/>
      <c r="FR28" s="259"/>
      <c r="FS28" s="259"/>
      <c r="FT28" s="259"/>
      <c r="FU28" s="259"/>
      <c r="FV28" s="259"/>
      <c r="FW28" s="259"/>
      <c r="FX28" s="259"/>
      <c r="FY28" s="259"/>
      <c r="FZ28" s="259"/>
      <c r="GA28" s="259"/>
      <c r="GB28" s="259"/>
      <c r="GC28" s="259"/>
      <c r="GD28" s="259"/>
      <c r="GE28" s="259"/>
      <c r="GF28" s="259"/>
      <c r="GG28" s="259"/>
      <c r="GH28" s="259"/>
      <c r="GI28" s="259"/>
      <c r="GJ28" s="259"/>
      <c r="GK28" s="259"/>
      <c r="GL28" s="259"/>
      <c r="GM28" s="259"/>
      <c r="GN28" s="259"/>
      <c r="GO28" s="259"/>
      <c r="GP28" s="259"/>
      <c r="GQ28" s="259"/>
      <c r="GR28" s="259"/>
      <c r="GS28" s="259"/>
      <c r="GT28" s="259"/>
      <c r="GU28" s="259"/>
      <c r="GV28" s="259"/>
      <c r="GW28" s="259"/>
      <c r="GX28" s="259"/>
      <c r="GY28" s="259"/>
      <c r="GZ28" s="259"/>
      <c r="HA28" s="259"/>
      <c r="HB28" s="259"/>
      <c r="HC28" s="259"/>
      <c r="HD28" s="259"/>
      <c r="HE28" s="259"/>
      <c r="HF28" s="259"/>
      <c r="HG28" s="259"/>
      <c r="HH28" s="259"/>
      <c r="HI28" s="259"/>
      <c r="HJ28" s="259"/>
      <c r="HK28" s="259"/>
      <c r="HL28" s="259"/>
      <c r="HM28" s="259"/>
      <c r="HN28" s="259"/>
      <c r="HO28" s="259"/>
      <c r="HP28" s="259"/>
      <c r="HQ28" s="259"/>
      <c r="HR28" s="259"/>
      <c r="HS28" s="259"/>
      <c r="HT28" s="259"/>
      <c r="HU28" s="259"/>
      <c r="HV28" s="259"/>
      <c r="HW28" s="259"/>
      <c r="HX28" s="259"/>
      <c r="HY28" s="259"/>
      <c r="HZ28" s="259"/>
      <c r="IA28" s="259"/>
      <c r="IB28" s="259"/>
      <c r="IC28" s="259"/>
      <c r="ID28" s="259"/>
      <c r="IE28" s="259"/>
      <c r="IF28" s="259"/>
      <c r="IG28" s="259"/>
      <c r="IH28" s="259"/>
      <c r="II28" s="259"/>
      <c r="IJ28" s="259"/>
      <c r="IK28" s="259"/>
      <c r="IL28" s="259"/>
    </row>
    <row r="29" spans="1:246" ht="15.75" customHeight="1" outlineLevel="1" x14ac:dyDescent="0.35">
      <c r="A29" s="3" t="s">
        <v>60</v>
      </c>
      <c r="B29" s="70"/>
      <c r="C29" s="70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94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  <c r="AW29" s="168"/>
      <c r="AX29" s="168"/>
      <c r="AY29" s="168"/>
      <c r="AZ29" s="168"/>
      <c r="BA29" s="168"/>
      <c r="BB29" s="168"/>
      <c r="BC29" s="168"/>
      <c r="BD29" s="168"/>
      <c r="BE29" s="168"/>
      <c r="BF29" s="168"/>
      <c r="BG29" s="168"/>
      <c r="BH29" s="168"/>
      <c r="BI29" s="168"/>
      <c r="BJ29" s="168"/>
      <c r="BK29" s="168"/>
      <c r="BL29" s="168"/>
      <c r="BM29" s="194"/>
      <c r="BN29" s="167"/>
      <c r="BO29" s="168"/>
      <c r="BP29" s="168"/>
      <c r="BQ29" s="168"/>
      <c r="BR29" s="168"/>
      <c r="BS29" s="168"/>
      <c r="BT29" s="168"/>
      <c r="BU29" s="168"/>
      <c r="BV29" s="168"/>
      <c r="BW29" s="168"/>
      <c r="BX29" s="168"/>
      <c r="BY29" s="168"/>
      <c r="BZ29" s="168"/>
      <c r="CA29" s="168"/>
      <c r="CB29" s="168"/>
      <c r="CC29" s="168"/>
      <c r="CD29" s="168"/>
      <c r="CE29" s="168"/>
      <c r="CF29" s="168"/>
      <c r="CG29" s="168"/>
      <c r="CH29" s="168"/>
      <c r="CI29" s="168"/>
      <c r="CJ29" s="168"/>
      <c r="CK29" s="168"/>
      <c r="CL29" s="168"/>
      <c r="CM29" s="168"/>
      <c r="CN29" s="168"/>
      <c r="CO29" s="168"/>
      <c r="CP29" s="168"/>
      <c r="CQ29" s="259"/>
      <c r="CR29" s="259"/>
      <c r="CS29" s="259"/>
      <c r="CT29" s="259"/>
      <c r="CU29" s="259"/>
      <c r="CV29" s="259"/>
      <c r="CW29" s="259"/>
      <c r="CX29" s="259"/>
      <c r="CY29" s="259"/>
      <c r="CZ29" s="259"/>
      <c r="DA29" s="259"/>
      <c r="DB29" s="259"/>
      <c r="DC29" s="259"/>
      <c r="DD29" s="259"/>
      <c r="DE29" s="259"/>
      <c r="DF29" s="259"/>
      <c r="DG29" s="259"/>
      <c r="DH29" s="259"/>
      <c r="DI29" s="259"/>
      <c r="DJ29" s="259"/>
      <c r="DK29" s="259"/>
      <c r="DL29" s="259"/>
      <c r="DM29" s="259"/>
      <c r="DN29" s="259"/>
      <c r="DO29" s="259"/>
      <c r="DP29" s="259"/>
      <c r="DQ29" s="259"/>
      <c r="DR29" s="259"/>
      <c r="DS29" s="259"/>
      <c r="DT29" s="259"/>
      <c r="DU29" s="259"/>
      <c r="DV29" s="259"/>
      <c r="DW29" s="259"/>
      <c r="DX29" s="259"/>
      <c r="DY29" s="259"/>
      <c r="DZ29" s="259"/>
      <c r="EA29" s="259"/>
      <c r="EB29" s="259"/>
      <c r="EC29" s="259"/>
      <c r="ED29" s="259"/>
      <c r="EE29" s="259"/>
      <c r="EF29" s="259"/>
      <c r="EG29" s="259"/>
      <c r="EH29" s="259"/>
      <c r="EI29" s="259"/>
      <c r="EJ29" s="259"/>
      <c r="EK29" s="259"/>
      <c r="EL29" s="259"/>
      <c r="EM29" s="259"/>
      <c r="EN29" s="259"/>
      <c r="EO29" s="259"/>
      <c r="EP29" s="259"/>
      <c r="EQ29" s="259"/>
      <c r="ER29" s="259"/>
      <c r="ES29" s="259"/>
      <c r="ET29" s="259"/>
      <c r="EU29" s="259"/>
      <c r="EV29" s="259"/>
      <c r="EW29" s="259"/>
      <c r="EX29" s="259"/>
      <c r="EY29" s="259"/>
      <c r="EZ29" s="259"/>
      <c r="FA29" s="259"/>
      <c r="FB29" s="259"/>
      <c r="FC29" s="259"/>
      <c r="FD29" s="259"/>
      <c r="FE29" s="259"/>
      <c r="FF29" s="259"/>
      <c r="FG29" s="259"/>
      <c r="FH29" s="259"/>
      <c r="FI29" s="259"/>
      <c r="FJ29" s="259"/>
      <c r="FK29" s="259"/>
      <c r="FL29" s="259"/>
      <c r="FM29" s="259"/>
      <c r="FN29" s="259"/>
      <c r="FO29" s="259"/>
      <c r="FP29" s="259"/>
      <c r="FQ29" s="259"/>
      <c r="FR29" s="259"/>
      <c r="FS29" s="259"/>
      <c r="FT29" s="259"/>
      <c r="FU29" s="259"/>
      <c r="FV29" s="259"/>
      <c r="FW29" s="259"/>
      <c r="FX29" s="259"/>
      <c r="FY29" s="259"/>
      <c r="FZ29" s="259"/>
      <c r="GA29" s="259"/>
      <c r="GB29" s="259"/>
      <c r="GC29" s="259"/>
      <c r="GD29" s="259"/>
      <c r="GE29" s="259"/>
      <c r="GF29" s="259"/>
      <c r="GG29" s="259"/>
      <c r="GH29" s="259"/>
      <c r="GI29" s="259"/>
      <c r="GJ29" s="259"/>
      <c r="GK29" s="259"/>
      <c r="GL29" s="259"/>
      <c r="GM29" s="259"/>
      <c r="GN29" s="259"/>
      <c r="GO29" s="259"/>
      <c r="GP29" s="259"/>
      <c r="GQ29" s="259"/>
      <c r="GR29" s="259"/>
      <c r="GS29" s="259"/>
      <c r="GT29" s="259"/>
      <c r="GU29" s="259"/>
      <c r="GV29" s="259"/>
      <c r="GW29" s="259"/>
      <c r="GX29" s="259"/>
      <c r="GY29" s="259"/>
      <c r="GZ29" s="259"/>
      <c r="HA29" s="259"/>
      <c r="HB29" s="259"/>
      <c r="HC29" s="259"/>
      <c r="HD29" s="259"/>
      <c r="HE29" s="259"/>
      <c r="HF29" s="259"/>
      <c r="HG29" s="259"/>
      <c r="HH29" s="259"/>
      <c r="HI29" s="259"/>
      <c r="HJ29" s="259"/>
      <c r="HK29" s="259"/>
      <c r="HL29" s="259"/>
      <c r="HM29" s="259"/>
      <c r="HN29" s="259"/>
      <c r="HO29" s="259"/>
      <c r="HP29" s="259"/>
      <c r="HQ29" s="259"/>
      <c r="HR29" s="259"/>
      <c r="HS29" s="259"/>
      <c r="HT29" s="259"/>
      <c r="HU29" s="259"/>
      <c r="HV29" s="259"/>
      <c r="HW29" s="259"/>
      <c r="HX29" s="259"/>
      <c r="HY29" s="259"/>
      <c r="HZ29" s="259"/>
      <c r="IA29" s="259"/>
      <c r="IB29" s="259"/>
      <c r="IC29" s="259"/>
      <c r="ID29" s="259"/>
      <c r="IE29" s="259"/>
      <c r="IF29" s="259"/>
      <c r="IG29" s="259"/>
      <c r="IH29" s="259"/>
      <c r="II29" s="259"/>
      <c r="IJ29" s="259"/>
      <c r="IK29" s="259"/>
      <c r="IL29" s="259"/>
    </row>
    <row r="30" spans="1:246" ht="15.75" customHeight="1" outlineLevel="1" x14ac:dyDescent="0.35">
      <c r="A30" s="3" t="s">
        <v>55</v>
      </c>
      <c r="B30" s="70"/>
      <c r="C30" s="70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94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>
        <v>227.54</v>
      </c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94"/>
      <c r="BN30" s="167"/>
      <c r="BO30" s="168"/>
      <c r="BP30" s="168"/>
      <c r="BQ30" s="168"/>
      <c r="BR30" s="168"/>
      <c r="BS30" s="168"/>
      <c r="BT30" s="168"/>
      <c r="BU30" s="168"/>
      <c r="BV30" s="168"/>
      <c r="BW30" s="168">
        <v>227.54</v>
      </c>
      <c r="BX30" s="168"/>
      <c r="BY30" s="168"/>
      <c r="BZ30" s="168"/>
      <c r="CA30" s="168"/>
      <c r="CB30" s="168"/>
      <c r="CC30" s="168"/>
      <c r="CD30" s="168"/>
      <c r="CE30" s="168"/>
      <c r="CF30" s="168"/>
      <c r="CG30" s="168"/>
      <c r="CH30" s="168"/>
      <c r="CI30" s="168"/>
      <c r="CJ30" s="168"/>
      <c r="CK30" s="168"/>
      <c r="CL30" s="168"/>
      <c r="CM30" s="168"/>
      <c r="CN30" s="168"/>
      <c r="CO30" s="168"/>
      <c r="CP30" s="168"/>
      <c r="CQ30" s="259"/>
      <c r="CR30" s="259"/>
      <c r="CS30" s="259"/>
      <c r="CT30" s="259"/>
      <c r="CU30" s="259"/>
      <c r="CV30" s="259"/>
      <c r="CW30" s="259"/>
      <c r="CX30" s="259"/>
      <c r="CY30" s="259"/>
      <c r="CZ30" s="259"/>
      <c r="DA30" s="259"/>
      <c r="DB30" s="259"/>
      <c r="DC30" s="259"/>
      <c r="DD30" s="259"/>
      <c r="DE30" s="259"/>
      <c r="DF30" s="259"/>
      <c r="DG30" s="259"/>
      <c r="DH30" s="259"/>
      <c r="DI30" s="259"/>
      <c r="DJ30" s="259"/>
      <c r="DK30" s="259"/>
      <c r="DL30" s="259"/>
      <c r="DM30" s="259"/>
      <c r="DN30" s="259"/>
      <c r="DO30" s="259"/>
      <c r="DP30" s="259"/>
      <c r="DQ30" s="259"/>
      <c r="DR30" s="259"/>
      <c r="DS30" s="259"/>
      <c r="DT30" s="259"/>
      <c r="DU30" s="259"/>
      <c r="DV30" s="259"/>
      <c r="DW30" s="259"/>
      <c r="DX30" s="259"/>
      <c r="DY30" s="259"/>
      <c r="DZ30" s="259"/>
      <c r="EA30" s="259"/>
      <c r="EB30" s="259"/>
      <c r="EC30" s="259"/>
      <c r="ED30" s="259"/>
      <c r="EE30" s="259"/>
      <c r="EF30" s="259"/>
      <c r="EG30" s="259"/>
      <c r="EH30" s="259"/>
      <c r="EI30" s="259"/>
      <c r="EJ30" s="259"/>
      <c r="EK30" s="259"/>
      <c r="EL30" s="259"/>
      <c r="EM30" s="259"/>
      <c r="EN30" s="259"/>
      <c r="EO30" s="259"/>
      <c r="EP30" s="259"/>
      <c r="EQ30" s="259"/>
      <c r="ER30" s="259"/>
      <c r="ES30" s="259"/>
      <c r="ET30" s="259"/>
      <c r="EU30" s="259"/>
      <c r="EV30" s="259"/>
      <c r="EW30" s="259"/>
      <c r="EX30" s="259"/>
      <c r="EY30" s="259"/>
      <c r="EZ30" s="259"/>
      <c r="FA30" s="259"/>
      <c r="FB30" s="259"/>
      <c r="FC30" s="259"/>
      <c r="FD30" s="259"/>
      <c r="FE30" s="259"/>
      <c r="FF30" s="259"/>
      <c r="FG30" s="259"/>
      <c r="FH30" s="259"/>
      <c r="FI30" s="259"/>
      <c r="FJ30" s="259"/>
      <c r="FK30" s="259"/>
      <c r="FL30" s="259"/>
      <c r="FM30" s="259"/>
      <c r="FN30" s="259"/>
      <c r="FO30" s="259"/>
      <c r="FP30" s="259"/>
      <c r="FQ30" s="259"/>
      <c r="FR30" s="259"/>
      <c r="FS30" s="259"/>
      <c r="FT30" s="259"/>
      <c r="FU30" s="259"/>
      <c r="FV30" s="259"/>
      <c r="FW30" s="259"/>
      <c r="FX30" s="259"/>
      <c r="FY30" s="259"/>
      <c r="FZ30" s="259"/>
      <c r="GA30" s="259"/>
      <c r="GB30" s="259"/>
      <c r="GC30" s="259"/>
      <c r="GD30" s="259"/>
      <c r="GE30" s="259"/>
      <c r="GF30" s="259"/>
      <c r="GG30" s="259"/>
      <c r="GH30" s="259"/>
      <c r="GI30" s="259"/>
      <c r="GJ30" s="259"/>
      <c r="GK30" s="259"/>
      <c r="GL30" s="259"/>
      <c r="GM30" s="259"/>
      <c r="GN30" s="259"/>
      <c r="GO30" s="259"/>
      <c r="GP30" s="259"/>
      <c r="GQ30" s="259"/>
      <c r="GR30" s="259"/>
      <c r="GS30" s="259"/>
      <c r="GT30" s="259"/>
      <c r="GU30" s="259"/>
      <c r="GV30" s="259"/>
      <c r="GW30" s="259"/>
      <c r="GX30" s="259"/>
      <c r="GY30" s="259"/>
      <c r="GZ30" s="259"/>
      <c r="HA30" s="259"/>
      <c r="HB30" s="259"/>
      <c r="HC30" s="259"/>
      <c r="HD30" s="259"/>
      <c r="HE30" s="259"/>
      <c r="HF30" s="259"/>
      <c r="HG30" s="259"/>
      <c r="HH30" s="259"/>
      <c r="HI30" s="259"/>
      <c r="HJ30" s="259"/>
      <c r="HK30" s="259"/>
      <c r="HL30" s="259"/>
      <c r="HM30" s="259"/>
      <c r="HN30" s="259"/>
      <c r="HO30" s="259"/>
      <c r="HP30" s="259"/>
      <c r="HQ30" s="259"/>
      <c r="HR30" s="259"/>
      <c r="HS30" s="259"/>
      <c r="HT30" s="259"/>
      <c r="HU30" s="259"/>
      <c r="HV30" s="259"/>
      <c r="HW30" s="259"/>
      <c r="HX30" s="259"/>
      <c r="HY30" s="259"/>
      <c r="HZ30" s="259"/>
      <c r="IA30" s="259"/>
      <c r="IB30" s="259"/>
      <c r="IC30" s="259"/>
      <c r="ID30" s="259"/>
      <c r="IE30" s="259"/>
      <c r="IF30" s="259"/>
      <c r="IG30" s="259"/>
      <c r="IH30" s="259"/>
      <c r="II30" s="259"/>
      <c r="IJ30" s="259"/>
      <c r="IK30" s="259"/>
      <c r="IL30" s="259"/>
    </row>
    <row r="31" spans="1:246" ht="15.75" customHeight="1" outlineLevel="1" x14ac:dyDescent="0.35">
      <c r="A31" s="3" t="s">
        <v>953</v>
      </c>
      <c r="B31" s="70"/>
      <c r="C31" s="70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94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8"/>
      <c r="AT31" s="168"/>
      <c r="AU31" s="168"/>
      <c r="AV31" s="168"/>
      <c r="AW31" s="168"/>
      <c r="AX31" s="168"/>
      <c r="AY31" s="168"/>
      <c r="AZ31" s="168"/>
      <c r="BA31" s="168"/>
      <c r="BB31" s="168"/>
      <c r="BC31" s="168"/>
      <c r="BD31" s="168"/>
      <c r="BE31" s="168"/>
      <c r="BF31" s="168"/>
      <c r="BG31" s="168"/>
      <c r="BH31" s="168"/>
      <c r="BI31" s="168"/>
      <c r="BJ31" s="168"/>
      <c r="BK31" s="168"/>
      <c r="BL31" s="168"/>
      <c r="BM31" s="194"/>
      <c r="BN31" s="167"/>
      <c r="BO31" s="168"/>
      <c r="BP31" s="168"/>
      <c r="BQ31" s="168"/>
      <c r="BR31" s="168"/>
      <c r="BS31" s="168"/>
      <c r="BT31" s="168"/>
      <c r="BU31" s="168"/>
      <c r="BV31" s="168"/>
      <c r="BW31" s="168"/>
      <c r="BX31" s="168"/>
      <c r="BY31" s="168"/>
      <c r="BZ31" s="168"/>
      <c r="CA31" s="168"/>
      <c r="CB31" s="168"/>
      <c r="CC31" s="168"/>
      <c r="CD31" s="168"/>
      <c r="CE31" s="168"/>
      <c r="CF31" s="168"/>
      <c r="CG31" s="168"/>
      <c r="CH31" s="168"/>
      <c r="CI31" s="168"/>
      <c r="CJ31" s="168"/>
      <c r="CK31" s="168"/>
      <c r="CL31" s="168"/>
      <c r="CM31" s="168"/>
      <c r="CN31" s="168"/>
      <c r="CO31" s="168"/>
      <c r="CP31" s="168"/>
      <c r="CQ31" s="259"/>
      <c r="CR31" s="259"/>
      <c r="CS31" s="259"/>
      <c r="CT31" s="259"/>
      <c r="CU31" s="259"/>
      <c r="CV31" s="259"/>
      <c r="CW31" s="259"/>
      <c r="CX31" s="259"/>
      <c r="CY31" s="259"/>
      <c r="CZ31" s="259"/>
      <c r="DA31" s="259"/>
      <c r="DB31" s="259"/>
      <c r="DC31" s="259"/>
      <c r="DD31" s="259"/>
      <c r="DE31" s="259"/>
      <c r="DF31" s="259"/>
      <c r="DG31" s="259"/>
      <c r="DH31" s="259"/>
      <c r="DI31" s="259"/>
      <c r="DJ31" s="259"/>
      <c r="DK31" s="259"/>
      <c r="DL31" s="259"/>
      <c r="DM31" s="259"/>
      <c r="DN31" s="259"/>
      <c r="DO31" s="259"/>
      <c r="DP31" s="259"/>
      <c r="DQ31" s="259"/>
      <c r="DR31" s="259"/>
      <c r="DS31" s="259"/>
      <c r="DT31" s="259"/>
      <c r="DU31" s="259"/>
      <c r="DV31" s="259"/>
      <c r="DW31" s="259"/>
      <c r="DX31" s="259"/>
      <c r="DY31" s="259"/>
      <c r="DZ31" s="259"/>
      <c r="EA31" s="259"/>
      <c r="EB31" s="259"/>
      <c r="EC31" s="259"/>
      <c r="ED31" s="259"/>
      <c r="EE31" s="259"/>
      <c r="EF31" s="259"/>
      <c r="EG31" s="259"/>
      <c r="EH31" s="259"/>
      <c r="EI31" s="259"/>
      <c r="EJ31" s="259"/>
      <c r="EK31" s="259"/>
      <c r="EL31" s="259"/>
      <c r="EM31" s="259"/>
      <c r="EN31" s="259"/>
      <c r="EO31" s="259"/>
      <c r="EP31" s="259"/>
      <c r="EQ31" s="259"/>
      <c r="ER31" s="259"/>
      <c r="ES31" s="259"/>
      <c r="ET31" s="259"/>
      <c r="EU31" s="259"/>
      <c r="EV31" s="259"/>
      <c r="EW31" s="259"/>
      <c r="EX31" s="259"/>
      <c r="EY31" s="259"/>
      <c r="EZ31" s="259"/>
      <c r="FA31" s="259"/>
      <c r="FB31" s="259"/>
      <c r="FC31" s="259"/>
      <c r="FD31" s="259"/>
      <c r="FE31" s="259"/>
      <c r="FF31" s="259"/>
      <c r="FG31" s="259"/>
      <c r="FH31" s="259"/>
      <c r="FI31" s="259"/>
      <c r="FJ31" s="259"/>
      <c r="FK31" s="259"/>
      <c r="FL31" s="259"/>
      <c r="FM31" s="259"/>
      <c r="FN31" s="259"/>
      <c r="FO31" s="259"/>
      <c r="FP31" s="259"/>
      <c r="FQ31" s="259"/>
      <c r="FR31" s="259"/>
      <c r="FS31" s="259"/>
      <c r="FT31" s="259"/>
      <c r="FU31" s="259"/>
      <c r="FV31" s="259"/>
      <c r="FW31" s="259"/>
      <c r="FX31" s="259"/>
      <c r="FY31" s="259"/>
      <c r="FZ31" s="259"/>
      <c r="GA31" s="259"/>
      <c r="GB31" s="259"/>
      <c r="GC31" s="259"/>
      <c r="GD31" s="259"/>
      <c r="GE31" s="259"/>
      <c r="GF31" s="259"/>
      <c r="GG31" s="259"/>
      <c r="GH31" s="259"/>
      <c r="GI31" s="259"/>
      <c r="GJ31" s="259"/>
      <c r="GK31" s="259"/>
      <c r="GL31" s="259"/>
      <c r="GM31" s="259"/>
      <c r="GN31" s="259"/>
      <c r="GO31" s="259"/>
      <c r="GP31" s="259"/>
      <c r="GQ31" s="259"/>
      <c r="GR31" s="259"/>
      <c r="GS31" s="259"/>
      <c r="GT31" s="259"/>
      <c r="GU31" s="259"/>
      <c r="GV31" s="259"/>
      <c r="GW31" s="259"/>
      <c r="GX31" s="259"/>
      <c r="GY31" s="259"/>
      <c r="GZ31" s="259"/>
      <c r="HA31" s="259"/>
      <c r="HB31" s="259"/>
      <c r="HC31" s="259"/>
      <c r="HD31" s="259"/>
      <c r="HE31" s="259"/>
      <c r="HF31" s="259"/>
      <c r="HG31" s="259"/>
      <c r="HH31" s="259"/>
      <c r="HI31" s="259"/>
      <c r="HJ31" s="259"/>
      <c r="HK31" s="259"/>
      <c r="HL31" s="259"/>
      <c r="HM31" s="259"/>
      <c r="HN31" s="259"/>
      <c r="HO31" s="259"/>
      <c r="HP31" s="259"/>
      <c r="HQ31" s="259"/>
      <c r="HR31" s="259"/>
      <c r="HS31" s="259"/>
      <c r="HT31" s="259"/>
      <c r="HU31" s="259"/>
      <c r="HV31" s="259"/>
      <c r="HW31" s="259"/>
      <c r="HX31" s="259"/>
      <c r="HY31" s="259"/>
      <c r="HZ31" s="259"/>
      <c r="IA31" s="259"/>
      <c r="IB31" s="259"/>
      <c r="IC31" s="259"/>
      <c r="ID31" s="259"/>
      <c r="IE31" s="259"/>
      <c r="IF31" s="259"/>
      <c r="IG31" s="259"/>
      <c r="IH31" s="259"/>
      <c r="II31" s="259"/>
      <c r="IJ31" s="259"/>
      <c r="IK31" s="259"/>
      <c r="IL31" s="259"/>
    </row>
    <row r="32" spans="1:246" ht="15.75" customHeight="1" outlineLevel="1" x14ac:dyDescent="0.35">
      <c r="A32" s="3" t="s">
        <v>36</v>
      </c>
      <c r="B32" s="70"/>
      <c r="C32" s="70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94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8"/>
      <c r="AU32" s="168"/>
      <c r="AV32" s="168"/>
      <c r="AW32" s="168"/>
      <c r="AX32" s="168"/>
      <c r="AY32" s="168"/>
      <c r="AZ32" s="168"/>
      <c r="BA32" s="168"/>
      <c r="BB32" s="168"/>
      <c r="BC32" s="168"/>
      <c r="BD32" s="168"/>
      <c r="BE32" s="168"/>
      <c r="BF32" s="168"/>
      <c r="BG32" s="168"/>
      <c r="BH32" s="168"/>
      <c r="BI32" s="168"/>
      <c r="BJ32" s="168"/>
      <c r="BK32" s="168"/>
      <c r="BL32" s="168"/>
      <c r="BM32" s="194"/>
      <c r="BN32" s="167"/>
      <c r="BO32" s="168"/>
      <c r="BP32" s="168"/>
      <c r="BQ32" s="168"/>
      <c r="BR32" s="168"/>
      <c r="BS32" s="168"/>
      <c r="BT32" s="168"/>
      <c r="BU32" s="168"/>
      <c r="BV32" s="168"/>
      <c r="BW32" s="168"/>
      <c r="BX32" s="168"/>
      <c r="BY32" s="168"/>
      <c r="BZ32" s="168"/>
      <c r="CA32" s="168"/>
      <c r="CB32" s="168"/>
      <c r="CC32" s="168"/>
      <c r="CD32" s="168"/>
      <c r="CE32" s="168"/>
      <c r="CF32" s="168"/>
      <c r="CG32" s="168"/>
      <c r="CH32" s="168"/>
      <c r="CI32" s="168"/>
      <c r="CJ32" s="168"/>
      <c r="CK32" s="168"/>
      <c r="CL32" s="168"/>
      <c r="CM32" s="168"/>
      <c r="CN32" s="168"/>
      <c r="CO32" s="168"/>
      <c r="CP32" s="168"/>
      <c r="CQ32" s="259"/>
      <c r="CR32" s="259"/>
      <c r="CS32" s="259"/>
      <c r="CT32" s="259"/>
      <c r="CU32" s="259"/>
      <c r="CV32" s="259"/>
      <c r="CW32" s="259"/>
      <c r="CX32" s="259"/>
      <c r="CY32" s="259"/>
      <c r="CZ32" s="259"/>
      <c r="DA32" s="259"/>
      <c r="DB32" s="259"/>
      <c r="DC32" s="259"/>
      <c r="DD32" s="259"/>
      <c r="DE32" s="259"/>
      <c r="DF32" s="259"/>
      <c r="DG32" s="259"/>
      <c r="DH32" s="259"/>
      <c r="DI32" s="259"/>
      <c r="DJ32" s="259"/>
      <c r="DK32" s="259"/>
      <c r="DL32" s="259"/>
      <c r="DM32" s="259"/>
      <c r="DN32" s="259"/>
      <c r="DO32" s="259"/>
      <c r="DP32" s="259"/>
      <c r="DQ32" s="259"/>
      <c r="DR32" s="259"/>
      <c r="DS32" s="259"/>
      <c r="DT32" s="259"/>
      <c r="DU32" s="259"/>
      <c r="DV32" s="259"/>
      <c r="DW32" s="259"/>
      <c r="DX32" s="259"/>
      <c r="DY32" s="259"/>
      <c r="DZ32" s="259"/>
      <c r="EA32" s="259"/>
      <c r="EB32" s="259"/>
      <c r="EC32" s="259"/>
      <c r="ED32" s="259"/>
      <c r="EE32" s="259"/>
      <c r="EF32" s="259"/>
      <c r="EG32" s="259"/>
      <c r="EH32" s="259"/>
      <c r="EI32" s="259"/>
      <c r="EJ32" s="259"/>
      <c r="EK32" s="259"/>
      <c r="EL32" s="259"/>
      <c r="EM32" s="259"/>
      <c r="EN32" s="259"/>
      <c r="EO32" s="259"/>
      <c r="EP32" s="259"/>
      <c r="EQ32" s="259"/>
      <c r="ER32" s="259"/>
      <c r="ES32" s="259"/>
      <c r="ET32" s="259"/>
      <c r="EU32" s="259"/>
      <c r="EV32" s="259"/>
      <c r="EW32" s="259"/>
      <c r="EX32" s="259"/>
      <c r="EY32" s="259"/>
      <c r="EZ32" s="259"/>
      <c r="FA32" s="259"/>
      <c r="FB32" s="259"/>
      <c r="FC32" s="259"/>
      <c r="FD32" s="259"/>
      <c r="FE32" s="259"/>
      <c r="FF32" s="259"/>
      <c r="FG32" s="259"/>
      <c r="FH32" s="259"/>
      <c r="FI32" s="259"/>
      <c r="FJ32" s="259"/>
      <c r="FK32" s="259"/>
      <c r="FL32" s="259"/>
      <c r="FM32" s="259"/>
      <c r="FN32" s="259"/>
      <c r="FO32" s="259"/>
      <c r="FP32" s="259"/>
      <c r="FQ32" s="259"/>
      <c r="FR32" s="259"/>
      <c r="FS32" s="259"/>
      <c r="FT32" s="259"/>
      <c r="FU32" s="259"/>
      <c r="FV32" s="259"/>
      <c r="FW32" s="259"/>
      <c r="FX32" s="259"/>
      <c r="FY32" s="259"/>
      <c r="FZ32" s="259"/>
      <c r="GA32" s="259"/>
      <c r="GB32" s="259"/>
      <c r="GC32" s="259"/>
      <c r="GD32" s="259"/>
      <c r="GE32" s="259"/>
      <c r="GF32" s="259"/>
      <c r="GG32" s="259"/>
      <c r="GH32" s="259"/>
      <c r="GI32" s="259"/>
      <c r="GJ32" s="259"/>
      <c r="GK32" s="259"/>
      <c r="GL32" s="259"/>
      <c r="GM32" s="259"/>
      <c r="GN32" s="259"/>
      <c r="GO32" s="259"/>
      <c r="GP32" s="259"/>
      <c r="GQ32" s="259"/>
      <c r="GR32" s="259"/>
      <c r="GS32" s="259"/>
      <c r="GT32" s="259"/>
      <c r="GU32" s="259"/>
      <c r="GV32" s="259"/>
      <c r="GW32" s="259"/>
      <c r="GX32" s="259"/>
      <c r="GY32" s="259"/>
      <c r="GZ32" s="259"/>
      <c r="HA32" s="259"/>
      <c r="HB32" s="259"/>
      <c r="HC32" s="259"/>
      <c r="HD32" s="259"/>
      <c r="HE32" s="259"/>
      <c r="HF32" s="259"/>
      <c r="HG32" s="259"/>
      <c r="HH32" s="259"/>
      <c r="HI32" s="259"/>
      <c r="HJ32" s="259"/>
      <c r="HK32" s="259"/>
      <c r="HL32" s="259"/>
      <c r="HM32" s="259"/>
      <c r="HN32" s="259"/>
      <c r="HO32" s="259"/>
      <c r="HP32" s="259"/>
      <c r="HQ32" s="259"/>
      <c r="HR32" s="259"/>
      <c r="HS32" s="259"/>
      <c r="HT32" s="259"/>
      <c r="HU32" s="259"/>
      <c r="HV32" s="259"/>
      <c r="HW32" s="259"/>
      <c r="HX32" s="259"/>
      <c r="HY32" s="259"/>
      <c r="HZ32" s="259"/>
      <c r="IA32" s="259"/>
      <c r="IB32" s="259"/>
      <c r="IC32" s="259"/>
      <c r="ID32" s="259"/>
      <c r="IE32" s="259"/>
      <c r="IF32" s="259"/>
      <c r="IG32" s="259"/>
      <c r="IH32" s="259"/>
      <c r="II32" s="259"/>
      <c r="IJ32" s="259"/>
      <c r="IK32" s="259"/>
      <c r="IL32" s="259"/>
    </row>
    <row r="33" spans="1:246" ht="15.75" customHeight="1" x14ac:dyDescent="0.35">
      <c r="B33" s="70"/>
      <c r="C33" s="70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7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260"/>
      <c r="CR33" s="260"/>
      <c r="CS33" s="260"/>
      <c r="CT33" s="260"/>
      <c r="CU33" s="260"/>
      <c r="CV33" s="260"/>
      <c r="CW33" s="260"/>
      <c r="CX33" s="260"/>
      <c r="CY33" s="260"/>
      <c r="CZ33" s="260"/>
      <c r="DA33" s="260"/>
      <c r="DB33" s="260"/>
      <c r="DC33" s="260"/>
      <c r="DD33" s="260"/>
      <c r="DE33" s="260"/>
      <c r="DF33" s="260"/>
      <c r="DG33" s="260"/>
      <c r="DH33" s="260"/>
      <c r="DI33" s="260"/>
      <c r="DJ33" s="260"/>
      <c r="DK33" s="260"/>
      <c r="DL33" s="260"/>
      <c r="DM33" s="260"/>
      <c r="DN33" s="260"/>
      <c r="DO33" s="260"/>
      <c r="DP33" s="260"/>
      <c r="DQ33" s="260"/>
      <c r="DR33" s="260"/>
      <c r="DS33" s="260"/>
      <c r="DT33" s="260"/>
      <c r="DU33" s="260"/>
      <c r="DV33" s="260"/>
      <c r="DW33" s="260"/>
      <c r="DX33" s="260"/>
      <c r="DY33" s="260"/>
      <c r="DZ33" s="260"/>
      <c r="EA33" s="260"/>
      <c r="EB33" s="260"/>
      <c r="EC33" s="260"/>
      <c r="ED33" s="260"/>
      <c r="EE33" s="260"/>
      <c r="EF33" s="260"/>
      <c r="EG33" s="260"/>
      <c r="EH33" s="260"/>
      <c r="EI33" s="260"/>
      <c r="EJ33" s="260"/>
      <c r="EK33" s="260"/>
      <c r="EL33" s="260"/>
      <c r="EM33" s="260"/>
      <c r="EN33" s="260"/>
      <c r="EO33" s="260"/>
      <c r="EP33" s="260"/>
      <c r="EQ33" s="260"/>
      <c r="ER33" s="260"/>
      <c r="ES33" s="260"/>
      <c r="ET33" s="260"/>
      <c r="EU33" s="260"/>
      <c r="EV33" s="260"/>
      <c r="EW33" s="260"/>
      <c r="EX33" s="260"/>
      <c r="EY33" s="260"/>
      <c r="EZ33" s="260"/>
      <c r="FA33" s="260"/>
      <c r="FB33" s="260"/>
      <c r="FC33" s="260"/>
      <c r="FD33" s="260"/>
      <c r="FE33" s="260"/>
      <c r="FF33" s="260"/>
      <c r="FG33" s="260"/>
      <c r="FH33" s="260"/>
      <c r="FI33" s="260"/>
      <c r="FJ33" s="260"/>
      <c r="FK33" s="260"/>
      <c r="FL33" s="260"/>
      <c r="FM33" s="260"/>
      <c r="FN33" s="260"/>
      <c r="FO33" s="260"/>
      <c r="FP33" s="260"/>
      <c r="FQ33" s="260"/>
      <c r="FR33" s="260"/>
      <c r="FS33" s="260"/>
      <c r="FT33" s="260"/>
      <c r="FU33" s="260"/>
      <c r="FV33" s="260"/>
      <c r="FW33" s="260"/>
      <c r="FX33" s="260"/>
      <c r="FY33" s="260"/>
      <c r="FZ33" s="260"/>
      <c r="GA33" s="260"/>
      <c r="GB33" s="260"/>
      <c r="GC33" s="260"/>
      <c r="GD33" s="260"/>
      <c r="GE33" s="260"/>
      <c r="GF33" s="260"/>
      <c r="GG33" s="260"/>
      <c r="GH33" s="260"/>
      <c r="GI33" s="260"/>
      <c r="GJ33" s="260"/>
      <c r="GK33" s="260"/>
      <c r="GL33" s="260"/>
      <c r="GM33" s="260"/>
      <c r="GN33" s="260"/>
      <c r="GO33" s="260"/>
      <c r="GP33" s="260"/>
      <c r="GQ33" s="260"/>
      <c r="GR33" s="260"/>
      <c r="GS33" s="260"/>
      <c r="GT33" s="260"/>
      <c r="GU33" s="260"/>
      <c r="GV33" s="260"/>
      <c r="GW33" s="260"/>
      <c r="GX33" s="260"/>
      <c r="GY33" s="260"/>
      <c r="GZ33" s="260"/>
      <c r="HA33" s="260"/>
      <c r="HB33" s="260"/>
      <c r="HC33" s="260"/>
      <c r="HD33" s="260"/>
      <c r="HE33" s="260"/>
      <c r="HF33" s="260"/>
      <c r="HG33" s="260"/>
      <c r="HH33" s="260"/>
      <c r="HI33" s="260"/>
      <c r="HJ33" s="260"/>
      <c r="HK33" s="260"/>
      <c r="HL33" s="260"/>
      <c r="HM33" s="260"/>
      <c r="HN33" s="260"/>
      <c r="HO33" s="260"/>
      <c r="HP33" s="260"/>
      <c r="HQ33" s="260"/>
      <c r="HR33" s="260"/>
      <c r="HS33" s="260"/>
      <c r="HT33" s="260"/>
      <c r="HU33" s="260"/>
      <c r="HV33" s="260"/>
      <c r="HW33" s="260"/>
      <c r="HX33" s="260"/>
      <c r="HY33" s="260"/>
      <c r="HZ33" s="260"/>
      <c r="IA33" s="260"/>
      <c r="IB33" s="260"/>
      <c r="IC33" s="260"/>
      <c r="ID33" s="260"/>
      <c r="IE33" s="260"/>
      <c r="IF33" s="260"/>
      <c r="IG33" s="260"/>
      <c r="IH33" s="260"/>
      <c r="II33" s="260"/>
      <c r="IJ33" s="260"/>
      <c r="IK33" s="260"/>
      <c r="IL33" s="260"/>
    </row>
    <row r="34" spans="1:246" ht="15.75" customHeight="1" x14ac:dyDescent="0.35">
      <c r="A34" s="73" t="s">
        <v>818</v>
      </c>
      <c r="B34" s="89"/>
      <c r="C34" s="89"/>
      <c r="D34" s="174">
        <f t="shared" ref="D34:CQ34" si="320">SUM(D35,D37,D46)</f>
        <v>0</v>
      </c>
      <c r="E34" s="174">
        <f t="shared" si="320"/>
        <v>0</v>
      </c>
      <c r="F34" s="174">
        <f t="shared" si="320"/>
        <v>0</v>
      </c>
      <c r="G34" s="174">
        <f t="shared" si="320"/>
        <v>0</v>
      </c>
      <c r="H34" s="174">
        <f t="shared" si="320"/>
        <v>0</v>
      </c>
      <c r="I34" s="174">
        <f t="shared" si="320"/>
        <v>0</v>
      </c>
      <c r="J34" s="174">
        <f t="shared" si="320"/>
        <v>0</v>
      </c>
      <c r="K34" s="174">
        <f t="shared" si="320"/>
        <v>0</v>
      </c>
      <c r="L34" s="174">
        <f t="shared" si="320"/>
        <v>0</v>
      </c>
      <c r="M34" s="174">
        <f t="shared" si="320"/>
        <v>0</v>
      </c>
      <c r="N34" s="174">
        <f t="shared" si="320"/>
        <v>0</v>
      </c>
      <c r="O34" s="174">
        <f t="shared" si="320"/>
        <v>0</v>
      </c>
      <c r="P34" s="174">
        <f t="shared" si="320"/>
        <v>0</v>
      </c>
      <c r="Q34" s="174">
        <f t="shared" si="320"/>
        <v>0</v>
      </c>
      <c r="R34" s="174">
        <f t="shared" si="320"/>
        <v>0</v>
      </c>
      <c r="S34" s="174">
        <f t="shared" si="320"/>
        <v>0</v>
      </c>
      <c r="T34" s="174">
        <f t="shared" si="320"/>
        <v>0</v>
      </c>
      <c r="U34" s="174">
        <f t="shared" si="320"/>
        <v>0</v>
      </c>
      <c r="V34" s="174">
        <f t="shared" si="320"/>
        <v>0</v>
      </c>
      <c r="W34" s="174">
        <f t="shared" si="320"/>
        <v>0</v>
      </c>
      <c r="X34" s="174">
        <f t="shared" si="320"/>
        <v>0</v>
      </c>
      <c r="Y34" s="174">
        <f t="shared" si="320"/>
        <v>230.25</v>
      </c>
      <c r="Z34" s="174">
        <f t="shared" si="320"/>
        <v>1300</v>
      </c>
      <c r="AA34" s="174">
        <f t="shared" si="320"/>
        <v>0</v>
      </c>
      <c r="AB34" s="174">
        <f t="shared" si="320"/>
        <v>0</v>
      </c>
      <c r="AC34" s="174">
        <f t="shared" si="320"/>
        <v>0</v>
      </c>
      <c r="AD34" s="174">
        <f t="shared" si="320"/>
        <v>0</v>
      </c>
      <c r="AE34" s="174">
        <f t="shared" si="320"/>
        <v>0</v>
      </c>
      <c r="AF34" s="174">
        <f t="shared" si="320"/>
        <v>1700</v>
      </c>
      <c r="AG34" s="174">
        <f t="shared" si="320"/>
        <v>0</v>
      </c>
      <c r="AH34" s="195">
        <f t="shared" si="320"/>
        <v>2667.99</v>
      </c>
      <c r="AI34" s="174">
        <f t="shared" si="320"/>
        <v>0</v>
      </c>
      <c r="AJ34" s="174">
        <f t="shared" si="320"/>
        <v>0</v>
      </c>
      <c r="AK34" s="174">
        <f t="shared" si="320"/>
        <v>0</v>
      </c>
      <c r="AL34" s="174">
        <f t="shared" si="320"/>
        <v>473.15</v>
      </c>
      <c r="AM34" s="174">
        <f t="shared" si="320"/>
        <v>16895.47</v>
      </c>
      <c r="AN34" s="174">
        <f t="shared" si="320"/>
        <v>2490</v>
      </c>
      <c r="AO34" s="174">
        <f t="shared" si="320"/>
        <v>0</v>
      </c>
      <c r="AP34" s="174">
        <f t="shared" si="320"/>
        <v>0</v>
      </c>
      <c r="AQ34" s="174">
        <f t="shared" si="320"/>
        <v>2400</v>
      </c>
      <c r="AR34" s="174">
        <f t="shared" si="320"/>
        <v>0</v>
      </c>
      <c r="AS34" s="174">
        <f t="shared" si="320"/>
        <v>0</v>
      </c>
      <c r="AT34" s="174">
        <f t="shared" si="320"/>
        <v>2650</v>
      </c>
      <c r="AU34" s="174">
        <f t="shared" si="320"/>
        <v>0</v>
      </c>
      <c r="AV34" s="174">
        <f t="shared" si="320"/>
        <v>0</v>
      </c>
      <c r="AW34" s="174">
        <f t="shared" si="320"/>
        <v>5131.21</v>
      </c>
      <c r="AX34" s="174">
        <f t="shared" si="320"/>
        <v>1000</v>
      </c>
      <c r="AY34" s="174">
        <f t="shared" si="320"/>
        <v>0</v>
      </c>
      <c r="AZ34" s="174">
        <f t="shared" si="320"/>
        <v>0</v>
      </c>
      <c r="BA34" s="174">
        <f t="shared" si="320"/>
        <v>0</v>
      </c>
      <c r="BB34" s="174">
        <f t="shared" si="320"/>
        <v>1155.29</v>
      </c>
      <c r="BC34" s="174">
        <f t="shared" si="320"/>
        <v>204.78</v>
      </c>
      <c r="BD34" s="174">
        <f t="shared" si="320"/>
        <v>0</v>
      </c>
      <c r="BE34" s="174">
        <f t="shared" si="320"/>
        <v>0</v>
      </c>
      <c r="BF34" s="174">
        <f t="shared" si="320"/>
        <v>0</v>
      </c>
      <c r="BG34" s="174">
        <f t="shared" si="320"/>
        <v>0</v>
      </c>
      <c r="BH34" s="174">
        <f t="shared" si="320"/>
        <v>0</v>
      </c>
      <c r="BI34" s="174">
        <f t="shared" si="320"/>
        <v>0</v>
      </c>
      <c r="BJ34" s="174">
        <f t="shared" si="320"/>
        <v>0</v>
      </c>
      <c r="BK34" s="174">
        <f t="shared" si="320"/>
        <v>0</v>
      </c>
      <c r="BL34" s="174">
        <f t="shared" si="320"/>
        <v>0</v>
      </c>
      <c r="BM34" s="195">
        <f t="shared" si="320"/>
        <v>0</v>
      </c>
      <c r="BN34" s="173">
        <f t="shared" si="320"/>
        <v>0</v>
      </c>
      <c r="BO34" s="174">
        <f t="shared" si="320"/>
        <v>0</v>
      </c>
      <c r="BP34" s="174">
        <f t="shared" si="320"/>
        <v>2483.4699999999998</v>
      </c>
      <c r="BQ34" s="174">
        <f t="shared" si="320"/>
        <v>473.15</v>
      </c>
      <c r="BR34" s="174">
        <f t="shared" si="320"/>
        <v>14539.16</v>
      </c>
      <c r="BS34" s="174">
        <f t="shared" si="320"/>
        <v>0</v>
      </c>
      <c r="BT34" s="174">
        <f t="shared" si="320"/>
        <v>0</v>
      </c>
      <c r="BU34" s="174">
        <f t="shared" si="320"/>
        <v>0</v>
      </c>
      <c r="BV34" s="174">
        <f t="shared" si="320"/>
        <v>0</v>
      </c>
      <c r="BW34" s="174">
        <f t="shared" si="320"/>
        <v>2650</v>
      </c>
      <c r="BX34" s="174">
        <f t="shared" si="320"/>
        <v>0</v>
      </c>
      <c r="BY34" s="174">
        <f t="shared" si="320"/>
        <v>0</v>
      </c>
      <c r="BZ34" s="174">
        <f t="shared" si="320"/>
        <v>0</v>
      </c>
      <c r="CA34" s="174">
        <f t="shared" si="320"/>
        <v>0</v>
      </c>
      <c r="CB34" s="174">
        <f t="shared" si="320"/>
        <v>0</v>
      </c>
      <c r="CC34" s="174">
        <f t="shared" si="320"/>
        <v>2468.34</v>
      </c>
      <c r="CD34" s="174">
        <f t="shared" si="320"/>
        <v>0</v>
      </c>
      <c r="CE34" s="174">
        <f t="shared" si="320"/>
        <v>202.37</v>
      </c>
      <c r="CF34" s="174">
        <f t="shared" si="320"/>
        <v>0</v>
      </c>
      <c r="CG34" s="174">
        <f t="shared" si="320"/>
        <v>1233.79</v>
      </c>
      <c r="CH34" s="174">
        <f t="shared" si="320"/>
        <v>0</v>
      </c>
      <c r="CI34" s="174">
        <f t="shared" si="320"/>
        <v>0</v>
      </c>
      <c r="CJ34" s="174">
        <f t="shared" si="320"/>
        <v>0</v>
      </c>
      <c r="CK34" s="174">
        <f t="shared" si="320"/>
        <v>0</v>
      </c>
      <c r="CL34" s="174">
        <f t="shared" si="320"/>
        <v>0</v>
      </c>
      <c r="CM34" s="174">
        <f t="shared" si="320"/>
        <v>0</v>
      </c>
      <c r="CN34" s="174">
        <f t="shared" si="320"/>
        <v>0</v>
      </c>
      <c r="CO34" s="174">
        <f t="shared" si="320"/>
        <v>0</v>
      </c>
      <c r="CP34" s="174">
        <f t="shared" si="320"/>
        <v>0</v>
      </c>
      <c r="CQ34" s="195">
        <f t="shared" si="320"/>
        <v>0</v>
      </c>
      <c r="CR34" s="195">
        <f t="shared" ref="CR34:FC34" si="321">SUM(CR35,CR37,CR46)</f>
        <v>0</v>
      </c>
      <c r="CS34" s="195">
        <f t="shared" si="321"/>
        <v>0</v>
      </c>
      <c r="CT34" s="195">
        <f t="shared" si="321"/>
        <v>0</v>
      </c>
      <c r="CU34" s="195">
        <f t="shared" si="321"/>
        <v>0</v>
      </c>
      <c r="CV34" s="195">
        <f t="shared" si="321"/>
        <v>0</v>
      </c>
      <c r="CW34" s="195">
        <f t="shared" si="321"/>
        <v>0</v>
      </c>
      <c r="CX34" s="195">
        <f t="shared" si="321"/>
        <v>0</v>
      </c>
      <c r="CY34" s="195">
        <f t="shared" si="321"/>
        <v>0</v>
      </c>
      <c r="CZ34" s="195">
        <f t="shared" si="321"/>
        <v>0</v>
      </c>
      <c r="DA34" s="195">
        <f t="shared" si="321"/>
        <v>0</v>
      </c>
      <c r="DB34" s="195">
        <f t="shared" si="321"/>
        <v>0</v>
      </c>
      <c r="DC34" s="195">
        <f t="shared" si="321"/>
        <v>0</v>
      </c>
      <c r="DD34" s="195">
        <f t="shared" si="321"/>
        <v>0</v>
      </c>
      <c r="DE34" s="195">
        <f t="shared" si="321"/>
        <v>0</v>
      </c>
      <c r="DF34" s="195">
        <f t="shared" si="321"/>
        <v>0</v>
      </c>
      <c r="DG34" s="195">
        <f t="shared" si="321"/>
        <v>0</v>
      </c>
      <c r="DH34" s="195">
        <f t="shared" si="321"/>
        <v>0</v>
      </c>
      <c r="DI34" s="195">
        <f t="shared" si="321"/>
        <v>0</v>
      </c>
      <c r="DJ34" s="195">
        <f t="shared" si="321"/>
        <v>0</v>
      </c>
      <c r="DK34" s="195">
        <f t="shared" si="321"/>
        <v>0</v>
      </c>
      <c r="DL34" s="195">
        <f t="shared" si="321"/>
        <v>0</v>
      </c>
      <c r="DM34" s="195">
        <f t="shared" si="321"/>
        <v>0</v>
      </c>
      <c r="DN34" s="195">
        <f t="shared" si="321"/>
        <v>0</v>
      </c>
      <c r="DO34" s="195">
        <f t="shared" si="321"/>
        <v>0</v>
      </c>
      <c r="DP34" s="195">
        <f t="shared" si="321"/>
        <v>0</v>
      </c>
      <c r="DQ34" s="195">
        <f t="shared" si="321"/>
        <v>0</v>
      </c>
      <c r="DR34" s="195">
        <f t="shared" si="321"/>
        <v>0</v>
      </c>
      <c r="DS34" s="195">
        <f t="shared" si="321"/>
        <v>0</v>
      </c>
      <c r="DT34" s="195">
        <f t="shared" si="321"/>
        <v>0</v>
      </c>
      <c r="DU34" s="195">
        <f t="shared" si="321"/>
        <v>0</v>
      </c>
      <c r="DV34" s="195">
        <f t="shared" si="321"/>
        <v>0</v>
      </c>
      <c r="DW34" s="195">
        <f t="shared" si="321"/>
        <v>0</v>
      </c>
      <c r="DX34" s="195">
        <f t="shared" si="321"/>
        <v>0</v>
      </c>
      <c r="DY34" s="195">
        <f t="shared" si="321"/>
        <v>0</v>
      </c>
      <c r="DZ34" s="195">
        <f t="shared" si="321"/>
        <v>0</v>
      </c>
      <c r="EA34" s="195">
        <f t="shared" si="321"/>
        <v>0</v>
      </c>
      <c r="EB34" s="195">
        <f t="shared" si="321"/>
        <v>0</v>
      </c>
      <c r="EC34" s="195">
        <f t="shared" si="321"/>
        <v>0</v>
      </c>
      <c r="ED34" s="195">
        <f t="shared" si="321"/>
        <v>0</v>
      </c>
      <c r="EE34" s="195">
        <f t="shared" si="321"/>
        <v>0</v>
      </c>
      <c r="EF34" s="195">
        <f t="shared" si="321"/>
        <v>0</v>
      </c>
      <c r="EG34" s="195">
        <f t="shared" si="321"/>
        <v>0</v>
      </c>
      <c r="EH34" s="195">
        <f t="shared" si="321"/>
        <v>0</v>
      </c>
      <c r="EI34" s="195">
        <f t="shared" si="321"/>
        <v>0</v>
      </c>
      <c r="EJ34" s="195">
        <f t="shared" si="321"/>
        <v>0</v>
      </c>
      <c r="EK34" s="195">
        <f t="shared" si="321"/>
        <v>0</v>
      </c>
      <c r="EL34" s="195">
        <f t="shared" si="321"/>
        <v>0</v>
      </c>
      <c r="EM34" s="195">
        <f t="shared" si="321"/>
        <v>0</v>
      </c>
      <c r="EN34" s="195">
        <f t="shared" si="321"/>
        <v>0</v>
      </c>
      <c r="EO34" s="195">
        <f t="shared" si="321"/>
        <v>0</v>
      </c>
      <c r="EP34" s="195">
        <f t="shared" si="321"/>
        <v>0</v>
      </c>
      <c r="EQ34" s="195">
        <f t="shared" si="321"/>
        <v>0</v>
      </c>
      <c r="ER34" s="195">
        <f t="shared" si="321"/>
        <v>0</v>
      </c>
      <c r="ES34" s="195">
        <f t="shared" si="321"/>
        <v>0</v>
      </c>
      <c r="ET34" s="195">
        <f t="shared" si="321"/>
        <v>0</v>
      </c>
      <c r="EU34" s="195">
        <f t="shared" si="321"/>
        <v>0</v>
      </c>
      <c r="EV34" s="195">
        <f t="shared" si="321"/>
        <v>0</v>
      </c>
      <c r="EW34" s="195">
        <f t="shared" si="321"/>
        <v>0</v>
      </c>
      <c r="EX34" s="195">
        <f t="shared" si="321"/>
        <v>0</v>
      </c>
      <c r="EY34" s="195">
        <f t="shared" si="321"/>
        <v>0</v>
      </c>
      <c r="EZ34" s="195">
        <f t="shared" si="321"/>
        <v>0</v>
      </c>
      <c r="FA34" s="195">
        <f t="shared" si="321"/>
        <v>0</v>
      </c>
      <c r="FB34" s="195">
        <f t="shared" si="321"/>
        <v>0</v>
      </c>
      <c r="FC34" s="195">
        <f t="shared" si="321"/>
        <v>0</v>
      </c>
      <c r="FD34" s="195">
        <f t="shared" ref="FD34:HO34" si="322">SUM(FD35,FD37,FD46)</f>
        <v>0</v>
      </c>
      <c r="FE34" s="195">
        <f t="shared" si="322"/>
        <v>0</v>
      </c>
      <c r="FF34" s="195">
        <f t="shared" si="322"/>
        <v>0</v>
      </c>
      <c r="FG34" s="195">
        <f t="shared" si="322"/>
        <v>0</v>
      </c>
      <c r="FH34" s="195">
        <f t="shared" si="322"/>
        <v>0</v>
      </c>
      <c r="FI34" s="195">
        <f t="shared" si="322"/>
        <v>0</v>
      </c>
      <c r="FJ34" s="195">
        <f t="shared" si="322"/>
        <v>0</v>
      </c>
      <c r="FK34" s="195">
        <f t="shared" si="322"/>
        <v>0</v>
      </c>
      <c r="FL34" s="195">
        <f t="shared" si="322"/>
        <v>0</v>
      </c>
      <c r="FM34" s="195">
        <f t="shared" si="322"/>
        <v>0</v>
      </c>
      <c r="FN34" s="195">
        <f t="shared" si="322"/>
        <v>0</v>
      </c>
      <c r="FO34" s="195">
        <f t="shared" si="322"/>
        <v>0</v>
      </c>
      <c r="FP34" s="195">
        <f t="shared" si="322"/>
        <v>0</v>
      </c>
      <c r="FQ34" s="195">
        <f t="shared" si="322"/>
        <v>0</v>
      </c>
      <c r="FR34" s="195">
        <f t="shared" si="322"/>
        <v>0</v>
      </c>
      <c r="FS34" s="195">
        <f t="shared" si="322"/>
        <v>0</v>
      </c>
      <c r="FT34" s="195">
        <f t="shared" si="322"/>
        <v>0</v>
      </c>
      <c r="FU34" s="195">
        <f t="shared" si="322"/>
        <v>0</v>
      </c>
      <c r="FV34" s="195">
        <f t="shared" si="322"/>
        <v>0</v>
      </c>
      <c r="FW34" s="195">
        <f t="shared" si="322"/>
        <v>0</v>
      </c>
      <c r="FX34" s="195">
        <f t="shared" si="322"/>
        <v>0</v>
      </c>
      <c r="FY34" s="195">
        <f t="shared" si="322"/>
        <v>0</v>
      </c>
      <c r="FZ34" s="195">
        <f t="shared" si="322"/>
        <v>0</v>
      </c>
      <c r="GA34" s="195">
        <f t="shared" si="322"/>
        <v>0</v>
      </c>
      <c r="GB34" s="195">
        <f t="shared" si="322"/>
        <v>0</v>
      </c>
      <c r="GC34" s="195">
        <f t="shared" si="322"/>
        <v>0</v>
      </c>
      <c r="GD34" s="195">
        <f t="shared" si="322"/>
        <v>0</v>
      </c>
      <c r="GE34" s="195">
        <f t="shared" si="322"/>
        <v>0</v>
      </c>
      <c r="GF34" s="195">
        <f t="shared" si="322"/>
        <v>0</v>
      </c>
      <c r="GG34" s="195">
        <f t="shared" si="322"/>
        <v>0</v>
      </c>
      <c r="GH34" s="195">
        <f t="shared" si="322"/>
        <v>0</v>
      </c>
      <c r="GI34" s="195">
        <f t="shared" si="322"/>
        <v>0</v>
      </c>
      <c r="GJ34" s="195">
        <f t="shared" si="322"/>
        <v>0</v>
      </c>
      <c r="GK34" s="195">
        <f t="shared" si="322"/>
        <v>0</v>
      </c>
      <c r="GL34" s="195">
        <f t="shared" si="322"/>
        <v>0</v>
      </c>
      <c r="GM34" s="195">
        <f t="shared" si="322"/>
        <v>0</v>
      </c>
      <c r="GN34" s="195">
        <f t="shared" si="322"/>
        <v>0</v>
      </c>
      <c r="GO34" s="195">
        <f t="shared" si="322"/>
        <v>0</v>
      </c>
      <c r="GP34" s="195">
        <f t="shared" si="322"/>
        <v>0</v>
      </c>
      <c r="GQ34" s="195">
        <f t="shared" si="322"/>
        <v>0</v>
      </c>
      <c r="GR34" s="195">
        <f t="shared" si="322"/>
        <v>0</v>
      </c>
      <c r="GS34" s="195">
        <f t="shared" si="322"/>
        <v>0</v>
      </c>
      <c r="GT34" s="195">
        <f t="shared" si="322"/>
        <v>0</v>
      </c>
      <c r="GU34" s="195">
        <f t="shared" si="322"/>
        <v>0</v>
      </c>
      <c r="GV34" s="195">
        <f t="shared" si="322"/>
        <v>0</v>
      </c>
      <c r="GW34" s="195">
        <f t="shared" si="322"/>
        <v>0</v>
      </c>
      <c r="GX34" s="195">
        <f t="shared" si="322"/>
        <v>0</v>
      </c>
      <c r="GY34" s="195">
        <f t="shared" si="322"/>
        <v>0</v>
      </c>
      <c r="GZ34" s="195">
        <f t="shared" si="322"/>
        <v>0</v>
      </c>
      <c r="HA34" s="195">
        <f t="shared" si="322"/>
        <v>0</v>
      </c>
      <c r="HB34" s="195">
        <f t="shared" si="322"/>
        <v>0</v>
      </c>
      <c r="HC34" s="195">
        <f t="shared" si="322"/>
        <v>0</v>
      </c>
      <c r="HD34" s="195">
        <f t="shared" si="322"/>
        <v>0</v>
      </c>
      <c r="HE34" s="195">
        <f t="shared" si="322"/>
        <v>0</v>
      </c>
      <c r="HF34" s="195">
        <f t="shared" si="322"/>
        <v>0</v>
      </c>
      <c r="HG34" s="195">
        <f t="shared" si="322"/>
        <v>0</v>
      </c>
      <c r="HH34" s="195">
        <f t="shared" si="322"/>
        <v>0</v>
      </c>
      <c r="HI34" s="195">
        <f t="shared" si="322"/>
        <v>0</v>
      </c>
      <c r="HJ34" s="195">
        <f t="shared" si="322"/>
        <v>0</v>
      </c>
      <c r="HK34" s="195">
        <f t="shared" si="322"/>
        <v>0</v>
      </c>
      <c r="HL34" s="195">
        <f t="shared" si="322"/>
        <v>0</v>
      </c>
      <c r="HM34" s="195">
        <f t="shared" si="322"/>
        <v>0</v>
      </c>
      <c r="HN34" s="195">
        <f t="shared" si="322"/>
        <v>0</v>
      </c>
      <c r="HO34" s="195">
        <f t="shared" si="322"/>
        <v>0</v>
      </c>
      <c r="HP34" s="195">
        <f t="shared" ref="HP34:IL34" si="323">SUM(HP35,HP37,HP46)</f>
        <v>0</v>
      </c>
      <c r="HQ34" s="195">
        <f t="shared" si="323"/>
        <v>0</v>
      </c>
      <c r="HR34" s="195">
        <f t="shared" si="323"/>
        <v>0</v>
      </c>
      <c r="HS34" s="195">
        <f t="shared" si="323"/>
        <v>0</v>
      </c>
      <c r="HT34" s="195">
        <f t="shared" si="323"/>
        <v>0</v>
      </c>
      <c r="HU34" s="195">
        <f t="shared" si="323"/>
        <v>0</v>
      </c>
      <c r="HV34" s="195">
        <f t="shared" si="323"/>
        <v>0</v>
      </c>
      <c r="HW34" s="195">
        <f t="shared" si="323"/>
        <v>0</v>
      </c>
      <c r="HX34" s="195">
        <f t="shared" si="323"/>
        <v>0</v>
      </c>
      <c r="HY34" s="195">
        <f t="shared" si="323"/>
        <v>0</v>
      </c>
      <c r="HZ34" s="195">
        <f t="shared" si="323"/>
        <v>0</v>
      </c>
      <c r="IA34" s="195">
        <f t="shared" si="323"/>
        <v>0</v>
      </c>
      <c r="IB34" s="195">
        <f t="shared" si="323"/>
        <v>0</v>
      </c>
      <c r="IC34" s="195">
        <f t="shared" si="323"/>
        <v>0</v>
      </c>
      <c r="ID34" s="195">
        <f t="shared" si="323"/>
        <v>0</v>
      </c>
      <c r="IE34" s="195">
        <f t="shared" si="323"/>
        <v>0</v>
      </c>
      <c r="IF34" s="195">
        <f t="shared" si="323"/>
        <v>0</v>
      </c>
      <c r="IG34" s="195">
        <f t="shared" si="323"/>
        <v>0</v>
      </c>
      <c r="IH34" s="195">
        <f t="shared" si="323"/>
        <v>0</v>
      </c>
      <c r="II34" s="195">
        <f t="shared" si="323"/>
        <v>0</v>
      </c>
      <c r="IJ34" s="195">
        <f t="shared" si="323"/>
        <v>0</v>
      </c>
      <c r="IK34" s="195">
        <f t="shared" si="323"/>
        <v>0</v>
      </c>
      <c r="IL34" s="195">
        <f t="shared" si="323"/>
        <v>0</v>
      </c>
    </row>
    <row r="35" spans="1:246" ht="15.75" customHeight="1" outlineLevel="1" x14ac:dyDescent="0.35">
      <c r="A35" s="90" t="s">
        <v>819</v>
      </c>
      <c r="B35" s="70"/>
      <c r="C35" s="70"/>
      <c r="D35" s="154">
        <f t="shared" ref="D35:CR35" si="324">SUM(D36)</f>
        <v>0</v>
      </c>
      <c r="E35" s="154">
        <f t="shared" si="324"/>
        <v>0</v>
      </c>
      <c r="F35" s="154">
        <f t="shared" si="324"/>
        <v>0</v>
      </c>
      <c r="G35" s="154">
        <f t="shared" si="324"/>
        <v>0</v>
      </c>
      <c r="H35" s="154">
        <f t="shared" si="324"/>
        <v>0</v>
      </c>
      <c r="I35" s="154">
        <f t="shared" si="324"/>
        <v>0</v>
      </c>
      <c r="J35" s="154">
        <f t="shared" si="324"/>
        <v>0</v>
      </c>
      <c r="K35" s="154">
        <f t="shared" si="324"/>
        <v>0</v>
      </c>
      <c r="L35" s="154">
        <f t="shared" si="324"/>
        <v>0</v>
      </c>
      <c r="M35" s="154">
        <f t="shared" si="324"/>
        <v>0</v>
      </c>
      <c r="N35" s="154">
        <f t="shared" si="324"/>
        <v>0</v>
      </c>
      <c r="O35" s="154">
        <f t="shared" si="324"/>
        <v>0</v>
      </c>
      <c r="P35" s="154">
        <f t="shared" si="324"/>
        <v>0</v>
      </c>
      <c r="Q35" s="154">
        <f t="shared" si="324"/>
        <v>0</v>
      </c>
      <c r="R35" s="154">
        <f t="shared" si="324"/>
        <v>0</v>
      </c>
      <c r="S35" s="154">
        <f t="shared" si="324"/>
        <v>0</v>
      </c>
      <c r="T35" s="154">
        <f t="shared" si="324"/>
        <v>0</v>
      </c>
      <c r="U35" s="154">
        <f t="shared" si="324"/>
        <v>0</v>
      </c>
      <c r="V35" s="154">
        <f t="shared" si="324"/>
        <v>0</v>
      </c>
      <c r="W35" s="154">
        <f t="shared" si="324"/>
        <v>0</v>
      </c>
      <c r="X35" s="154">
        <f t="shared" si="324"/>
        <v>0</v>
      </c>
      <c r="Y35" s="154">
        <f t="shared" si="324"/>
        <v>0</v>
      </c>
      <c r="Z35" s="154">
        <f t="shared" si="324"/>
        <v>0</v>
      </c>
      <c r="AA35" s="154">
        <f t="shared" si="324"/>
        <v>0</v>
      </c>
      <c r="AB35" s="154">
        <f t="shared" si="324"/>
        <v>0</v>
      </c>
      <c r="AC35" s="154">
        <f t="shared" si="324"/>
        <v>0</v>
      </c>
      <c r="AD35" s="154">
        <f t="shared" si="324"/>
        <v>0</v>
      </c>
      <c r="AE35" s="154">
        <f t="shared" si="324"/>
        <v>0</v>
      </c>
      <c r="AF35" s="154">
        <f t="shared" si="324"/>
        <v>0</v>
      </c>
      <c r="AG35" s="154">
        <f t="shared" si="324"/>
        <v>0</v>
      </c>
      <c r="AH35" s="178">
        <f t="shared" si="324"/>
        <v>1138.6099999999999</v>
      </c>
      <c r="AI35" s="154">
        <f t="shared" si="324"/>
        <v>0</v>
      </c>
      <c r="AJ35" s="154">
        <f t="shared" si="324"/>
        <v>0</v>
      </c>
      <c r="AK35" s="154">
        <f t="shared" si="324"/>
        <v>0</v>
      </c>
      <c r="AL35" s="154">
        <f t="shared" si="324"/>
        <v>0</v>
      </c>
      <c r="AM35" s="154">
        <f t="shared" si="324"/>
        <v>0</v>
      </c>
      <c r="AN35" s="154">
        <f t="shared" si="324"/>
        <v>0</v>
      </c>
      <c r="AO35" s="154">
        <f t="shared" si="324"/>
        <v>0</v>
      </c>
      <c r="AP35" s="154">
        <f t="shared" si="324"/>
        <v>0</v>
      </c>
      <c r="AQ35" s="154">
        <f t="shared" si="324"/>
        <v>0</v>
      </c>
      <c r="AR35" s="154">
        <f t="shared" si="324"/>
        <v>0</v>
      </c>
      <c r="AS35" s="154">
        <f t="shared" si="324"/>
        <v>0</v>
      </c>
      <c r="AT35" s="154">
        <f t="shared" si="324"/>
        <v>0</v>
      </c>
      <c r="AU35" s="154">
        <f t="shared" si="324"/>
        <v>0</v>
      </c>
      <c r="AV35" s="154">
        <f t="shared" si="324"/>
        <v>0</v>
      </c>
      <c r="AW35" s="154">
        <f t="shared" si="324"/>
        <v>0</v>
      </c>
      <c r="AX35" s="154">
        <f t="shared" si="324"/>
        <v>0</v>
      </c>
      <c r="AY35" s="154">
        <f t="shared" si="324"/>
        <v>0</v>
      </c>
      <c r="AZ35" s="154">
        <f t="shared" si="324"/>
        <v>0</v>
      </c>
      <c r="BA35" s="154">
        <f t="shared" si="324"/>
        <v>0</v>
      </c>
      <c r="BB35" s="154">
        <f t="shared" si="324"/>
        <v>1155.29</v>
      </c>
      <c r="BC35" s="154">
        <f t="shared" si="324"/>
        <v>0</v>
      </c>
      <c r="BD35" s="154">
        <f t="shared" si="324"/>
        <v>0</v>
      </c>
      <c r="BE35" s="154">
        <f t="shared" si="324"/>
        <v>0</v>
      </c>
      <c r="BF35" s="154">
        <f t="shared" si="324"/>
        <v>0</v>
      </c>
      <c r="BG35" s="154">
        <f t="shared" si="324"/>
        <v>0</v>
      </c>
      <c r="BH35" s="154">
        <f t="shared" si="324"/>
        <v>0</v>
      </c>
      <c r="BI35" s="154">
        <f t="shared" si="324"/>
        <v>0</v>
      </c>
      <c r="BJ35" s="154">
        <f t="shared" si="324"/>
        <v>0</v>
      </c>
      <c r="BK35" s="154">
        <f t="shared" si="324"/>
        <v>0</v>
      </c>
      <c r="BL35" s="154">
        <f t="shared" si="324"/>
        <v>0</v>
      </c>
      <c r="BM35" s="178">
        <f t="shared" si="324"/>
        <v>0</v>
      </c>
      <c r="BN35" s="153">
        <f t="shared" si="324"/>
        <v>0</v>
      </c>
      <c r="BO35" s="154">
        <f t="shared" si="324"/>
        <v>0</v>
      </c>
      <c r="BP35" s="154">
        <f t="shared" si="324"/>
        <v>0</v>
      </c>
      <c r="BQ35" s="154">
        <f t="shared" si="324"/>
        <v>0</v>
      </c>
      <c r="BR35" s="154">
        <f t="shared" si="324"/>
        <v>0</v>
      </c>
      <c r="BS35" s="154">
        <f t="shared" si="324"/>
        <v>0</v>
      </c>
      <c r="BT35" s="154">
        <f t="shared" si="324"/>
        <v>0</v>
      </c>
      <c r="BU35" s="154">
        <f t="shared" si="324"/>
        <v>0</v>
      </c>
      <c r="BV35" s="154">
        <f t="shared" si="324"/>
        <v>0</v>
      </c>
      <c r="BW35" s="154">
        <f t="shared" si="324"/>
        <v>0</v>
      </c>
      <c r="BX35" s="154">
        <f t="shared" si="324"/>
        <v>0</v>
      </c>
      <c r="BY35" s="154">
        <f t="shared" si="324"/>
        <v>0</v>
      </c>
      <c r="BZ35" s="154">
        <f t="shared" si="324"/>
        <v>0</v>
      </c>
      <c r="CA35" s="154">
        <f t="shared" si="324"/>
        <v>0</v>
      </c>
      <c r="CB35" s="154">
        <f t="shared" si="324"/>
        <v>0</v>
      </c>
      <c r="CC35" s="154">
        <f t="shared" si="324"/>
        <v>0</v>
      </c>
      <c r="CD35" s="154">
        <f t="shared" si="324"/>
        <v>0</v>
      </c>
      <c r="CE35" s="154">
        <f t="shared" si="324"/>
        <v>0</v>
      </c>
      <c r="CF35" s="154">
        <f t="shared" si="324"/>
        <v>0</v>
      </c>
      <c r="CG35" s="154">
        <f t="shared" si="324"/>
        <v>1233.79</v>
      </c>
      <c r="CH35" s="154">
        <f t="shared" si="324"/>
        <v>0</v>
      </c>
      <c r="CI35" s="154">
        <f t="shared" si="324"/>
        <v>0</v>
      </c>
      <c r="CJ35" s="154">
        <f t="shared" si="324"/>
        <v>0</v>
      </c>
      <c r="CK35" s="154">
        <f t="shared" si="324"/>
        <v>0</v>
      </c>
      <c r="CL35" s="154">
        <f t="shared" si="324"/>
        <v>0</v>
      </c>
      <c r="CM35" s="154">
        <f t="shared" si="324"/>
        <v>0</v>
      </c>
      <c r="CN35" s="154">
        <f t="shared" si="324"/>
        <v>0</v>
      </c>
      <c r="CO35" s="154">
        <f t="shared" si="324"/>
        <v>0</v>
      </c>
      <c r="CP35" s="154">
        <f t="shared" si="324"/>
        <v>0</v>
      </c>
      <c r="CQ35" s="178">
        <f t="shared" si="324"/>
        <v>0</v>
      </c>
      <c r="CR35" s="178">
        <f t="shared" si="324"/>
        <v>0</v>
      </c>
      <c r="CS35" s="178">
        <f t="shared" ref="CS35:FD35" si="325">SUM(CS36)</f>
        <v>0</v>
      </c>
      <c r="CT35" s="178">
        <f t="shared" si="325"/>
        <v>0</v>
      </c>
      <c r="CU35" s="178">
        <f t="shared" si="325"/>
        <v>0</v>
      </c>
      <c r="CV35" s="178">
        <f t="shared" si="325"/>
        <v>0</v>
      </c>
      <c r="CW35" s="178">
        <f t="shared" si="325"/>
        <v>0</v>
      </c>
      <c r="CX35" s="178">
        <f t="shared" si="325"/>
        <v>0</v>
      </c>
      <c r="CY35" s="178">
        <f t="shared" si="325"/>
        <v>0</v>
      </c>
      <c r="CZ35" s="178">
        <f t="shared" si="325"/>
        <v>0</v>
      </c>
      <c r="DA35" s="178">
        <f t="shared" si="325"/>
        <v>0</v>
      </c>
      <c r="DB35" s="178">
        <f t="shared" si="325"/>
        <v>0</v>
      </c>
      <c r="DC35" s="178">
        <f t="shared" si="325"/>
        <v>0</v>
      </c>
      <c r="DD35" s="178">
        <f t="shared" si="325"/>
        <v>0</v>
      </c>
      <c r="DE35" s="178">
        <f t="shared" si="325"/>
        <v>0</v>
      </c>
      <c r="DF35" s="178">
        <f t="shared" si="325"/>
        <v>0</v>
      </c>
      <c r="DG35" s="178">
        <f t="shared" si="325"/>
        <v>0</v>
      </c>
      <c r="DH35" s="178">
        <f t="shared" si="325"/>
        <v>0</v>
      </c>
      <c r="DI35" s="178">
        <f t="shared" si="325"/>
        <v>0</v>
      </c>
      <c r="DJ35" s="178">
        <f t="shared" si="325"/>
        <v>0</v>
      </c>
      <c r="DK35" s="178">
        <f t="shared" si="325"/>
        <v>0</v>
      </c>
      <c r="DL35" s="178">
        <f t="shared" si="325"/>
        <v>0</v>
      </c>
      <c r="DM35" s="178">
        <f t="shared" si="325"/>
        <v>0</v>
      </c>
      <c r="DN35" s="178">
        <f t="shared" si="325"/>
        <v>0</v>
      </c>
      <c r="DO35" s="178">
        <f t="shared" si="325"/>
        <v>0</v>
      </c>
      <c r="DP35" s="178">
        <f t="shared" si="325"/>
        <v>0</v>
      </c>
      <c r="DQ35" s="178">
        <f t="shared" si="325"/>
        <v>0</v>
      </c>
      <c r="DR35" s="178">
        <f t="shared" si="325"/>
        <v>0</v>
      </c>
      <c r="DS35" s="178">
        <f t="shared" si="325"/>
        <v>0</v>
      </c>
      <c r="DT35" s="178">
        <f t="shared" si="325"/>
        <v>0</v>
      </c>
      <c r="DU35" s="178">
        <f t="shared" si="325"/>
        <v>0</v>
      </c>
      <c r="DV35" s="178">
        <f t="shared" si="325"/>
        <v>0</v>
      </c>
      <c r="DW35" s="178">
        <f t="shared" si="325"/>
        <v>0</v>
      </c>
      <c r="DX35" s="178">
        <f t="shared" si="325"/>
        <v>0</v>
      </c>
      <c r="DY35" s="178">
        <f t="shared" si="325"/>
        <v>0</v>
      </c>
      <c r="DZ35" s="178">
        <f t="shared" si="325"/>
        <v>0</v>
      </c>
      <c r="EA35" s="178">
        <f t="shared" si="325"/>
        <v>0</v>
      </c>
      <c r="EB35" s="178">
        <f t="shared" si="325"/>
        <v>0</v>
      </c>
      <c r="EC35" s="178">
        <f t="shared" si="325"/>
        <v>0</v>
      </c>
      <c r="ED35" s="178">
        <f t="shared" si="325"/>
        <v>0</v>
      </c>
      <c r="EE35" s="178">
        <f t="shared" si="325"/>
        <v>0</v>
      </c>
      <c r="EF35" s="178">
        <f t="shared" si="325"/>
        <v>0</v>
      </c>
      <c r="EG35" s="178">
        <f t="shared" si="325"/>
        <v>0</v>
      </c>
      <c r="EH35" s="178">
        <f t="shared" si="325"/>
        <v>0</v>
      </c>
      <c r="EI35" s="178">
        <f t="shared" si="325"/>
        <v>0</v>
      </c>
      <c r="EJ35" s="178">
        <f t="shared" si="325"/>
        <v>0</v>
      </c>
      <c r="EK35" s="178">
        <f t="shared" si="325"/>
        <v>0</v>
      </c>
      <c r="EL35" s="178">
        <f t="shared" si="325"/>
        <v>0</v>
      </c>
      <c r="EM35" s="178">
        <f t="shared" si="325"/>
        <v>0</v>
      </c>
      <c r="EN35" s="178">
        <f t="shared" si="325"/>
        <v>0</v>
      </c>
      <c r="EO35" s="178">
        <f t="shared" si="325"/>
        <v>0</v>
      </c>
      <c r="EP35" s="178">
        <f t="shared" si="325"/>
        <v>0</v>
      </c>
      <c r="EQ35" s="178">
        <f t="shared" si="325"/>
        <v>0</v>
      </c>
      <c r="ER35" s="178">
        <f t="shared" si="325"/>
        <v>0</v>
      </c>
      <c r="ES35" s="178">
        <f t="shared" si="325"/>
        <v>0</v>
      </c>
      <c r="ET35" s="178">
        <f t="shared" si="325"/>
        <v>0</v>
      </c>
      <c r="EU35" s="178">
        <f t="shared" si="325"/>
        <v>0</v>
      </c>
      <c r="EV35" s="178">
        <f t="shared" si="325"/>
        <v>0</v>
      </c>
      <c r="EW35" s="178">
        <f t="shared" si="325"/>
        <v>0</v>
      </c>
      <c r="EX35" s="178">
        <f t="shared" si="325"/>
        <v>0</v>
      </c>
      <c r="EY35" s="178">
        <f t="shared" si="325"/>
        <v>0</v>
      </c>
      <c r="EZ35" s="178">
        <f t="shared" si="325"/>
        <v>0</v>
      </c>
      <c r="FA35" s="178">
        <f t="shared" si="325"/>
        <v>0</v>
      </c>
      <c r="FB35" s="178">
        <f t="shared" si="325"/>
        <v>0</v>
      </c>
      <c r="FC35" s="178">
        <f t="shared" si="325"/>
        <v>0</v>
      </c>
      <c r="FD35" s="178">
        <f t="shared" si="325"/>
        <v>0</v>
      </c>
      <c r="FE35" s="178">
        <f t="shared" ref="FE35:HP35" si="326">SUM(FE36)</f>
        <v>0</v>
      </c>
      <c r="FF35" s="178">
        <f t="shared" si="326"/>
        <v>0</v>
      </c>
      <c r="FG35" s="178">
        <f t="shared" si="326"/>
        <v>0</v>
      </c>
      <c r="FH35" s="178">
        <f t="shared" si="326"/>
        <v>0</v>
      </c>
      <c r="FI35" s="178">
        <f t="shared" si="326"/>
        <v>0</v>
      </c>
      <c r="FJ35" s="178">
        <f t="shared" si="326"/>
        <v>0</v>
      </c>
      <c r="FK35" s="178">
        <f t="shared" si="326"/>
        <v>0</v>
      </c>
      <c r="FL35" s="178">
        <f t="shared" si="326"/>
        <v>0</v>
      </c>
      <c r="FM35" s="178">
        <f t="shared" si="326"/>
        <v>0</v>
      </c>
      <c r="FN35" s="178">
        <f t="shared" si="326"/>
        <v>0</v>
      </c>
      <c r="FO35" s="178">
        <f t="shared" si="326"/>
        <v>0</v>
      </c>
      <c r="FP35" s="178">
        <f t="shared" si="326"/>
        <v>0</v>
      </c>
      <c r="FQ35" s="178">
        <f t="shared" si="326"/>
        <v>0</v>
      </c>
      <c r="FR35" s="178">
        <f t="shared" si="326"/>
        <v>0</v>
      </c>
      <c r="FS35" s="178">
        <f t="shared" si="326"/>
        <v>0</v>
      </c>
      <c r="FT35" s="178">
        <f t="shared" si="326"/>
        <v>0</v>
      </c>
      <c r="FU35" s="178">
        <f t="shared" si="326"/>
        <v>0</v>
      </c>
      <c r="FV35" s="178">
        <f t="shared" si="326"/>
        <v>0</v>
      </c>
      <c r="FW35" s="178">
        <f t="shared" si="326"/>
        <v>0</v>
      </c>
      <c r="FX35" s="178">
        <f t="shared" si="326"/>
        <v>0</v>
      </c>
      <c r="FY35" s="178">
        <f t="shared" si="326"/>
        <v>0</v>
      </c>
      <c r="FZ35" s="178">
        <f t="shared" si="326"/>
        <v>0</v>
      </c>
      <c r="GA35" s="178">
        <f t="shared" si="326"/>
        <v>0</v>
      </c>
      <c r="GB35" s="178">
        <f t="shared" si="326"/>
        <v>0</v>
      </c>
      <c r="GC35" s="178">
        <f t="shared" si="326"/>
        <v>0</v>
      </c>
      <c r="GD35" s="178">
        <f t="shared" si="326"/>
        <v>0</v>
      </c>
      <c r="GE35" s="178">
        <f t="shared" si="326"/>
        <v>0</v>
      </c>
      <c r="GF35" s="178">
        <f t="shared" si="326"/>
        <v>0</v>
      </c>
      <c r="GG35" s="178">
        <f t="shared" si="326"/>
        <v>0</v>
      </c>
      <c r="GH35" s="178">
        <f t="shared" si="326"/>
        <v>0</v>
      </c>
      <c r="GI35" s="178">
        <f t="shared" si="326"/>
        <v>0</v>
      </c>
      <c r="GJ35" s="178">
        <f t="shared" si="326"/>
        <v>0</v>
      </c>
      <c r="GK35" s="178">
        <f t="shared" si="326"/>
        <v>0</v>
      </c>
      <c r="GL35" s="178">
        <f t="shared" si="326"/>
        <v>0</v>
      </c>
      <c r="GM35" s="178">
        <f t="shared" si="326"/>
        <v>0</v>
      </c>
      <c r="GN35" s="178">
        <f t="shared" si="326"/>
        <v>0</v>
      </c>
      <c r="GO35" s="178">
        <f t="shared" si="326"/>
        <v>0</v>
      </c>
      <c r="GP35" s="178">
        <f t="shared" si="326"/>
        <v>0</v>
      </c>
      <c r="GQ35" s="178">
        <f t="shared" si="326"/>
        <v>0</v>
      </c>
      <c r="GR35" s="178">
        <f t="shared" si="326"/>
        <v>0</v>
      </c>
      <c r="GS35" s="178">
        <f t="shared" si="326"/>
        <v>0</v>
      </c>
      <c r="GT35" s="178">
        <f t="shared" si="326"/>
        <v>0</v>
      </c>
      <c r="GU35" s="178">
        <f t="shared" si="326"/>
        <v>0</v>
      </c>
      <c r="GV35" s="178">
        <f t="shared" si="326"/>
        <v>0</v>
      </c>
      <c r="GW35" s="178">
        <f t="shared" si="326"/>
        <v>0</v>
      </c>
      <c r="GX35" s="178">
        <f t="shared" si="326"/>
        <v>0</v>
      </c>
      <c r="GY35" s="178">
        <f t="shared" si="326"/>
        <v>0</v>
      </c>
      <c r="GZ35" s="178">
        <f t="shared" si="326"/>
        <v>0</v>
      </c>
      <c r="HA35" s="178">
        <f t="shared" si="326"/>
        <v>0</v>
      </c>
      <c r="HB35" s="178">
        <f t="shared" si="326"/>
        <v>0</v>
      </c>
      <c r="HC35" s="178">
        <f t="shared" si="326"/>
        <v>0</v>
      </c>
      <c r="HD35" s="178">
        <f t="shared" si="326"/>
        <v>0</v>
      </c>
      <c r="HE35" s="178">
        <f t="shared" si="326"/>
        <v>0</v>
      </c>
      <c r="HF35" s="178">
        <f t="shared" si="326"/>
        <v>0</v>
      </c>
      <c r="HG35" s="178">
        <f t="shared" si="326"/>
        <v>0</v>
      </c>
      <c r="HH35" s="178">
        <f t="shared" si="326"/>
        <v>0</v>
      </c>
      <c r="HI35" s="178">
        <f t="shared" si="326"/>
        <v>0</v>
      </c>
      <c r="HJ35" s="178">
        <f t="shared" si="326"/>
        <v>0</v>
      </c>
      <c r="HK35" s="178">
        <f t="shared" si="326"/>
        <v>0</v>
      </c>
      <c r="HL35" s="178">
        <f t="shared" si="326"/>
        <v>0</v>
      </c>
      <c r="HM35" s="178">
        <f t="shared" si="326"/>
        <v>0</v>
      </c>
      <c r="HN35" s="178">
        <f t="shared" si="326"/>
        <v>0</v>
      </c>
      <c r="HO35" s="178">
        <f t="shared" si="326"/>
        <v>0</v>
      </c>
      <c r="HP35" s="178">
        <f t="shared" si="326"/>
        <v>0</v>
      </c>
      <c r="HQ35" s="178">
        <f t="shared" ref="HQ35:IL35" si="327">SUM(HQ36)</f>
        <v>0</v>
      </c>
      <c r="HR35" s="178">
        <f t="shared" si="327"/>
        <v>0</v>
      </c>
      <c r="HS35" s="178">
        <f t="shared" si="327"/>
        <v>0</v>
      </c>
      <c r="HT35" s="178">
        <f t="shared" si="327"/>
        <v>0</v>
      </c>
      <c r="HU35" s="178">
        <f t="shared" si="327"/>
        <v>0</v>
      </c>
      <c r="HV35" s="178">
        <f t="shared" si="327"/>
        <v>0</v>
      </c>
      <c r="HW35" s="178">
        <f t="shared" si="327"/>
        <v>0</v>
      </c>
      <c r="HX35" s="178">
        <f t="shared" si="327"/>
        <v>0</v>
      </c>
      <c r="HY35" s="178">
        <f t="shared" si="327"/>
        <v>0</v>
      </c>
      <c r="HZ35" s="178">
        <f t="shared" si="327"/>
        <v>0</v>
      </c>
      <c r="IA35" s="178">
        <f t="shared" si="327"/>
        <v>0</v>
      </c>
      <c r="IB35" s="178">
        <f t="shared" si="327"/>
        <v>0</v>
      </c>
      <c r="IC35" s="178">
        <f t="shared" si="327"/>
        <v>0</v>
      </c>
      <c r="ID35" s="178">
        <f t="shared" si="327"/>
        <v>0</v>
      </c>
      <c r="IE35" s="178">
        <f t="shared" si="327"/>
        <v>0</v>
      </c>
      <c r="IF35" s="178">
        <f t="shared" si="327"/>
        <v>0</v>
      </c>
      <c r="IG35" s="178">
        <f t="shared" si="327"/>
        <v>0</v>
      </c>
      <c r="IH35" s="178">
        <f t="shared" si="327"/>
        <v>0</v>
      </c>
      <c r="II35" s="178">
        <f t="shared" si="327"/>
        <v>0</v>
      </c>
      <c r="IJ35" s="178">
        <f t="shared" si="327"/>
        <v>0</v>
      </c>
      <c r="IK35" s="178">
        <f t="shared" si="327"/>
        <v>0</v>
      </c>
      <c r="IL35" s="178">
        <f t="shared" si="327"/>
        <v>0</v>
      </c>
    </row>
    <row r="36" spans="1:246" ht="15.75" customHeight="1" outlineLevel="2" x14ac:dyDescent="0.35">
      <c r="A36" s="3" t="s">
        <v>954</v>
      </c>
      <c r="B36" s="70"/>
      <c r="C36" s="70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94">
        <v>1138.6099999999999</v>
      </c>
      <c r="AI36" s="168"/>
      <c r="AJ36" s="168"/>
      <c r="AK36" s="168"/>
      <c r="AL36" s="168"/>
      <c r="AM36" s="168"/>
      <c r="AN36" s="168"/>
      <c r="AO36" s="168"/>
      <c r="AP36" s="168"/>
      <c r="AQ36" s="168"/>
      <c r="AR36" s="168"/>
      <c r="AS36" s="168"/>
      <c r="AT36" s="168"/>
      <c r="AU36" s="168"/>
      <c r="AV36" s="168"/>
      <c r="AW36" s="168"/>
      <c r="AX36" s="168"/>
      <c r="AY36" s="168"/>
      <c r="AZ36" s="168"/>
      <c r="BA36" s="168"/>
      <c r="BB36" s="168">
        <v>1155.29</v>
      </c>
      <c r="BC36" s="168"/>
      <c r="BD36" s="168"/>
      <c r="BE36" s="168"/>
      <c r="BF36" s="168"/>
      <c r="BG36" s="168"/>
      <c r="BH36" s="168"/>
      <c r="BI36" s="168"/>
      <c r="BJ36" s="168"/>
      <c r="BK36" s="168"/>
      <c r="BL36" s="168"/>
      <c r="BM36" s="194"/>
      <c r="BN36" s="167"/>
      <c r="BO36" s="168"/>
      <c r="BP36" s="168"/>
      <c r="BQ36" s="168"/>
      <c r="BR36" s="168"/>
      <c r="BS36" s="168"/>
      <c r="BT36" s="168"/>
      <c r="BU36" s="168"/>
      <c r="BV36" s="168"/>
      <c r="BW36" s="168"/>
      <c r="BX36" s="168"/>
      <c r="BY36" s="168"/>
      <c r="BZ36" s="168"/>
      <c r="CA36" s="168"/>
      <c r="CB36" s="168"/>
      <c r="CC36" s="168"/>
      <c r="CD36" s="168"/>
      <c r="CE36" s="168"/>
      <c r="CF36" s="168"/>
      <c r="CG36" s="168">
        <v>1233.79</v>
      </c>
      <c r="CH36" s="168"/>
      <c r="CI36" s="168"/>
      <c r="CJ36" s="168"/>
      <c r="CK36" s="168"/>
      <c r="CL36" s="168"/>
      <c r="CM36" s="168"/>
      <c r="CN36" s="168"/>
      <c r="CO36" s="168"/>
      <c r="CP36" s="168"/>
      <c r="CQ36" s="259"/>
      <c r="CR36" s="259"/>
      <c r="CS36" s="259"/>
      <c r="CT36" s="259"/>
      <c r="CU36" s="259"/>
      <c r="CV36" s="259"/>
      <c r="CW36" s="259"/>
      <c r="CX36" s="259"/>
      <c r="CY36" s="259"/>
      <c r="CZ36" s="259"/>
      <c r="DA36" s="259"/>
      <c r="DB36" s="259"/>
      <c r="DC36" s="259"/>
      <c r="DD36" s="259"/>
      <c r="DE36" s="259"/>
      <c r="DF36" s="259"/>
      <c r="DG36" s="259"/>
      <c r="DH36" s="259"/>
      <c r="DI36" s="259"/>
      <c r="DJ36" s="259"/>
      <c r="DK36" s="259"/>
      <c r="DL36" s="259"/>
      <c r="DM36" s="259"/>
      <c r="DN36" s="259"/>
      <c r="DO36" s="259"/>
      <c r="DP36" s="259"/>
      <c r="DQ36" s="259"/>
      <c r="DR36" s="259"/>
      <c r="DS36" s="259"/>
      <c r="DT36" s="259"/>
      <c r="DU36" s="259"/>
      <c r="DV36" s="259"/>
      <c r="DW36" s="259"/>
      <c r="DX36" s="259"/>
      <c r="DY36" s="259"/>
      <c r="DZ36" s="259"/>
      <c r="EA36" s="259"/>
      <c r="EB36" s="259"/>
      <c r="EC36" s="259"/>
      <c r="ED36" s="259"/>
      <c r="EE36" s="259"/>
      <c r="EF36" s="259"/>
      <c r="EG36" s="259"/>
      <c r="EH36" s="259"/>
      <c r="EI36" s="259"/>
      <c r="EJ36" s="259"/>
      <c r="EK36" s="259"/>
      <c r="EL36" s="259"/>
      <c r="EM36" s="259"/>
      <c r="EN36" s="259"/>
      <c r="EO36" s="259"/>
      <c r="EP36" s="259"/>
      <c r="EQ36" s="259"/>
      <c r="ER36" s="259"/>
      <c r="ES36" s="259"/>
      <c r="ET36" s="259"/>
      <c r="EU36" s="259"/>
      <c r="EV36" s="259"/>
      <c r="EW36" s="259"/>
      <c r="EX36" s="259"/>
      <c r="EY36" s="259"/>
      <c r="EZ36" s="259"/>
      <c r="FA36" s="259"/>
      <c r="FB36" s="259"/>
      <c r="FC36" s="259"/>
      <c r="FD36" s="259"/>
      <c r="FE36" s="259"/>
      <c r="FF36" s="259"/>
      <c r="FG36" s="259"/>
      <c r="FH36" s="259"/>
      <c r="FI36" s="259"/>
      <c r="FJ36" s="259"/>
      <c r="FK36" s="259"/>
      <c r="FL36" s="259"/>
      <c r="FM36" s="259"/>
      <c r="FN36" s="259"/>
      <c r="FO36" s="259"/>
      <c r="FP36" s="259"/>
      <c r="FQ36" s="259"/>
      <c r="FR36" s="259"/>
      <c r="FS36" s="259"/>
      <c r="FT36" s="259"/>
      <c r="FU36" s="259"/>
      <c r="FV36" s="259"/>
      <c r="FW36" s="259"/>
      <c r="FX36" s="259"/>
      <c r="FY36" s="259"/>
      <c r="FZ36" s="259"/>
      <c r="GA36" s="259"/>
      <c r="GB36" s="259"/>
      <c r="GC36" s="259"/>
      <c r="GD36" s="259"/>
      <c r="GE36" s="259"/>
      <c r="GF36" s="259"/>
      <c r="GG36" s="259"/>
      <c r="GH36" s="259"/>
      <c r="GI36" s="259"/>
      <c r="GJ36" s="259"/>
      <c r="GK36" s="259"/>
      <c r="GL36" s="259"/>
      <c r="GM36" s="259"/>
      <c r="GN36" s="259"/>
      <c r="GO36" s="259"/>
      <c r="GP36" s="259"/>
      <c r="GQ36" s="259"/>
      <c r="GR36" s="259"/>
      <c r="GS36" s="259"/>
      <c r="GT36" s="259"/>
      <c r="GU36" s="259"/>
      <c r="GV36" s="259"/>
      <c r="GW36" s="259"/>
      <c r="GX36" s="259"/>
      <c r="GY36" s="259"/>
      <c r="GZ36" s="259"/>
      <c r="HA36" s="259"/>
      <c r="HB36" s="259"/>
      <c r="HC36" s="259"/>
      <c r="HD36" s="259"/>
      <c r="HE36" s="259"/>
      <c r="HF36" s="259"/>
      <c r="HG36" s="259"/>
      <c r="HH36" s="259"/>
      <c r="HI36" s="259"/>
      <c r="HJ36" s="259"/>
      <c r="HK36" s="259"/>
      <c r="HL36" s="259"/>
      <c r="HM36" s="259"/>
      <c r="HN36" s="259"/>
      <c r="HO36" s="259"/>
      <c r="HP36" s="259"/>
      <c r="HQ36" s="259"/>
      <c r="HR36" s="259"/>
      <c r="HS36" s="259"/>
      <c r="HT36" s="259"/>
      <c r="HU36" s="259"/>
      <c r="HV36" s="259"/>
      <c r="HW36" s="259"/>
      <c r="HX36" s="259"/>
      <c r="HY36" s="259"/>
      <c r="HZ36" s="259"/>
      <c r="IA36" s="259"/>
      <c r="IB36" s="259"/>
      <c r="IC36" s="259"/>
      <c r="ID36" s="259"/>
      <c r="IE36" s="259"/>
      <c r="IF36" s="259"/>
      <c r="IG36" s="259"/>
      <c r="IH36" s="259"/>
      <c r="II36" s="259"/>
      <c r="IJ36" s="259"/>
      <c r="IK36" s="259"/>
      <c r="IL36" s="259"/>
    </row>
    <row r="37" spans="1:246" ht="15.75" customHeight="1" outlineLevel="1" x14ac:dyDescent="0.35">
      <c r="A37" s="90" t="s">
        <v>826</v>
      </c>
      <c r="B37" s="70"/>
      <c r="C37" s="70"/>
      <c r="D37" s="178">
        <f t="shared" ref="D37:CQ37" si="328">SUM(D38:D45)</f>
        <v>0</v>
      </c>
      <c r="E37" s="178">
        <f t="shared" si="328"/>
        <v>0</v>
      </c>
      <c r="F37" s="178">
        <f t="shared" si="328"/>
        <v>0</v>
      </c>
      <c r="G37" s="178">
        <f t="shared" si="328"/>
        <v>0</v>
      </c>
      <c r="H37" s="178">
        <f t="shared" si="328"/>
        <v>0</v>
      </c>
      <c r="I37" s="178">
        <f t="shared" si="328"/>
        <v>0</v>
      </c>
      <c r="J37" s="178">
        <f t="shared" si="328"/>
        <v>0</v>
      </c>
      <c r="K37" s="178">
        <f t="shared" si="328"/>
        <v>0</v>
      </c>
      <c r="L37" s="178">
        <f t="shared" si="328"/>
        <v>0</v>
      </c>
      <c r="M37" s="178">
        <f t="shared" si="328"/>
        <v>0</v>
      </c>
      <c r="N37" s="178">
        <f t="shared" si="328"/>
        <v>0</v>
      </c>
      <c r="O37" s="178">
        <f t="shared" si="328"/>
        <v>0</v>
      </c>
      <c r="P37" s="178">
        <f t="shared" si="328"/>
        <v>0</v>
      </c>
      <c r="Q37" s="178">
        <f t="shared" si="328"/>
        <v>0</v>
      </c>
      <c r="R37" s="178">
        <f t="shared" si="328"/>
        <v>0</v>
      </c>
      <c r="S37" s="178">
        <f t="shared" si="328"/>
        <v>0</v>
      </c>
      <c r="T37" s="178">
        <f t="shared" si="328"/>
        <v>0</v>
      </c>
      <c r="U37" s="178">
        <f t="shared" si="328"/>
        <v>0</v>
      </c>
      <c r="V37" s="178">
        <f t="shared" si="328"/>
        <v>0</v>
      </c>
      <c r="W37" s="178">
        <f t="shared" si="328"/>
        <v>0</v>
      </c>
      <c r="X37" s="178">
        <f t="shared" si="328"/>
        <v>0</v>
      </c>
      <c r="Y37" s="178">
        <f t="shared" si="328"/>
        <v>0</v>
      </c>
      <c r="Z37" s="178">
        <f t="shared" si="328"/>
        <v>0</v>
      </c>
      <c r="AA37" s="178">
        <f t="shared" si="328"/>
        <v>0</v>
      </c>
      <c r="AB37" s="178">
        <f t="shared" si="328"/>
        <v>0</v>
      </c>
      <c r="AC37" s="178">
        <f t="shared" si="328"/>
        <v>0</v>
      </c>
      <c r="AD37" s="178">
        <f t="shared" si="328"/>
        <v>0</v>
      </c>
      <c r="AE37" s="178">
        <f t="shared" si="328"/>
        <v>0</v>
      </c>
      <c r="AF37" s="178">
        <f t="shared" si="328"/>
        <v>0</v>
      </c>
      <c r="AG37" s="178">
        <f t="shared" si="328"/>
        <v>0</v>
      </c>
      <c r="AH37" s="178">
        <f t="shared" si="328"/>
        <v>0</v>
      </c>
      <c r="AI37" s="178">
        <f t="shared" si="328"/>
        <v>0</v>
      </c>
      <c r="AJ37" s="178">
        <f t="shared" si="328"/>
        <v>0</v>
      </c>
      <c r="AK37" s="178">
        <f t="shared" si="328"/>
        <v>0</v>
      </c>
      <c r="AL37" s="178">
        <f t="shared" si="328"/>
        <v>0</v>
      </c>
      <c r="AM37" s="178">
        <f t="shared" si="328"/>
        <v>0</v>
      </c>
      <c r="AN37" s="178">
        <f t="shared" si="328"/>
        <v>0</v>
      </c>
      <c r="AO37" s="178">
        <f t="shared" si="328"/>
        <v>0</v>
      </c>
      <c r="AP37" s="178">
        <f t="shared" si="328"/>
        <v>0</v>
      </c>
      <c r="AQ37" s="178">
        <f t="shared" si="328"/>
        <v>2400</v>
      </c>
      <c r="AR37" s="178">
        <f t="shared" si="328"/>
        <v>0</v>
      </c>
      <c r="AS37" s="178">
        <f t="shared" si="328"/>
        <v>0</v>
      </c>
      <c r="AT37" s="178">
        <f t="shared" si="328"/>
        <v>250</v>
      </c>
      <c r="AU37" s="178">
        <f t="shared" si="328"/>
        <v>0</v>
      </c>
      <c r="AV37" s="178">
        <f t="shared" si="328"/>
        <v>0</v>
      </c>
      <c r="AW37" s="178">
        <f t="shared" si="328"/>
        <v>0</v>
      </c>
      <c r="AX37" s="178">
        <f t="shared" si="328"/>
        <v>0</v>
      </c>
      <c r="AY37" s="178">
        <f t="shared" si="328"/>
        <v>0</v>
      </c>
      <c r="AZ37" s="178">
        <f t="shared" si="328"/>
        <v>0</v>
      </c>
      <c r="BA37" s="178">
        <f t="shared" si="328"/>
        <v>0</v>
      </c>
      <c r="BB37" s="178">
        <f t="shared" si="328"/>
        <v>0</v>
      </c>
      <c r="BC37" s="178">
        <f t="shared" si="328"/>
        <v>0</v>
      </c>
      <c r="BD37" s="178">
        <f t="shared" si="328"/>
        <v>0</v>
      </c>
      <c r="BE37" s="178">
        <f t="shared" si="328"/>
        <v>0</v>
      </c>
      <c r="BF37" s="178">
        <f t="shared" si="328"/>
        <v>0</v>
      </c>
      <c r="BG37" s="178">
        <f t="shared" si="328"/>
        <v>0</v>
      </c>
      <c r="BH37" s="178">
        <f t="shared" si="328"/>
        <v>0</v>
      </c>
      <c r="BI37" s="178">
        <f t="shared" si="328"/>
        <v>0</v>
      </c>
      <c r="BJ37" s="178">
        <f t="shared" si="328"/>
        <v>0</v>
      </c>
      <c r="BK37" s="178">
        <f t="shared" si="328"/>
        <v>0</v>
      </c>
      <c r="BL37" s="178">
        <f t="shared" si="328"/>
        <v>0</v>
      </c>
      <c r="BM37" s="178">
        <f t="shared" si="328"/>
        <v>0</v>
      </c>
      <c r="BN37" s="177">
        <f t="shared" si="328"/>
        <v>0</v>
      </c>
      <c r="BO37" s="178">
        <f t="shared" si="328"/>
        <v>0</v>
      </c>
      <c r="BP37" s="178">
        <f t="shared" si="328"/>
        <v>0</v>
      </c>
      <c r="BQ37" s="178">
        <f t="shared" si="328"/>
        <v>0</v>
      </c>
      <c r="BR37" s="178">
        <f t="shared" si="328"/>
        <v>3313.14</v>
      </c>
      <c r="BS37" s="178">
        <f t="shared" si="328"/>
        <v>0</v>
      </c>
      <c r="BT37" s="178">
        <f t="shared" si="328"/>
        <v>0</v>
      </c>
      <c r="BU37" s="178">
        <f t="shared" si="328"/>
        <v>0</v>
      </c>
      <c r="BV37" s="178">
        <f t="shared" si="328"/>
        <v>0</v>
      </c>
      <c r="BW37" s="178">
        <f t="shared" si="328"/>
        <v>250</v>
      </c>
      <c r="BX37" s="178">
        <f t="shared" si="328"/>
        <v>0</v>
      </c>
      <c r="BY37" s="178">
        <f t="shared" si="328"/>
        <v>0</v>
      </c>
      <c r="BZ37" s="178">
        <f t="shared" si="328"/>
        <v>0</v>
      </c>
      <c r="CA37" s="178">
        <f t="shared" si="328"/>
        <v>0</v>
      </c>
      <c r="CB37" s="178">
        <f t="shared" si="328"/>
        <v>0</v>
      </c>
      <c r="CC37" s="178">
        <f t="shared" si="328"/>
        <v>0</v>
      </c>
      <c r="CD37" s="178">
        <f t="shared" si="328"/>
        <v>0</v>
      </c>
      <c r="CE37" s="178">
        <f t="shared" si="328"/>
        <v>0</v>
      </c>
      <c r="CF37" s="178">
        <f t="shared" si="328"/>
        <v>0</v>
      </c>
      <c r="CG37" s="178">
        <f t="shared" si="328"/>
        <v>0</v>
      </c>
      <c r="CH37" s="178">
        <f t="shared" si="328"/>
        <v>0</v>
      </c>
      <c r="CI37" s="178">
        <f t="shared" si="328"/>
        <v>0</v>
      </c>
      <c r="CJ37" s="178">
        <f t="shared" si="328"/>
        <v>0</v>
      </c>
      <c r="CK37" s="178">
        <f t="shared" si="328"/>
        <v>0</v>
      </c>
      <c r="CL37" s="178">
        <f t="shared" si="328"/>
        <v>0</v>
      </c>
      <c r="CM37" s="178">
        <f t="shared" si="328"/>
        <v>0</v>
      </c>
      <c r="CN37" s="178">
        <f t="shared" si="328"/>
        <v>0</v>
      </c>
      <c r="CO37" s="178">
        <f t="shared" si="328"/>
        <v>0</v>
      </c>
      <c r="CP37" s="178">
        <f t="shared" si="328"/>
        <v>0</v>
      </c>
      <c r="CQ37" s="178">
        <f t="shared" si="328"/>
        <v>0</v>
      </c>
      <c r="CR37" s="178">
        <f t="shared" ref="CR37:FC37" si="329">SUM(CR38:CR45)</f>
        <v>0</v>
      </c>
      <c r="CS37" s="178">
        <f t="shared" si="329"/>
        <v>0</v>
      </c>
      <c r="CT37" s="178">
        <f t="shared" si="329"/>
        <v>0</v>
      </c>
      <c r="CU37" s="178">
        <f t="shared" si="329"/>
        <v>0</v>
      </c>
      <c r="CV37" s="178">
        <f t="shared" si="329"/>
        <v>0</v>
      </c>
      <c r="CW37" s="178">
        <f t="shared" si="329"/>
        <v>0</v>
      </c>
      <c r="CX37" s="178">
        <f t="shared" si="329"/>
        <v>0</v>
      </c>
      <c r="CY37" s="178">
        <f t="shared" si="329"/>
        <v>0</v>
      </c>
      <c r="CZ37" s="178">
        <f t="shared" si="329"/>
        <v>0</v>
      </c>
      <c r="DA37" s="178">
        <f t="shared" si="329"/>
        <v>0</v>
      </c>
      <c r="DB37" s="178">
        <f t="shared" si="329"/>
        <v>0</v>
      </c>
      <c r="DC37" s="178">
        <f t="shared" si="329"/>
        <v>0</v>
      </c>
      <c r="DD37" s="178">
        <f t="shared" si="329"/>
        <v>0</v>
      </c>
      <c r="DE37" s="178">
        <f t="shared" si="329"/>
        <v>0</v>
      </c>
      <c r="DF37" s="178">
        <f t="shared" si="329"/>
        <v>0</v>
      </c>
      <c r="DG37" s="178">
        <f t="shared" si="329"/>
        <v>0</v>
      </c>
      <c r="DH37" s="178">
        <f t="shared" si="329"/>
        <v>0</v>
      </c>
      <c r="DI37" s="178">
        <f t="shared" si="329"/>
        <v>0</v>
      </c>
      <c r="DJ37" s="178">
        <f t="shared" si="329"/>
        <v>0</v>
      </c>
      <c r="DK37" s="178">
        <f t="shared" si="329"/>
        <v>0</v>
      </c>
      <c r="DL37" s="178">
        <f t="shared" si="329"/>
        <v>0</v>
      </c>
      <c r="DM37" s="178">
        <f t="shared" si="329"/>
        <v>0</v>
      </c>
      <c r="DN37" s="178">
        <f t="shared" si="329"/>
        <v>0</v>
      </c>
      <c r="DO37" s="178">
        <f t="shared" si="329"/>
        <v>0</v>
      </c>
      <c r="DP37" s="178">
        <f t="shared" si="329"/>
        <v>0</v>
      </c>
      <c r="DQ37" s="178">
        <f t="shared" si="329"/>
        <v>0</v>
      </c>
      <c r="DR37" s="178">
        <f t="shared" si="329"/>
        <v>0</v>
      </c>
      <c r="DS37" s="178">
        <f t="shared" si="329"/>
        <v>0</v>
      </c>
      <c r="DT37" s="178">
        <f t="shared" si="329"/>
        <v>0</v>
      </c>
      <c r="DU37" s="178">
        <f t="shared" si="329"/>
        <v>0</v>
      </c>
      <c r="DV37" s="178">
        <f t="shared" si="329"/>
        <v>0</v>
      </c>
      <c r="DW37" s="178">
        <f t="shared" si="329"/>
        <v>0</v>
      </c>
      <c r="DX37" s="178">
        <f t="shared" si="329"/>
        <v>0</v>
      </c>
      <c r="DY37" s="178">
        <f t="shared" si="329"/>
        <v>0</v>
      </c>
      <c r="DZ37" s="178">
        <f t="shared" si="329"/>
        <v>0</v>
      </c>
      <c r="EA37" s="178">
        <f t="shared" si="329"/>
        <v>0</v>
      </c>
      <c r="EB37" s="178">
        <f t="shared" si="329"/>
        <v>0</v>
      </c>
      <c r="EC37" s="178">
        <f t="shared" si="329"/>
        <v>0</v>
      </c>
      <c r="ED37" s="178">
        <f t="shared" si="329"/>
        <v>0</v>
      </c>
      <c r="EE37" s="178">
        <f t="shared" si="329"/>
        <v>0</v>
      </c>
      <c r="EF37" s="178">
        <f t="shared" si="329"/>
        <v>0</v>
      </c>
      <c r="EG37" s="178">
        <f t="shared" si="329"/>
        <v>0</v>
      </c>
      <c r="EH37" s="178">
        <f t="shared" si="329"/>
        <v>0</v>
      </c>
      <c r="EI37" s="178">
        <f t="shared" si="329"/>
        <v>0</v>
      </c>
      <c r="EJ37" s="178">
        <f t="shared" si="329"/>
        <v>0</v>
      </c>
      <c r="EK37" s="178">
        <f t="shared" si="329"/>
        <v>0</v>
      </c>
      <c r="EL37" s="178">
        <f t="shared" si="329"/>
        <v>0</v>
      </c>
      <c r="EM37" s="178">
        <f t="shared" si="329"/>
        <v>0</v>
      </c>
      <c r="EN37" s="178">
        <f t="shared" si="329"/>
        <v>0</v>
      </c>
      <c r="EO37" s="178">
        <f t="shared" si="329"/>
        <v>0</v>
      </c>
      <c r="EP37" s="178">
        <f t="shared" si="329"/>
        <v>0</v>
      </c>
      <c r="EQ37" s="178">
        <f t="shared" si="329"/>
        <v>0</v>
      </c>
      <c r="ER37" s="178">
        <f t="shared" si="329"/>
        <v>0</v>
      </c>
      <c r="ES37" s="178">
        <f t="shared" si="329"/>
        <v>0</v>
      </c>
      <c r="ET37" s="178">
        <f t="shared" si="329"/>
        <v>0</v>
      </c>
      <c r="EU37" s="178">
        <f t="shared" si="329"/>
        <v>0</v>
      </c>
      <c r="EV37" s="178">
        <f t="shared" si="329"/>
        <v>0</v>
      </c>
      <c r="EW37" s="178">
        <f t="shared" si="329"/>
        <v>0</v>
      </c>
      <c r="EX37" s="178">
        <f t="shared" si="329"/>
        <v>0</v>
      </c>
      <c r="EY37" s="178">
        <f t="shared" si="329"/>
        <v>0</v>
      </c>
      <c r="EZ37" s="178">
        <f t="shared" si="329"/>
        <v>0</v>
      </c>
      <c r="FA37" s="178">
        <f t="shared" si="329"/>
        <v>0</v>
      </c>
      <c r="FB37" s="178">
        <f t="shared" si="329"/>
        <v>0</v>
      </c>
      <c r="FC37" s="178">
        <f t="shared" si="329"/>
        <v>0</v>
      </c>
      <c r="FD37" s="178">
        <f t="shared" ref="FD37:HO37" si="330">SUM(FD38:FD45)</f>
        <v>0</v>
      </c>
      <c r="FE37" s="178">
        <f t="shared" si="330"/>
        <v>0</v>
      </c>
      <c r="FF37" s="178">
        <f t="shared" si="330"/>
        <v>0</v>
      </c>
      <c r="FG37" s="178">
        <f t="shared" si="330"/>
        <v>0</v>
      </c>
      <c r="FH37" s="178">
        <f t="shared" si="330"/>
        <v>0</v>
      </c>
      <c r="FI37" s="178">
        <f t="shared" si="330"/>
        <v>0</v>
      </c>
      <c r="FJ37" s="178">
        <f t="shared" si="330"/>
        <v>0</v>
      </c>
      <c r="FK37" s="178">
        <f t="shared" si="330"/>
        <v>0</v>
      </c>
      <c r="FL37" s="178">
        <f t="shared" si="330"/>
        <v>0</v>
      </c>
      <c r="FM37" s="178">
        <f t="shared" si="330"/>
        <v>0</v>
      </c>
      <c r="FN37" s="178">
        <f t="shared" si="330"/>
        <v>0</v>
      </c>
      <c r="FO37" s="178">
        <f t="shared" si="330"/>
        <v>0</v>
      </c>
      <c r="FP37" s="178">
        <f t="shared" si="330"/>
        <v>0</v>
      </c>
      <c r="FQ37" s="178">
        <f t="shared" si="330"/>
        <v>0</v>
      </c>
      <c r="FR37" s="178">
        <f t="shared" si="330"/>
        <v>0</v>
      </c>
      <c r="FS37" s="178">
        <f t="shared" si="330"/>
        <v>0</v>
      </c>
      <c r="FT37" s="178">
        <f t="shared" si="330"/>
        <v>0</v>
      </c>
      <c r="FU37" s="178">
        <f t="shared" si="330"/>
        <v>0</v>
      </c>
      <c r="FV37" s="178">
        <f t="shared" si="330"/>
        <v>0</v>
      </c>
      <c r="FW37" s="178">
        <f t="shared" si="330"/>
        <v>0</v>
      </c>
      <c r="FX37" s="178">
        <f t="shared" si="330"/>
        <v>0</v>
      </c>
      <c r="FY37" s="178">
        <f t="shared" si="330"/>
        <v>0</v>
      </c>
      <c r="FZ37" s="178">
        <f t="shared" si="330"/>
        <v>0</v>
      </c>
      <c r="GA37" s="178">
        <f t="shared" si="330"/>
        <v>0</v>
      </c>
      <c r="GB37" s="178">
        <f t="shared" si="330"/>
        <v>0</v>
      </c>
      <c r="GC37" s="178">
        <f t="shared" si="330"/>
        <v>0</v>
      </c>
      <c r="GD37" s="178">
        <f t="shared" si="330"/>
        <v>0</v>
      </c>
      <c r="GE37" s="178">
        <f t="shared" si="330"/>
        <v>0</v>
      </c>
      <c r="GF37" s="178">
        <f t="shared" si="330"/>
        <v>0</v>
      </c>
      <c r="GG37" s="178">
        <f t="shared" si="330"/>
        <v>0</v>
      </c>
      <c r="GH37" s="178">
        <f t="shared" si="330"/>
        <v>0</v>
      </c>
      <c r="GI37" s="178">
        <f t="shared" si="330"/>
        <v>0</v>
      </c>
      <c r="GJ37" s="178">
        <f t="shared" si="330"/>
        <v>0</v>
      </c>
      <c r="GK37" s="178">
        <f t="shared" si="330"/>
        <v>0</v>
      </c>
      <c r="GL37" s="178">
        <f t="shared" si="330"/>
        <v>0</v>
      </c>
      <c r="GM37" s="178">
        <f t="shared" si="330"/>
        <v>0</v>
      </c>
      <c r="GN37" s="178">
        <f t="shared" si="330"/>
        <v>0</v>
      </c>
      <c r="GO37" s="178">
        <f t="shared" si="330"/>
        <v>0</v>
      </c>
      <c r="GP37" s="178">
        <f t="shared" si="330"/>
        <v>0</v>
      </c>
      <c r="GQ37" s="178">
        <f t="shared" si="330"/>
        <v>0</v>
      </c>
      <c r="GR37" s="178">
        <f t="shared" si="330"/>
        <v>0</v>
      </c>
      <c r="GS37" s="178">
        <f t="shared" si="330"/>
        <v>0</v>
      </c>
      <c r="GT37" s="178">
        <f t="shared" si="330"/>
        <v>0</v>
      </c>
      <c r="GU37" s="178">
        <f t="shared" si="330"/>
        <v>0</v>
      </c>
      <c r="GV37" s="178">
        <f t="shared" si="330"/>
        <v>0</v>
      </c>
      <c r="GW37" s="178">
        <f t="shared" si="330"/>
        <v>0</v>
      </c>
      <c r="GX37" s="178">
        <f t="shared" si="330"/>
        <v>0</v>
      </c>
      <c r="GY37" s="178">
        <f t="shared" si="330"/>
        <v>0</v>
      </c>
      <c r="GZ37" s="178">
        <f t="shared" si="330"/>
        <v>0</v>
      </c>
      <c r="HA37" s="178">
        <f t="shared" si="330"/>
        <v>0</v>
      </c>
      <c r="HB37" s="178">
        <f t="shared" si="330"/>
        <v>0</v>
      </c>
      <c r="HC37" s="178">
        <f t="shared" si="330"/>
        <v>0</v>
      </c>
      <c r="HD37" s="178">
        <f t="shared" si="330"/>
        <v>0</v>
      </c>
      <c r="HE37" s="178">
        <f t="shared" si="330"/>
        <v>0</v>
      </c>
      <c r="HF37" s="178">
        <f t="shared" si="330"/>
        <v>0</v>
      </c>
      <c r="HG37" s="178">
        <f t="shared" si="330"/>
        <v>0</v>
      </c>
      <c r="HH37" s="178">
        <f t="shared" si="330"/>
        <v>0</v>
      </c>
      <c r="HI37" s="178">
        <f t="shared" si="330"/>
        <v>0</v>
      </c>
      <c r="HJ37" s="178">
        <f t="shared" si="330"/>
        <v>0</v>
      </c>
      <c r="HK37" s="178">
        <f t="shared" si="330"/>
        <v>0</v>
      </c>
      <c r="HL37" s="178">
        <f t="shared" si="330"/>
        <v>0</v>
      </c>
      <c r="HM37" s="178">
        <f t="shared" si="330"/>
        <v>0</v>
      </c>
      <c r="HN37" s="178">
        <f t="shared" si="330"/>
        <v>0</v>
      </c>
      <c r="HO37" s="178">
        <f t="shared" si="330"/>
        <v>0</v>
      </c>
      <c r="HP37" s="178">
        <f t="shared" ref="HP37:IL37" si="331">SUM(HP38:HP45)</f>
        <v>0</v>
      </c>
      <c r="HQ37" s="178">
        <f t="shared" si="331"/>
        <v>0</v>
      </c>
      <c r="HR37" s="178">
        <f t="shared" si="331"/>
        <v>0</v>
      </c>
      <c r="HS37" s="178">
        <f t="shared" si="331"/>
        <v>0</v>
      </c>
      <c r="HT37" s="178">
        <f t="shared" si="331"/>
        <v>0</v>
      </c>
      <c r="HU37" s="178">
        <f t="shared" si="331"/>
        <v>0</v>
      </c>
      <c r="HV37" s="178">
        <f t="shared" si="331"/>
        <v>0</v>
      </c>
      <c r="HW37" s="178">
        <f t="shared" si="331"/>
        <v>0</v>
      </c>
      <c r="HX37" s="178">
        <f t="shared" si="331"/>
        <v>0</v>
      </c>
      <c r="HY37" s="178">
        <f t="shared" si="331"/>
        <v>0</v>
      </c>
      <c r="HZ37" s="178">
        <f t="shared" si="331"/>
        <v>0</v>
      </c>
      <c r="IA37" s="178">
        <f t="shared" si="331"/>
        <v>0</v>
      </c>
      <c r="IB37" s="178">
        <f t="shared" si="331"/>
        <v>0</v>
      </c>
      <c r="IC37" s="178">
        <f t="shared" si="331"/>
        <v>0</v>
      </c>
      <c r="ID37" s="178">
        <f t="shared" si="331"/>
        <v>0</v>
      </c>
      <c r="IE37" s="178">
        <f t="shared" si="331"/>
        <v>0</v>
      </c>
      <c r="IF37" s="178">
        <f t="shared" si="331"/>
        <v>0</v>
      </c>
      <c r="IG37" s="178">
        <f t="shared" si="331"/>
        <v>0</v>
      </c>
      <c r="IH37" s="178">
        <f t="shared" si="331"/>
        <v>0</v>
      </c>
      <c r="II37" s="178">
        <f t="shared" si="331"/>
        <v>0</v>
      </c>
      <c r="IJ37" s="178">
        <f t="shared" si="331"/>
        <v>0</v>
      </c>
      <c r="IK37" s="178">
        <f t="shared" si="331"/>
        <v>0</v>
      </c>
      <c r="IL37" s="178">
        <f t="shared" si="331"/>
        <v>0</v>
      </c>
    </row>
    <row r="38" spans="1:246" ht="15.75" customHeight="1" outlineLevel="1" x14ac:dyDescent="0.35">
      <c r="A38" s="3" t="s">
        <v>827</v>
      </c>
      <c r="B38" s="70"/>
      <c r="C38" s="70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94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8"/>
      <c r="AT38" s="168"/>
      <c r="AU38" s="168"/>
      <c r="AV38" s="168"/>
      <c r="AW38" s="168"/>
      <c r="AX38" s="168"/>
      <c r="AY38" s="168"/>
      <c r="AZ38" s="168"/>
      <c r="BA38" s="168"/>
      <c r="BB38" s="168"/>
      <c r="BC38" s="168"/>
      <c r="BD38" s="168"/>
      <c r="BE38" s="168"/>
      <c r="BF38" s="168"/>
      <c r="BG38" s="168"/>
      <c r="BH38" s="168"/>
      <c r="BI38" s="168"/>
      <c r="BJ38" s="168"/>
      <c r="BK38" s="168"/>
      <c r="BL38" s="168"/>
      <c r="BM38" s="194"/>
      <c r="BN38" s="167"/>
      <c r="BO38" s="168"/>
      <c r="BP38" s="168"/>
      <c r="BQ38" s="168"/>
      <c r="BR38" s="168"/>
      <c r="BS38" s="168"/>
      <c r="BT38" s="168"/>
      <c r="BU38" s="168"/>
      <c r="BV38" s="168"/>
      <c r="BW38" s="168"/>
      <c r="BX38" s="168"/>
      <c r="BY38" s="168"/>
      <c r="BZ38" s="168"/>
      <c r="CA38" s="168"/>
      <c r="CB38" s="168"/>
      <c r="CC38" s="168"/>
      <c r="CD38" s="168"/>
      <c r="CE38" s="168"/>
      <c r="CF38" s="168"/>
      <c r="CG38" s="168"/>
      <c r="CH38" s="168"/>
      <c r="CI38" s="168"/>
      <c r="CJ38" s="168"/>
      <c r="CK38" s="168"/>
      <c r="CL38" s="168"/>
      <c r="CM38" s="168"/>
      <c r="CN38" s="168"/>
      <c r="CO38" s="168"/>
      <c r="CP38" s="168"/>
      <c r="CQ38" s="259"/>
      <c r="CR38" s="259"/>
      <c r="CS38" s="259"/>
      <c r="CT38" s="259"/>
      <c r="CU38" s="259"/>
      <c r="CV38" s="259"/>
      <c r="CW38" s="259"/>
      <c r="CX38" s="259"/>
      <c r="CY38" s="259"/>
      <c r="CZ38" s="259"/>
      <c r="DA38" s="259"/>
      <c r="DB38" s="259"/>
      <c r="DC38" s="259"/>
      <c r="DD38" s="259"/>
      <c r="DE38" s="259"/>
      <c r="DF38" s="259"/>
      <c r="DG38" s="259"/>
      <c r="DH38" s="259"/>
      <c r="DI38" s="259"/>
      <c r="DJ38" s="259"/>
      <c r="DK38" s="259"/>
      <c r="DL38" s="259"/>
      <c r="DM38" s="259"/>
      <c r="DN38" s="259"/>
      <c r="DO38" s="259"/>
      <c r="DP38" s="259"/>
      <c r="DQ38" s="259"/>
      <c r="DR38" s="259"/>
      <c r="DS38" s="259"/>
      <c r="DT38" s="259"/>
      <c r="DU38" s="259"/>
      <c r="DV38" s="259"/>
      <c r="DW38" s="259"/>
      <c r="DX38" s="259"/>
      <c r="DY38" s="259"/>
      <c r="DZ38" s="259"/>
      <c r="EA38" s="259"/>
      <c r="EB38" s="259"/>
      <c r="EC38" s="259"/>
      <c r="ED38" s="259"/>
      <c r="EE38" s="259"/>
      <c r="EF38" s="259"/>
      <c r="EG38" s="259"/>
      <c r="EH38" s="259"/>
      <c r="EI38" s="259"/>
      <c r="EJ38" s="259"/>
      <c r="EK38" s="259"/>
      <c r="EL38" s="259"/>
      <c r="EM38" s="259"/>
      <c r="EN38" s="259"/>
      <c r="EO38" s="259"/>
      <c r="EP38" s="259"/>
      <c r="EQ38" s="259"/>
      <c r="ER38" s="259"/>
      <c r="ES38" s="259"/>
      <c r="ET38" s="259"/>
      <c r="EU38" s="259"/>
      <c r="EV38" s="259"/>
      <c r="EW38" s="259"/>
      <c r="EX38" s="259"/>
      <c r="EY38" s="259"/>
      <c r="EZ38" s="259"/>
      <c r="FA38" s="259"/>
      <c r="FB38" s="259"/>
      <c r="FC38" s="259"/>
      <c r="FD38" s="259"/>
      <c r="FE38" s="259"/>
      <c r="FF38" s="259"/>
      <c r="FG38" s="259"/>
      <c r="FH38" s="259"/>
      <c r="FI38" s="259"/>
      <c r="FJ38" s="259"/>
      <c r="FK38" s="259"/>
      <c r="FL38" s="259"/>
      <c r="FM38" s="259"/>
      <c r="FN38" s="259"/>
      <c r="FO38" s="259"/>
      <c r="FP38" s="259"/>
      <c r="FQ38" s="259"/>
      <c r="FR38" s="259"/>
      <c r="FS38" s="259"/>
      <c r="FT38" s="259"/>
      <c r="FU38" s="259"/>
      <c r="FV38" s="259"/>
      <c r="FW38" s="259"/>
      <c r="FX38" s="259"/>
      <c r="FY38" s="259"/>
      <c r="FZ38" s="259"/>
      <c r="GA38" s="259"/>
      <c r="GB38" s="259"/>
      <c r="GC38" s="259"/>
      <c r="GD38" s="259"/>
      <c r="GE38" s="259"/>
      <c r="GF38" s="259"/>
      <c r="GG38" s="259"/>
      <c r="GH38" s="259"/>
      <c r="GI38" s="259"/>
      <c r="GJ38" s="259"/>
      <c r="GK38" s="259"/>
      <c r="GL38" s="259"/>
      <c r="GM38" s="259"/>
      <c r="GN38" s="259"/>
      <c r="GO38" s="259"/>
      <c r="GP38" s="259"/>
      <c r="GQ38" s="259"/>
      <c r="GR38" s="259"/>
      <c r="GS38" s="259"/>
      <c r="GT38" s="259"/>
      <c r="GU38" s="259"/>
      <c r="GV38" s="259"/>
      <c r="GW38" s="259"/>
      <c r="GX38" s="259"/>
      <c r="GY38" s="259"/>
      <c r="GZ38" s="259"/>
      <c r="HA38" s="259"/>
      <c r="HB38" s="259"/>
      <c r="HC38" s="259"/>
      <c r="HD38" s="259"/>
      <c r="HE38" s="259"/>
      <c r="HF38" s="259"/>
      <c r="HG38" s="259"/>
      <c r="HH38" s="259"/>
      <c r="HI38" s="259"/>
      <c r="HJ38" s="259"/>
      <c r="HK38" s="259"/>
      <c r="HL38" s="259"/>
      <c r="HM38" s="259"/>
      <c r="HN38" s="259"/>
      <c r="HO38" s="259"/>
      <c r="HP38" s="259"/>
      <c r="HQ38" s="259"/>
      <c r="HR38" s="259"/>
      <c r="HS38" s="259"/>
      <c r="HT38" s="259"/>
      <c r="HU38" s="259"/>
      <c r="HV38" s="259"/>
      <c r="HW38" s="259"/>
      <c r="HX38" s="259"/>
      <c r="HY38" s="259"/>
      <c r="HZ38" s="259"/>
      <c r="IA38" s="259"/>
      <c r="IB38" s="259"/>
      <c r="IC38" s="259"/>
      <c r="ID38" s="259"/>
      <c r="IE38" s="259"/>
      <c r="IF38" s="259"/>
      <c r="IG38" s="259"/>
      <c r="IH38" s="259"/>
      <c r="II38" s="259"/>
      <c r="IJ38" s="259"/>
      <c r="IK38" s="259"/>
      <c r="IL38" s="259"/>
    </row>
    <row r="39" spans="1:246" ht="15.75" customHeight="1" outlineLevel="2" x14ac:dyDescent="0.35">
      <c r="A39" s="3" t="s">
        <v>828</v>
      </c>
      <c r="B39" s="70"/>
      <c r="C39" s="70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94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68"/>
      <c r="AV39" s="168"/>
      <c r="AW39" s="168"/>
      <c r="AX39" s="168"/>
      <c r="AY39" s="168"/>
      <c r="AZ39" s="168"/>
      <c r="BA39" s="168"/>
      <c r="BB39" s="168"/>
      <c r="BC39" s="168"/>
      <c r="BD39" s="168"/>
      <c r="BE39" s="168"/>
      <c r="BF39" s="168"/>
      <c r="BG39" s="168"/>
      <c r="BH39" s="168"/>
      <c r="BI39" s="168"/>
      <c r="BJ39" s="168"/>
      <c r="BK39" s="168"/>
      <c r="BL39" s="168"/>
      <c r="BM39" s="194"/>
      <c r="BN39" s="167"/>
      <c r="BO39" s="168"/>
      <c r="BP39" s="168"/>
      <c r="BQ39" s="168"/>
      <c r="BR39" s="168"/>
      <c r="BS39" s="168"/>
      <c r="BT39" s="168"/>
      <c r="BU39" s="168"/>
      <c r="BV39" s="168"/>
      <c r="BW39" s="168"/>
      <c r="BX39" s="168"/>
      <c r="BY39" s="168"/>
      <c r="BZ39" s="168"/>
      <c r="CA39" s="168"/>
      <c r="CB39" s="168"/>
      <c r="CC39" s="168"/>
      <c r="CD39" s="168"/>
      <c r="CE39" s="168"/>
      <c r="CF39" s="168"/>
      <c r="CG39" s="168"/>
      <c r="CH39" s="168"/>
      <c r="CI39" s="168"/>
      <c r="CJ39" s="168"/>
      <c r="CK39" s="168"/>
      <c r="CL39" s="168"/>
      <c r="CM39" s="168"/>
      <c r="CN39" s="168"/>
      <c r="CO39" s="168"/>
      <c r="CP39" s="168"/>
      <c r="CQ39" s="259"/>
      <c r="CR39" s="259"/>
      <c r="CS39" s="259"/>
      <c r="CT39" s="259"/>
      <c r="CU39" s="259"/>
      <c r="CV39" s="259"/>
      <c r="CW39" s="259"/>
      <c r="CX39" s="259"/>
      <c r="CY39" s="259"/>
      <c r="CZ39" s="259"/>
      <c r="DA39" s="259"/>
      <c r="DB39" s="259"/>
      <c r="DC39" s="259"/>
      <c r="DD39" s="259"/>
      <c r="DE39" s="259"/>
      <c r="DF39" s="259"/>
      <c r="DG39" s="259"/>
      <c r="DH39" s="259"/>
      <c r="DI39" s="259"/>
      <c r="DJ39" s="259"/>
      <c r="DK39" s="259"/>
      <c r="DL39" s="259"/>
      <c r="DM39" s="259"/>
      <c r="DN39" s="259"/>
      <c r="DO39" s="259"/>
      <c r="DP39" s="259"/>
      <c r="DQ39" s="259"/>
      <c r="DR39" s="259"/>
      <c r="DS39" s="259"/>
      <c r="DT39" s="259"/>
      <c r="DU39" s="259"/>
      <c r="DV39" s="259"/>
      <c r="DW39" s="259"/>
      <c r="DX39" s="259"/>
      <c r="DY39" s="259"/>
      <c r="DZ39" s="259"/>
      <c r="EA39" s="259"/>
      <c r="EB39" s="259"/>
      <c r="EC39" s="259"/>
      <c r="ED39" s="259"/>
      <c r="EE39" s="259"/>
      <c r="EF39" s="259"/>
      <c r="EG39" s="259"/>
      <c r="EH39" s="259"/>
      <c r="EI39" s="259"/>
      <c r="EJ39" s="259"/>
      <c r="EK39" s="259"/>
      <c r="EL39" s="259"/>
      <c r="EM39" s="259"/>
      <c r="EN39" s="259"/>
      <c r="EO39" s="259"/>
      <c r="EP39" s="259"/>
      <c r="EQ39" s="259"/>
      <c r="ER39" s="259"/>
      <c r="ES39" s="259"/>
      <c r="ET39" s="259"/>
      <c r="EU39" s="259"/>
      <c r="EV39" s="259"/>
      <c r="EW39" s="259"/>
      <c r="EX39" s="259"/>
      <c r="EY39" s="259"/>
      <c r="EZ39" s="259"/>
      <c r="FA39" s="259"/>
      <c r="FB39" s="259"/>
      <c r="FC39" s="259"/>
      <c r="FD39" s="259"/>
      <c r="FE39" s="259"/>
      <c r="FF39" s="259"/>
      <c r="FG39" s="259"/>
      <c r="FH39" s="259"/>
      <c r="FI39" s="259"/>
      <c r="FJ39" s="259"/>
      <c r="FK39" s="259"/>
      <c r="FL39" s="259"/>
      <c r="FM39" s="259"/>
      <c r="FN39" s="259"/>
      <c r="FO39" s="259"/>
      <c r="FP39" s="259"/>
      <c r="FQ39" s="259"/>
      <c r="FR39" s="259"/>
      <c r="FS39" s="259"/>
      <c r="FT39" s="259"/>
      <c r="FU39" s="259"/>
      <c r="FV39" s="259"/>
      <c r="FW39" s="259"/>
      <c r="FX39" s="259"/>
      <c r="FY39" s="259"/>
      <c r="FZ39" s="259"/>
      <c r="GA39" s="259"/>
      <c r="GB39" s="259"/>
      <c r="GC39" s="259"/>
      <c r="GD39" s="259"/>
      <c r="GE39" s="259"/>
      <c r="GF39" s="259"/>
      <c r="GG39" s="259"/>
      <c r="GH39" s="259"/>
      <c r="GI39" s="259"/>
      <c r="GJ39" s="259"/>
      <c r="GK39" s="259"/>
      <c r="GL39" s="259"/>
      <c r="GM39" s="259"/>
      <c r="GN39" s="259"/>
      <c r="GO39" s="259"/>
      <c r="GP39" s="259"/>
      <c r="GQ39" s="259"/>
      <c r="GR39" s="259"/>
      <c r="GS39" s="259"/>
      <c r="GT39" s="259"/>
      <c r="GU39" s="259"/>
      <c r="GV39" s="259"/>
      <c r="GW39" s="259"/>
      <c r="GX39" s="259"/>
      <c r="GY39" s="259"/>
      <c r="GZ39" s="259"/>
      <c r="HA39" s="259"/>
      <c r="HB39" s="259"/>
      <c r="HC39" s="259"/>
      <c r="HD39" s="259"/>
      <c r="HE39" s="259"/>
      <c r="HF39" s="259"/>
      <c r="HG39" s="259"/>
      <c r="HH39" s="259"/>
      <c r="HI39" s="259"/>
      <c r="HJ39" s="259"/>
      <c r="HK39" s="259"/>
      <c r="HL39" s="259"/>
      <c r="HM39" s="259"/>
      <c r="HN39" s="259"/>
      <c r="HO39" s="259"/>
      <c r="HP39" s="259"/>
      <c r="HQ39" s="259"/>
      <c r="HR39" s="259"/>
      <c r="HS39" s="259"/>
      <c r="HT39" s="259"/>
      <c r="HU39" s="259"/>
      <c r="HV39" s="259"/>
      <c r="HW39" s="259"/>
      <c r="HX39" s="259"/>
      <c r="HY39" s="259"/>
      <c r="HZ39" s="259"/>
      <c r="IA39" s="259"/>
      <c r="IB39" s="259"/>
      <c r="IC39" s="259"/>
      <c r="ID39" s="259"/>
      <c r="IE39" s="259"/>
      <c r="IF39" s="259"/>
      <c r="IG39" s="259"/>
      <c r="IH39" s="259"/>
      <c r="II39" s="259"/>
      <c r="IJ39" s="259"/>
      <c r="IK39" s="259"/>
      <c r="IL39" s="259"/>
    </row>
    <row r="40" spans="1:246" ht="15.75" customHeight="1" outlineLevel="2" x14ac:dyDescent="0.35">
      <c r="A40" s="3" t="s">
        <v>829</v>
      </c>
      <c r="B40" s="70"/>
      <c r="C40" s="70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94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8"/>
      <c r="AU40" s="168"/>
      <c r="AV40" s="168"/>
      <c r="AW40" s="168"/>
      <c r="AX40" s="168"/>
      <c r="AY40" s="168"/>
      <c r="AZ40" s="168"/>
      <c r="BA40" s="168"/>
      <c r="BB40" s="168"/>
      <c r="BC40" s="168"/>
      <c r="BD40" s="168"/>
      <c r="BE40" s="168"/>
      <c r="BF40" s="168"/>
      <c r="BG40" s="168"/>
      <c r="BH40" s="168"/>
      <c r="BI40" s="168"/>
      <c r="BJ40" s="168"/>
      <c r="BK40" s="168"/>
      <c r="BL40" s="168"/>
      <c r="BM40" s="194"/>
      <c r="BN40" s="167"/>
      <c r="BO40" s="168"/>
      <c r="BP40" s="168"/>
      <c r="BQ40" s="168"/>
      <c r="BR40" s="168"/>
      <c r="BS40" s="168"/>
      <c r="BT40" s="168"/>
      <c r="BU40" s="168"/>
      <c r="BV40" s="168"/>
      <c r="BW40" s="168"/>
      <c r="BX40" s="168"/>
      <c r="BY40" s="168"/>
      <c r="BZ40" s="168"/>
      <c r="CA40" s="168"/>
      <c r="CB40" s="168"/>
      <c r="CC40" s="168"/>
      <c r="CD40" s="168"/>
      <c r="CE40" s="168"/>
      <c r="CF40" s="168"/>
      <c r="CG40" s="168"/>
      <c r="CH40" s="168"/>
      <c r="CI40" s="168"/>
      <c r="CJ40" s="168"/>
      <c r="CK40" s="168"/>
      <c r="CL40" s="168"/>
      <c r="CM40" s="168"/>
      <c r="CN40" s="168"/>
      <c r="CO40" s="168"/>
      <c r="CP40" s="168"/>
      <c r="CQ40" s="259"/>
      <c r="CR40" s="259"/>
      <c r="CS40" s="259"/>
      <c r="CT40" s="259"/>
      <c r="CU40" s="259"/>
      <c r="CV40" s="259"/>
      <c r="CW40" s="259"/>
      <c r="CX40" s="259"/>
      <c r="CY40" s="259"/>
      <c r="CZ40" s="259"/>
      <c r="DA40" s="259"/>
      <c r="DB40" s="259"/>
      <c r="DC40" s="259"/>
      <c r="DD40" s="259"/>
      <c r="DE40" s="259"/>
      <c r="DF40" s="259"/>
      <c r="DG40" s="259"/>
      <c r="DH40" s="259"/>
      <c r="DI40" s="259"/>
      <c r="DJ40" s="259"/>
      <c r="DK40" s="259"/>
      <c r="DL40" s="259"/>
      <c r="DM40" s="259"/>
      <c r="DN40" s="259"/>
      <c r="DO40" s="259"/>
      <c r="DP40" s="259"/>
      <c r="DQ40" s="259"/>
      <c r="DR40" s="259"/>
      <c r="DS40" s="259"/>
      <c r="DT40" s="259"/>
      <c r="DU40" s="259"/>
      <c r="DV40" s="259"/>
      <c r="DW40" s="259"/>
      <c r="DX40" s="259"/>
      <c r="DY40" s="259"/>
      <c r="DZ40" s="259"/>
      <c r="EA40" s="259"/>
      <c r="EB40" s="259"/>
      <c r="EC40" s="259"/>
      <c r="ED40" s="259"/>
      <c r="EE40" s="259"/>
      <c r="EF40" s="259"/>
      <c r="EG40" s="259"/>
      <c r="EH40" s="259"/>
      <c r="EI40" s="259"/>
      <c r="EJ40" s="259"/>
      <c r="EK40" s="259"/>
      <c r="EL40" s="259"/>
      <c r="EM40" s="259"/>
      <c r="EN40" s="259"/>
      <c r="EO40" s="259"/>
      <c r="EP40" s="259"/>
      <c r="EQ40" s="259"/>
      <c r="ER40" s="259"/>
      <c r="ES40" s="259"/>
      <c r="ET40" s="259"/>
      <c r="EU40" s="259"/>
      <c r="EV40" s="259"/>
      <c r="EW40" s="259"/>
      <c r="EX40" s="259"/>
      <c r="EY40" s="259"/>
      <c r="EZ40" s="259"/>
      <c r="FA40" s="259"/>
      <c r="FB40" s="259"/>
      <c r="FC40" s="259"/>
      <c r="FD40" s="259"/>
      <c r="FE40" s="259"/>
      <c r="FF40" s="259"/>
      <c r="FG40" s="259"/>
      <c r="FH40" s="259"/>
      <c r="FI40" s="259"/>
      <c r="FJ40" s="259"/>
      <c r="FK40" s="259"/>
      <c r="FL40" s="259"/>
      <c r="FM40" s="259"/>
      <c r="FN40" s="259"/>
      <c r="FO40" s="259"/>
      <c r="FP40" s="259"/>
      <c r="FQ40" s="259"/>
      <c r="FR40" s="259"/>
      <c r="FS40" s="259"/>
      <c r="FT40" s="259"/>
      <c r="FU40" s="259"/>
      <c r="FV40" s="259"/>
      <c r="FW40" s="259"/>
      <c r="FX40" s="259"/>
      <c r="FY40" s="259"/>
      <c r="FZ40" s="259"/>
      <c r="GA40" s="259"/>
      <c r="GB40" s="259"/>
      <c r="GC40" s="259"/>
      <c r="GD40" s="259"/>
      <c r="GE40" s="259"/>
      <c r="GF40" s="259"/>
      <c r="GG40" s="259"/>
      <c r="GH40" s="259"/>
      <c r="GI40" s="259"/>
      <c r="GJ40" s="259"/>
      <c r="GK40" s="259"/>
      <c r="GL40" s="259"/>
      <c r="GM40" s="259"/>
      <c r="GN40" s="259"/>
      <c r="GO40" s="259"/>
      <c r="GP40" s="259"/>
      <c r="GQ40" s="259"/>
      <c r="GR40" s="259"/>
      <c r="GS40" s="259"/>
      <c r="GT40" s="259"/>
      <c r="GU40" s="259"/>
      <c r="GV40" s="259"/>
      <c r="GW40" s="259"/>
      <c r="GX40" s="259"/>
      <c r="GY40" s="259"/>
      <c r="GZ40" s="259"/>
      <c r="HA40" s="259"/>
      <c r="HB40" s="259"/>
      <c r="HC40" s="259"/>
      <c r="HD40" s="259"/>
      <c r="HE40" s="259"/>
      <c r="HF40" s="259"/>
      <c r="HG40" s="259"/>
      <c r="HH40" s="259"/>
      <c r="HI40" s="259"/>
      <c r="HJ40" s="259"/>
      <c r="HK40" s="259"/>
      <c r="HL40" s="259"/>
      <c r="HM40" s="259"/>
      <c r="HN40" s="259"/>
      <c r="HO40" s="259"/>
      <c r="HP40" s="259"/>
      <c r="HQ40" s="259"/>
      <c r="HR40" s="259"/>
      <c r="HS40" s="259"/>
      <c r="HT40" s="259"/>
      <c r="HU40" s="259"/>
      <c r="HV40" s="259"/>
      <c r="HW40" s="259"/>
      <c r="HX40" s="259"/>
      <c r="HY40" s="259"/>
      <c r="HZ40" s="259"/>
      <c r="IA40" s="259"/>
      <c r="IB40" s="259"/>
      <c r="IC40" s="259"/>
      <c r="ID40" s="259"/>
      <c r="IE40" s="259"/>
      <c r="IF40" s="259"/>
      <c r="IG40" s="259"/>
      <c r="IH40" s="259"/>
      <c r="II40" s="259"/>
      <c r="IJ40" s="259"/>
      <c r="IK40" s="259"/>
      <c r="IL40" s="259"/>
    </row>
    <row r="41" spans="1:246" ht="15.75" customHeight="1" outlineLevel="2" x14ac:dyDescent="0.35">
      <c r="A41" s="3" t="s">
        <v>830</v>
      </c>
      <c r="B41" s="70"/>
      <c r="C41" s="70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94"/>
      <c r="AI41" s="168"/>
      <c r="AJ41" s="168"/>
      <c r="AK41" s="168"/>
      <c r="AL41" s="168"/>
      <c r="AM41" s="168"/>
      <c r="AN41" s="168"/>
      <c r="AO41" s="168"/>
      <c r="AP41" s="168"/>
      <c r="AQ41" s="168"/>
      <c r="AR41" s="168"/>
      <c r="AS41" s="168"/>
      <c r="AT41" s="168"/>
      <c r="AU41" s="168"/>
      <c r="AV41" s="168"/>
      <c r="AW41" s="168"/>
      <c r="AX41" s="168"/>
      <c r="AY41" s="168"/>
      <c r="AZ41" s="168"/>
      <c r="BA41" s="168"/>
      <c r="BB41" s="168"/>
      <c r="BC41" s="168"/>
      <c r="BD41" s="168"/>
      <c r="BE41" s="168"/>
      <c r="BF41" s="168"/>
      <c r="BG41" s="168"/>
      <c r="BH41" s="168"/>
      <c r="BI41" s="168"/>
      <c r="BJ41" s="168"/>
      <c r="BK41" s="168"/>
      <c r="BL41" s="168"/>
      <c r="BM41" s="194"/>
      <c r="BN41" s="167"/>
      <c r="BO41" s="168"/>
      <c r="BP41" s="168"/>
      <c r="BQ41" s="168"/>
      <c r="BR41" s="168"/>
      <c r="BS41" s="168"/>
      <c r="BT41" s="168"/>
      <c r="BU41" s="168"/>
      <c r="BV41" s="168"/>
      <c r="BW41" s="168"/>
      <c r="BX41" s="168"/>
      <c r="BY41" s="168"/>
      <c r="BZ41" s="168"/>
      <c r="CA41" s="168"/>
      <c r="CB41" s="168"/>
      <c r="CC41" s="168"/>
      <c r="CD41" s="168"/>
      <c r="CE41" s="168"/>
      <c r="CF41" s="168"/>
      <c r="CG41" s="168"/>
      <c r="CH41" s="168"/>
      <c r="CI41" s="168"/>
      <c r="CJ41" s="168"/>
      <c r="CK41" s="168"/>
      <c r="CL41" s="168"/>
      <c r="CM41" s="168"/>
      <c r="CN41" s="168"/>
      <c r="CO41" s="168"/>
      <c r="CP41" s="168"/>
      <c r="CQ41" s="259"/>
      <c r="CR41" s="259"/>
      <c r="CS41" s="259"/>
      <c r="CT41" s="259"/>
      <c r="CU41" s="259"/>
      <c r="CV41" s="259"/>
      <c r="CW41" s="259"/>
      <c r="CX41" s="259"/>
      <c r="CY41" s="259"/>
      <c r="CZ41" s="259"/>
      <c r="DA41" s="259"/>
      <c r="DB41" s="259"/>
      <c r="DC41" s="259"/>
      <c r="DD41" s="259"/>
      <c r="DE41" s="259"/>
      <c r="DF41" s="259"/>
      <c r="DG41" s="259"/>
      <c r="DH41" s="259"/>
      <c r="DI41" s="259"/>
      <c r="DJ41" s="259"/>
      <c r="DK41" s="259"/>
      <c r="DL41" s="259"/>
      <c r="DM41" s="259"/>
      <c r="DN41" s="259"/>
      <c r="DO41" s="259"/>
      <c r="DP41" s="259"/>
      <c r="DQ41" s="259"/>
      <c r="DR41" s="259"/>
      <c r="DS41" s="259"/>
      <c r="DT41" s="259"/>
      <c r="DU41" s="259"/>
      <c r="DV41" s="259"/>
      <c r="DW41" s="259"/>
      <c r="DX41" s="259"/>
      <c r="DY41" s="259"/>
      <c r="DZ41" s="259"/>
      <c r="EA41" s="259"/>
      <c r="EB41" s="259"/>
      <c r="EC41" s="259"/>
      <c r="ED41" s="259"/>
      <c r="EE41" s="259"/>
      <c r="EF41" s="259"/>
      <c r="EG41" s="259"/>
      <c r="EH41" s="259"/>
      <c r="EI41" s="259"/>
      <c r="EJ41" s="259"/>
      <c r="EK41" s="259"/>
      <c r="EL41" s="259"/>
      <c r="EM41" s="259"/>
      <c r="EN41" s="259"/>
      <c r="EO41" s="259"/>
      <c r="EP41" s="259"/>
      <c r="EQ41" s="259"/>
      <c r="ER41" s="259"/>
      <c r="ES41" s="259"/>
      <c r="ET41" s="259"/>
      <c r="EU41" s="259"/>
      <c r="EV41" s="259"/>
      <c r="EW41" s="259"/>
      <c r="EX41" s="259"/>
      <c r="EY41" s="259"/>
      <c r="EZ41" s="259"/>
      <c r="FA41" s="259"/>
      <c r="FB41" s="259"/>
      <c r="FC41" s="259"/>
      <c r="FD41" s="259"/>
      <c r="FE41" s="259"/>
      <c r="FF41" s="259"/>
      <c r="FG41" s="259"/>
      <c r="FH41" s="259"/>
      <c r="FI41" s="259"/>
      <c r="FJ41" s="259"/>
      <c r="FK41" s="259"/>
      <c r="FL41" s="259"/>
      <c r="FM41" s="259"/>
      <c r="FN41" s="259"/>
      <c r="FO41" s="259"/>
      <c r="FP41" s="259"/>
      <c r="FQ41" s="259"/>
      <c r="FR41" s="259"/>
      <c r="FS41" s="259"/>
      <c r="FT41" s="259"/>
      <c r="FU41" s="259"/>
      <c r="FV41" s="259"/>
      <c r="FW41" s="259"/>
      <c r="FX41" s="259"/>
      <c r="FY41" s="259"/>
      <c r="FZ41" s="259"/>
      <c r="GA41" s="259"/>
      <c r="GB41" s="259"/>
      <c r="GC41" s="259"/>
      <c r="GD41" s="259"/>
      <c r="GE41" s="259"/>
      <c r="GF41" s="259"/>
      <c r="GG41" s="259"/>
      <c r="GH41" s="259"/>
      <c r="GI41" s="259"/>
      <c r="GJ41" s="259"/>
      <c r="GK41" s="259"/>
      <c r="GL41" s="259"/>
      <c r="GM41" s="259"/>
      <c r="GN41" s="259"/>
      <c r="GO41" s="259"/>
      <c r="GP41" s="259"/>
      <c r="GQ41" s="259"/>
      <c r="GR41" s="259"/>
      <c r="GS41" s="259"/>
      <c r="GT41" s="259"/>
      <c r="GU41" s="259"/>
      <c r="GV41" s="259"/>
      <c r="GW41" s="259"/>
      <c r="GX41" s="259"/>
      <c r="GY41" s="259"/>
      <c r="GZ41" s="259"/>
      <c r="HA41" s="259"/>
      <c r="HB41" s="259"/>
      <c r="HC41" s="259"/>
      <c r="HD41" s="259"/>
      <c r="HE41" s="259"/>
      <c r="HF41" s="259"/>
      <c r="HG41" s="259"/>
      <c r="HH41" s="259"/>
      <c r="HI41" s="259"/>
      <c r="HJ41" s="259"/>
      <c r="HK41" s="259"/>
      <c r="HL41" s="259"/>
      <c r="HM41" s="259"/>
      <c r="HN41" s="259"/>
      <c r="HO41" s="259"/>
      <c r="HP41" s="259"/>
      <c r="HQ41" s="259"/>
      <c r="HR41" s="259"/>
      <c r="HS41" s="259"/>
      <c r="HT41" s="259"/>
      <c r="HU41" s="259"/>
      <c r="HV41" s="259"/>
      <c r="HW41" s="259"/>
      <c r="HX41" s="259"/>
      <c r="HY41" s="259"/>
      <c r="HZ41" s="259"/>
      <c r="IA41" s="259"/>
      <c r="IB41" s="259"/>
      <c r="IC41" s="259"/>
      <c r="ID41" s="259"/>
      <c r="IE41" s="259"/>
      <c r="IF41" s="259"/>
      <c r="IG41" s="259"/>
      <c r="IH41" s="259"/>
      <c r="II41" s="259"/>
      <c r="IJ41" s="259"/>
      <c r="IK41" s="259"/>
      <c r="IL41" s="259"/>
    </row>
    <row r="42" spans="1:246" ht="15.75" customHeight="1" outlineLevel="2" x14ac:dyDescent="0.35">
      <c r="A42" s="3" t="s">
        <v>831</v>
      </c>
      <c r="B42" s="70"/>
      <c r="C42" s="70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94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  <c r="BL42" s="168"/>
      <c r="BM42" s="194"/>
      <c r="BN42" s="167"/>
      <c r="BO42" s="168"/>
      <c r="BP42" s="168"/>
      <c r="BQ42" s="168"/>
      <c r="BR42" s="168"/>
      <c r="BS42" s="168"/>
      <c r="BT42" s="168"/>
      <c r="BU42" s="168"/>
      <c r="BV42" s="168"/>
      <c r="BW42" s="168"/>
      <c r="BX42" s="168"/>
      <c r="BY42" s="168"/>
      <c r="BZ42" s="168"/>
      <c r="CA42" s="168"/>
      <c r="CB42" s="168"/>
      <c r="CC42" s="168"/>
      <c r="CD42" s="168"/>
      <c r="CE42" s="168"/>
      <c r="CF42" s="168"/>
      <c r="CG42" s="168"/>
      <c r="CH42" s="168"/>
      <c r="CI42" s="168"/>
      <c r="CJ42" s="168"/>
      <c r="CK42" s="168"/>
      <c r="CL42" s="168"/>
      <c r="CM42" s="168"/>
      <c r="CN42" s="168"/>
      <c r="CO42" s="168"/>
      <c r="CP42" s="168"/>
      <c r="CQ42" s="259"/>
      <c r="CR42" s="259"/>
      <c r="CS42" s="259"/>
      <c r="CT42" s="259"/>
      <c r="CU42" s="259"/>
      <c r="CV42" s="259"/>
      <c r="CW42" s="259"/>
      <c r="CX42" s="259"/>
      <c r="CY42" s="259"/>
      <c r="CZ42" s="259"/>
      <c r="DA42" s="259"/>
      <c r="DB42" s="259"/>
      <c r="DC42" s="259"/>
      <c r="DD42" s="259"/>
      <c r="DE42" s="259"/>
      <c r="DF42" s="259"/>
      <c r="DG42" s="259"/>
      <c r="DH42" s="259"/>
      <c r="DI42" s="259"/>
      <c r="DJ42" s="259"/>
      <c r="DK42" s="259"/>
      <c r="DL42" s="259"/>
      <c r="DM42" s="259"/>
      <c r="DN42" s="259"/>
      <c r="DO42" s="259"/>
      <c r="DP42" s="259"/>
      <c r="DQ42" s="259"/>
      <c r="DR42" s="259"/>
      <c r="DS42" s="259"/>
      <c r="DT42" s="259"/>
      <c r="DU42" s="259"/>
      <c r="DV42" s="259"/>
      <c r="DW42" s="259"/>
      <c r="DX42" s="259"/>
      <c r="DY42" s="259"/>
      <c r="DZ42" s="259"/>
      <c r="EA42" s="259"/>
      <c r="EB42" s="259"/>
      <c r="EC42" s="259"/>
      <c r="ED42" s="259"/>
      <c r="EE42" s="259"/>
      <c r="EF42" s="259"/>
      <c r="EG42" s="259"/>
      <c r="EH42" s="259"/>
      <c r="EI42" s="259"/>
      <c r="EJ42" s="259"/>
      <c r="EK42" s="259"/>
      <c r="EL42" s="259"/>
      <c r="EM42" s="259"/>
      <c r="EN42" s="259"/>
      <c r="EO42" s="259"/>
      <c r="EP42" s="259"/>
      <c r="EQ42" s="259"/>
      <c r="ER42" s="259"/>
      <c r="ES42" s="259"/>
      <c r="ET42" s="259"/>
      <c r="EU42" s="259"/>
      <c r="EV42" s="259"/>
      <c r="EW42" s="259"/>
      <c r="EX42" s="259"/>
      <c r="EY42" s="259"/>
      <c r="EZ42" s="259"/>
      <c r="FA42" s="259"/>
      <c r="FB42" s="259"/>
      <c r="FC42" s="259"/>
      <c r="FD42" s="259"/>
      <c r="FE42" s="259"/>
      <c r="FF42" s="259"/>
      <c r="FG42" s="259"/>
      <c r="FH42" s="259"/>
      <c r="FI42" s="259"/>
      <c r="FJ42" s="259"/>
      <c r="FK42" s="259"/>
      <c r="FL42" s="259"/>
      <c r="FM42" s="259"/>
      <c r="FN42" s="259"/>
      <c r="FO42" s="259"/>
      <c r="FP42" s="259"/>
      <c r="FQ42" s="259"/>
      <c r="FR42" s="259"/>
      <c r="FS42" s="259"/>
      <c r="FT42" s="259"/>
      <c r="FU42" s="259"/>
      <c r="FV42" s="259"/>
      <c r="FW42" s="259"/>
      <c r="FX42" s="259"/>
      <c r="FY42" s="259"/>
      <c r="FZ42" s="259"/>
      <c r="GA42" s="259"/>
      <c r="GB42" s="259"/>
      <c r="GC42" s="259"/>
      <c r="GD42" s="259"/>
      <c r="GE42" s="259"/>
      <c r="GF42" s="259"/>
      <c r="GG42" s="259"/>
      <c r="GH42" s="259"/>
      <c r="GI42" s="259"/>
      <c r="GJ42" s="259"/>
      <c r="GK42" s="259"/>
      <c r="GL42" s="259"/>
      <c r="GM42" s="259"/>
      <c r="GN42" s="259"/>
      <c r="GO42" s="259"/>
      <c r="GP42" s="259"/>
      <c r="GQ42" s="259"/>
      <c r="GR42" s="259"/>
      <c r="GS42" s="259"/>
      <c r="GT42" s="259"/>
      <c r="GU42" s="259"/>
      <c r="GV42" s="259"/>
      <c r="GW42" s="259"/>
      <c r="GX42" s="259"/>
      <c r="GY42" s="259"/>
      <c r="GZ42" s="259"/>
      <c r="HA42" s="259"/>
      <c r="HB42" s="259"/>
      <c r="HC42" s="259"/>
      <c r="HD42" s="259"/>
      <c r="HE42" s="259"/>
      <c r="HF42" s="259"/>
      <c r="HG42" s="259"/>
      <c r="HH42" s="259"/>
      <c r="HI42" s="259"/>
      <c r="HJ42" s="259"/>
      <c r="HK42" s="259"/>
      <c r="HL42" s="259"/>
      <c r="HM42" s="259"/>
      <c r="HN42" s="259"/>
      <c r="HO42" s="259"/>
      <c r="HP42" s="259"/>
      <c r="HQ42" s="259"/>
      <c r="HR42" s="259"/>
      <c r="HS42" s="259"/>
      <c r="HT42" s="259"/>
      <c r="HU42" s="259"/>
      <c r="HV42" s="259"/>
      <c r="HW42" s="259"/>
      <c r="HX42" s="259"/>
      <c r="HY42" s="259"/>
      <c r="HZ42" s="259"/>
      <c r="IA42" s="259"/>
      <c r="IB42" s="259"/>
      <c r="IC42" s="259"/>
      <c r="ID42" s="259"/>
      <c r="IE42" s="259"/>
      <c r="IF42" s="259"/>
      <c r="IG42" s="259"/>
      <c r="IH42" s="259"/>
      <c r="II42" s="259"/>
      <c r="IJ42" s="259"/>
      <c r="IK42" s="259"/>
      <c r="IL42" s="259"/>
    </row>
    <row r="43" spans="1:246" ht="15.75" customHeight="1" outlineLevel="2" x14ac:dyDescent="0.35">
      <c r="A43" s="3" t="s">
        <v>832</v>
      </c>
      <c r="B43" s="70"/>
      <c r="C43" s="70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94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8"/>
      <c r="AT43" s="168"/>
      <c r="AU43" s="168"/>
      <c r="AV43" s="168"/>
      <c r="AW43" s="168"/>
      <c r="AX43" s="168"/>
      <c r="AY43" s="168"/>
      <c r="AZ43" s="168"/>
      <c r="BA43" s="168"/>
      <c r="BB43" s="168"/>
      <c r="BC43" s="168"/>
      <c r="BD43" s="168"/>
      <c r="BE43" s="168"/>
      <c r="BF43" s="168"/>
      <c r="BG43" s="168"/>
      <c r="BH43" s="168"/>
      <c r="BI43" s="168"/>
      <c r="BJ43" s="168"/>
      <c r="BK43" s="168"/>
      <c r="BL43" s="168"/>
      <c r="BM43" s="194"/>
      <c r="BN43" s="167"/>
      <c r="BO43" s="168"/>
      <c r="BP43" s="168"/>
      <c r="BQ43" s="168"/>
      <c r="BR43" s="168"/>
      <c r="BS43" s="168"/>
      <c r="BT43" s="168"/>
      <c r="BU43" s="168"/>
      <c r="BV43" s="168"/>
      <c r="BW43" s="168"/>
      <c r="BX43" s="168"/>
      <c r="BY43" s="168"/>
      <c r="BZ43" s="168"/>
      <c r="CA43" s="168"/>
      <c r="CB43" s="168"/>
      <c r="CC43" s="168"/>
      <c r="CD43" s="168"/>
      <c r="CE43" s="168"/>
      <c r="CF43" s="168"/>
      <c r="CG43" s="168"/>
      <c r="CH43" s="168"/>
      <c r="CI43" s="168"/>
      <c r="CJ43" s="168"/>
      <c r="CK43" s="168"/>
      <c r="CL43" s="168"/>
      <c r="CM43" s="168"/>
      <c r="CN43" s="168"/>
      <c r="CO43" s="168"/>
      <c r="CP43" s="168"/>
      <c r="CQ43" s="259"/>
      <c r="CR43" s="259"/>
      <c r="CS43" s="259"/>
      <c r="CT43" s="259"/>
      <c r="CU43" s="259"/>
      <c r="CV43" s="259"/>
      <c r="CW43" s="259"/>
      <c r="CX43" s="259"/>
      <c r="CY43" s="259"/>
      <c r="CZ43" s="259"/>
      <c r="DA43" s="259"/>
      <c r="DB43" s="259"/>
      <c r="DC43" s="259"/>
      <c r="DD43" s="259"/>
      <c r="DE43" s="259"/>
      <c r="DF43" s="259"/>
      <c r="DG43" s="259"/>
      <c r="DH43" s="259"/>
      <c r="DI43" s="259"/>
      <c r="DJ43" s="259"/>
      <c r="DK43" s="259"/>
      <c r="DL43" s="259"/>
      <c r="DM43" s="259"/>
      <c r="DN43" s="259"/>
      <c r="DO43" s="259"/>
      <c r="DP43" s="259"/>
      <c r="DQ43" s="259"/>
      <c r="DR43" s="259"/>
      <c r="DS43" s="259"/>
      <c r="DT43" s="259"/>
      <c r="DU43" s="259"/>
      <c r="DV43" s="259"/>
      <c r="DW43" s="259"/>
      <c r="DX43" s="259"/>
      <c r="DY43" s="259"/>
      <c r="DZ43" s="259"/>
      <c r="EA43" s="259"/>
      <c r="EB43" s="259"/>
      <c r="EC43" s="259"/>
      <c r="ED43" s="259"/>
      <c r="EE43" s="259"/>
      <c r="EF43" s="259"/>
      <c r="EG43" s="259"/>
      <c r="EH43" s="259"/>
      <c r="EI43" s="259"/>
      <c r="EJ43" s="259"/>
      <c r="EK43" s="259"/>
      <c r="EL43" s="259"/>
      <c r="EM43" s="259"/>
      <c r="EN43" s="259"/>
      <c r="EO43" s="259"/>
      <c r="EP43" s="259"/>
      <c r="EQ43" s="259"/>
      <c r="ER43" s="259"/>
      <c r="ES43" s="259"/>
      <c r="ET43" s="259"/>
      <c r="EU43" s="259"/>
      <c r="EV43" s="259"/>
      <c r="EW43" s="259"/>
      <c r="EX43" s="259"/>
      <c r="EY43" s="259"/>
      <c r="EZ43" s="259"/>
      <c r="FA43" s="259"/>
      <c r="FB43" s="259"/>
      <c r="FC43" s="259"/>
      <c r="FD43" s="259"/>
      <c r="FE43" s="259"/>
      <c r="FF43" s="259"/>
      <c r="FG43" s="259"/>
      <c r="FH43" s="259"/>
      <c r="FI43" s="259"/>
      <c r="FJ43" s="259"/>
      <c r="FK43" s="259"/>
      <c r="FL43" s="259"/>
      <c r="FM43" s="259"/>
      <c r="FN43" s="259"/>
      <c r="FO43" s="259"/>
      <c r="FP43" s="259"/>
      <c r="FQ43" s="259"/>
      <c r="FR43" s="259"/>
      <c r="FS43" s="259"/>
      <c r="FT43" s="259"/>
      <c r="FU43" s="259"/>
      <c r="FV43" s="259"/>
      <c r="FW43" s="259"/>
      <c r="FX43" s="259"/>
      <c r="FY43" s="259"/>
      <c r="FZ43" s="259"/>
      <c r="GA43" s="259"/>
      <c r="GB43" s="259"/>
      <c r="GC43" s="259"/>
      <c r="GD43" s="259"/>
      <c r="GE43" s="259"/>
      <c r="GF43" s="259"/>
      <c r="GG43" s="259"/>
      <c r="GH43" s="259"/>
      <c r="GI43" s="259"/>
      <c r="GJ43" s="259"/>
      <c r="GK43" s="259"/>
      <c r="GL43" s="259"/>
      <c r="GM43" s="259"/>
      <c r="GN43" s="259"/>
      <c r="GO43" s="259"/>
      <c r="GP43" s="259"/>
      <c r="GQ43" s="259"/>
      <c r="GR43" s="259"/>
      <c r="GS43" s="259"/>
      <c r="GT43" s="259"/>
      <c r="GU43" s="259"/>
      <c r="GV43" s="259"/>
      <c r="GW43" s="259"/>
      <c r="GX43" s="259"/>
      <c r="GY43" s="259"/>
      <c r="GZ43" s="259"/>
      <c r="HA43" s="259"/>
      <c r="HB43" s="259"/>
      <c r="HC43" s="259"/>
      <c r="HD43" s="259"/>
      <c r="HE43" s="259"/>
      <c r="HF43" s="259"/>
      <c r="HG43" s="259"/>
      <c r="HH43" s="259"/>
      <c r="HI43" s="259"/>
      <c r="HJ43" s="259"/>
      <c r="HK43" s="259"/>
      <c r="HL43" s="259"/>
      <c r="HM43" s="259"/>
      <c r="HN43" s="259"/>
      <c r="HO43" s="259"/>
      <c r="HP43" s="259"/>
      <c r="HQ43" s="259"/>
      <c r="HR43" s="259"/>
      <c r="HS43" s="259"/>
      <c r="HT43" s="259"/>
      <c r="HU43" s="259"/>
      <c r="HV43" s="259"/>
      <c r="HW43" s="259"/>
      <c r="HX43" s="259"/>
      <c r="HY43" s="259"/>
      <c r="HZ43" s="259"/>
      <c r="IA43" s="259"/>
      <c r="IB43" s="259"/>
      <c r="IC43" s="259"/>
      <c r="ID43" s="259"/>
      <c r="IE43" s="259"/>
      <c r="IF43" s="259"/>
      <c r="IG43" s="259"/>
      <c r="IH43" s="259"/>
      <c r="II43" s="259"/>
      <c r="IJ43" s="259"/>
      <c r="IK43" s="259"/>
      <c r="IL43" s="259"/>
    </row>
    <row r="44" spans="1:246" ht="15.75" customHeight="1" outlineLevel="2" x14ac:dyDescent="0.35">
      <c r="A44" s="3" t="s">
        <v>833</v>
      </c>
      <c r="B44" s="70"/>
      <c r="C44" s="70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94"/>
      <c r="AI44" s="168"/>
      <c r="AJ44" s="168"/>
      <c r="AK44" s="168"/>
      <c r="AL44" s="168"/>
      <c r="AM44" s="168"/>
      <c r="AN44" s="168"/>
      <c r="AO44" s="168"/>
      <c r="AP44" s="168"/>
      <c r="AQ44" s="168">
        <v>2400</v>
      </c>
      <c r="AR44" s="168"/>
      <c r="AS44" s="168"/>
      <c r="AT44" s="168">
        <v>250</v>
      </c>
      <c r="AU44" s="168"/>
      <c r="AV44" s="168"/>
      <c r="AW44" s="168"/>
      <c r="AX44" s="168"/>
      <c r="AY44" s="168"/>
      <c r="AZ44" s="168"/>
      <c r="BA44" s="168"/>
      <c r="BB44" s="168"/>
      <c r="BC44" s="168"/>
      <c r="BD44" s="168"/>
      <c r="BE44" s="168"/>
      <c r="BF44" s="168"/>
      <c r="BG44" s="168"/>
      <c r="BH44" s="168"/>
      <c r="BI44" s="168"/>
      <c r="BJ44" s="168"/>
      <c r="BK44" s="168"/>
      <c r="BL44" s="168"/>
      <c r="BM44" s="194"/>
      <c r="BN44" s="167"/>
      <c r="BO44" s="168"/>
      <c r="BP44" s="168"/>
      <c r="BQ44" s="168"/>
      <c r="BR44" s="168"/>
      <c r="BS44" s="168"/>
      <c r="BT44" s="168"/>
      <c r="BU44" s="168"/>
      <c r="BV44" s="168"/>
      <c r="BW44" s="168">
        <v>250</v>
      </c>
      <c r="BX44" s="168"/>
      <c r="BY44" s="168"/>
      <c r="BZ44" s="168"/>
      <c r="CA44" s="168"/>
      <c r="CB44" s="168"/>
      <c r="CC44" s="168"/>
      <c r="CD44" s="168"/>
      <c r="CE44" s="168"/>
      <c r="CF44" s="168"/>
      <c r="CG44" s="168"/>
      <c r="CH44" s="168"/>
      <c r="CI44" s="168"/>
      <c r="CJ44" s="168"/>
      <c r="CK44" s="168"/>
      <c r="CL44" s="168"/>
      <c r="CM44" s="168"/>
      <c r="CN44" s="168"/>
      <c r="CO44" s="168"/>
      <c r="CP44" s="168"/>
      <c r="CQ44" s="259"/>
      <c r="CR44" s="259"/>
      <c r="CS44" s="259"/>
      <c r="CT44" s="259"/>
      <c r="CU44" s="259"/>
      <c r="CV44" s="259"/>
      <c r="CW44" s="259"/>
      <c r="CX44" s="259"/>
      <c r="CY44" s="259"/>
      <c r="CZ44" s="259"/>
      <c r="DA44" s="259"/>
      <c r="DB44" s="259"/>
      <c r="DC44" s="259"/>
      <c r="DD44" s="259"/>
      <c r="DE44" s="259"/>
      <c r="DF44" s="259"/>
      <c r="DG44" s="259"/>
      <c r="DH44" s="259"/>
      <c r="DI44" s="259"/>
      <c r="DJ44" s="259"/>
      <c r="DK44" s="259"/>
      <c r="DL44" s="259"/>
      <c r="DM44" s="259"/>
      <c r="DN44" s="259"/>
      <c r="DO44" s="259"/>
      <c r="DP44" s="259"/>
      <c r="DQ44" s="259"/>
      <c r="DR44" s="259"/>
      <c r="DS44" s="259"/>
      <c r="DT44" s="259"/>
      <c r="DU44" s="259"/>
      <c r="DV44" s="259"/>
      <c r="DW44" s="259"/>
      <c r="DX44" s="259"/>
      <c r="DY44" s="259"/>
      <c r="DZ44" s="259"/>
      <c r="EA44" s="259"/>
      <c r="EB44" s="259"/>
      <c r="EC44" s="259"/>
      <c r="ED44" s="259"/>
      <c r="EE44" s="259"/>
      <c r="EF44" s="259"/>
      <c r="EG44" s="259"/>
      <c r="EH44" s="259"/>
      <c r="EI44" s="259"/>
      <c r="EJ44" s="259"/>
      <c r="EK44" s="259"/>
      <c r="EL44" s="259"/>
      <c r="EM44" s="259"/>
      <c r="EN44" s="259"/>
      <c r="EO44" s="259"/>
      <c r="EP44" s="259"/>
      <c r="EQ44" s="259"/>
      <c r="ER44" s="259"/>
      <c r="ES44" s="259"/>
      <c r="ET44" s="259"/>
      <c r="EU44" s="259"/>
      <c r="EV44" s="259"/>
      <c r="EW44" s="259"/>
      <c r="EX44" s="259"/>
      <c r="EY44" s="259"/>
      <c r="EZ44" s="259"/>
      <c r="FA44" s="259"/>
      <c r="FB44" s="259"/>
      <c r="FC44" s="259"/>
      <c r="FD44" s="259"/>
      <c r="FE44" s="259"/>
      <c r="FF44" s="259"/>
      <c r="FG44" s="259"/>
      <c r="FH44" s="259"/>
      <c r="FI44" s="259"/>
      <c r="FJ44" s="259"/>
      <c r="FK44" s="259"/>
      <c r="FL44" s="259"/>
      <c r="FM44" s="259"/>
      <c r="FN44" s="259"/>
      <c r="FO44" s="259"/>
      <c r="FP44" s="259"/>
      <c r="FQ44" s="259"/>
      <c r="FR44" s="259"/>
      <c r="FS44" s="259"/>
      <c r="FT44" s="259"/>
      <c r="FU44" s="259"/>
      <c r="FV44" s="259"/>
      <c r="FW44" s="259"/>
      <c r="FX44" s="259"/>
      <c r="FY44" s="259"/>
      <c r="FZ44" s="259"/>
      <c r="GA44" s="259"/>
      <c r="GB44" s="259"/>
      <c r="GC44" s="259"/>
      <c r="GD44" s="259"/>
      <c r="GE44" s="259"/>
      <c r="GF44" s="259"/>
      <c r="GG44" s="259"/>
      <c r="GH44" s="259"/>
      <c r="GI44" s="259"/>
      <c r="GJ44" s="259"/>
      <c r="GK44" s="259"/>
      <c r="GL44" s="259"/>
      <c r="GM44" s="259"/>
      <c r="GN44" s="259"/>
      <c r="GO44" s="259"/>
      <c r="GP44" s="259"/>
      <c r="GQ44" s="259"/>
      <c r="GR44" s="259"/>
      <c r="GS44" s="259"/>
      <c r="GT44" s="259"/>
      <c r="GU44" s="259"/>
      <c r="GV44" s="259"/>
      <c r="GW44" s="259"/>
      <c r="GX44" s="259"/>
      <c r="GY44" s="259"/>
      <c r="GZ44" s="259"/>
      <c r="HA44" s="259"/>
      <c r="HB44" s="259"/>
      <c r="HC44" s="259"/>
      <c r="HD44" s="259"/>
      <c r="HE44" s="259"/>
      <c r="HF44" s="259"/>
      <c r="HG44" s="259"/>
      <c r="HH44" s="259"/>
      <c r="HI44" s="259"/>
      <c r="HJ44" s="259"/>
      <c r="HK44" s="259"/>
      <c r="HL44" s="259"/>
      <c r="HM44" s="259"/>
      <c r="HN44" s="259"/>
      <c r="HO44" s="259"/>
      <c r="HP44" s="259"/>
      <c r="HQ44" s="259"/>
      <c r="HR44" s="259"/>
      <c r="HS44" s="259"/>
      <c r="HT44" s="259"/>
      <c r="HU44" s="259"/>
      <c r="HV44" s="259"/>
      <c r="HW44" s="259"/>
      <c r="HX44" s="259"/>
      <c r="HY44" s="259"/>
      <c r="HZ44" s="259"/>
      <c r="IA44" s="259"/>
      <c r="IB44" s="259"/>
      <c r="IC44" s="259"/>
      <c r="ID44" s="259"/>
      <c r="IE44" s="259"/>
      <c r="IF44" s="259"/>
      <c r="IG44" s="259"/>
      <c r="IH44" s="259"/>
      <c r="II44" s="259"/>
      <c r="IJ44" s="259"/>
      <c r="IK44" s="259"/>
      <c r="IL44" s="259"/>
    </row>
    <row r="45" spans="1:246" ht="15.75" customHeight="1" outlineLevel="2" x14ac:dyDescent="0.35">
      <c r="A45" s="3" t="s">
        <v>834</v>
      </c>
      <c r="B45" s="70"/>
      <c r="C45" s="70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94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168"/>
      <c r="AW45" s="168"/>
      <c r="AX45" s="168"/>
      <c r="AY45" s="168"/>
      <c r="AZ45" s="168"/>
      <c r="BA45" s="168"/>
      <c r="BB45" s="168"/>
      <c r="BC45" s="168"/>
      <c r="BD45" s="168"/>
      <c r="BE45" s="168"/>
      <c r="BF45" s="168"/>
      <c r="BG45" s="168"/>
      <c r="BH45" s="168"/>
      <c r="BI45" s="168"/>
      <c r="BJ45" s="168"/>
      <c r="BK45" s="168"/>
      <c r="BL45" s="168"/>
      <c r="BM45" s="194"/>
      <c r="BN45" s="167"/>
      <c r="BO45" s="168"/>
      <c r="BP45" s="168"/>
      <c r="BQ45" s="168"/>
      <c r="BR45" s="168">
        <v>3313.14</v>
      </c>
      <c r="BS45" s="168"/>
      <c r="BT45" s="168"/>
      <c r="BU45" s="168"/>
      <c r="BV45" s="168"/>
      <c r="BW45" s="168"/>
      <c r="BX45" s="168"/>
      <c r="BY45" s="168"/>
      <c r="BZ45" s="168"/>
      <c r="CA45" s="168"/>
      <c r="CB45" s="168"/>
      <c r="CC45" s="168"/>
      <c r="CD45" s="168"/>
      <c r="CE45" s="168"/>
      <c r="CF45" s="168"/>
      <c r="CG45" s="168"/>
      <c r="CH45" s="168"/>
      <c r="CI45" s="168"/>
      <c r="CJ45" s="168"/>
      <c r="CK45" s="168"/>
      <c r="CL45" s="168"/>
      <c r="CM45" s="168"/>
      <c r="CN45" s="168"/>
      <c r="CO45" s="168"/>
      <c r="CP45" s="168"/>
      <c r="CQ45" s="259"/>
      <c r="CR45" s="259"/>
      <c r="CS45" s="259"/>
      <c r="CT45" s="259"/>
      <c r="CU45" s="259"/>
      <c r="CV45" s="259"/>
      <c r="CW45" s="259"/>
      <c r="CX45" s="259"/>
      <c r="CY45" s="259"/>
      <c r="CZ45" s="259"/>
      <c r="DA45" s="259"/>
      <c r="DB45" s="259"/>
      <c r="DC45" s="259"/>
      <c r="DD45" s="259"/>
      <c r="DE45" s="259"/>
      <c r="DF45" s="259"/>
      <c r="DG45" s="259"/>
      <c r="DH45" s="259"/>
      <c r="DI45" s="259"/>
      <c r="DJ45" s="259"/>
      <c r="DK45" s="259"/>
      <c r="DL45" s="259"/>
      <c r="DM45" s="259"/>
      <c r="DN45" s="259"/>
      <c r="DO45" s="259"/>
      <c r="DP45" s="259"/>
      <c r="DQ45" s="259"/>
      <c r="DR45" s="259"/>
      <c r="DS45" s="259"/>
      <c r="DT45" s="259"/>
      <c r="DU45" s="259"/>
      <c r="DV45" s="259"/>
      <c r="DW45" s="259"/>
      <c r="DX45" s="259"/>
      <c r="DY45" s="259"/>
      <c r="DZ45" s="259"/>
      <c r="EA45" s="259"/>
      <c r="EB45" s="259"/>
      <c r="EC45" s="259"/>
      <c r="ED45" s="259"/>
      <c r="EE45" s="259"/>
      <c r="EF45" s="259"/>
      <c r="EG45" s="259"/>
      <c r="EH45" s="259"/>
      <c r="EI45" s="259"/>
      <c r="EJ45" s="259"/>
      <c r="EK45" s="259"/>
      <c r="EL45" s="259"/>
      <c r="EM45" s="259"/>
      <c r="EN45" s="259"/>
      <c r="EO45" s="259"/>
      <c r="EP45" s="259"/>
      <c r="EQ45" s="259"/>
      <c r="ER45" s="259"/>
      <c r="ES45" s="259"/>
      <c r="ET45" s="259"/>
      <c r="EU45" s="259"/>
      <c r="EV45" s="259"/>
      <c r="EW45" s="259"/>
      <c r="EX45" s="259"/>
      <c r="EY45" s="259"/>
      <c r="EZ45" s="259"/>
      <c r="FA45" s="259"/>
      <c r="FB45" s="259"/>
      <c r="FC45" s="259"/>
      <c r="FD45" s="259"/>
      <c r="FE45" s="259"/>
      <c r="FF45" s="259"/>
      <c r="FG45" s="259"/>
      <c r="FH45" s="259"/>
      <c r="FI45" s="259"/>
      <c r="FJ45" s="259"/>
      <c r="FK45" s="259"/>
      <c r="FL45" s="259"/>
      <c r="FM45" s="259"/>
      <c r="FN45" s="259"/>
      <c r="FO45" s="259"/>
      <c r="FP45" s="259"/>
      <c r="FQ45" s="259"/>
      <c r="FR45" s="259"/>
      <c r="FS45" s="259"/>
      <c r="FT45" s="259"/>
      <c r="FU45" s="259"/>
      <c r="FV45" s="259"/>
      <c r="FW45" s="259"/>
      <c r="FX45" s="259"/>
      <c r="FY45" s="259"/>
      <c r="FZ45" s="259"/>
      <c r="GA45" s="259"/>
      <c r="GB45" s="259"/>
      <c r="GC45" s="259"/>
      <c r="GD45" s="259"/>
      <c r="GE45" s="259"/>
      <c r="GF45" s="259"/>
      <c r="GG45" s="259"/>
      <c r="GH45" s="259"/>
      <c r="GI45" s="259"/>
      <c r="GJ45" s="259"/>
      <c r="GK45" s="259"/>
      <c r="GL45" s="259"/>
      <c r="GM45" s="259"/>
      <c r="GN45" s="259"/>
      <c r="GO45" s="259"/>
      <c r="GP45" s="259"/>
      <c r="GQ45" s="259"/>
      <c r="GR45" s="259"/>
      <c r="GS45" s="259"/>
      <c r="GT45" s="259"/>
      <c r="GU45" s="259"/>
      <c r="GV45" s="259"/>
      <c r="GW45" s="259"/>
      <c r="GX45" s="259"/>
      <c r="GY45" s="259"/>
      <c r="GZ45" s="259"/>
      <c r="HA45" s="259"/>
      <c r="HB45" s="259"/>
      <c r="HC45" s="259"/>
      <c r="HD45" s="259"/>
      <c r="HE45" s="259"/>
      <c r="HF45" s="259"/>
      <c r="HG45" s="259"/>
      <c r="HH45" s="259"/>
      <c r="HI45" s="259"/>
      <c r="HJ45" s="259"/>
      <c r="HK45" s="259"/>
      <c r="HL45" s="259"/>
      <c r="HM45" s="259"/>
      <c r="HN45" s="259"/>
      <c r="HO45" s="259"/>
      <c r="HP45" s="259"/>
      <c r="HQ45" s="259"/>
      <c r="HR45" s="259"/>
      <c r="HS45" s="259"/>
      <c r="HT45" s="259"/>
      <c r="HU45" s="259"/>
      <c r="HV45" s="259"/>
      <c r="HW45" s="259"/>
      <c r="HX45" s="259"/>
      <c r="HY45" s="259"/>
      <c r="HZ45" s="259"/>
      <c r="IA45" s="259"/>
      <c r="IB45" s="259"/>
      <c r="IC45" s="259"/>
      <c r="ID45" s="259"/>
      <c r="IE45" s="259"/>
      <c r="IF45" s="259"/>
      <c r="IG45" s="259"/>
      <c r="IH45" s="259"/>
      <c r="II45" s="259"/>
      <c r="IJ45" s="259"/>
      <c r="IK45" s="259"/>
      <c r="IL45" s="259"/>
    </row>
    <row r="46" spans="1:246" ht="15.75" customHeight="1" outlineLevel="1" x14ac:dyDescent="0.35">
      <c r="A46" s="90" t="s">
        <v>835</v>
      </c>
      <c r="B46" s="70"/>
      <c r="C46" s="70"/>
      <c r="D46" s="154">
        <f t="shared" ref="D46:CQ46" si="332">SUM(D47:D57)</f>
        <v>0</v>
      </c>
      <c r="E46" s="154">
        <f t="shared" si="332"/>
        <v>0</v>
      </c>
      <c r="F46" s="154">
        <f t="shared" si="332"/>
        <v>0</v>
      </c>
      <c r="G46" s="154">
        <f t="shared" si="332"/>
        <v>0</v>
      </c>
      <c r="H46" s="154">
        <f t="shared" si="332"/>
        <v>0</v>
      </c>
      <c r="I46" s="154">
        <f t="shared" si="332"/>
        <v>0</v>
      </c>
      <c r="J46" s="154">
        <f t="shared" si="332"/>
        <v>0</v>
      </c>
      <c r="K46" s="154">
        <f t="shared" si="332"/>
        <v>0</v>
      </c>
      <c r="L46" s="154">
        <f t="shared" si="332"/>
        <v>0</v>
      </c>
      <c r="M46" s="154">
        <f t="shared" si="332"/>
        <v>0</v>
      </c>
      <c r="N46" s="154">
        <f t="shared" si="332"/>
        <v>0</v>
      </c>
      <c r="O46" s="154">
        <f t="shared" si="332"/>
        <v>0</v>
      </c>
      <c r="P46" s="154">
        <f t="shared" si="332"/>
        <v>0</v>
      </c>
      <c r="Q46" s="154">
        <f t="shared" si="332"/>
        <v>0</v>
      </c>
      <c r="R46" s="154">
        <f t="shared" si="332"/>
        <v>0</v>
      </c>
      <c r="S46" s="154">
        <f t="shared" si="332"/>
        <v>0</v>
      </c>
      <c r="T46" s="154">
        <f t="shared" si="332"/>
        <v>0</v>
      </c>
      <c r="U46" s="154">
        <f t="shared" si="332"/>
        <v>0</v>
      </c>
      <c r="V46" s="154">
        <f t="shared" si="332"/>
        <v>0</v>
      </c>
      <c r="W46" s="154">
        <f t="shared" si="332"/>
        <v>0</v>
      </c>
      <c r="X46" s="154">
        <f t="shared" si="332"/>
        <v>0</v>
      </c>
      <c r="Y46" s="154">
        <f t="shared" si="332"/>
        <v>230.25</v>
      </c>
      <c r="Z46" s="154">
        <f t="shared" si="332"/>
        <v>1300</v>
      </c>
      <c r="AA46" s="154">
        <f t="shared" si="332"/>
        <v>0</v>
      </c>
      <c r="AB46" s="154">
        <f t="shared" si="332"/>
        <v>0</v>
      </c>
      <c r="AC46" s="154">
        <f t="shared" si="332"/>
        <v>0</v>
      </c>
      <c r="AD46" s="154">
        <f t="shared" si="332"/>
        <v>0</v>
      </c>
      <c r="AE46" s="154">
        <f t="shared" si="332"/>
        <v>0</v>
      </c>
      <c r="AF46" s="154">
        <f t="shared" si="332"/>
        <v>1700</v>
      </c>
      <c r="AG46" s="154">
        <f t="shared" si="332"/>
        <v>0</v>
      </c>
      <c r="AH46" s="178">
        <f t="shared" si="332"/>
        <v>1529.38</v>
      </c>
      <c r="AI46" s="154">
        <f t="shared" si="332"/>
        <v>0</v>
      </c>
      <c r="AJ46" s="154">
        <f t="shared" si="332"/>
        <v>0</v>
      </c>
      <c r="AK46" s="154">
        <f t="shared" si="332"/>
        <v>0</v>
      </c>
      <c r="AL46" s="154">
        <f t="shared" si="332"/>
        <v>473.15</v>
      </c>
      <c r="AM46" s="154">
        <f t="shared" si="332"/>
        <v>16895.47</v>
      </c>
      <c r="AN46" s="154">
        <f t="shared" si="332"/>
        <v>2490</v>
      </c>
      <c r="AO46" s="154">
        <f t="shared" si="332"/>
        <v>0</v>
      </c>
      <c r="AP46" s="154">
        <f t="shared" si="332"/>
        <v>0</v>
      </c>
      <c r="AQ46" s="154">
        <f t="shared" si="332"/>
        <v>0</v>
      </c>
      <c r="AR46" s="154">
        <f t="shared" si="332"/>
        <v>0</v>
      </c>
      <c r="AS46" s="154">
        <f t="shared" si="332"/>
        <v>0</v>
      </c>
      <c r="AT46" s="154">
        <f t="shared" si="332"/>
        <v>2400</v>
      </c>
      <c r="AU46" s="154">
        <f t="shared" si="332"/>
        <v>0</v>
      </c>
      <c r="AV46" s="154">
        <f t="shared" si="332"/>
        <v>0</v>
      </c>
      <c r="AW46" s="154">
        <f t="shared" si="332"/>
        <v>5131.21</v>
      </c>
      <c r="AX46" s="154">
        <f t="shared" si="332"/>
        <v>1000</v>
      </c>
      <c r="AY46" s="154">
        <f t="shared" si="332"/>
        <v>0</v>
      </c>
      <c r="AZ46" s="154">
        <f t="shared" si="332"/>
        <v>0</v>
      </c>
      <c r="BA46" s="154">
        <f t="shared" si="332"/>
        <v>0</v>
      </c>
      <c r="BB46" s="154">
        <f t="shared" si="332"/>
        <v>0</v>
      </c>
      <c r="BC46" s="154">
        <f t="shared" si="332"/>
        <v>204.78</v>
      </c>
      <c r="BD46" s="154">
        <f t="shared" si="332"/>
        <v>0</v>
      </c>
      <c r="BE46" s="154">
        <f t="shared" si="332"/>
        <v>0</v>
      </c>
      <c r="BF46" s="154">
        <f t="shared" si="332"/>
        <v>0</v>
      </c>
      <c r="BG46" s="154">
        <f t="shared" si="332"/>
        <v>0</v>
      </c>
      <c r="BH46" s="154">
        <f t="shared" si="332"/>
        <v>0</v>
      </c>
      <c r="BI46" s="154">
        <f t="shared" si="332"/>
        <v>0</v>
      </c>
      <c r="BJ46" s="154">
        <f t="shared" si="332"/>
        <v>0</v>
      </c>
      <c r="BK46" s="154">
        <f t="shared" si="332"/>
        <v>0</v>
      </c>
      <c r="BL46" s="154">
        <f t="shared" si="332"/>
        <v>0</v>
      </c>
      <c r="BM46" s="178">
        <f t="shared" si="332"/>
        <v>0</v>
      </c>
      <c r="BN46" s="153">
        <f t="shared" si="332"/>
        <v>0</v>
      </c>
      <c r="BO46" s="154">
        <f t="shared" si="332"/>
        <v>0</v>
      </c>
      <c r="BP46" s="154">
        <f t="shared" si="332"/>
        <v>2483.4699999999998</v>
      </c>
      <c r="BQ46" s="154">
        <f t="shared" si="332"/>
        <v>473.15</v>
      </c>
      <c r="BR46" s="154">
        <f t="shared" si="332"/>
        <v>11226.02</v>
      </c>
      <c r="BS46" s="154">
        <f t="shared" si="332"/>
        <v>0</v>
      </c>
      <c r="BT46" s="154">
        <f t="shared" si="332"/>
        <v>0</v>
      </c>
      <c r="BU46" s="154">
        <f t="shared" si="332"/>
        <v>0</v>
      </c>
      <c r="BV46" s="154">
        <f t="shared" si="332"/>
        <v>0</v>
      </c>
      <c r="BW46" s="154">
        <f t="shared" si="332"/>
        <v>2400</v>
      </c>
      <c r="BX46" s="154">
        <f t="shared" si="332"/>
        <v>0</v>
      </c>
      <c r="BY46" s="154">
        <f t="shared" si="332"/>
        <v>0</v>
      </c>
      <c r="BZ46" s="154">
        <f t="shared" si="332"/>
        <v>0</v>
      </c>
      <c r="CA46" s="154">
        <f t="shared" si="332"/>
        <v>0</v>
      </c>
      <c r="CB46" s="154">
        <f t="shared" si="332"/>
        <v>0</v>
      </c>
      <c r="CC46" s="154">
        <f t="shared" si="332"/>
        <v>2468.34</v>
      </c>
      <c r="CD46" s="154">
        <f t="shared" si="332"/>
        <v>0</v>
      </c>
      <c r="CE46" s="154">
        <f t="shared" si="332"/>
        <v>202.37</v>
      </c>
      <c r="CF46" s="154">
        <f t="shared" si="332"/>
        <v>0</v>
      </c>
      <c r="CG46" s="154">
        <f t="shared" si="332"/>
        <v>0</v>
      </c>
      <c r="CH46" s="154">
        <f t="shared" si="332"/>
        <v>0</v>
      </c>
      <c r="CI46" s="154">
        <f t="shared" si="332"/>
        <v>0</v>
      </c>
      <c r="CJ46" s="154">
        <f t="shared" si="332"/>
        <v>0</v>
      </c>
      <c r="CK46" s="154">
        <f t="shared" si="332"/>
        <v>0</v>
      </c>
      <c r="CL46" s="154">
        <f t="shared" si="332"/>
        <v>0</v>
      </c>
      <c r="CM46" s="154">
        <f t="shared" si="332"/>
        <v>0</v>
      </c>
      <c r="CN46" s="154">
        <f t="shared" si="332"/>
        <v>0</v>
      </c>
      <c r="CO46" s="154">
        <f t="shared" si="332"/>
        <v>0</v>
      </c>
      <c r="CP46" s="154">
        <f t="shared" si="332"/>
        <v>0</v>
      </c>
      <c r="CQ46" s="178">
        <f t="shared" si="332"/>
        <v>0</v>
      </c>
      <c r="CR46" s="178">
        <f t="shared" ref="CR46:FC46" si="333">SUM(CR47:CR57)</f>
        <v>0</v>
      </c>
      <c r="CS46" s="178">
        <f t="shared" si="333"/>
        <v>0</v>
      </c>
      <c r="CT46" s="178">
        <f t="shared" si="333"/>
        <v>0</v>
      </c>
      <c r="CU46" s="178">
        <f t="shared" si="333"/>
        <v>0</v>
      </c>
      <c r="CV46" s="178">
        <f t="shared" si="333"/>
        <v>0</v>
      </c>
      <c r="CW46" s="178">
        <f t="shared" si="333"/>
        <v>0</v>
      </c>
      <c r="CX46" s="178">
        <f t="shared" si="333"/>
        <v>0</v>
      </c>
      <c r="CY46" s="178">
        <f t="shared" si="333"/>
        <v>0</v>
      </c>
      <c r="CZ46" s="178">
        <f t="shared" si="333"/>
        <v>0</v>
      </c>
      <c r="DA46" s="178">
        <f t="shared" si="333"/>
        <v>0</v>
      </c>
      <c r="DB46" s="178">
        <f t="shared" si="333"/>
        <v>0</v>
      </c>
      <c r="DC46" s="178">
        <f t="shared" si="333"/>
        <v>0</v>
      </c>
      <c r="DD46" s="178">
        <f t="shared" si="333"/>
        <v>0</v>
      </c>
      <c r="DE46" s="178">
        <f t="shared" si="333"/>
        <v>0</v>
      </c>
      <c r="DF46" s="178">
        <f t="shared" si="333"/>
        <v>0</v>
      </c>
      <c r="DG46" s="178">
        <f t="shared" si="333"/>
        <v>0</v>
      </c>
      <c r="DH46" s="178">
        <f t="shared" si="333"/>
        <v>0</v>
      </c>
      <c r="DI46" s="178">
        <f t="shared" si="333"/>
        <v>0</v>
      </c>
      <c r="DJ46" s="178">
        <f t="shared" si="333"/>
        <v>0</v>
      </c>
      <c r="DK46" s="178">
        <f t="shared" si="333"/>
        <v>0</v>
      </c>
      <c r="DL46" s="178">
        <f t="shared" si="333"/>
        <v>0</v>
      </c>
      <c r="DM46" s="178">
        <f t="shared" si="333"/>
        <v>0</v>
      </c>
      <c r="DN46" s="178">
        <f t="shared" si="333"/>
        <v>0</v>
      </c>
      <c r="DO46" s="178">
        <f t="shared" si="333"/>
        <v>0</v>
      </c>
      <c r="DP46" s="178">
        <f t="shared" si="333"/>
        <v>0</v>
      </c>
      <c r="DQ46" s="178">
        <f t="shared" si="333"/>
        <v>0</v>
      </c>
      <c r="DR46" s="178">
        <f t="shared" si="333"/>
        <v>0</v>
      </c>
      <c r="DS46" s="178">
        <f t="shared" si="333"/>
        <v>0</v>
      </c>
      <c r="DT46" s="178">
        <f t="shared" si="333"/>
        <v>0</v>
      </c>
      <c r="DU46" s="178">
        <f t="shared" si="333"/>
        <v>0</v>
      </c>
      <c r="DV46" s="178">
        <f t="shared" si="333"/>
        <v>0</v>
      </c>
      <c r="DW46" s="178">
        <f t="shared" si="333"/>
        <v>0</v>
      </c>
      <c r="DX46" s="178">
        <f t="shared" si="333"/>
        <v>0</v>
      </c>
      <c r="DY46" s="178">
        <f t="shared" si="333"/>
        <v>0</v>
      </c>
      <c r="DZ46" s="178">
        <f t="shared" si="333"/>
        <v>0</v>
      </c>
      <c r="EA46" s="178">
        <f t="shared" si="333"/>
        <v>0</v>
      </c>
      <c r="EB46" s="178">
        <f t="shared" si="333"/>
        <v>0</v>
      </c>
      <c r="EC46" s="178">
        <f t="shared" si="333"/>
        <v>0</v>
      </c>
      <c r="ED46" s="178">
        <f t="shared" si="333"/>
        <v>0</v>
      </c>
      <c r="EE46" s="178">
        <f t="shared" si="333"/>
        <v>0</v>
      </c>
      <c r="EF46" s="178">
        <f t="shared" si="333"/>
        <v>0</v>
      </c>
      <c r="EG46" s="178">
        <f t="shared" si="333"/>
        <v>0</v>
      </c>
      <c r="EH46" s="178">
        <f t="shared" si="333"/>
        <v>0</v>
      </c>
      <c r="EI46" s="178">
        <f t="shared" si="333"/>
        <v>0</v>
      </c>
      <c r="EJ46" s="178">
        <f t="shared" si="333"/>
        <v>0</v>
      </c>
      <c r="EK46" s="178">
        <f t="shared" si="333"/>
        <v>0</v>
      </c>
      <c r="EL46" s="178">
        <f t="shared" si="333"/>
        <v>0</v>
      </c>
      <c r="EM46" s="178">
        <f t="shared" si="333"/>
        <v>0</v>
      </c>
      <c r="EN46" s="178">
        <f t="shared" si="333"/>
        <v>0</v>
      </c>
      <c r="EO46" s="178">
        <f t="shared" si="333"/>
        <v>0</v>
      </c>
      <c r="EP46" s="178">
        <f t="shared" si="333"/>
        <v>0</v>
      </c>
      <c r="EQ46" s="178">
        <f t="shared" si="333"/>
        <v>0</v>
      </c>
      <c r="ER46" s="178">
        <f t="shared" si="333"/>
        <v>0</v>
      </c>
      <c r="ES46" s="178">
        <f t="shared" si="333"/>
        <v>0</v>
      </c>
      <c r="ET46" s="178">
        <f t="shared" si="333"/>
        <v>0</v>
      </c>
      <c r="EU46" s="178">
        <f t="shared" si="333"/>
        <v>0</v>
      </c>
      <c r="EV46" s="178">
        <f t="shared" si="333"/>
        <v>0</v>
      </c>
      <c r="EW46" s="178">
        <f t="shared" si="333"/>
        <v>0</v>
      </c>
      <c r="EX46" s="178">
        <f t="shared" si="333"/>
        <v>0</v>
      </c>
      <c r="EY46" s="178">
        <f t="shared" si="333"/>
        <v>0</v>
      </c>
      <c r="EZ46" s="178">
        <f t="shared" si="333"/>
        <v>0</v>
      </c>
      <c r="FA46" s="178">
        <f t="shared" si="333"/>
        <v>0</v>
      </c>
      <c r="FB46" s="178">
        <f t="shared" si="333"/>
        <v>0</v>
      </c>
      <c r="FC46" s="178">
        <f t="shared" si="333"/>
        <v>0</v>
      </c>
      <c r="FD46" s="178">
        <f t="shared" ref="FD46:HO46" si="334">SUM(FD47:FD57)</f>
        <v>0</v>
      </c>
      <c r="FE46" s="178">
        <f t="shared" si="334"/>
        <v>0</v>
      </c>
      <c r="FF46" s="178">
        <f t="shared" si="334"/>
        <v>0</v>
      </c>
      <c r="FG46" s="178">
        <f t="shared" si="334"/>
        <v>0</v>
      </c>
      <c r="FH46" s="178">
        <f t="shared" si="334"/>
        <v>0</v>
      </c>
      <c r="FI46" s="178">
        <f t="shared" si="334"/>
        <v>0</v>
      </c>
      <c r="FJ46" s="178">
        <f t="shared" si="334"/>
        <v>0</v>
      </c>
      <c r="FK46" s="178">
        <f t="shared" si="334"/>
        <v>0</v>
      </c>
      <c r="FL46" s="178">
        <f t="shared" si="334"/>
        <v>0</v>
      </c>
      <c r="FM46" s="178">
        <f t="shared" si="334"/>
        <v>0</v>
      </c>
      <c r="FN46" s="178">
        <f t="shared" si="334"/>
        <v>0</v>
      </c>
      <c r="FO46" s="178">
        <f t="shared" si="334"/>
        <v>0</v>
      </c>
      <c r="FP46" s="178">
        <f t="shared" si="334"/>
        <v>0</v>
      </c>
      <c r="FQ46" s="178">
        <f t="shared" si="334"/>
        <v>0</v>
      </c>
      <c r="FR46" s="178">
        <f t="shared" si="334"/>
        <v>0</v>
      </c>
      <c r="FS46" s="178">
        <f t="shared" si="334"/>
        <v>0</v>
      </c>
      <c r="FT46" s="178">
        <f t="shared" si="334"/>
        <v>0</v>
      </c>
      <c r="FU46" s="178">
        <f t="shared" si="334"/>
        <v>0</v>
      </c>
      <c r="FV46" s="178">
        <f t="shared" si="334"/>
        <v>0</v>
      </c>
      <c r="FW46" s="178">
        <f t="shared" si="334"/>
        <v>0</v>
      </c>
      <c r="FX46" s="178">
        <f t="shared" si="334"/>
        <v>0</v>
      </c>
      <c r="FY46" s="178">
        <f t="shared" si="334"/>
        <v>0</v>
      </c>
      <c r="FZ46" s="178">
        <f t="shared" si="334"/>
        <v>0</v>
      </c>
      <c r="GA46" s="178">
        <f t="shared" si="334"/>
        <v>0</v>
      </c>
      <c r="GB46" s="178">
        <f t="shared" si="334"/>
        <v>0</v>
      </c>
      <c r="GC46" s="178">
        <f t="shared" si="334"/>
        <v>0</v>
      </c>
      <c r="GD46" s="178">
        <f t="shared" si="334"/>
        <v>0</v>
      </c>
      <c r="GE46" s="178">
        <f t="shared" si="334"/>
        <v>0</v>
      </c>
      <c r="GF46" s="178">
        <f t="shared" si="334"/>
        <v>0</v>
      </c>
      <c r="GG46" s="178">
        <f t="shared" si="334"/>
        <v>0</v>
      </c>
      <c r="GH46" s="178">
        <f t="shared" si="334"/>
        <v>0</v>
      </c>
      <c r="GI46" s="178">
        <f t="shared" si="334"/>
        <v>0</v>
      </c>
      <c r="GJ46" s="178">
        <f t="shared" si="334"/>
        <v>0</v>
      </c>
      <c r="GK46" s="178">
        <f t="shared" si="334"/>
        <v>0</v>
      </c>
      <c r="GL46" s="178">
        <f t="shared" si="334"/>
        <v>0</v>
      </c>
      <c r="GM46" s="178">
        <f t="shared" si="334"/>
        <v>0</v>
      </c>
      <c r="GN46" s="178">
        <f t="shared" si="334"/>
        <v>0</v>
      </c>
      <c r="GO46" s="178">
        <f t="shared" si="334"/>
        <v>0</v>
      </c>
      <c r="GP46" s="178">
        <f t="shared" si="334"/>
        <v>0</v>
      </c>
      <c r="GQ46" s="178">
        <f t="shared" si="334"/>
        <v>0</v>
      </c>
      <c r="GR46" s="178">
        <f t="shared" si="334"/>
        <v>0</v>
      </c>
      <c r="GS46" s="178">
        <f t="shared" si="334"/>
        <v>0</v>
      </c>
      <c r="GT46" s="178">
        <f t="shared" si="334"/>
        <v>0</v>
      </c>
      <c r="GU46" s="178">
        <f t="shared" si="334"/>
        <v>0</v>
      </c>
      <c r="GV46" s="178">
        <f t="shared" si="334"/>
        <v>0</v>
      </c>
      <c r="GW46" s="178">
        <f t="shared" si="334"/>
        <v>0</v>
      </c>
      <c r="GX46" s="178">
        <f t="shared" si="334"/>
        <v>0</v>
      </c>
      <c r="GY46" s="178">
        <f t="shared" si="334"/>
        <v>0</v>
      </c>
      <c r="GZ46" s="178">
        <f t="shared" si="334"/>
        <v>0</v>
      </c>
      <c r="HA46" s="178">
        <f t="shared" si="334"/>
        <v>0</v>
      </c>
      <c r="HB46" s="178">
        <f t="shared" si="334"/>
        <v>0</v>
      </c>
      <c r="HC46" s="178">
        <f t="shared" si="334"/>
        <v>0</v>
      </c>
      <c r="HD46" s="178">
        <f t="shared" si="334"/>
        <v>0</v>
      </c>
      <c r="HE46" s="178">
        <f t="shared" si="334"/>
        <v>0</v>
      </c>
      <c r="HF46" s="178">
        <f t="shared" si="334"/>
        <v>0</v>
      </c>
      <c r="HG46" s="178">
        <f t="shared" si="334"/>
        <v>0</v>
      </c>
      <c r="HH46" s="178">
        <f t="shared" si="334"/>
        <v>0</v>
      </c>
      <c r="HI46" s="178">
        <f t="shared" si="334"/>
        <v>0</v>
      </c>
      <c r="HJ46" s="178">
        <f t="shared" si="334"/>
        <v>0</v>
      </c>
      <c r="HK46" s="178">
        <f t="shared" si="334"/>
        <v>0</v>
      </c>
      <c r="HL46" s="178">
        <f t="shared" si="334"/>
        <v>0</v>
      </c>
      <c r="HM46" s="178">
        <f t="shared" si="334"/>
        <v>0</v>
      </c>
      <c r="HN46" s="178">
        <f t="shared" si="334"/>
        <v>0</v>
      </c>
      <c r="HO46" s="178">
        <f t="shared" si="334"/>
        <v>0</v>
      </c>
      <c r="HP46" s="178">
        <f t="shared" ref="HP46:IL46" si="335">SUM(HP47:HP57)</f>
        <v>0</v>
      </c>
      <c r="HQ46" s="178">
        <f t="shared" si="335"/>
        <v>0</v>
      </c>
      <c r="HR46" s="178">
        <f t="shared" si="335"/>
        <v>0</v>
      </c>
      <c r="HS46" s="178">
        <f t="shared" si="335"/>
        <v>0</v>
      </c>
      <c r="HT46" s="178">
        <f t="shared" si="335"/>
        <v>0</v>
      </c>
      <c r="HU46" s="178">
        <f t="shared" si="335"/>
        <v>0</v>
      </c>
      <c r="HV46" s="178">
        <f t="shared" si="335"/>
        <v>0</v>
      </c>
      <c r="HW46" s="178">
        <f t="shared" si="335"/>
        <v>0</v>
      </c>
      <c r="HX46" s="178">
        <f t="shared" si="335"/>
        <v>0</v>
      </c>
      <c r="HY46" s="178">
        <f t="shared" si="335"/>
        <v>0</v>
      </c>
      <c r="HZ46" s="178">
        <f t="shared" si="335"/>
        <v>0</v>
      </c>
      <c r="IA46" s="178">
        <f t="shared" si="335"/>
        <v>0</v>
      </c>
      <c r="IB46" s="178">
        <f t="shared" si="335"/>
        <v>0</v>
      </c>
      <c r="IC46" s="178">
        <f t="shared" si="335"/>
        <v>0</v>
      </c>
      <c r="ID46" s="178">
        <f t="shared" si="335"/>
        <v>0</v>
      </c>
      <c r="IE46" s="178">
        <f t="shared" si="335"/>
        <v>0</v>
      </c>
      <c r="IF46" s="178">
        <f t="shared" si="335"/>
        <v>0</v>
      </c>
      <c r="IG46" s="178">
        <f t="shared" si="335"/>
        <v>0</v>
      </c>
      <c r="IH46" s="178">
        <f t="shared" si="335"/>
        <v>0</v>
      </c>
      <c r="II46" s="178">
        <f t="shared" si="335"/>
        <v>0</v>
      </c>
      <c r="IJ46" s="178">
        <f t="shared" si="335"/>
        <v>0</v>
      </c>
      <c r="IK46" s="178">
        <f t="shared" si="335"/>
        <v>0</v>
      </c>
      <c r="IL46" s="178">
        <f t="shared" si="335"/>
        <v>0</v>
      </c>
    </row>
    <row r="47" spans="1:246" ht="15.75" customHeight="1" outlineLevel="2" x14ac:dyDescent="0.35">
      <c r="A47" s="3" t="s">
        <v>836</v>
      </c>
      <c r="B47" s="70"/>
      <c r="C47" s="70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94"/>
      <c r="AI47" s="168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68"/>
      <c r="AV47" s="168"/>
      <c r="AW47" s="168"/>
      <c r="AX47" s="168"/>
      <c r="AY47" s="168"/>
      <c r="AZ47" s="168"/>
      <c r="BA47" s="168"/>
      <c r="BB47" s="168"/>
      <c r="BC47" s="168"/>
      <c r="BD47" s="168"/>
      <c r="BE47" s="168"/>
      <c r="BF47" s="168"/>
      <c r="BG47" s="168"/>
      <c r="BH47" s="168"/>
      <c r="BI47" s="168"/>
      <c r="BJ47" s="168"/>
      <c r="BK47" s="168"/>
      <c r="BL47" s="168"/>
      <c r="BM47" s="194"/>
      <c r="BN47" s="167"/>
      <c r="BO47" s="168"/>
      <c r="BP47" s="168"/>
      <c r="BQ47" s="168"/>
      <c r="BR47" s="168"/>
      <c r="BS47" s="168"/>
      <c r="BT47" s="168"/>
      <c r="BU47" s="168"/>
      <c r="BV47" s="168"/>
      <c r="BW47" s="168"/>
      <c r="BX47" s="168"/>
      <c r="BY47" s="168"/>
      <c r="BZ47" s="168"/>
      <c r="CA47" s="168"/>
      <c r="CB47" s="168"/>
      <c r="CC47" s="168"/>
      <c r="CD47" s="168"/>
      <c r="CE47" s="168"/>
      <c r="CF47" s="168"/>
      <c r="CG47" s="168"/>
      <c r="CH47" s="168"/>
      <c r="CI47" s="168"/>
      <c r="CJ47" s="168"/>
      <c r="CK47" s="168"/>
      <c r="CL47" s="168"/>
      <c r="CM47" s="168"/>
      <c r="CN47" s="168"/>
      <c r="CO47" s="168"/>
      <c r="CP47" s="168"/>
      <c r="CQ47" s="259"/>
      <c r="CR47" s="259"/>
      <c r="CS47" s="259"/>
      <c r="CT47" s="259"/>
      <c r="CU47" s="259"/>
      <c r="CV47" s="259"/>
      <c r="CW47" s="259"/>
      <c r="CX47" s="259"/>
      <c r="CY47" s="259"/>
      <c r="CZ47" s="259"/>
      <c r="DA47" s="259"/>
      <c r="DB47" s="259"/>
      <c r="DC47" s="259"/>
      <c r="DD47" s="259"/>
      <c r="DE47" s="259"/>
      <c r="DF47" s="259"/>
      <c r="DG47" s="259"/>
      <c r="DH47" s="259"/>
      <c r="DI47" s="259"/>
      <c r="DJ47" s="259"/>
      <c r="DK47" s="259"/>
      <c r="DL47" s="259"/>
      <c r="DM47" s="259"/>
      <c r="DN47" s="259"/>
      <c r="DO47" s="259"/>
      <c r="DP47" s="259"/>
      <c r="DQ47" s="259"/>
      <c r="DR47" s="259"/>
      <c r="DS47" s="259"/>
      <c r="DT47" s="259"/>
      <c r="DU47" s="259"/>
      <c r="DV47" s="259"/>
      <c r="DW47" s="259"/>
      <c r="DX47" s="259"/>
      <c r="DY47" s="259"/>
      <c r="DZ47" s="259"/>
      <c r="EA47" s="259"/>
      <c r="EB47" s="259"/>
      <c r="EC47" s="259"/>
      <c r="ED47" s="259"/>
      <c r="EE47" s="259"/>
      <c r="EF47" s="259"/>
      <c r="EG47" s="259"/>
      <c r="EH47" s="259"/>
      <c r="EI47" s="259"/>
      <c r="EJ47" s="259"/>
      <c r="EK47" s="259"/>
      <c r="EL47" s="259"/>
      <c r="EM47" s="259"/>
      <c r="EN47" s="259"/>
      <c r="EO47" s="259"/>
      <c r="EP47" s="259"/>
      <c r="EQ47" s="259"/>
      <c r="ER47" s="259"/>
      <c r="ES47" s="259"/>
      <c r="ET47" s="259"/>
      <c r="EU47" s="259"/>
      <c r="EV47" s="259"/>
      <c r="EW47" s="259"/>
      <c r="EX47" s="259"/>
      <c r="EY47" s="259"/>
      <c r="EZ47" s="259"/>
      <c r="FA47" s="259"/>
      <c r="FB47" s="259"/>
      <c r="FC47" s="259"/>
      <c r="FD47" s="259"/>
      <c r="FE47" s="259"/>
      <c r="FF47" s="259"/>
      <c r="FG47" s="259"/>
      <c r="FH47" s="259"/>
      <c r="FI47" s="259"/>
      <c r="FJ47" s="259"/>
      <c r="FK47" s="259"/>
      <c r="FL47" s="259"/>
      <c r="FM47" s="259"/>
      <c r="FN47" s="259"/>
      <c r="FO47" s="259"/>
      <c r="FP47" s="259"/>
      <c r="FQ47" s="259"/>
      <c r="FR47" s="259"/>
      <c r="FS47" s="259"/>
      <c r="FT47" s="259"/>
      <c r="FU47" s="259"/>
      <c r="FV47" s="259"/>
      <c r="FW47" s="259"/>
      <c r="FX47" s="259"/>
      <c r="FY47" s="259"/>
      <c r="FZ47" s="259"/>
      <c r="GA47" s="259"/>
      <c r="GB47" s="259"/>
      <c r="GC47" s="259"/>
      <c r="GD47" s="259"/>
      <c r="GE47" s="259"/>
      <c r="GF47" s="259"/>
      <c r="GG47" s="259"/>
      <c r="GH47" s="259"/>
      <c r="GI47" s="259"/>
      <c r="GJ47" s="259"/>
      <c r="GK47" s="259"/>
      <c r="GL47" s="259"/>
      <c r="GM47" s="259"/>
      <c r="GN47" s="259"/>
      <c r="GO47" s="259"/>
      <c r="GP47" s="259"/>
      <c r="GQ47" s="259"/>
      <c r="GR47" s="259"/>
      <c r="GS47" s="259"/>
      <c r="GT47" s="259"/>
      <c r="GU47" s="259"/>
      <c r="GV47" s="259"/>
      <c r="GW47" s="259"/>
      <c r="GX47" s="259"/>
      <c r="GY47" s="259"/>
      <c r="GZ47" s="259"/>
      <c r="HA47" s="259"/>
      <c r="HB47" s="259"/>
      <c r="HC47" s="259"/>
      <c r="HD47" s="259"/>
      <c r="HE47" s="259"/>
      <c r="HF47" s="259"/>
      <c r="HG47" s="259"/>
      <c r="HH47" s="259"/>
      <c r="HI47" s="259"/>
      <c r="HJ47" s="259"/>
      <c r="HK47" s="259"/>
      <c r="HL47" s="259"/>
      <c r="HM47" s="259"/>
      <c r="HN47" s="259"/>
      <c r="HO47" s="259"/>
      <c r="HP47" s="259"/>
      <c r="HQ47" s="259"/>
      <c r="HR47" s="259"/>
      <c r="HS47" s="259"/>
      <c r="HT47" s="259"/>
      <c r="HU47" s="259"/>
      <c r="HV47" s="259"/>
      <c r="HW47" s="259"/>
      <c r="HX47" s="259"/>
      <c r="HY47" s="259"/>
      <c r="HZ47" s="259"/>
      <c r="IA47" s="259"/>
      <c r="IB47" s="259"/>
      <c r="IC47" s="259"/>
      <c r="ID47" s="259"/>
      <c r="IE47" s="259"/>
      <c r="IF47" s="259"/>
      <c r="IG47" s="259"/>
      <c r="IH47" s="259"/>
      <c r="II47" s="259"/>
      <c r="IJ47" s="259"/>
      <c r="IK47" s="259"/>
      <c r="IL47" s="259"/>
    </row>
    <row r="48" spans="1:246" ht="15.75" customHeight="1" outlineLevel="2" x14ac:dyDescent="0.35">
      <c r="A48" s="3" t="s">
        <v>837</v>
      </c>
      <c r="B48" s="70"/>
      <c r="C48" s="70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94">
        <v>1529.38</v>
      </c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8"/>
      <c r="AT48" s="168"/>
      <c r="AU48" s="168"/>
      <c r="AV48" s="168"/>
      <c r="AW48" s="168"/>
      <c r="AX48" s="168"/>
      <c r="AY48" s="168"/>
      <c r="AZ48" s="168"/>
      <c r="BA48" s="168"/>
      <c r="BB48" s="168"/>
      <c r="BC48" s="168"/>
      <c r="BD48" s="168"/>
      <c r="BE48" s="168"/>
      <c r="BF48" s="168"/>
      <c r="BG48" s="168"/>
      <c r="BH48" s="168"/>
      <c r="BI48" s="168"/>
      <c r="BJ48" s="168"/>
      <c r="BK48" s="168"/>
      <c r="BL48" s="168">
        <v>0</v>
      </c>
      <c r="BM48" s="194"/>
      <c r="BN48" s="167"/>
      <c r="BO48" s="168"/>
      <c r="BP48" s="168"/>
      <c r="BQ48" s="168"/>
      <c r="BR48" s="168"/>
      <c r="BS48" s="168"/>
      <c r="BT48" s="168"/>
      <c r="BU48" s="168"/>
      <c r="BV48" s="168"/>
      <c r="BW48" s="168"/>
      <c r="BX48" s="168"/>
      <c r="BY48" s="168"/>
      <c r="BZ48" s="168"/>
      <c r="CA48" s="168"/>
      <c r="CB48" s="168"/>
      <c r="CC48" s="168"/>
      <c r="CD48" s="168"/>
      <c r="CE48" s="168"/>
      <c r="CF48" s="168"/>
      <c r="CG48" s="168"/>
      <c r="CH48" s="168"/>
      <c r="CI48" s="168"/>
      <c r="CJ48" s="168"/>
      <c r="CK48" s="168"/>
      <c r="CL48" s="168"/>
      <c r="CM48" s="168"/>
      <c r="CN48" s="168"/>
      <c r="CO48" s="168"/>
      <c r="CP48" s="168"/>
      <c r="CQ48" s="259"/>
      <c r="CR48" s="259"/>
      <c r="CS48" s="259"/>
      <c r="CT48" s="259"/>
      <c r="CU48" s="259"/>
      <c r="CV48" s="259"/>
      <c r="CW48" s="259"/>
      <c r="CX48" s="259"/>
      <c r="CY48" s="259"/>
      <c r="CZ48" s="259"/>
      <c r="DA48" s="259"/>
      <c r="DB48" s="259"/>
      <c r="DC48" s="259"/>
      <c r="DD48" s="259"/>
      <c r="DE48" s="259"/>
      <c r="DF48" s="259"/>
      <c r="DG48" s="259"/>
      <c r="DH48" s="259"/>
      <c r="DI48" s="259"/>
      <c r="DJ48" s="259"/>
      <c r="DK48" s="259"/>
      <c r="DL48" s="259"/>
      <c r="DM48" s="259"/>
      <c r="DN48" s="259"/>
      <c r="DO48" s="259"/>
      <c r="DP48" s="259"/>
      <c r="DQ48" s="259"/>
      <c r="DR48" s="259"/>
      <c r="DS48" s="259"/>
      <c r="DT48" s="259"/>
      <c r="DU48" s="259"/>
      <c r="DV48" s="259"/>
      <c r="DW48" s="259"/>
      <c r="DX48" s="259"/>
      <c r="DY48" s="259"/>
      <c r="DZ48" s="259"/>
      <c r="EA48" s="259"/>
      <c r="EB48" s="259"/>
      <c r="EC48" s="259"/>
      <c r="ED48" s="259"/>
      <c r="EE48" s="259"/>
      <c r="EF48" s="259"/>
      <c r="EG48" s="259"/>
      <c r="EH48" s="259"/>
      <c r="EI48" s="259"/>
      <c r="EJ48" s="259"/>
      <c r="EK48" s="259"/>
      <c r="EL48" s="259"/>
      <c r="EM48" s="259"/>
      <c r="EN48" s="259"/>
      <c r="EO48" s="259"/>
      <c r="EP48" s="259"/>
      <c r="EQ48" s="259"/>
      <c r="ER48" s="259"/>
      <c r="ES48" s="259"/>
      <c r="ET48" s="259"/>
      <c r="EU48" s="259"/>
      <c r="EV48" s="259"/>
      <c r="EW48" s="259"/>
      <c r="EX48" s="259"/>
      <c r="EY48" s="259"/>
      <c r="EZ48" s="259"/>
      <c r="FA48" s="259"/>
      <c r="FB48" s="259"/>
      <c r="FC48" s="259"/>
      <c r="FD48" s="259"/>
      <c r="FE48" s="259"/>
      <c r="FF48" s="259"/>
      <c r="FG48" s="259"/>
      <c r="FH48" s="259"/>
      <c r="FI48" s="259"/>
      <c r="FJ48" s="259"/>
      <c r="FK48" s="259"/>
      <c r="FL48" s="259"/>
      <c r="FM48" s="259"/>
      <c r="FN48" s="259"/>
      <c r="FO48" s="259"/>
      <c r="FP48" s="259"/>
      <c r="FQ48" s="259"/>
      <c r="FR48" s="259"/>
      <c r="FS48" s="259"/>
      <c r="FT48" s="259"/>
      <c r="FU48" s="259"/>
      <c r="FV48" s="259"/>
      <c r="FW48" s="259"/>
      <c r="FX48" s="259"/>
      <c r="FY48" s="259"/>
      <c r="FZ48" s="259"/>
      <c r="GA48" s="259"/>
      <c r="GB48" s="259"/>
      <c r="GC48" s="259"/>
      <c r="GD48" s="259"/>
      <c r="GE48" s="259"/>
      <c r="GF48" s="259"/>
      <c r="GG48" s="259"/>
      <c r="GH48" s="259"/>
      <c r="GI48" s="259"/>
      <c r="GJ48" s="259"/>
      <c r="GK48" s="259"/>
      <c r="GL48" s="259"/>
      <c r="GM48" s="259"/>
      <c r="GN48" s="259"/>
      <c r="GO48" s="259"/>
      <c r="GP48" s="259"/>
      <c r="GQ48" s="259"/>
      <c r="GR48" s="259"/>
      <c r="GS48" s="259"/>
      <c r="GT48" s="259"/>
      <c r="GU48" s="259"/>
      <c r="GV48" s="259"/>
      <c r="GW48" s="259"/>
      <c r="GX48" s="259"/>
      <c r="GY48" s="259"/>
      <c r="GZ48" s="259"/>
      <c r="HA48" s="259"/>
      <c r="HB48" s="259"/>
      <c r="HC48" s="259"/>
      <c r="HD48" s="259"/>
      <c r="HE48" s="259"/>
      <c r="HF48" s="259"/>
      <c r="HG48" s="259"/>
      <c r="HH48" s="259"/>
      <c r="HI48" s="259"/>
      <c r="HJ48" s="259"/>
      <c r="HK48" s="259"/>
      <c r="HL48" s="259"/>
      <c r="HM48" s="259"/>
      <c r="HN48" s="259"/>
      <c r="HO48" s="259"/>
      <c r="HP48" s="259"/>
      <c r="HQ48" s="259"/>
      <c r="HR48" s="259"/>
      <c r="HS48" s="259"/>
      <c r="HT48" s="259"/>
      <c r="HU48" s="259"/>
      <c r="HV48" s="259"/>
      <c r="HW48" s="259"/>
      <c r="HX48" s="259"/>
      <c r="HY48" s="259"/>
      <c r="HZ48" s="259"/>
      <c r="IA48" s="259"/>
      <c r="IB48" s="259"/>
      <c r="IC48" s="259"/>
      <c r="ID48" s="259"/>
      <c r="IE48" s="259"/>
      <c r="IF48" s="259"/>
      <c r="IG48" s="259"/>
      <c r="IH48" s="259"/>
      <c r="II48" s="259"/>
      <c r="IJ48" s="259"/>
      <c r="IK48" s="259"/>
      <c r="IL48" s="259"/>
    </row>
    <row r="49" spans="1:246" ht="15.75" customHeight="1" outlineLevel="2" x14ac:dyDescent="0.35">
      <c r="A49" s="3" t="s">
        <v>838</v>
      </c>
      <c r="B49" s="70"/>
      <c r="C49" s="70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>
        <v>1300</v>
      </c>
      <c r="AA49" s="168"/>
      <c r="AB49" s="168"/>
      <c r="AC49" s="168"/>
      <c r="AD49" s="168"/>
      <c r="AE49" s="168"/>
      <c r="AF49" s="168"/>
      <c r="AG49" s="168"/>
      <c r="AH49" s="194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/>
      <c r="AV49" s="168"/>
      <c r="AW49" s="168"/>
      <c r="AX49" s="168"/>
      <c r="AY49" s="168"/>
      <c r="AZ49" s="168"/>
      <c r="BA49" s="168"/>
      <c r="BB49" s="168"/>
      <c r="BC49" s="168"/>
      <c r="BD49" s="168"/>
      <c r="BE49" s="168"/>
      <c r="BF49" s="168"/>
      <c r="BG49" s="168"/>
      <c r="BH49" s="168"/>
      <c r="BI49" s="168"/>
      <c r="BJ49" s="168"/>
      <c r="BK49" s="168"/>
      <c r="BL49" s="168"/>
      <c r="BM49" s="194"/>
      <c r="BN49" s="167"/>
      <c r="BO49" s="168"/>
      <c r="BP49" s="168"/>
      <c r="BQ49" s="168"/>
      <c r="BR49" s="168"/>
      <c r="BS49" s="168"/>
      <c r="BT49" s="168"/>
      <c r="BU49" s="168"/>
      <c r="BV49" s="168"/>
      <c r="BW49" s="168"/>
      <c r="BX49" s="168"/>
      <c r="BY49" s="168"/>
      <c r="BZ49" s="168"/>
      <c r="CA49" s="168"/>
      <c r="CB49" s="168"/>
      <c r="CC49" s="168"/>
      <c r="CD49" s="168"/>
      <c r="CE49" s="168"/>
      <c r="CF49" s="168"/>
      <c r="CG49" s="168"/>
      <c r="CH49" s="168"/>
      <c r="CI49" s="168"/>
      <c r="CJ49" s="168"/>
      <c r="CK49" s="168"/>
      <c r="CL49" s="168"/>
      <c r="CM49" s="168"/>
      <c r="CN49" s="168"/>
      <c r="CO49" s="168"/>
      <c r="CP49" s="168"/>
      <c r="CQ49" s="259"/>
      <c r="CR49" s="259"/>
      <c r="CS49" s="259"/>
      <c r="CT49" s="259"/>
      <c r="CU49" s="259"/>
      <c r="CV49" s="259"/>
      <c r="CW49" s="259"/>
      <c r="CX49" s="259"/>
      <c r="CY49" s="259"/>
      <c r="CZ49" s="259"/>
      <c r="DA49" s="259"/>
      <c r="DB49" s="259"/>
      <c r="DC49" s="259"/>
      <c r="DD49" s="259"/>
      <c r="DE49" s="259"/>
      <c r="DF49" s="259"/>
      <c r="DG49" s="259"/>
      <c r="DH49" s="259"/>
      <c r="DI49" s="259"/>
      <c r="DJ49" s="259"/>
      <c r="DK49" s="259"/>
      <c r="DL49" s="259"/>
      <c r="DM49" s="259"/>
      <c r="DN49" s="259"/>
      <c r="DO49" s="259"/>
      <c r="DP49" s="259"/>
      <c r="DQ49" s="259"/>
      <c r="DR49" s="259"/>
      <c r="DS49" s="259"/>
      <c r="DT49" s="259"/>
      <c r="DU49" s="259"/>
      <c r="DV49" s="259"/>
      <c r="DW49" s="259"/>
      <c r="DX49" s="259"/>
      <c r="DY49" s="259"/>
      <c r="DZ49" s="259"/>
      <c r="EA49" s="259"/>
      <c r="EB49" s="259"/>
      <c r="EC49" s="259"/>
      <c r="ED49" s="259"/>
      <c r="EE49" s="259"/>
      <c r="EF49" s="259"/>
      <c r="EG49" s="259"/>
      <c r="EH49" s="259"/>
      <c r="EI49" s="259"/>
      <c r="EJ49" s="259"/>
      <c r="EK49" s="259"/>
      <c r="EL49" s="259"/>
      <c r="EM49" s="259"/>
      <c r="EN49" s="259"/>
      <c r="EO49" s="259"/>
      <c r="EP49" s="259"/>
      <c r="EQ49" s="259"/>
      <c r="ER49" s="259"/>
      <c r="ES49" s="259"/>
      <c r="ET49" s="259"/>
      <c r="EU49" s="259"/>
      <c r="EV49" s="259"/>
      <c r="EW49" s="259"/>
      <c r="EX49" s="259"/>
      <c r="EY49" s="259"/>
      <c r="EZ49" s="259"/>
      <c r="FA49" s="259"/>
      <c r="FB49" s="259"/>
      <c r="FC49" s="259"/>
      <c r="FD49" s="259"/>
      <c r="FE49" s="259"/>
      <c r="FF49" s="259"/>
      <c r="FG49" s="259"/>
      <c r="FH49" s="259"/>
      <c r="FI49" s="259"/>
      <c r="FJ49" s="259"/>
      <c r="FK49" s="259"/>
      <c r="FL49" s="259"/>
      <c r="FM49" s="259"/>
      <c r="FN49" s="259"/>
      <c r="FO49" s="259"/>
      <c r="FP49" s="259"/>
      <c r="FQ49" s="259"/>
      <c r="FR49" s="259"/>
      <c r="FS49" s="259"/>
      <c r="FT49" s="259"/>
      <c r="FU49" s="259"/>
      <c r="FV49" s="259"/>
      <c r="FW49" s="259"/>
      <c r="FX49" s="259"/>
      <c r="FY49" s="259"/>
      <c r="FZ49" s="259"/>
      <c r="GA49" s="259"/>
      <c r="GB49" s="259"/>
      <c r="GC49" s="259"/>
      <c r="GD49" s="259"/>
      <c r="GE49" s="259"/>
      <c r="GF49" s="259"/>
      <c r="GG49" s="259"/>
      <c r="GH49" s="259"/>
      <c r="GI49" s="259"/>
      <c r="GJ49" s="259"/>
      <c r="GK49" s="259"/>
      <c r="GL49" s="259"/>
      <c r="GM49" s="259"/>
      <c r="GN49" s="259"/>
      <c r="GO49" s="259"/>
      <c r="GP49" s="259"/>
      <c r="GQ49" s="259"/>
      <c r="GR49" s="259"/>
      <c r="GS49" s="259"/>
      <c r="GT49" s="259"/>
      <c r="GU49" s="259"/>
      <c r="GV49" s="259"/>
      <c r="GW49" s="259"/>
      <c r="GX49" s="259"/>
      <c r="GY49" s="259"/>
      <c r="GZ49" s="259"/>
      <c r="HA49" s="259"/>
      <c r="HB49" s="259"/>
      <c r="HC49" s="259"/>
      <c r="HD49" s="259"/>
      <c r="HE49" s="259"/>
      <c r="HF49" s="259"/>
      <c r="HG49" s="259"/>
      <c r="HH49" s="259"/>
      <c r="HI49" s="259"/>
      <c r="HJ49" s="259"/>
      <c r="HK49" s="259"/>
      <c r="HL49" s="259"/>
      <c r="HM49" s="259"/>
      <c r="HN49" s="259"/>
      <c r="HO49" s="259"/>
      <c r="HP49" s="259"/>
      <c r="HQ49" s="259"/>
      <c r="HR49" s="259"/>
      <c r="HS49" s="259"/>
      <c r="HT49" s="259"/>
      <c r="HU49" s="259"/>
      <c r="HV49" s="259"/>
      <c r="HW49" s="259"/>
      <c r="HX49" s="259"/>
      <c r="HY49" s="259"/>
      <c r="HZ49" s="259"/>
      <c r="IA49" s="259"/>
      <c r="IB49" s="259"/>
      <c r="IC49" s="259"/>
      <c r="ID49" s="259"/>
      <c r="IE49" s="259"/>
      <c r="IF49" s="259"/>
      <c r="IG49" s="259"/>
      <c r="IH49" s="259"/>
      <c r="II49" s="259"/>
      <c r="IJ49" s="259"/>
      <c r="IK49" s="259"/>
      <c r="IL49" s="259"/>
    </row>
    <row r="50" spans="1:246" ht="15.75" customHeight="1" outlineLevel="2" x14ac:dyDescent="0.35">
      <c r="A50" s="3" t="s">
        <v>839</v>
      </c>
      <c r="B50" s="70"/>
      <c r="C50" s="70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94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94"/>
      <c r="BN50" s="167"/>
      <c r="BO50" s="168"/>
      <c r="BP50" s="168"/>
      <c r="BQ50" s="168"/>
      <c r="BR50" s="168">
        <v>2500</v>
      </c>
      <c r="BS50" s="168"/>
      <c r="BT50" s="168"/>
      <c r="BU50" s="168"/>
      <c r="BV50" s="168"/>
      <c r="BW50" s="168"/>
      <c r="BX50" s="168"/>
      <c r="BY50" s="168"/>
      <c r="BZ50" s="168"/>
      <c r="CA50" s="168"/>
      <c r="CB50" s="168"/>
      <c r="CC50" s="168"/>
      <c r="CD50" s="168"/>
      <c r="CE50" s="168"/>
      <c r="CF50" s="168"/>
      <c r="CG50" s="168"/>
      <c r="CH50" s="168"/>
      <c r="CI50" s="168"/>
      <c r="CJ50" s="168"/>
      <c r="CK50" s="168"/>
      <c r="CL50" s="168"/>
      <c r="CM50" s="168"/>
      <c r="CN50" s="168"/>
      <c r="CO50" s="168"/>
      <c r="CP50" s="168"/>
      <c r="CQ50" s="259"/>
      <c r="CR50" s="259"/>
      <c r="CS50" s="259"/>
      <c r="CT50" s="259"/>
      <c r="CU50" s="259"/>
      <c r="CV50" s="259"/>
      <c r="CW50" s="259"/>
      <c r="CX50" s="259"/>
      <c r="CY50" s="259"/>
      <c r="CZ50" s="259"/>
      <c r="DA50" s="259"/>
      <c r="DB50" s="259"/>
      <c r="DC50" s="259"/>
      <c r="DD50" s="259"/>
      <c r="DE50" s="259"/>
      <c r="DF50" s="259"/>
      <c r="DG50" s="259"/>
      <c r="DH50" s="259"/>
      <c r="DI50" s="259"/>
      <c r="DJ50" s="259"/>
      <c r="DK50" s="259"/>
      <c r="DL50" s="259"/>
      <c r="DM50" s="259"/>
      <c r="DN50" s="259"/>
      <c r="DO50" s="259"/>
      <c r="DP50" s="259"/>
      <c r="DQ50" s="259"/>
      <c r="DR50" s="259"/>
      <c r="DS50" s="259"/>
      <c r="DT50" s="259"/>
      <c r="DU50" s="259"/>
      <c r="DV50" s="259"/>
      <c r="DW50" s="259"/>
      <c r="DX50" s="259"/>
      <c r="DY50" s="259"/>
      <c r="DZ50" s="259"/>
      <c r="EA50" s="259"/>
      <c r="EB50" s="259"/>
      <c r="EC50" s="259"/>
      <c r="ED50" s="259"/>
      <c r="EE50" s="259"/>
      <c r="EF50" s="259"/>
      <c r="EG50" s="259"/>
      <c r="EH50" s="259"/>
      <c r="EI50" s="259"/>
      <c r="EJ50" s="259"/>
      <c r="EK50" s="259"/>
      <c r="EL50" s="259"/>
      <c r="EM50" s="259"/>
      <c r="EN50" s="259"/>
      <c r="EO50" s="259"/>
      <c r="EP50" s="259"/>
      <c r="EQ50" s="259"/>
      <c r="ER50" s="259"/>
      <c r="ES50" s="259"/>
      <c r="ET50" s="259"/>
      <c r="EU50" s="259"/>
      <c r="EV50" s="259"/>
      <c r="EW50" s="259"/>
      <c r="EX50" s="259"/>
      <c r="EY50" s="259"/>
      <c r="EZ50" s="259"/>
      <c r="FA50" s="259"/>
      <c r="FB50" s="259"/>
      <c r="FC50" s="259"/>
      <c r="FD50" s="259"/>
      <c r="FE50" s="259"/>
      <c r="FF50" s="259"/>
      <c r="FG50" s="259"/>
      <c r="FH50" s="259"/>
      <c r="FI50" s="259"/>
      <c r="FJ50" s="259"/>
      <c r="FK50" s="259"/>
      <c r="FL50" s="259"/>
      <c r="FM50" s="259"/>
      <c r="FN50" s="259"/>
      <c r="FO50" s="259"/>
      <c r="FP50" s="259"/>
      <c r="FQ50" s="259"/>
      <c r="FR50" s="259"/>
      <c r="FS50" s="259"/>
      <c r="FT50" s="259"/>
      <c r="FU50" s="259"/>
      <c r="FV50" s="259"/>
      <c r="FW50" s="259"/>
      <c r="FX50" s="259"/>
      <c r="FY50" s="259"/>
      <c r="FZ50" s="259"/>
      <c r="GA50" s="259"/>
      <c r="GB50" s="259"/>
      <c r="GC50" s="259"/>
      <c r="GD50" s="259"/>
      <c r="GE50" s="259"/>
      <c r="GF50" s="259"/>
      <c r="GG50" s="259"/>
      <c r="GH50" s="259"/>
      <c r="GI50" s="259"/>
      <c r="GJ50" s="259"/>
      <c r="GK50" s="259"/>
      <c r="GL50" s="259"/>
      <c r="GM50" s="259"/>
      <c r="GN50" s="259"/>
      <c r="GO50" s="259"/>
      <c r="GP50" s="259"/>
      <c r="GQ50" s="259"/>
      <c r="GR50" s="259"/>
      <c r="GS50" s="259"/>
      <c r="GT50" s="259"/>
      <c r="GU50" s="259"/>
      <c r="GV50" s="259"/>
      <c r="GW50" s="259"/>
      <c r="GX50" s="259"/>
      <c r="GY50" s="259"/>
      <c r="GZ50" s="259"/>
      <c r="HA50" s="259"/>
      <c r="HB50" s="259"/>
      <c r="HC50" s="259"/>
      <c r="HD50" s="259"/>
      <c r="HE50" s="259"/>
      <c r="HF50" s="259"/>
      <c r="HG50" s="259"/>
      <c r="HH50" s="259"/>
      <c r="HI50" s="259"/>
      <c r="HJ50" s="259"/>
      <c r="HK50" s="259"/>
      <c r="HL50" s="259"/>
      <c r="HM50" s="259"/>
      <c r="HN50" s="259"/>
      <c r="HO50" s="259"/>
      <c r="HP50" s="259"/>
      <c r="HQ50" s="259"/>
      <c r="HR50" s="259"/>
      <c r="HS50" s="259"/>
      <c r="HT50" s="259"/>
      <c r="HU50" s="259"/>
      <c r="HV50" s="259"/>
      <c r="HW50" s="259"/>
      <c r="HX50" s="259"/>
      <c r="HY50" s="259"/>
      <c r="HZ50" s="259"/>
      <c r="IA50" s="259"/>
      <c r="IB50" s="259"/>
      <c r="IC50" s="259"/>
      <c r="ID50" s="259"/>
      <c r="IE50" s="259"/>
      <c r="IF50" s="259"/>
      <c r="IG50" s="259"/>
      <c r="IH50" s="259"/>
      <c r="II50" s="259"/>
      <c r="IJ50" s="259"/>
      <c r="IK50" s="259"/>
      <c r="IL50" s="259"/>
    </row>
    <row r="51" spans="1:246" ht="15.75" customHeight="1" outlineLevel="2" x14ac:dyDescent="0.35">
      <c r="A51" s="3" t="s">
        <v>840</v>
      </c>
      <c r="B51" s="70"/>
      <c r="C51" s="70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94"/>
      <c r="AI51" s="168"/>
      <c r="AJ51" s="168"/>
      <c r="AK51" s="168"/>
      <c r="AL51" s="168"/>
      <c r="AM51" s="168"/>
      <c r="AN51" s="168">
        <v>2490</v>
      </c>
      <c r="AO51" s="168"/>
      <c r="AP51" s="168"/>
      <c r="AQ51" s="168"/>
      <c r="AR51" s="168"/>
      <c r="AS51" s="168"/>
      <c r="AT51" s="168"/>
      <c r="AU51" s="168"/>
      <c r="AV51" s="168"/>
      <c r="AW51" s="168"/>
      <c r="AX51" s="168"/>
      <c r="AY51" s="168"/>
      <c r="AZ51" s="168"/>
      <c r="BA51" s="168"/>
      <c r="BB51" s="168"/>
      <c r="BC51" s="168"/>
      <c r="BD51" s="168"/>
      <c r="BE51" s="168"/>
      <c r="BF51" s="168"/>
      <c r="BG51" s="168"/>
      <c r="BH51" s="168"/>
      <c r="BI51" s="168"/>
      <c r="BJ51" s="168"/>
      <c r="BK51" s="168"/>
      <c r="BL51" s="168"/>
      <c r="BM51" s="194"/>
      <c r="BN51" s="167"/>
      <c r="BO51" s="168"/>
      <c r="BP51" s="168"/>
      <c r="BQ51" s="168"/>
      <c r="BR51" s="168">
        <v>2490</v>
      </c>
      <c r="BS51" s="168"/>
      <c r="BT51" s="168"/>
      <c r="BU51" s="168"/>
      <c r="BV51" s="168"/>
      <c r="BW51" s="168"/>
      <c r="BX51" s="168"/>
      <c r="BY51" s="168"/>
      <c r="BZ51" s="168"/>
      <c r="CA51" s="168"/>
      <c r="CB51" s="168"/>
      <c r="CC51" s="168"/>
      <c r="CD51" s="168"/>
      <c r="CE51" s="168"/>
      <c r="CF51" s="168"/>
      <c r="CG51" s="168"/>
      <c r="CH51" s="168"/>
      <c r="CI51" s="168"/>
      <c r="CJ51" s="168"/>
      <c r="CK51" s="168"/>
      <c r="CL51" s="168"/>
      <c r="CM51" s="168"/>
      <c r="CN51" s="168"/>
      <c r="CO51" s="168"/>
      <c r="CP51" s="168"/>
      <c r="CQ51" s="259"/>
      <c r="CR51" s="259"/>
      <c r="CS51" s="259"/>
      <c r="CT51" s="259"/>
      <c r="CU51" s="259"/>
      <c r="CV51" s="259"/>
      <c r="CW51" s="259"/>
      <c r="CX51" s="259"/>
      <c r="CY51" s="259"/>
      <c r="CZ51" s="259"/>
      <c r="DA51" s="259"/>
      <c r="DB51" s="259"/>
      <c r="DC51" s="259"/>
      <c r="DD51" s="259"/>
      <c r="DE51" s="259"/>
      <c r="DF51" s="259"/>
      <c r="DG51" s="259"/>
      <c r="DH51" s="259"/>
      <c r="DI51" s="259"/>
      <c r="DJ51" s="259"/>
      <c r="DK51" s="259"/>
      <c r="DL51" s="259"/>
      <c r="DM51" s="259"/>
      <c r="DN51" s="259"/>
      <c r="DO51" s="259"/>
      <c r="DP51" s="259"/>
      <c r="DQ51" s="259"/>
      <c r="DR51" s="259"/>
      <c r="DS51" s="259"/>
      <c r="DT51" s="259"/>
      <c r="DU51" s="259"/>
      <c r="DV51" s="259"/>
      <c r="DW51" s="259"/>
      <c r="DX51" s="259"/>
      <c r="DY51" s="259"/>
      <c r="DZ51" s="259"/>
      <c r="EA51" s="259"/>
      <c r="EB51" s="259"/>
      <c r="EC51" s="259"/>
      <c r="ED51" s="259"/>
      <c r="EE51" s="259"/>
      <c r="EF51" s="259"/>
      <c r="EG51" s="259"/>
      <c r="EH51" s="259"/>
      <c r="EI51" s="259"/>
      <c r="EJ51" s="259"/>
      <c r="EK51" s="259"/>
      <c r="EL51" s="259"/>
      <c r="EM51" s="259"/>
      <c r="EN51" s="259"/>
      <c r="EO51" s="259"/>
      <c r="EP51" s="259"/>
      <c r="EQ51" s="259"/>
      <c r="ER51" s="259"/>
      <c r="ES51" s="259"/>
      <c r="ET51" s="259"/>
      <c r="EU51" s="259"/>
      <c r="EV51" s="259"/>
      <c r="EW51" s="259"/>
      <c r="EX51" s="259"/>
      <c r="EY51" s="259"/>
      <c r="EZ51" s="259"/>
      <c r="FA51" s="259"/>
      <c r="FB51" s="259"/>
      <c r="FC51" s="259"/>
      <c r="FD51" s="259"/>
      <c r="FE51" s="259"/>
      <c r="FF51" s="259"/>
      <c r="FG51" s="259"/>
      <c r="FH51" s="259"/>
      <c r="FI51" s="259"/>
      <c r="FJ51" s="259"/>
      <c r="FK51" s="259"/>
      <c r="FL51" s="259"/>
      <c r="FM51" s="259"/>
      <c r="FN51" s="259"/>
      <c r="FO51" s="259"/>
      <c r="FP51" s="259"/>
      <c r="FQ51" s="259"/>
      <c r="FR51" s="259"/>
      <c r="FS51" s="259"/>
      <c r="FT51" s="259"/>
      <c r="FU51" s="259"/>
      <c r="FV51" s="259"/>
      <c r="FW51" s="259"/>
      <c r="FX51" s="259"/>
      <c r="FY51" s="259"/>
      <c r="FZ51" s="259"/>
      <c r="GA51" s="259"/>
      <c r="GB51" s="259"/>
      <c r="GC51" s="259"/>
      <c r="GD51" s="259"/>
      <c r="GE51" s="259"/>
      <c r="GF51" s="259"/>
      <c r="GG51" s="259"/>
      <c r="GH51" s="259"/>
      <c r="GI51" s="259"/>
      <c r="GJ51" s="259"/>
      <c r="GK51" s="259"/>
      <c r="GL51" s="259"/>
      <c r="GM51" s="259"/>
      <c r="GN51" s="259"/>
      <c r="GO51" s="259"/>
      <c r="GP51" s="259"/>
      <c r="GQ51" s="259"/>
      <c r="GR51" s="259"/>
      <c r="GS51" s="259"/>
      <c r="GT51" s="259"/>
      <c r="GU51" s="259"/>
      <c r="GV51" s="259"/>
      <c r="GW51" s="259"/>
      <c r="GX51" s="259"/>
      <c r="GY51" s="259"/>
      <c r="GZ51" s="259"/>
      <c r="HA51" s="259"/>
      <c r="HB51" s="259"/>
      <c r="HC51" s="259"/>
      <c r="HD51" s="259"/>
      <c r="HE51" s="259"/>
      <c r="HF51" s="259"/>
      <c r="HG51" s="259"/>
      <c r="HH51" s="259"/>
      <c r="HI51" s="259"/>
      <c r="HJ51" s="259"/>
      <c r="HK51" s="259"/>
      <c r="HL51" s="259"/>
      <c r="HM51" s="259"/>
      <c r="HN51" s="259"/>
      <c r="HO51" s="259"/>
      <c r="HP51" s="259"/>
      <c r="HQ51" s="259"/>
      <c r="HR51" s="259"/>
      <c r="HS51" s="259"/>
      <c r="HT51" s="259"/>
      <c r="HU51" s="259"/>
      <c r="HV51" s="259"/>
      <c r="HW51" s="259"/>
      <c r="HX51" s="259"/>
      <c r="HY51" s="259"/>
      <c r="HZ51" s="259"/>
      <c r="IA51" s="259"/>
      <c r="IB51" s="259"/>
      <c r="IC51" s="259"/>
      <c r="ID51" s="259"/>
      <c r="IE51" s="259"/>
      <c r="IF51" s="259"/>
      <c r="IG51" s="259"/>
      <c r="IH51" s="259"/>
      <c r="II51" s="259"/>
      <c r="IJ51" s="259"/>
      <c r="IK51" s="259"/>
      <c r="IL51" s="259"/>
    </row>
    <row r="52" spans="1:246" ht="14.25" customHeight="1" outlineLevel="2" x14ac:dyDescent="0.35">
      <c r="A52" s="3" t="s">
        <v>841</v>
      </c>
      <c r="B52" s="70"/>
      <c r="C52" s="70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94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94"/>
      <c r="BN52" s="167"/>
      <c r="BO52" s="168"/>
      <c r="BP52" s="168"/>
      <c r="BQ52" s="168"/>
      <c r="BR52" s="168"/>
      <c r="BS52" s="168"/>
      <c r="BT52" s="168"/>
      <c r="BU52" s="168"/>
      <c r="BV52" s="168"/>
      <c r="BW52" s="168"/>
      <c r="BX52" s="168"/>
      <c r="BY52" s="168"/>
      <c r="BZ52" s="168"/>
      <c r="CA52" s="168"/>
      <c r="CB52" s="168"/>
      <c r="CC52" s="168"/>
      <c r="CD52" s="168"/>
      <c r="CE52" s="168"/>
      <c r="CF52" s="168"/>
      <c r="CG52" s="168"/>
      <c r="CH52" s="168"/>
      <c r="CI52" s="168"/>
      <c r="CJ52" s="168"/>
      <c r="CK52" s="168"/>
      <c r="CL52" s="168"/>
      <c r="CM52" s="168"/>
      <c r="CN52" s="168"/>
      <c r="CO52" s="168"/>
      <c r="CP52" s="168"/>
      <c r="CQ52" s="259"/>
      <c r="CR52" s="259"/>
      <c r="CS52" s="259"/>
      <c r="CT52" s="259"/>
      <c r="CU52" s="259"/>
      <c r="CV52" s="259"/>
      <c r="CW52" s="259"/>
      <c r="CX52" s="259"/>
      <c r="CY52" s="259"/>
      <c r="CZ52" s="259"/>
      <c r="DA52" s="259"/>
      <c r="DB52" s="259"/>
      <c r="DC52" s="259"/>
      <c r="DD52" s="259"/>
      <c r="DE52" s="259"/>
      <c r="DF52" s="259"/>
      <c r="DG52" s="259"/>
      <c r="DH52" s="259"/>
      <c r="DI52" s="259"/>
      <c r="DJ52" s="259"/>
      <c r="DK52" s="259"/>
      <c r="DL52" s="259"/>
      <c r="DM52" s="259"/>
      <c r="DN52" s="259"/>
      <c r="DO52" s="259"/>
      <c r="DP52" s="259"/>
      <c r="DQ52" s="259"/>
      <c r="DR52" s="259"/>
      <c r="DS52" s="259"/>
      <c r="DT52" s="259"/>
      <c r="DU52" s="259"/>
      <c r="DV52" s="259"/>
      <c r="DW52" s="259"/>
      <c r="DX52" s="259"/>
      <c r="DY52" s="259"/>
      <c r="DZ52" s="259"/>
      <c r="EA52" s="259"/>
      <c r="EB52" s="259"/>
      <c r="EC52" s="259"/>
      <c r="ED52" s="259"/>
      <c r="EE52" s="259"/>
      <c r="EF52" s="259"/>
      <c r="EG52" s="259"/>
      <c r="EH52" s="259"/>
      <c r="EI52" s="259"/>
      <c r="EJ52" s="259"/>
      <c r="EK52" s="259"/>
      <c r="EL52" s="259"/>
      <c r="EM52" s="259"/>
      <c r="EN52" s="259"/>
      <c r="EO52" s="259"/>
      <c r="EP52" s="259"/>
      <c r="EQ52" s="259"/>
      <c r="ER52" s="259"/>
      <c r="ES52" s="259"/>
      <c r="ET52" s="259"/>
      <c r="EU52" s="259"/>
      <c r="EV52" s="259"/>
      <c r="EW52" s="259"/>
      <c r="EX52" s="259"/>
      <c r="EY52" s="259"/>
      <c r="EZ52" s="259"/>
      <c r="FA52" s="259"/>
      <c r="FB52" s="259"/>
      <c r="FC52" s="259"/>
      <c r="FD52" s="259"/>
      <c r="FE52" s="259"/>
      <c r="FF52" s="259"/>
      <c r="FG52" s="259"/>
      <c r="FH52" s="259"/>
      <c r="FI52" s="259"/>
      <c r="FJ52" s="259"/>
      <c r="FK52" s="259"/>
      <c r="FL52" s="259"/>
      <c r="FM52" s="259"/>
      <c r="FN52" s="259"/>
      <c r="FO52" s="259"/>
      <c r="FP52" s="259"/>
      <c r="FQ52" s="259"/>
      <c r="FR52" s="259"/>
      <c r="FS52" s="259"/>
      <c r="FT52" s="259"/>
      <c r="FU52" s="259"/>
      <c r="FV52" s="259"/>
      <c r="FW52" s="259"/>
      <c r="FX52" s="259"/>
      <c r="FY52" s="259"/>
      <c r="FZ52" s="259"/>
      <c r="GA52" s="259"/>
      <c r="GB52" s="259"/>
      <c r="GC52" s="259"/>
      <c r="GD52" s="259"/>
      <c r="GE52" s="259"/>
      <c r="GF52" s="259"/>
      <c r="GG52" s="259"/>
      <c r="GH52" s="259"/>
      <c r="GI52" s="259"/>
      <c r="GJ52" s="259"/>
      <c r="GK52" s="259"/>
      <c r="GL52" s="259"/>
      <c r="GM52" s="259"/>
      <c r="GN52" s="259"/>
      <c r="GO52" s="259"/>
      <c r="GP52" s="259"/>
      <c r="GQ52" s="259"/>
      <c r="GR52" s="259"/>
      <c r="GS52" s="259"/>
      <c r="GT52" s="259"/>
      <c r="GU52" s="259"/>
      <c r="GV52" s="259"/>
      <c r="GW52" s="259"/>
      <c r="GX52" s="259"/>
      <c r="GY52" s="259"/>
      <c r="GZ52" s="259"/>
      <c r="HA52" s="259"/>
      <c r="HB52" s="259"/>
      <c r="HC52" s="259"/>
      <c r="HD52" s="259"/>
      <c r="HE52" s="259"/>
      <c r="HF52" s="259"/>
      <c r="HG52" s="259"/>
      <c r="HH52" s="259"/>
      <c r="HI52" s="259"/>
      <c r="HJ52" s="259"/>
      <c r="HK52" s="259"/>
      <c r="HL52" s="259"/>
      <c r="HM52" s="259"/>
      <c r="HN52" s="259"/>
      <c r="HO52" s="259"/>
      <c r="HP52" s="259"/>
      <c r="HQ52" s="259"/>
      <c r="HR52" s="259"/>
      <c r="HS52" s="259"/>
      <c r="HT52" s="259"/>
      <c r="HU52" s="259"/>
      <c r="HV52" s="259"/>
      <c r="HW52" s="259"/>
      <c r="HX52" s="259"/>
      <c r="HY52" s="259"/>
      <c r="HZ52" s="259"/>
      <c r="IA52" s="259"/>
      <c r="IB52" s="259"/>
      <c r="IC52" s="259"/>
      <c r="ID52" s="259"/>
      <c r="IE52" s="259"/>
      <c r="IF52" s="259"/>
      <c r="IG52" s="259"/>
      <c r="IH52" s="259"/>
      <c r="II52" s="259"/>
      <c r="IJ52" s="259"/>
      <c r="IK52" s="259"/>
      <c r="IL52" s="259"/>
    </row>
    <row r="53" spans="1:246" ht="14.25" customHeight="1" outlineLevel="2" x14ac:dyDescent="0.35">
      <c r="A53" s="3" t="s">
        <v>842</v>
      </c>
      <c r="B53" s="70"/>
      <c r="C53" s="70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94"/>
      <c r="AI53" s="168"/>
      <c r="AJ53" s="168"/>
      <c r="AK53" s="168"/>
      <c r="AL53" s="168"/>
      <c r="AM53" s="168">
        <v>1412</v>
      </c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  <c r="BB53" s="168"/>
      <c r="BC53" s="168"/>
      <c r="BD53" s="168"/>
      <c r="BE53" s="168"/>
      <c r="BF53" s="168"/>
      <c r="BG53" s="168"/>
      <c r="BH53" s="168"/>
      <c r="BI53" s="168"/>
      <c r="BJ53" s="168"/>
      <c r="BK53" s="168"/>
      <c r="BL53" s="168"/>
      <c r="BM53" s="194"/>
      <c r="BN53" s="167"/>
      <c r="BO53" s="168"/>
      <c r="BP53" s="168"/>
      <c r="BQ53" s="168"/>
      <c r="BR53" s="168">
        <v>1412</v>
      </c>
      <c r="BS53" s="168"/>
      <c r="BT53" s="168"/>
      <c r="BU53" s="168"/>
      <c r="BV53" s="168"/>
      <c r="BW53" s="168"/>
      <c r="BX53" s="168"/>
      <c r="BY53" s="168"/>
      <c r="BZ53" s="168"/>
      <c r="CA53" s="168"/>
      <c r="CB53" s="168"/>
      <c r="CC53" s="168"/>
      <c r="CD53" s="168"/>
      <c r="CE53" s="168"/>
      <c r="CF53" s="168"/>
      <c r="CG53" s="168"/>
      <c r="CH53" s="168"/>
      <c r="CI53" s="168"/>
      <c r="CJ53" s="168"/>
      <c r="CK53" s="168"/>
      <c r="CL53" s="168"/>
      <c r="CM53" s="168"/>
      <c r="CN53" s="168"/>
      <c r="CO53" s="168"/>
      <c r="CP53" s="168"/>
      <c r="CQ53" s="259"/>
      <c r="CR53" s="259"/>
      <c r="CS53" s="259"/>
      <c r="CT53" s="259"/>
      <c r="CU53" s="259"/>
      <c r="CV53" s="259"/>
      <c r="CW53" s="259"/>
      <c r="CX53" s="259"/>
      <c r="CY53" s="259"/>
      <c r="CZ53" s="259"/>
      <c r="DA53" s="259"/>
      <c r="DB53" s="259"/>
      <c r="DC53" s="259"/>
      <c r="DD53" s="259"/>
      <c r="DE53" s="259"/>
      <c r="DF53" s="259"/>
      <c r="DG53" s="259"/>
      <c r="DH53" s="259"/>
      <c r="DI53" s="259"/>
      <c r="DJ53" s="259"/>
      <c r="DK53" s="259"/>
      <c r="DL53" s="259"/>
      <c r="DM53" s="259"/>
      <c r="DN53" s="259"/>
      <c r="DO53" s="259"/>
      <c r="DP53" s="259"/>
      <c r="DQ53" s="259"/>
      <c r="DR53" s="259"/>
      <c r="DS53" s="259"/>
      <c r="DT53" s="259"/>
      <c r="DU53" s="259"/>
      <c r="DV53" s="259"/>
      <c r="DW53" s="259"/>
      <c r="DX53" s="259"/>
      <c r="DY53" s="259"/>
      <c r="DZ53" s="259"/>
      <c r="EA53" s="259"/>
      <c r="EB53" s="259"/>
      <c r="EC53" s="259"/>
      <c r="ED53" s="259"/>
      <c r="EE53" s="259"/>
      <c r="EF53" s="259"/>
      <c r="EG53" s="259"/>
      <c r="EH53" s="259"/>
      <c r="EI53" s="259"/>
      <c r="EJ53" s="259"/>
      <c r="EK53" s="259"/>
      <c r="EL53" s="259"/>
      <c r="EM53" s="259"/>
      <c r="EN53" s="259"/>
      <c r="EO53" s="259"/>
      <c r="EP53" s="259"/>
      <c r="EQ53" s="259"/>
      <c r="ER53" s="259"/>
      <c r="ES53" s="259"/>
      <c r="ET53" s="259"/>
      <c r="EU53" s="259"/>
      <c r="EV53" s="259"/>
      <c r="EW53" s="259"/>
      <c r="EX53" s="259"/>
      <c r="EY53" s="259"/>
      <c r="EZ53" s="259"/>
      <c r="FA53" s="259"/>
      <c r="FB53" s="259"/>
      <c r="FC53" s="259"/>
      <c r="FD53" s="259"/>
      <c r="FE53" s="259"/>
      <c r="FF53" s="259"/>
      <c r="FG53" s="259"/>
      <c r="FH53" s="259"/>
      <c r="FI53" s="259"/>
      <c r="FJ53" s="259"/>
      <c r="FK53" s="259"/>
      <c r="FL53" s="259"/>
      <c r="FM53" s="259"/>
      <c r="FN53" s="259"/>
      <c r="FO53" s="259"/>
      <c r="FP53" s="259"/>
      <c r="FQ53" s="259"/>
      <c r="FR53" s="259"/>
      <c r="FS53" s="259"/>
      <c r="FT53" s="259"/>
      <c r="FU53" s="259"/>
      <c r="FV53" s="259"/>
      <c r="FW53" s="259"/>
      <c r="FX53" s="259"/>
      <c r="FY53" s="259"/>
      <c r="FZ53" s="259"/>
      <c r="GA53" s="259"/>
      <c r="GB53" s="259"/>
      <c r="GC53" s="259"/>
      <c r="GD53" s="259"/>
      <c r="GE53" s="259"/>
      <c r="GF53" s="259"/>
      <c r="GG53" s="259"/>
      <c r="GH53" s="259"/>
      <c r="GI53" s="259"/>
      <c r="GJ53" s="259"/>
      <c r="GK53" s="259"/>
      <c r="GL53" s="259"/>
      <c r="GM53" s="259"/>
      <c r="GN53" s="259"/>
      <c r="GO53" s="259"/>
      <c r="GP53" s="259"/>
      <c r="GQ53" s="259"/>
      <c r="GR53" s="259"/>
      <c r="GS53" s="259"/>
      <c r="GT53" s="259"/>
      <c r="GU53" s="259"/>
      <c r="GV53" s="259"/>
      <c r="GW53" s="259"/>
      <c r="GX53" s="259"/>
      <c r="GY53" s="259"/>
      <c r="GZ53" s="259"/>
      <c r="HA53" s="259"/>
      <c r="HB53" s="259"/>
      <c r="HC53" s="259"/>
      <c r="HD53" s="259"/>
      <c r="HE53" s="259"/>
      <c r="HF53" s="259"/>
      <c r="HG53" s="259"/>
      <c r="HH53" s="259"/>
      <c r="HI53" s="259"/>
      <c r="HJ53" s="259"/>
      <c r="HK53" s="259"/>
      <c r="HL53" s="259"/>
      <c r="HM53" s="259"/>
      <c r="HN53" s="259"/>
      <c r="HO53" s="259"/>
      <c r="HP53" s="259"/>
      <c r="HQ53" s="259"/>
      <c r="HR53" s="259"/>
      <c r="HS53" s="259"/>
      <c r="HT53" s="259"/>
      <c r="HU53" s="259"/>
      <c r="HV53" s="259"/>
      <c r="HW53" s="259"/>
      <c r="HX53" s="259"/>
      <c r="HY53" s="259"/>
      <c r="HZ53" s="259"/>
      <c r="IA53" s="259"/>
      <c r="IB53" s="259"/>
      <c r="IC53" s="259"/>
      <c r="ID53" s="259"/>
      <c r="IE53" s="259"/>
      <c r="IF53" s="259"/>
      <c r="IG53" s="259"/>
      <c r="IH53" s="259"/>
      <c r="II53" s="259"/>
      <c r="IJ53" s="259"/>
      <c r="IK53" s="259"/>
      <c r="IL53" s="259"/>
    </row>
    <row r="54" spans="1:246" ht="15.75" customHeight="1" outlineLevel="2" x14ac:dyDescent="0.35">
      <c r="A54" s="3" t="s">
        <v>843</v>
      </c>
      <c r="B54" s="70"/>
      <c r="C54" s="70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>
        <v>80.25</v>
      </c>
      <c r="Z54" s="168"/>
      <c r="AA54" s="168"/>
      <c r="AB54" s="168"/>
      <c r="AC54" s="168"/>
      <c r="AD54" s="168"/>
      <c r="AE54" s="168"/>
      <c r="AF54" s="168"/>
      <c r="AG54" s="168"/>
      <c r="AH54" s="194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94"/>
      <c r="BN54" s="167"/>
      <c r="BO54" s="168"/>
      <c r="BP54" s="168"/>
      <c r="BQ54" s="168"/>
      <c r="BR54" s="168"/>
      <c r="BS54" s="168"/>
      <c r="BT54" s="168"/>
      <c r="BU54" s="168"/>
      <c r="BV54" s="168"/>
      <c r="BW54" s="168"/>
      <c r="BX54" s="168"/>
      <c r="BY54" s="168"/>
      <c r="BZ54" s="168"/>
      <c r="CA54" s="168"/>
      <c r="CB54" s="168"/>
      <c r="CC54" s="168"/>
      <c r="CD54" s="168"/>
      <c r="CE54" s="168"/>
      <c r="CF54" s="168"/>
      <c r="CG54" s="168"/>
      <c r="CH54" s="168"/>
      <c r="CI54" s="168"/>
      <c r="CJ54" s="168"/>
      <c r="CK54" s="168"/>
      <c r="CL54" s="168"/>
      <c r="CM54" s="168"/>
      <c r="CN54" s="168"/>
      <c r="CO54" s="168"/>
      <c r="CP54" s="168"/>
      <c r="CQ54" s="259"/>
      <c r="CR54" s="259"/>
      <c r="CS54" s="259"/>
      <c r="CT54" s="259"/>
      <c r="CU54" s="259"/>
      <c r="CV54" s="259"/>
      <c r="CW54" s="259"/>
      <c r="CX54" s="259"/>
      <c r="CY54" s="259"/>
      <c r="CZ54" s="259"/>
      <c r="DA54" s="259"/>
      <c r="DB54" s="259"/>
      <c r="DC54" s="259"/>
      <c r="DD54" s="259"/>
      <c r="DE54" s="259"/>
      <c r="DF54" s="259"/>
      <c r="DG54" s="259"/>
      <c r="DH54" s="259"/>
      <c r="DI54" s="259"/>
      <c r="DJ54" s="259"/>
      <c r="DK54" s="259"/>
      <c r="DL54" s="259"/>
      <c r="DM54" s="259"/>
      <c r="DN54" s="259"/>
      <c r="DO54" s="259"/>
      <c r="DP54" s="259"/>
      <c r="DQ54" s="259"/>
      <c r="DR54" s="259"/>
      <c r="DS54" s="259"/>
      <c r="DT54" s="259"/>
      <c r="DU54" s="259"/>
      <c r="DV54" s="259"/>
      <c r="DW54" s="259"/>
      <c r="DX54" s="259"/>
      <c r="DY54" s="259"/>
      <c r="DZ54" s="259"/>
      <c r="EA54" s="259"/>
      <c r="EB54" s="259"/>
      <c r="EC54" s="259"/>
      <c r="ED54" s="259"/>
      <c r="EE54" s="259"/>
      <c r="EF54" s="259"/>
      <c r="EG54" s="259"/>
      <c r="EH54" s="259"/>
      <c r="EI54" s="259"/>
      <c r="EJ54" s="259"/>
      <c r="EK54" s="259"/>
      <c r="EL54" s="259"/>
      <c r="EM54" s="259"/>
      <c r="EN54" s="259"/>
      <c r="EO54" s="259"/>
      <c r="EP54" s="259"/>
      <c r="EQ54" s="259"/>
      <c r="ER54" s="259"/>
      <c r="ES54" s="259"/>
      <c r="ET54" s="259"/>
      <c r="EU54" s="259"/>
      <c r="EV54" s="259"/>
      <c r="EW54" s="259"/>
      <c r="EX54" s="259"/>
      <c r="EY54" s="259"/>
      <c r="EZ54" s="259"/>
      <c r="FA54" s="259"/>
      <c r="FB54" s="259"/>
      <c r="FC54" s="259"/>
      <c r="FD54" s="259"/>
      <c r="FE54" s="259"/>
      <c r="FF54" s="259"/>
      <c r="FG54" s="259"/>
      <c r="FH54" s="259"/>
      <c r="FI54" s="259"/>
      <c r="FJ54" s="259"/>
      <c r="FK54" s="259"/>
      <c r="FL54" s="259"/>
      <c r="FM54" s="259"/>
      <c r="FN54" s="259"/>
      <c r="FO54" s="259"/>
      <c r="FP54" s="259"/>
      <c r="FQ54" s="259"/>
      <c r="FR54" s="259"/>
      <c r="FS54" s="259"/>
      <c r="FT54" s="259"/>
      <c r="FU54" s="259"/>
      <c r="FV54" s="259"/>
      <c r="FW54" s="259"/>
      <c r="FX54" s="259"/>
      <c r="FY54" s="259"/>
      <c r="FZ54" s="259"/>
      <c r="GA54" s="259"/>
      <c r="GB54" s="259"/>
      <c r="GC54" s="259"/>
      <c r="GD54" s="259"/>
      <c r="GE54" s="259"/>
      <c r="GF54" s="259"/>
      <c r="GG54" s="259"/>
      <c r="GH54" s="259"/>
      <c r="GI54" s="259"/>
      <c r="GJ54" s="259"/>
      <c r="GK54" s="259"/>
      <c r="GL54" s="259"/>
      <c r="GM54" s="259"/>
      <c r="GN54" s="259"/>
      <c r="GO54" s="259"/>
      <c r="GP54" s="259"/>
      <c r="GQ54" s="259"/>
      <c r="GR54" s="259"/>
      <c r="GS54" s="259"/>
      <c r="GT54" s="259"/>
      <c r="GU54" s="259"/>
      <c r="GV54" s="259"/>
      <c r="GW54" s="259"/>
      <c r="GX54" s="259"/>
      <c r="GY54" s="259"/>
      <c r="GZ54" s="259"/>
      <c r="HA54" s="259"/>
      <c r="HB54" s="259"/>
      <c r="HC54" s="259"/>
      <c r="HD54" s="259"/>
      <c r="HE54" s="259"/>
      <c r="HF54" s="259"/>
      <c r="HG54" s="259"/>
      <c r="HH54" s="259"/>
      <c r="HI54" s="259"/>
      <c r="HJ54" s="259"/>
      <c r="HK54" s="259"/>
      <c r="HL54" s="259"/>
      <c r="HM54" s="259"/>
      <c r="HN54" s="259"/>
      <c r="HO54" s="259"/>
      <c r="HP54" s="259"/>
      <c r="HQ54" s="259"/>
      <c r="HR54" s="259"/>
      <c r="HS54" s="259"/>
      <c r="HT54" s="259"/>
      <c r="HU54" s="259"/>
      <c r="HV54" s="259"/>
      <c r="HW54" s="259"/>
      <c r="HX54" s="259"/>
      <c r="HY54" s="259"/>
      <c r="HZ54" s="259"/>
      <c r="IA54" s="259"/>
      <c r="IB54" s="259"/>
      <c r="IC54" s="259"/>
      <c r="ID54" s="259"/>
      <c r="IE54" s="259"/>
      <c r="IF54" s="259"/>
      <c r="IG54" s="259"/>
      <c r="IH54" s="259"/>
      <c r="II54" s="259"/>
      <c r="IJ54" s="259"/>
      <c r="IK54" s="259"/>
      <c r="IL54" s="259"/>
    </row>
    <row r="55" spans="1:246" ht="15.75" customHeight="1" outlineLevel="2" x14ac:dyDescent="0.35">
      <c r="A55" s="3" t="s">
        <v>955</v>
      </c>
      <c r="B55" s="70"/>
      <c r="C55" s="70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94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94"/>
      <c r="BN55" s="167"/>
      <c r="BO55" s="168"/>
      <c r="BP55" s="168"/>
      <c r="BQ55" s="168"/>
      <c r="BR55" s="168"/>
      <c r="BS55" s="168"/>
      <c r="BT55" s="168"/>
      <c r="BU55" s="168"/>
      <c r="BV55" s="168"/>
      <c r="BW55" s="168"/>
      <c r="BX55" s="168"/>
      <c r="BY55" s="168"/>
      <c r="BZ55" s="168"/>
      <c r="CA55" s="168"/>
      <c r="CB55" s="168"/>
      <c r="CC55" s="168">
        <v>2468.34</v>
      </c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259"/>
      <c r="CR55" s="259"/>
      <c r="CS55" s="259"/>
      <c r="CT55" s="259"/>
      <c r="CU55" s="259"/>
      <c r="CV55" s="259"/>
      <c r="CW55" s="259"/>
      <c r="CX55" s="259"/>
      <c r="CY55" s="259"/>
      <c r="CZ55" s="259"/>
      <c r="DA55" s="259"/>
      <c r="DB55" s="259"/>
      <c r="DC55" s="259"/>
      <c r="DD55" s="259"/>
      <c r="DE55" s="259"/>
      <c r="DF55" s="259"/>
      <c r="DG55" s="259"/>
      <c r="DH55" s="259"/>
      <c r="DI55" s="259"/>
      <c r="DJ55" s="259"/>
      <c r="DK55" s="259"/>
      <c r="DL55" s="259"/>
      <c r="DM55" s="259"/>
      <c r="DN55" s="259"/>
      <c r="DO55" s="259"/>
      <c r="DP55" s="259"/>
      <c r="DQ55" s="259"/>
      <c r="DR55" s="259"/>
      <c r="DS55" s="259"/>
      <c r="DT55" s="259"/>
      <c r="DU55" s="259"/>
      <c r="DV55" s="259"/>
      <c r="DW55" s="259"/>
      <c r="DX55" s="259"/>
      <c r="DY55" s="259"/>
      <c r="DZ55" s="259"/>
      <c r="EA55" s="259"/>
      <c r="EB55" s="259"/>
      <c r="EC55" s="259"/>
      <c r="ED55" s="259"/>
      <c r="EE55" s="259"/>
      <c r="EF55" s="259"/>
      <c r="EG55" s="259"/>
      <c r="EH55" s="259"/>
      <c r="EI55" s="259"/>
      <c r="EJ55" s="259"/>
      <c r="EK55" s="259"/>
      <c r="EL55" s="259"/>
      <c r="EM55" s="259"/>
      <c r="EN55" s="259"/>
      <c r="EO55" s="259"/>
      <c r="EP55" s="259"/>
      <c r="EQ55" s="259"/>
      <c r="ER55" s="259"/>
      <c r="ES55" s="259"/>
      <c r="ET55" s="259"/>
      <c r="EU55" s="259"/>
      <c r="EV55" s="259"/>
      <c r="EW55" s="259"/>
      <c r="EX55" s="259"/>
      <c r="EY55" s="259"/>
      <c r="EZ55" s="259"/>
      <c r="FA55" s="259"/>
      <c r="FB55" s="259"/>
      <c r="FC55" s="259"/>
      <c r="FD55" s="259"/>
      <c r="FE55" s="259"/>
      <c r="FF55" s="259"/>
      <c r="FG55" s="259"/>
      <c r="FH55" s="259"/>
      <c r="FI55" s="259"/>
      <c r="FJ55" s="259"/>
      <c r="FK55" s="259"/>
      <c r="FL55" s="259"/>
      <c r="FM55" s="259"/>
      <c r="FN55" s="259"/>
      <c r="FO55" s="259"/>
      <c r="FP55" s="259"/>
      <c r="FQ55" s="259"/>
      <c r="FR55" s="259"/>
      <c r="FS55" s="259"/>
      <c r="FT55" s="259"/>
      <c r="FU55" s="259"/>
      <c r="FV55" s="259"/>
      <c r="FW55" s="259"/>
      <c r="FX55" s="259"/>
      <c r="FY55" s="259"/>
      <c r="FZ55" s="259"/>
      <c r="GA55" s="259"/>
      <c r="GB55" s="259"/>
      <c r="GC55" s="259"/>
      <c r="GD55" s="259"/>
      <c r="GE55" s="259"/>
      <c r="GF55" s="259"/>
      <c r="GG55" s="259"/>
      <c r="GH55" s="259"/>
      <c r="GI55" s="259"/>
      <c r="GJ55" s="259"/>
      <c r="GK55" s="259"/>
      <c r="GL55" s="259"/>
      <c r="GM55" s="259"/>
      <c r="GN55" s="259"/>
      <c r="GO55" s="259"/>
      <c r="GP55" s="259"/>
      <c r="GQ55" s="259"/>
      <c r="GR55" s="259"/>
      <c r="GS55" s="259"/>
      <c r="GT55" s="259"/>
      <c r="GU55" s="259"/>
      <c r="GV55" s="259"/>
      <c r="GW55" s="259"/>
      <c r="GX55" s="259"/>
      <c r="GY55" s="259"/>
      <c r="GZ55" s="259"/>
      <c r="HA55" s="259"/>
      <c r="HB55" s="259"/>
      <c r="HC55" s="259"/>
      <c r="HD55" s="259"/>
      <c r="HE55" s="259"/>
      <c r="HF55" s="259"/>
      <c r="HG55" s="259"/>
      <c r="HH55" s="259"/>
      <c r="HI55" s="259"/>
      <c r="HJ55" s="259"/>
      <c r="HK55" s="259"/>
      <c r="HL55" s="259"/>
      <c r="HM55" s="259"/>
      <c r="HN55" s="259"/>
      <c r="HO55" s="259"/>
      <c r="HP55" s="259"/>
      <c r="HQ55" s="259"/>
      <c r="HR55" s="259"/>
      <c r="HS55" s="259"/>
      <c r="HT55" s="259"/>
      <c r="HU55" s="259"/>
      <c r="HV55" s="259"/>
      <c r="HW55" s="259"/>
      <c r="HX55" s="259"/>
      <c r="HY55" s="259"/>
      <c r="HZ55" s="259"/>
      <c r="IA55" s="259"/>
      <c r="IB55" s="259"/>
      <c r="IC55" s="259"/>
      <c r="ID55" s="259"/>
      <c r="IE55" s="259"/>
      <c r="IF55" s="259"/>
      <c r="IG55" s="259"/>
      <c r="IH55" s="259"/>
      <c r="II55" s="259"/>
      <c r="IJ55" s="259"/>
      <c r="IK55" s="259"/>
      <c r="IL55" s="259"/>
    </row>
    <row r="56" spans="1:246" ht="15.75" customHeight="1" outlineLevel="2" x14ac:dyDescent="0.35">
      <c r="A56" s="3" t="s">
        <v>956</v>
      </c>
      <c r="B56" s="70"/>
      <c r="C56" s="70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94"/>
      <c r="AI56" s="168"/>
      <c r="AJ56" s="168"/>
      <c r="AK56" s="168"/>
      <c r="AL56" s="168"/>
      <c r="AM56" s="168">
        <v>2483.4699999999998</v>
      </c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  <c r="BB56" s="168"/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94"/>
      <c r="BN56" s="167"/>
      <c r="BO56" s="168"/>
      <c r="BP56" s="168">
        <v>2483.4699999999998</v>
      </c>
      <c r="BQ56" s="168"/>
      <c r="BR56" s="168">
        <v>3414.68</v>
      </c>
      <c r="BS56" s="168"/>
      <c r="BT56" s="168"/>
      <c r="BU56" s="168"/>
      <c r="BV56" s="168"/>
      <c r="BW56" s="168"/>
      <c r="BX56" s="168"/>
      <c r="BY56" s="168"/>
      <c r="BZ56" s="168"/>
      <c r="CA56" s="168"/>
      <c r="CB56" s="168"/>
      <c r="CC56" s="168"/>
      <c r="CD56" s="168"/>
      <c r="CE56" s="168"/>
      <c r="CF56" s="168"/>
      <c r="CG56" s="168"/>
      <c r="CH56" s="168"/>
      <c r="CI56" s="168"/>
      <c r="CJ56" s="168"/>
      <c r="CK56" s="168"/>
      <c r="CL56" s="168"/>
      <c r="CM56" s="168"/>
      <c r="CN56" s="168"/>
      <c r="CO56" s="168"/>
      <c r="CP56" s="168"/>
      <c r="CQ56" s="259"/>
      <c r="CR56" s="259"/>
      <c r="CS56" s="259"/>
      <c r="CT56" s="259"/>
      <c r="CU56" s="259"/>
      <c r="CV56" s="259"/>
      <c r="CW56" s="259"/>
      <c r="CX56" s="259"/>
      <c r="CY56" s="259"/>
      <c r="CZ56" s="259"/>
      <c r="DA56" s="259"/>
      <c r="DB56" s="259"/>
      <c r="DC56" s="259"/>
      <c r="DD56" s="259"/>
      <c r="DE56" s="259"/>
      <c r="DF56" s="259"/>
      <c r="DG56" s="259"/>
      <c r="DH56" s="259"/>
      <c r="DI56" s="259"/>
      <c r="DJ56" s="259"/>
      <c r="DK56" s="259"/>
      <c r="DL56" s="259"/>
      <c r="DM56" s="259"/>
      <c r="DN56" s="259"/>
      <c r="DO56" s="259"/>
      <c r="DP56" s="259"/>
      <c r="DQ56" s="259"/>
      <c r="DR56" s="259"/>
      <c r="DS56" s="259"/>
      <c r="DT56" s="259"/>
      <c r="DU56" s="259"/>
      <c r="DV56" s="259"/>
      <c r="DW56" s="259"/>
      <c r="DX56" s="259"/>
      <c r="DY56" s="259"/>
      <c r="DZ56" s="259"/>
      <c r="EA56" s="259"/>
      <c r="EB56" s="259"/>
      <c r="EC56" s="259"/>
      <c r="ED56" s="259"/>
      <c r="EE56" s="259"/>
      <c r="EF56" s="259"/>
      <c r="EG56" s="259"/>
      <c r="EH56" s="259"/>
      <c r="EI56" s="259"/>
      <c r="EJ56" s="259"/>
      <c r="EK56" s="259"/>
      <c r="EL56" s="259"/>
      <c r="EM56" s="259"/>
      <c r="EN56" s="259"/>
      <c r="EO56" s="259"/>
      <c r="EP56" s="259"/>
      <c r="EQ56" s="259"/>
      <c r="ER56" s="259"/>
      <c r="ES56" s="259"/>
      <c r="ET56" s="259"/>
      <c r="EU56" s="259"/>
      <c r="EV56" s="259"/>
      <c r="EW56" s="259"/>
      <c r="EX56" s="259"/>
      <c r="EY56" s="259"/>
      <c r="EZ56" s="259"/>
      <c r="FA56" s="259"/>
      <c r="FB56" s="259"/>
      <c r="FC56" s="259"/>
      <c r="FD56" s="259"/>
      <c r="FE56" s="259"/>
      <c r="FF56" s="259"/>
      <c r="FG56" s="259"/>
      <c r="FH56" s="259"/>
      <c r="FI56" s="259"/>
      <c r="FJ56" s="259"/>
      <c r="FK56" s="259"/>
      <c r="FL56" s="259"/>
      <c r="FM56" s="259"/>
      <c r="FN56" s="259"/>
      <c r="FO56" s="259"/>
      <c r="FP56" s="259"/>
      <c r="FQ56" s="259"/>
      <c r="FR56" s="259"/>
      <c r="FS56" s="259"/>
      <c r="FT56" s="259"/>
      <c r="FU56" s="259"/>
      <c r="FV56" s="259"/>
      <c r="FW56" s="259"/>
      <c r="FX56" s="259"/>
      <c r="FY56" s="259"/>
      <c r="FZ56" s="259"/>
      <c r="GA56" s="259"/>
      <c r="GB56" s="259"/>
      <c r="GC56" s="259"/>
      <c r="GD56" s="259"/>
      <c r="GE56" s="259"/>
      <c r="GF56" s="259"/>
      <c r="GG56" s="259"/>
      <c r="GH56" s="259"/>
      <c r="GI56" s="259"/>
      <c r="GJ56" s="259"/>
      <c r="GK56" s="259"/>
      <c r="GL56" s="259"/>
      <c r="GM56" s="259"/>
      <c r="GN56" s="259"/>
      <c r="GO56" s="259"/>
      <c r="GP56" s="259"/>
      <c r="GQ56" s="259"/>
      <c r="GR56" s="259"/>
      <c r="GS56" s="259"/>
      <c r="GT56" s="259"/>
      <c r="GU56" s="259"/>
      <c r="GV56" s="259"/>
      <c r="GW56" s="259"/>
      <c r="GX56" s="259"/>
      <c r="GY56" s="259"/>
      <c r="GZ56" s="259"/>
      <c r="HA56" s="259"/>
      <c r="HB56" s="259"/>
      <c r="HC56" s="259"/>
      <c r="HD56" s="259"/>
      <c r="HE56" s="259"/>
      <c r="HF56" s="259"/>
      <c r="HG56" s="259"/>
      <c r="HH56" s="259"/>
      <c r="HI56" s="259"/>
      <c r="HJ56" s="259"/>
      <c r="HK56" s="259"/>
      <c r="HL56" s="259"/>
      <c r="HM56" s="259"/>
      <c r="HN56" s="259"/>
      <c r="HO56" s="259"/>
      <c r="HP56" s="259"/>
      <c r="HQ56" s="259"/>
      <c r="HR56" s="259"/>
      <c r="HS56" s="259"/>
      <c r="HT56" s="259"/>
      <c r="HU56" s="259"/>
      <c r="HV56" s="259"/>
      <c r="HW56" s="259"/>
      <c r="HX56" s="259"/>
      <c r="HY56" s="259"/>
      <c r="HZ56" s="259"/>
      <c r="IA56" s="259"/>
      <c r="IB56" s="259"/>
      <c r="IC56" s="259"/>
      <c r="ID56" s="259"/>
      <c r="IE56" s="259"/>
      <c r="IF56" s="259"/>
      <c r="IG56" s="259"/>
      <c r="IH56" s="259"/>
      <c r="II56" s="259"/>
      <c r="IJ56" s="259"/>
      <c r="IK56" s="259"/>
      <c r="IL56" s="259"/>
    </row>
    <row r="57" spans="1:246" ht="15.75" customHeight="1" outlineLevel="2" x14ac:dyDescent="0.35">
      <c r="A57" s="3" t="s">
        <v>808</v>
      </c>
      <c r="B57" s="70"/>
      <c r="C57" s="70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>
        <v>150</v>
      </c>
      <c r="Z57" s="168"/>
      <c r="AA57" s="168"/>
      <c r="AB57" s="168"/>
      <c r="AC57" s="168"/>
      <c r="AD57" s="168"/>
      <c r="AE57" s="168"/>
      <c r="AF57" s="168">
        <v>1700</v>
      </c>
      <c r="AG57" s="168"/>
      <c r="AH57" s="194"/>
      <c r="AI57" s="168"/>
      <c r="AJ57" s="168"/>
      <c r="AK57" s="168"/>
      <c r="AL57" s="168">
        <v>473.15</v>
      </c>
      <c r="AM57" s="168">
        <v>13000</v>
      </c>
      <c r="AN57" s="168"/>
      <c r="AO57" s="168"/>
      <c r="AP57" s="168"/>
      <c r="AQ57" s="168"/>
      <c r="AR57" s="168"/>
      <c r="AS57" s="168"/>
      <c r="AT57" s="168">
        <v>2400</v>
      </c>
      <c r="AU57" s="168"/>
      <c r="AV57" s="168"/>
      <c r="AW57" s="168">
        <v>5131.21</v>
      </c>
      <c r="AX57" s="168">
        <v>1000</v>
      </c>
      <c r="AY57" s="168"/>
      <c r="AZ57" s="168"/>
      <c r="BA57" s="168"/>
      <c r="BB57" s="168"/>
      <c r="BC57" s="168">
        <v>204.78</v>
      </c>
      <c r="BD57" s="168"/>
      <c r="BE57" s="168"/>
      <c r="BF57" s="168"/>
      <c r="BG57" s="168"/>
      <c r="BH57" s="168"/>
      <c r="BI57" s="168"/>
      <c r="BJ57" s="168"/>
      <c r="BK57" s="168"/>
      <c r="BL57" s="168"/>
      <c r="BM57" s="194"/>
      <c r="BN57" s="167"/>
      <c r="BO57" s="168"/>
      <c r="BP57" s="168"/>
      <c r="BQ57" s="168">
        <v>473.15</v>
      </c>
      <c r="BR57" s="168">
        <v>1409.34</v>
      </c>
      <c r="BS57" s="168"/>
      <c r="BT57" s="168"/>
      <c r="BU57" s="168"/>
      <c r="BV57" s="168"/>
      <c r="BW57" s="168">
        <v>2400</v>
      </c>
      <c r="BX57" s="168"/>
      <c r="BY57" s="168"/>
      <c r="BZ57" s="168"/>
      <c r="CA57" s="168"/>
      <c r="CB57" s="168"/>
      <c r="CC57" s="168"/>
      <c r="CD57" s="168"/>
      <c r="CE57" s="168">
        <v>202.37</v>
      </c>
      <c r="CF57" s="168"/>
      <c r="CG57" s="168"/>
      <c r="CH57" s="168"/>
      <c r="CI57" s="168"/>
      <c r="CJ57" s="168"/>
      <c r="CK57" s="168"/>
      <c r="CL57" s="168"/>
      <c r="CM57" s="168"/>
      <c r="CN57" s="168"/>
      <c r="CO57" s="168"/>
      <c r="CP57" s="168"/>
      <c r="CQ57" s="259"/>
      <c r="CR57" s="259"/>
      <c r="CS57" s="259"/>
      <c r="CT57" s="259"/>
      <c r="CU57" s="259"/>
      <c r="CV57" s="259"/>
      <c r="CW57" s="259"/>
      <c r="CX57" s="259"/>
      <c r="CY57" s="259"/>
      <c r="CZ57" s="259"/>
      <c r="DA57" s="259"/>
      <c r="DB57" s="259"/>
      <c r="DC57" s="259"/>
      <c r="DD57" s="259"/>
      <c r="DE57" s="259"/>
      <c r="DF57" s="259"/>
      <c r="DG57" s="259"/>
      <c r="DH57" s="259"/>
      <c r="DI57" s="259"/>
      <c r="DJ57" s="259"/>
      <c r="DK57" s="259"/>
      <c r="DL57" s="259"/>
      <c r="DM57" s="259"/>
      <c r="DN57" s="259"/>
      <c r="DO57" s="259"/>
      <c r="DP57" s="259"/>
      <c r="DQ57" s="259"/>
      <c r="DR57" s="259"/>
      <c r="DS57" s="259"/>
      <c r="DT57" s="259"/>
      <c r="DU57" s="259"/>
      <c r="DV57" s="259"/>
      <c r="DW57" s="259"/>
      <c r="DX57" s="259"/>
      <c r="DY57" s="259"/>
      <c r="DZ57" s="259"/>
      <c r="EA57" s="259"/>
      <c r="EB57" s="259"/>
      <c r="EC57" s="259"/>
      <c r="ED57" s="259"/>
      <c r="EE57" s="259"/>
      <c r="EF57" s="259"/>
      <c r="EG57" s="259"/>
      <c r="EH57" s="259"/>
      <c r="EI57" s="259"/>
      <c r="EJ57" s="259"/>
      <c r="EK57" s="259"/>
      <c r="EL57" s="259"/>
      <c r="EM57" s="259"/>
      <c r="EN57" s="259"/>
      <c r="EO57" s="259"/>
      <c r="EP57" s="259"/>
      <c r="EQ57" s="259"/>
      <c r="ER57" s="259"/>
      <c r="ES57" s="259"/>
      <c r="ET57" s="259"/>
      <c r="EU57" s="259"/>
      <c r="EV57" s="259"/>
      <c r="EW57" s="259"/>
      <c r="EX57" s="259"/>
      <c r="EY57" s="259"/>
      <c r="EZ57" s="259"/>
      <c r="FA57" s="259"/>
      <c r="FB57" s="259"/>
      <c r="FC57" s="259"/>
      <c r="FD57" s="259"/>
      <c r="FE57" s="259"/>
      <c r="FF57" s="259"/>
      <c r="FG57" s="259"/>
      <c r="FH57" s="259"/>
      <c r="FI57" s="259"/>
      <c r="FJ57" s="259"/>
      <c r="FK57" s="259"/>
      <c r="FL57" s="259"/>
      <c r="FM57" s="259"/>
      <c r="FN57" s="259"/>
      <c r="FO57" s="259"/>
      <c r="FP57" s="259"/>
      <c r="FQ57" s="259"/>
      <c r="FR57" s="259"/>
      <c r="FS57" s="259"/>
      <c r="FT57" s="259"/>
      <c r="FU57" s="259"/>
      <c r="FV57" s="259"/>
      <c r="FW57" s="259"/>
      <c r="FX57" s="259"/>
      <c r="FY57" s="259"/>
      <c r="FZ57" s="259"/>
      <c r="GA57" s="259"/>
      <c r="GB57" s="259"/>
      <c r="GC57" s="259"/>
      <c r="GD57" s="259"/>
      <c r="GE57" s="259"/>
      <c r="GF57" s="259"/>
      <c r="GG57" s="259"/>
      <c r="GH57" s="259"/>
      <c r="GI57" s="259"/>
      <c r="GJ57" s="259"/>
      <c r="GK57" s="259"/>
      <c r="GL57" s="259"/>
      <c r="GM57" s="259"/>
      <c r="GN57" s="259"/>
      <c r="GO57" s="259"/>
      <c r="GP57" s="259"/>
      <c r="GQ57" s="259"/>
      <c r="GR57" s="259"/>
      <c r="GS57" s="259"/>
      <c r="GT57" s="259"/>
      <c r="GU57" s="259"/>
      <c r="GV57" s="259"/>
      <c r="GW57" s="259"/>
      <c r="GX57" s="259"/>
      <c r="GY57" s="259"/>
      <c r="GZ57" s="259"/>
      <c r="HA57" s="259"/>
      <c r="HB57" s="259"/>
      <c r="HC57" s="259"/>
      <c r="HD57" s="259"/>
      <c r="HE57" s="259"/>
      <c r="HF57" s="259"/>
      <c r="HG57" s="259"/>
      <c r="HH57" s="259"/>
      <c r="HI57" s="259"/>
      <c r="HJ57" s="259"/>
      <c r="HK57" s="259"/>
      <c r="HL57" s="259"/>
      <c r="HM57" s="259"/>
      <c r="HN57" s="259"/>
      <c r="HO57" s="259"/>
      <c r="HP57" s="259"/>
      <c r="HQ57" s="259"/>
      <c r="HR57" s="259"/>
      <c r="HS57" s="259"/>
      <c r="HT57" s="259"/>
      <c r="HU57" s="259"/>
      <c r="HV57" s="259"/>
      <c r="HW57" s="259"/>
      <c r="HX57" s="259"/>
      <c r="HY57" s="259"/>
      <c r="HZ57" s="259"/>
      <c r="IA57" s="259"/>
      <c r="IB57" s="259"/>
      <c r="IC57" s="259"/>
      <c r="ID57" s="259"/>
      <c r="IE57" s="259"/>
      <c r="IF57" s="259"/>
      <c r="IG57" s="259"/>
      <c r="IH57" s="259"/>
      <c r="II57" s="259"/>
      <c r="IJ57" s="259"/>
      <c r="IK57" s="259"/>
      <c r="IL57" s="259"/>
    </row>
    <row r="58" spans="1:246" ht="15.75" customHeight="1" x14ac:dyDescent="0.35">
      <c r="B58" s="70"/>
      <c r="C58" s="70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7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260"/>
      <c r="CR58" s="260"/>
      <c r="CS58" s="260"/>
      <c r="CT58" s="260"/>
      <c r="CU58" s="260"/>
      <c r="CV58" s="260"/>
      <c r="CW58" s="260"/>
      <c r="CX58" s="260"/>
      <c r="CY58" s="260"/>
      <c r="CZ58" s="260"/>
      <c r="DA58" s="260"/>
      <c r="DB58" s="260"/>
      <c r="DC58" s="260"/>
      <c r="DD58" s="260"/>
      <c r="DE58" s="260"/>
      <c r="DF58" s="260"/>
      <c r="DG58" s="260"/>
      <c r="DH58" s="260"/>
      <c r="DI58" s="260"/>
      <c r="DJ58" s="260"/>
      <c r="DK58" s="260"/>
      <c r="DL58" s="260"/>
      <c r="DM58" s="260"/>
      <c r="DN58" s="260"/>
      <c r="DO58" s="260"/>
      <c r="DP58" s="260"/>
      <c r="DQ58" s="260"/>
      <c r="DR58" s="260"/>
      <c r="DS58" s="260"/>
      <c r="DT58" s="260"/>
      <c r="DU58" s="260"/>
      <c r="DV58" s="260"/>
      <c r="DW58" s="260"/>
      <c r="DX58" s="260"/>
      <c r="DY58" s="260"/>
      <c r="DZ58" s="260"/>
      <c r="EA58" s="260"/>
      <c r="EB58" s="260"/>
      <c r="EC58" s="260"/>
      <c r="ED58" s="260"/>
      <c r="EE58" s="260"/>
      <c r="EF58" s="260"/>
      <c r="EG58" s="260"/>
      <c r="EH58" s="260"/>
      <c r="EI58" s="260"/>
      <c r="EJ58" s="260"/>
      <c r="EK58" s="260"/>
      <c r="EL58" s="260"/>
      <c r="EM58" s="260"/>
      <c r="EN58" s="260"/>
      <c r="EO58" s="260"/>
      <c r="EP58" s="260"/>
      <c r="EQ58" s="260"/>
      <c r="ER58" s="260"/>
      <c r="ES58" s="260"/>
      <c r="ET58" s="260"/>
      <c r="EU58" s="260"/>
      <c r="EV58" s="260"/>
      <c r="EW58" s="260"/>
      <c r="EX58" s="260"/>
      <c r="EY58" s="260"/>
      <c r="EZ58" s="260"/>
      <c r="FA58" s="260"/>
      <c r="FB58" s="260"/>
      <c r="FC58" s="260"/>
      <c r="FD58" s="260"/>
      <c r="FE58" s="260"/>
      <c r="FF58" s="260"/>
      <c r="FG58" s="260"/>
      <c r="FH58" s="260"/>
      <c r="FI58" s="260"/>
      <c r="FJ58" s="260"/>
      <c r="FK58" s="260"/>
      <c r="FL58" s="260"/>
      <c r="FM58" s="260"/>
      <c r="FN58" s="260"/>
      <c r="FO58" s="260"/>
      <c r="FP58" s="260"/>
      <c r="FQ58" s="260"/>
      <c r="FR58" s="260"/>
      <c r="FS58" s="260"/>
      <c r="FT58" s="260"/>
      <c r="FU58" s="260"/>
      <c r="FV58" s="260"/>
      <c r="FW58" s="260"/>
      <c r="FX58" s="260"/>
      <c r="FY58" s="260"/>
      <c r="FZ58" s="260"/>
      <c r="GA58" s="260"/>
      <c r="GB58" s="260"/>
      <c r="GC58" s="260"/>
      <c r="GD58" s="260"/>
      <c r="GE58" s="260"/>
      <c r="GF58" s="260"/>
      <c r="GG58" s="260"/>
      <c r="GH58" s="260"/>
      <c r="GI58" s="260"/>
      <c r="GJ58" s="260"/>
      <c r="GK58" s="260"/>
      <c r="GL58" s="260"/>
      <c r="GM58" s="260"/>
      <c r="GN58" s="260"/>
      <c r="GO58" s="260"/>
      <c r="GP58" s="260"/>
      <c r="GQ58" s="260"/>
      <c r="GR58" s="260"/>
      <c r="GS58" s="260"/>
      <c r="GT58" s="260"/>
      <c r="GU58" s="260"/>
      <c r="GV58" s="260"/>
      <c r="GW58" s="260"/>
      <c r="GX58" s="260"/>
      <c r="GY58" s="260"/>
      <c r="GZ58" s="260"/>
      <c r="HA58" s="260"/>
      <c r="HB58" s="260"/>
      <c r="HC58" s="260"/>
      <c r="HD58" s="260"/>
      <c r="HE58" s="260"/>
      <c r="HF58" s="260"/>
      <c r="HG58" s="260"/>
      <c r="HH58" s="260"/>
      <c r="HI58" s="260"/>
      <c r="HJ58" s="260"/>
      <c r="HK58" s="260"/>
      <c r="HL58" s="260"/>
      <c r="HM58" s="260"/>
      <c r="HN58" s="260"/>
      <c r="HO58" s="260"/>
      <c r="HP58" s="260"/>
      <c r="HQ58" s="260"/>
      <c r="HR58" s="260"/>
      <c r="HS58" s="260"/>
      <c r="HT58" s="260"/>
      <c r="HU58" s="260"/>
      <c r="HV58" s="260"/>
      <c r="HW58" s="260"/>
      <c r="HX58" s="260"/>
      <c r="HY58" s="260"/>
      <c r="HZ58" s="260"/>
      <c r="IA58" s="260"/>
      <c r="IB58" s="260"/>
      <c r="IC58" s="260"/>
      <c r="ID58" s="260"/>
      <c r="IE58" s="260"/>
      <c r="IF58" s="260"/>
      <c r="IG58" s="260"/>
      <c r="IH58" s="260"/>
      <c r="II58" s="260"/>
      <c r="IJ58" s="260"/>
      <c r="IK58" s="260"/>
      <c r="IL58" s="260"/>
    </row>
    <row r="59" spans="1:246" ht="15.75" customHeight="1" x14ac:dyDescent="0.35">
      <c r="A59" s="73" t="s">
        <v>844</v>
      </c>
      <c r="B59" s="70"/>
      <c r="C59" s="70"/>
      <c r="D59" s="164">
        <f t="shared" ref="D59:CQ59" si="336">SUM(D60:D62)</f>
        <v>0</v>
      </c>
      <c r="E59" s="164">
        <f t="shared" si="336"/>
        <v>0</v>
      </c>
      <c r="F59" s="164">
        <f t="shared" si="336"/>
        <v>0</v>
      </c>
      <c r="G59" s="164">
        <f t="shared" si="336"/>
        <v>0</v>
      </c>
      <c r="H59" s="164">
        <f t="shared" si="336"/>
        <v>0</v>
      </c>
      <c r="I59" s="164">
        <f t="shared" si="336"/>
        <v>0</v>
      </c>
      <c r="J59" s="164">
        <f t="shared" si="336"/>
        <v>0</v>
      </c>
      <c r="K59" s="164">
        <f t="shared" si="336"/>
        <v>0</v>
      </c>
      <c r="L59" s="164">
        <f t="shared" si="336"/>
        <v>0</v>
      </c>
      <c r="M59" s="164">
        <f t="shared" si="336"/>
        <v>0</v>
      </c>
      <c r="N59" s="164">
        <f t="shared" si="336"/>
        <v>0</v>
      </c>
      <c r="O59" s="164">
        <f t="shared" si="336"/>
        <v>0</v>
      </c>
      <c r="P59" s="164">
        <f t="shared" si="336"/>
        <v>0</v>
      </c>
      <c r="Q59" s="164">
        <f t="shared" si="336"/>
        <v>0</v>
      </c>
      <c r="R59" s="164">
        <f t="shared" si="336"/>
        <v>0</v>
      </c>
      <c r="S59" s="164">
        <f t="shared" si="336"/>
        <v>0</v>
      </c>
      <c r="T59" s="164">
        <f t="shared" si="336"/>
        <v>0</v>
      </c>
      <c r="U59" s="164">
        <f t="shared" si="336"/>
        <v>0</v>
      </c>
      <c r="V59" s="164">
        <f t="shared" si="336"/>
        <v>0</v>
      </c>
      <c r="W59" s="164">
        <f t="shared" si="336"/>
        <v>0</v>
      </c>
      <c r="X59" s="164">
        <f t="shared" si="336"/>
        <v>0</v>
      </c>
      <c r="Y59" s="164">
        <f t="shared" si="336"/>
        <v>2873.1</v>
      </c>
      <c r="Z59" s="164">
        <f t="shared" si="336"/>
        <v>0</v>
      </c>
      <c r="AA59" s="164">
        <f t="shared" si="336"/>
        <v>0</v>
      </c>
      <c r="AB59" s="164">
        <f t="shared" si="336"/>
        <v>2.6</v>
      </c>
      <c r="AC59" s="164">
        <f t="shared" si="336"/>
        <v>2.6</v>
      </c>
      <c r="AD59" s="164">
        <f t="shared" si="336"/>
        <v>0</v>
      </c>
      <c r="AE59" s="164">
        <f t="shared" si="336"/>
        <v>0</v>
      </c>
      <c r="AF59" s="164">
        <f t="shared" si="336"/>
        <v>0</v>
      </c>
      <c r="AG59" s="164">
        <f t="shared" si="336"/>
        <v>0</v>
      </c>
      <c r="AH59" s="193">
        <f t="shared" si="336"/>
        <v>1391.59</v>
      </c>
      <c r="AI59" s="164">
        <f t="shared" si="336"/>
        <v>2.6</v>
      </c>
      <c r="AJ59" s="164">
        <f t="shared" si="336"/>
        <v>15.76</v>
      </c>
      <c r="AK59" s="164">
        <f t="shared" si="336"/>
        <v>0</v>
      </c>
      <c r="AL59" s="164">
        <f t="shared" si="336"/>
        <v>0</v>
      </c>
      <c r="AM59" s="164">
        <f t="shared" si="336"/>
        <v>0</v>
      </c>
      <c r="AN59" s="164">
        <f t="shared" si="336"/>
        <v>0</v>
      </c>
      <c r="AO59" s="164">
        <f t="shared" si="336"/>
        <v>13.4</v>
      </c>
      <c r="AP59" s="164">
        <f t="shared" si="336"/>
        <v>34.799999999999997</v>
      </c>
      <c r="AQ59" s="164">
        <f t="shared" si="336"/>
        <v>2.65</v>
      </c>
      <c r="AR59" s="164">
        <f t="shared" si="336"/>
        <v>0</v>
      </c>
      <c r="AS59" s="164">
        <f t="shared" si="336"/>
        <v>0</v>
      </c>
      <c r="AT59" s="164">
        <f t="shared" si="336"/>
        <v>0</v>
      </c>
      <c r="AU59" s="164">
        <f t="shared" si="336"/>
        <v>0</v>
      </c>
      <c r="AV59" s="164">
        <f t="shared" si="336"/>
        <v>14.59</v>
      </c>
      <c r="AW59" s="164">
        <f t="shared" si="336"/>
        <v>5.3</v>
      </c>
      <c r="AX59" s="164">
        <f t="shared" si="336"/>
        <v>0</v>
      </c>
      <c r="AY59" s="164">
        <f t="shared" si="336"/>
        <v>0</v>
      </c>
      <c r="AZ59" s="164">
        <f t="shared" si="336"/>
        <v>0</v>
      </c>
      <c r="BA59" s="164">
        <f t="shared" si="336"/>
        <v>0</v>
      </c>
      <c r="BB59" s="164">
        <f t="shared" si="336"/>
        <v>3111.27</v>
      </c>
      <c r="BC59" s="164">
        <f t="shared" si="336"/>
        <v>2.65</v>
      </c>
      <c r="BD59" s="164">
        <f t="shared" si="336"/>
        <v>0</v>
      </c>
      <c r="BE59" s="164">
        <f t="shared" si="336"/>
        <v>0</v>
      </c>
      <c r="BF59" s="164">
        <f t="shared" si="336"/>
        <v>0</v>
      </c>
      <c r="BG59" s="164">
        <f t="shared" si="336"/>
        <v>0</v>
      </c>
      <c r="BH59" s="164">
        <f t="shared" si="336"/>
        <v>0</v>
      </c>
      <c r="BI59" s="164">
        <f t="shared" si="336"/>
        <v>0</v>
      </c>
      <c r="BJ59" s="164">
        <f t="shared" si="336"/>
        <v>0</v>
      </c>
      <c r="BK59" s="164">
        <f t="shared" si="336"/>
        <v>0</v>
      </c>
      <c r="BL59" s="164">
        <f t="shared" si="336"/>
        <v>1401.65</v>
      </c>
      <c r="BM59" s="193">
        <f t="shared" si="336"/>
        <v>0</v>
      </c>
      <c r="BN59" s="163">
        <f t="shared" si="336"/>
        <v>0</v>
      </c>
      <c r="BO59" s="164">
        <f t="shared" si="336"/>
        <v>0</v>
      </c>
      <c r="BP59" s="164">
        <f t="shared" si="336"/>
        <v>0</v>
      </c>
      <c r="BQ59" s="164">
        <f t="shared" si="336"/>
        <v>0</v>
      </c>
      <c r="BR59" s="164">
        <f t="shared" si="336"/>
        <v>2.65</v>
      </c>
      <c r="BS59" s="164">
        <f t="shared" si="336"/>
        <v>13.4</v>
      </c>
      <c r="BT59" s="164">
        <f t="shared" si="336"/>
        <v>0</v>
      </c>
      <c r="BU59" s="164">
        <f t="shared" si="336"/>
        <v>0</v>
      </c>
      <c r="BV59" s="164">
        <f t="shared" si="336"/>
        <v>98.7</v>
      </c>
      <c r="BW59" s="164">
        <f t="shared" si="336"/>
        <v>7.95</v>
      </c>
      <c r="BX59" s="164">
        <f t="shared" si="336"/>
        <v>0</v>
      </c>
      <c r="BY59" s="164">
        <f t="shared" si="336"/>
        <v>11.94</v>
      </c>
      <c r="BZ59" s="164">
        <f t="shared" si="336"/>
        <v>2.65</v>
      </c>
      <c r="CA59" s="164">
        <f t="shared" si="336"/>
        <v>0</v>
      </c>
      <c r="CB59" s="164">
        <f t="shared" si="336"/>
        <v>0</v>
      </c>
      <c r="CC59" s="164">
        <f t="shared" si="336"/>
        <v>0</v>
      </c>
      <c r="CD59" s="164">
        <f t="shared" si="336"/>
        <v>0</v>
      </c>
      <c r="CE59" s="164">
        <f t="shared" si="336"/>
        <v>0</v>
      </c>
      <c r="CF59" s="164">
        <f t="shared" si="336"/>
        <v>80.25</v>
      </c>
      <c r="CG59" s="164">
        <f t="shared" si="336"/>
        <v>3138.8</v>
      </c>
      <c r="CH59" s="164">
        <f t="shared" si="336"/>
        <v>0</v>
      </c>
      <c r="CI59" s="164">
        <f t="shared" si="336"/>
        <v>0</v>
      </c>
      <c r="CJ59" s="164">
        <f t="shared" si="336"/>
        <v>0</v>
      </c>
      <c r="CK59" s="164">
        <f t="shared" si="336"/>
        <v>0</v>
      </c>
      <c r="CL59" s="164">
        <f t="shared" si="336"/>
        <v>0</v>
      </c>
      <c r="CM59" s="164">
        <f t="shared" si="336"/>
        <v>0</v>
      </c>
      <c r="CN59" s="164">
        <f t="shared" si="336"/>
        <v>0</v>
      </c>
      <c r="CO59" s="164">
        <f t="shared" si="336"/>
        <v>0</v>
      </c>
      <c r="CP59" s="164">
        <f t="shared" si="336"/>
        <v>0</v>
      </c>
      <c r="CQ59" s="193">
        <f t="shared" si="336"/>
        <v>0</v>
      </c>
      <c r="CR59" s="193">
        <f t="shared" ref="CR59:FC59" si="337">SUM(CR60:CR62)</f>
        <v>0</v>
      </c>
      <c r="CS59" s="193">
        <f t="shared" si="337"/>
        <v>0</v>
      </c>
      <c r="CT59" s="193">
        <f t="shared" si="337"/>
        <v>0</v>
      </c>
      <c r="CU59" s="193">
        <f t="shared" si="337"/>
        <v>0</v>
      </c>
      <c r="CV59" s="193">
        <f t="shared" si="337"/>
        <v>0</v>
      </c>
      <c r="CW59" s="193">
        <f t="shared" si="337"/>
        <v>0</v>
      </c>
      <c r="CX59" s="193">
        <f t="shared" si="337"/>
        <v>0</v>
      </c>
      <c r="CY59" s="193">
        <f t="shared" si="337"/>
        <v>0</v>
      </c>
      <c r="CZ59" s="193">
        <f t="shared" si="337"/>
        <v>0</v>
      </c>
      <c r="DA59" s="193">
        <f t="shared" si="337"/>
        <v>0</v>
      </c>
      <c r="DB59" s="193">
        <f t="shared" si="337"/>
        <v>0</v>
      </c>
      <c r="DC59" s="193">
        <f t="shared" si="337"/>
        <v>0</v>
      </c>
      <c r="DD59" s="193">
        <f t="shared" si="337"/>
        <v>0</v>
      </c>
      <c r="DE59" s="193">
        <f t="shared" si="337"/>
        <v>0</v>
      </c>
      <c r="DF59" s="193">
        <f t="shared" si="337"/>
        <v>0</v>
      </c>
      <c r="DG59" s="193">
        <f t="shared" si="337"/>
        <v>0</v>
      </c>
      <c r="DH59" s="193">
        <f t="shared" si="337"/>
        <v>0</v>
      </c>
      <c r="DI59" s="193">
        <f t="shared" si="337"/>
        <v>0</v>
      </c>
      <c r="DJ59" s="193">
        <f t="shared" si="337"/>
        <v>0</v>
      </c>
      <c r="DK59" s="193">
        <f t="shared" si="337"/>
        <v>0</v>
      </c>
      <c r="DL59" s="193">
        <f t="shared" si="337"/>
        <v>0</v>
      </c>
      <c r="DM59" s="193">
        <f t="shared" si="337"/>
        <v>0</v>
      </c>
      <c r="DN59" s="193">
        <f t="shared" si="337"/>
        <v>0</v>
      </c>
      <c r="DO59" s="193">
        <f t="shared" si="337"/>
        <v>0</v>
      </c>
      <c r="DP59" s="193">
        <f t="shared" si="337"/>
        <v>0</v>
      </c>
      <c r="DQ59" s="193">
        <f t="shared" si="337"/>
        <v>0</v>
      </c>
      <c r="DR59" s="193">
        <f t="shared" si="337"/>
        <v>0</v>
      </c>
      <c r="DS59" s="193">
        <f t="shared" si="337"/>
        <v>0</v>
      </c>
      <c r="DT59" s="193">
        <f t="shared" si="337"/>
        <v>0</v>
      </c>
      <c r="DU59" s="193">
        <f t="shared" si="337"/>
        <v>0</v>
      </c>
      <c r="DV59" s="193">
        <f t="shared" si="337"/>
        <v>0</v>
      </c>
      <c r="DW59" s="193">
        <f t="shared" si="337"/>
        <v>0</v>
      </c>
      <c r="DX59" s="193">
        <f t="shared" si="337"/>
        <v>0</v>
      </c>
      <c r="DY59" s="193">
        <f t="shared" si="337"/>
        <v>0</v>
      </c>
      <c r="DZ59" s="193">
        <f t="shared" si="337"/>
        <v>0</v>
      </c>
      <c r="EA59" s="193">
        <f t="shared" si="337"/>
        <v>0</v>
      </c>
      <c r="EB59" s="193">
        <f t="shared" si="337"/>
        <v>0</v>
      </c>
      <c r="EC59" s="193">
        <f t="shared" si="337"/>
        <v>0</v>
      </c>
      <c r="ED59" s="193">
        <f t="shared" si="337"/>
        <v>0</v>
      </c>
      <c r="EE59" s="193">
        <f t="shared" si="337"/>
        <v>0</v>
      </c>
      <c r="EF59" s="193">
        <f t="shared" si="337"/>
        <v>0</v>
      </c>
      <c r="EG59" s="193">
        <f t="shared" si="337"/>
        <v>0</v>
      </c>
      <c r="EH59" s="193">
        <f t="shared" si="337"/>
        <v>0</v>
      </c>
      <c r="EI59" s="193">
        <f t="shared" si="337"/>
        <v>0</v>
      </c>
      <c r="EJ59" s="193">
        <f t="shared" si="337"/>
        <v>0</v>
      </c>
      <c r="EK59" s="193">
        <f t="shared" si="337"/>
        <v>0</v>
      </c>
      <c r="EL59" s="193">
        <f t="shared" si="337"/>
        <v>0</v>
      </c>
      <c r="EM59" s="193">
        <f t="shared" si="337"/>
        <v>0</v>
      </c>
      <c r="EN59" s="193">
        <f t="shared" si="337"/>
        <v>0</v>
      </c>
      <c r="EO59" s="193">
        <f t="shared" si="337"/>
        <v>0</v>
      </c>
      <c r="EP59" s="193">
        <f t="shared" si="337"/>
        <v>0</v>
      </c>
      <c r="EQ59" s="193">
        <f t="shared" si="337"/>
        <v>0</v>
      </c>
      <c r="ER59" s="193">
        <f t="shared" si="337"/>
        <v>0</v>
      </c>
      <c r="ES59" s="193">
        <f t="shared" si="337"/>
        <v>0</v>
      </c>
      <c r="ET59" s="193">
        <f t="shared" si="337"/>
        <v>0</v>
      </c>
      <c r="EU59" s="193">
        <f t="shared" si="337"/>
        <v>0</v>
      </c>
      <c r="EV59" s="193">
        <f t="shared" si="337"/>
        <v>0</v>
      </c>
      <c r="EW59" s="193">
        <f t="shared" si="337"/>
        <v>0</v>
      </c>
      <c r="EX59" s="193">
        <f t="shared" si="337"/>
        <v>0</v>
      </c>
      <c r="EY59" s="193">
        <f t="shared" si="337"/>
        <v>0</v>
      </c>
      <c r="EZ59" s="193">
        <f t="shared" si="337"/>
        <v>0</v>
      </c>
      <c r="FA59" s="193">
        <f t="shared" si="337"/>
        <v>0</v>
      </c>
      <c r="FB59" s="193">
        <f t="shared" si="337"/>
        <v>0</v>
      </c>
      <c r="FC59" s="193">
        <f t="shared" si="337"/>
        <v>0</v>
      </c>
      <c r="FD59" s="193">
        <f t="shared" ref="FD59:HO59" si="338">SUM(FD60:FD62)</f>
        <v>0</v>
      </c>
      <c r="FE59" s="193">
        <f t="shared" si="338"/>
        <v>0</v>
      </c>
      <c r="FF59" s="193">
        <f t="shared" si="338"/>
        <v>0</v>
      </c>
      <c r="FG59" s="193">
        <f t="shared" si="338"/>
        <v>0</v>
      </c>
      <c r="FH59" s="193">
        <f t="shared" si="338"/>
        <v>0</v>
      </c>
      <c r="FI59" s="193">
        <f t="shared" si="338"/>
        <v>0</v>
      </c>
      <c r="FJ59" s="193">
        <f t="shared" si="338"/>
        <v>0</v>
      </c>
      <c r="FK59" s="193">
        <f t="shared" si="338"/>
        <v>0</v>
      </c>
      <c r="FL59" s="193">
        <f t="shared" si="338"/>
        <v>0</v>
      </c>
      <c r="FM59" s="193">
        <f t="shared" si="338"/>
        <v>0</v>
      </c>
      <c r="FN59" s="193">
        <f t="shared" si="338"/>
        <v>0</v>
      </c>
      <c r="FO59" s="193">
        <f t="shared" si="338"/>
        <v>0</v>
      </c>
      <c r="FP59" s="193">
        <f t="shared" si="338"/>
        <v>0</v>
      </c>
      <c r="FQ59" s="193">
        <f t="shared" si="338"/>
        <v>0</v>
      </c>
      <c r="FR59" s="193">
        <f t="shared" si="338"/>
        <v>0</v>
      </c>
      <c r="FS59" s="193">
        <f t="shared" si="338"/>
        <v>0</v>
      </c>
      <c r="FT59" s="193">
        <f t="shared" si="338"/>
        <v>0</v>
      </c>
      <c r="FU59" s="193">
        <f t="shared" si="338"/>
        <v>0</v>
      </c>
      <c r="FV59" s="193">
        <f t="shared" si="338"/>
        <v>0</v>
      </c>
      <c r="FW59" s="193">
        <f t="shared" si="338"/>
        <v>0</v>
      </c>
      <c r="FX59" s="193">
        <f t="shared" si="338"/>
        <v>0</v>
      </c>
      <c r="FY59" s="193">
        <f t="shared" si="338"/>
        <v>0</v>
      </c>
      <c r="FZ59" s="193">
        <f t="shared" si="338"/>
        <v>0</v>
      </c>
      <c r="GA59" s="193">
        <f t="shared" si="338"/>
        <v>0</v>
      </c>
      <c r="GB59" s="193">
        <f t="shared" si="338"/>
        <v>0</v>
      </c>
      <c r="GC59" s="193">
        <f t="shared" si="338"/>
        <v>0</v>
      </c>
      <c r="GD59" s="193">
        <f t="shared" si="338"/>
        <v>0</v>
      </c>
      <c r="GE59" s="193">
        <f t="shared" si="338"/>
        <v>0</v>
      </c>
      <c r="GF59" s="193">
        <f t="shared" si="338"/>
        <v>0</v>
      </c>
      <c r="GG59" s="193">
        <f t="shared" si="338"/>
        <v>0</v>
      </c>
      <c r="GH59" s="193">
        <f t="shared" si="338"/>
        <v>0</v>
      </c>
      <c r="GI59" s="193">
        <f t="shared" si="338"/>
        <v>0</v>
      </c>
      <c r="GJ59" s="193">
        <f t="shared" si="338"/>
        <v>0</v>
      </c>
      <c r="GK59" s="193">
        <f t="shared" si="338"/>
        <v>0</v>
      </c>
      <c r="GL59" s="193">
        <f t="shared" si="338"/>
        <v>0</v>
      </c>
      <c r="GM59" s="193">
        <f t="shared" si="338"/>
        <v>0</v>
      </c>
      <c r="GN59" s="193">
        <f t="shared" si="338"/>
        <v>0</v>
      </c>
      <c r="GO59" s="193">
        <f t="shared" si="338"/>
        <v>0</v>
      </c>
      <c r="GP59" s="193">
        <f t="shared" si="338"/>
        <v>0</v>
      </c>
      <c r="GQ59" s="193">
        <f t="shared" si="338"/>
        <v>0</v>
      </c>
      <c r="GR59" s="193">
        <f t="shared" si="338"/>
        <v>0</v>
      </c>
      <c r="GS59" s="193">
        <f t="shared" si="338"/>
        <v>0</v>
      </c>
      <c r="GT59" s="193">
        <f t="shared" si="338"/>
        <v>0</v>
      </c>
      <c r="GU59" s="193">
        <f t="shared" si="338"/>
        <v>0</v>
      </c>
      <c r="GV59" s="193">
        <f t="shared" si="338"/>
        <v>0</v>
      </c>
      <c r="GW59" s="193">
        <f t="shared" si="338"/>
        <v>0</v>
      </c>
      <c r="GX59" s="193">
        <f t="shared" si="338"/>
        <v>0</v>
      </c>
      <c r="GY59" s="193">
        <f t="shared" si="338"/>
        <v>0</v>
      </c>
      <c r="GZ59" s="193">
        <f t="shared" si="338"/>
        <v>0</v>
      </c>
      <c r="HA59" s="193">
        <f t="shared" si="338"/>
        <v>0</v>
      </c>
      <c r="HB59" s="193">
        <f t="shared" si="338"/>
        <v>0</v>
      </c>
      <c r="HC59" s="193">
        <f t="shared" si="338"/>
        <v>0</v>
      </c>
      <c r="HD59" s="193">
        <f t="shared" si="338"/>
        <v>0</v>
      </c>
      <c r="HE59" s="193">
        <f t="shared" si="338"/>
        <v>0</v>
      </c>
      <c r="HF59" s="193">
        <f t="shared" si="338"/>
        <v>0</v>
      </c>
      <c r="HG59" s="193">
        <f t="shared" si="338"/>
        <v>0</v>
      </c>
      <c r="HH59" s="193">
        <f t="shared" si="338"/>
        <v>0</v>
      </c>
      <c r="HI59" s="193">
        <f t="shared" si="338"/>
        <v>0</v>
      </c>
      <c r="HJ59" s="193">
        <f t="shared" si="338"/>
        <v>0</v>
      </c>
      <c r="HK59" s="193">
        <f t="shared" si="338"/>
        <v>0</v>
      </c>
      <c r="HL59" s="193">
        <f t="shared" si="338"/>
        <v>0</v>
      </c>
      <c r="HM59" s="193">
        <f t="shared" si="338"/>
        <v>0</v>
      </c>
      <c r="HN59" s="193">
        <f t="shared" si="338"/>
        <v>0</v>
      </c>
      <c r="HO59" s="193">
        <f t="shared" si="338"/>
        <v>0</v>
      </c>
      <c r="HP59" s="193">
        <f t="shared" ref="HP59:IL59" si="339">SUM(HP60:HP62)</f>
        <v>0</v>
      </c>
      <c r="HQ59" s="193">
        <f t="shared" si="339"/>
        <v>0</v>
      </c>
      <c r="HR59" s="193">
        <f t="shared" si="339"/>
        <v>0</v>
      </c>
      <c r="HS59" s="193">
        <f t="shared" si="339"/>
        <v>0</v>
      </c>
      <c r="HT59" s="193">
        <f t="shared" si="339"/>
        <v>0</v>
      </c>
      <c r="HU59" s="193">
        <f t="shared" si="339"/>
        <v>0</v>
      </c>
      <c r="HV59" s="193">
        <f t="shared" si="339"/>
        <v>0</v>
      </c>
      <c r="HW59" s="193">
        <f t="shared" si="339"/>
        <v>0</v>
      </c>
      <c r="HX59" s="193">
        <f t="shared" si="339"/>
        <v>0</v>
      </c>
      <c r="HY59" s="193">
        <f t="shared" si="339"/>
        <v>0</v>
      </c>
      <c r="HZ59" s="193">
        <f t="shared" si="339"/>
        <v>0</v>
      </c>
      <c r="IA59" s="193">
        <f t="shared" si="339"/>
        <v>0</v>
      </c>
      <c r="IB59" s="193">
        <f t="shared" si="339"/>
        <v>0</v>
      </c>
      <c r="IC59" s="193">
        <f t="shared" si="339"/>
        <v>0</v>
      </c>
      <c r="ID59" s="193">
        <f t="shared" si="339"/>
        <v>0</v>
      </c>
      <c r="IE59" s="193">
        <f t="shared" si="339"/>
        <v>0</v>
      </c>
      <c r="IF59" s="193">
        <f t="shared" si="339"/>
        <v>0</v>
      </c>
      <c r="IG59" s="193">
        <f t="shared" si="339"/>
        <v>0</v>
      </c>
      <c r="IH59" s="193">
        <f t="shared" si="339"/>
        <v>0</v>
      </c>
      <c r="II59" s="193">
        <f t="shared" si="339"/>
        <v>0</v>
      </c>
      <c r="IJ59" s="193">
        <f t="shared" si="339"/>
        <v>0</v>
      </c>
      <c r="IK59" s="193">
        <f t="shared" si="339"/>
        <v>0</v>
      </c>
      <c r="IL59" s="193">
        <f t="shared" si="339"/>
        <v>0</v>
      </c>
    </row>
    <row r="60" spans="1:246" ht="15.75" customHeight="1" outlineLevel="1" x14ac:dyDescent="0.35">
      <c r="A60" s="3" t="s">
        <v>845</v>
      </c>
      <c r="B60" s="70"/>
      <c r="C60" s="70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94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168"/>
      <c r="AX60" s="168"/>
      <c r="AY60" s="168"/>
      <c r="AZ60" s="168"/>
      <c r="BA60" s="168"/>
      <c r="BB60" s="168"/>
      <c r="BC60" s="168"/>
      <c r="BD60" s="168"/>
      <c r="BE60" s="168"/>
      <c r="BF60" s="168"/>
      <c r="BG60" s="168"/>
      <c r="BH60" s="168"/>
      <c r="BI60" s="168"/>
      <c r="BJ60" s="168"/>
      <c r="BK60" s="168"/>
      <c r="BL60" s="168"/>
      <c r="BM60" s="194"/>
      <c r="BN60" s="167"/>
      <c r="BO60" s="168"/>
      <c r="BP60" s="168"/>
      <c r="BQ60" s="168"/>
      <c r="BR60" s="168"/>
      <c r="BS60" s="168"/>
      <c r="BT60" s="168"/>
      <c r="BU60" s="168"/>
      <c r="BV60" s="168"/>
      <c r="BW60" s="168"/>
      <c r="BX60" s="168"/>
      <c r="BY60" s="168"/>
      <c r="BZ60" s="168"/>
      <c r="CA60" s="168"/>
      <c r="CB60" s="168"/>
      <c r="CC60" s="168"/>
      <c r="CD60" s="168"/>
      <c r="CE60" s="168"/>
      <c r="CF60" s="168"/>
      <c r="CG60" s="168"/>
      <c r="CH60" s="168"/>
      <c r="CI60" s="168"/>
      <c r="CJ60" s="168"/>
      <c r="CK60" s="168"/>
      <c r="CL60" s="168"/>
      <c r="CM60" s="168"/>
      <c r="CN60" s="168"/>
      <c r="CO60" s="168"/>
      <c r="CP60" s="168"/>
      <c r="CQ60" s="259"/>
      <c r="CR60" s="259"/>
      <c r="CS60" s="259"/>
      <c r="CT60" s="259"/>
      <c r="CU60" s="259"/>
      <c r="CV60" s="259"/>
      <c r="CW60" s="259"/>
      <c r="CX60" s="259"/>
      <c r="CY60" s="259"/>
      <c r="CZ60" s="259"/>
      <c r="DA60" s="259"/>
      <c r="DB60" s="259"/>
      <c r="DC60" s="259"/>
      <c r="DD60" s="259"/>
      <c r="DE60" s="259"/>
      <c r="DF60" s="259"/>
      <c r="DG60" s="259"/>
      <c r="DH60" s="259"/>
      <c r="DI60" s="259"/>
      <c r="DJ60" s="259"/>
      <c r="DK60" s="259"/>
      <c r="DL60" s="259"/>
      <c r="DM60" s="259"/>
      <c r="DN60" s="259"/>
      <c r="DO60" s="259"/>
      <c r="DP60" s="259"/>
      <c r="DQ60" s="259"/>
      <c r="DR60" s="259"/>
      <c r="DS60" s="259"/>
      <c r="DT60" s="259"/>
      <c r="DU60" s="259"/>
      <c r="DV60" s="259"/>
      <c r="DW60" s="259"/>
      <c r="DX60" s="259"/>
      <c r="DY60" s="259"/>
      <c r="DZ60" s="259"/>
      <c r="EA60" s="259"/>
      <c r="EB60" s="259"/>
      <c r="EC60" s="259"/>
      <c r="ED60" s="259"/>
      <c r="EE60" s="259"/>
      <c r="EF60" s="259"/>
      <c r="EG60" s="259"/>
      <c r="EH60" s="259"/>
      <c r="EI60" s="259"/>
      <c r="EJ60" s="259"/>
      <c r="EK60" s="259"/>
      <c r="EL60" s="259"/>
      <c r="EM60" s="259"/>
      <c r="EN60" s="259"/>
      <c r="EO60" s="259"/>
      <c r="EP60" s="259"/>
      <c r="EQ60" s="259"/>
      <c r="ER60" s="259"/>
      <c r="ES60" s="259"/>
      <c r="ET60" s="259"/>
      <c r="EU60" s="259"/>
      <c r="EV60" s="259"/>
      <c r="EW60" s="259"/>
      <c r="EX60" s="259"/>
      <c r="EY60" s="259"/>
      <c r="EZ60" s="259"/>
      <c r="FA60" s="259"/>
      <c r="FB60" s="259"/>
      <c r="FC60" s="259"/>
      <c r="FD60" s="259"/>
      <c r="FE60" s="259"/>
      <c r="FF60" s="259"/>
      <c r="FG60" s="259"/>
      <c r="FH60" s="259"/>
      <c r="FI60" s="259"/>
      <c r="FJ60" s="259"/>
      <c r="FK60" s="259"/>
      <c r="FL60" s="259"/>
      <c r="FM60" s="259"/>
      <c r="FN60" s="259"/>
      <c r="FO60" s="259"/>
      <c r="FP60" s="259"/>
      <c r="FQ60" s="259"/>
      <c r="FR60" s="259"/>
      <c r="FS60" s="259"/>
      <c r="FT60" s="259"/>
      <c r="FU60" s="259"/>
      <c r="FV60" s="259"/>
      <c r="FW60" s="259"/>
      <c r="FX60" s="259"/>
      <c r="FY60" s="259"/>
      <c r="FZ60" s="259"/>
      <c r="GA60" s="259"/>
      <c r="GB60" s="259"/>
      <c r="GC60" s="259"/>
      <c r="GD60" s="259"/>
      <c r="GE60" s="259"/>
      <c r="GF60" s="259"/>
      <c r="GG60" s="259"/>
      <c r="GH60" s="259"/>
      <c r="GI60" s="259"/>
      <c r="GJ60" s="259"/>
      <c r="GK60" s="259"/>
      <c r="GL60" s="259"/>
      <c r="GM60" s="259"/>
      <c r="GN60" s="259"/>
      <c r="GO60" s="259"/>
      <c r="GP60" s="259"/>
      <c r="GQ60" s="259"/>
      <c r="GR60" s="259"/>
      <c r="GS60" s="259"/>
      <c r="GT60" s="259"/>
      <c r="GU60" s="259"/>
      <c r="GV60" s="259"/>
      <c r="GW60" s="259"/>
      <c r="GX60" s="259"/>
      <c r="GY60" s="259"/>
      <c r="GZ60" s="259"/>
      <c r="HA60" s="259"/>
      <c r="HB60" s="259"/>
      <c r="HC60" s="259"/>
      <c r="HD60" s="259"/>
      <c r="HE60" s="259"/>
      <c r="HF60" s="259"/>
      <c r="HG60" s="259"/>
      <c r="HH60" s="259"/>
      <c r="HI60" s="259"/>
      <c r="HJ60" s="259"/>
      <c r="HK60" s="259"/>
      <c r="HL60" s="259"/>
      <c r="HM60" s="259"/>
      <c r="HN60" s="259"/>
      <c r="HO60" s="259"/>
      <c r="HP60" s="259"/>
      <c r="HQ60" s="259"/>
      <c r="HR60" s="259"/>
      <c r="HS60" s="259"/>
      <c r="HT60" s="259"/>
      <c r="HU60" s="259"/>
      <c r="HV60" s="259"/>
      <c r="HW60" s="259"/>
      <c r="HX60" s="259"/>
      <c r="HY60" s="259"/>
      <c r="HZ60" s="259"/>
      <c r="IA60" s="259"/>
      <c r="IB60" s="259"/>
      <c r="IC60" s="259"/>
      <c r="ID60" s="259"/>
      <c r="IE60" s="259"/>
      <c r="IF60" s="259"/>
      <c r="IG60" s="259"/>
      <c r="IH60" s="259"/>
      <c r="II60" s="259"/>
      <c r="IJ60" s="259"/>
      <c r="IK60" s="259"/>
      <c r="IL60" s="259"/>
    </row>
    <row r="61" spans="1:246" ht="15.75" customHeight="1" outlineLevel="1" x14ac:dyDescent="0.35">
      <c r="A61" s="3" t="s">
        <v>846</v>
      </c>
      <c r="B61" s="70"/>
      <c r="C61" s="70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>
        <v>2873.1</v>
      </c>
      <c r="Z61" s="168"/>
      <c r="AA61" s="168"/>
      <c r="AB61" s="168"/>
      <c r="AC61" s="168"/>
      <c r="AD61" s="168"/>
      <c r="AE61" s="168"/>
      <c r="AF61" s="168"/>
      <c r="AG61" s="168"/>
      <c r="AH61" s="194">
        <v>1391.59</v>
      </c>
      <c r="AI61" s="168"/>
      <c r="AJ61" s="168"/>
      <c r="AK61" s="168"/>
      <c r="AL61" s="168"/>
      <c r="AM61" s="168"/>
      <c r="AN61" s="168"/>
      <c r="AO61" s="168"/>
      <c r="AP61" s="168"/>
      <c r="AQ61" s="168"/>
      <c r="AR61" s="168"/>
      <c r="AS61" s="168"/>
      <c r="AT61" s="168"/>
      <c r="AU61" s="168"/>
      <c r="AV61" s="168"/>
      <c r="AW61" s="168"/>
      <c r="AX61" s="168"/>
      <c r="AY61" s="168"/>
      <c r="AZ61" s="168"/>
      <c r="BA61" s="168"/>
      <c r="BB61" s="168">
        <v>3108.62</v>
      </c>
      <c r="BC61" s="168"/>
      <c r="BD61" s="168"/>
      <c r="BE61" s="168"/>
      <c r="BF61" s="168"/>
      <c r="BG61" s="168"/>
      <c r="BH61" s="168"/>
      <c r="BI61" s="168"/>
      <c r="BJ61" s="168"/>
      <c r="BK61" s="168"/>
      <c r="BL61" s="168">
        <v>1401.65</v>
      </c>
      <c r="BM61" s="194"/>
      <c r="BN61" s="167"/>
      <c r="BO61" s="168"/>
      <c r="BP61" s="168"/>
      <c r="BQ61" s="168"/>
      <c r="BR61" s="168"/>
      <c r="BS61" s="168"/>
      <c r="BT61" s="168"/>
      <c r="BU61" s="168"/>
      <c r="BV61" s="168"/>
      <c r="BW61" s="168"/>
      <c r="BX61" s="168"/>
      <c r="BY61" s="168"/>
      <c r="BZ61" s="168"/>
      <c r="CA61" s="168"/>
      <c r="CB61" s="168"/>
      <c r="CC61" s="168"/>
      <c r="CD61" s="168"/>
      <c r="CE61" s="168"/>
      <c r="CF61" s="168"/>
      <c r="CG61" s="168">
        <v>3138.8</v>
      </c>
      <c r="CH61" s="168"/>
      <c r="CI61" s="168"/>
      <c r="CJ61" s="168"/>
      <c r="CK61" s="168"/>
      <c r="CL61" s="168"/>
      <c r="CM61" s="168"/>
      <c r="CN61" s="168"/>
      <c r="CO61" s="168"/>
      <c r="CP61" s="168"/>
      <c r="CQ61" s="259"/>
      <c r="CR61" s="259"/>
      <c r="CS61" s="259"/>
      <c r="CT61" s="259"/>
      <c r="CU61" s="259"/>
      <c r="CV61" s="259"/>
      <c r="CW61" s="259"/>
      <c r="CX61" s="259"/>
      <c r="CY61" s="259"/>
      <c r="CZ61" s="259"/>
      <c r="DA61" s="259"/>
      <c r="DB61" s="259"/>
      <c r="DC61" s="259"/>
      <c r="DD61" s="259"/>
      <c r="DE61" s="259"/>
      <c r="DF61" s="259"/>
      <c r="DG61" s="259"/>
      <c r="DH61" s="259"/>
      <c r="DI61" s="259"/>
      <c r="DJ61" s="259"/>
      <c r="DK61" s="259"/>
      <c r="DL61" s="259"/>
      <c r="DM61" s="259"/>
      <c r="DN61" s="259"/>
      <c r="DO61" s="259"/>
      <c r="DP61" s="259"/>
      <c r="DQ61" s="259"/>
      <c r="DR61" s="259"/>
      <c r="DS61" s="259"/>
      <c r="DT61" s="259"/>
      <c r="DU61" s="259"/>
      <c r="DV61" s="259"/>
      <c r="DW61" s="259"/>
      <c r="DX61" s="259"/>
      <c r="DY61" s="259"/>
      <c r="DZ61" s="259"/>
      <c r="EA61" s="259"/>
      <c r="EB61" s="259"/>
      <c r="EC61" s="259"/>
      <c r="ED61" s="259"/>
      <c r="EE61" s="259"/>
      <c r="EF61" s="259"/>
      <c r="EG61" s="259"/>
      <c r="EH61" s="259"/>
      <c r="EI61" s="259"/>
      <c r="EJ61" s="259"/>
      <c r="EK61" s="259"/>
      <c r="EL61" s="259"/>
      <c r="EM61" s="259"/>
      <c r="EN61" s="259"/>
      <c r="EO61" s="259"/>
      <c r="EP61" s="259"/>
      <c r="EQ61" s="259"/>
      <c r="ER61" s="259"/>
      <c r="ES61" s="259"/>
      <c r="ET61" s="259"/>
      <c r="EU61" s="259"/>
      <c r="EV61" s="259"/>
      <c r="EW61" s="259"/>
      <c r="EX61" s="259"/>
      <c r="EY61" s="259"/>
      <c r="EZ61" s="259"/>
      <c r="FA61" s="259"/>
      <c r="FB61" s="259"/>
      <c r="FC61" s="259"/>
      <c r="FD61" s="259"/>
      <c r="FE61" s="259"/>
      <c r="FF61" s="259"/>
      <c r="FG61" s="259"/>
      <c r="FH61" s="259"/>
      <c r="FI61" s="259"/>
      <c r="FJ61" s="259"/>
      <c r="FK61" s="259"/>
      <c r="FL61" s="259"/>
      <c r="FM61" s="259"/>
      <c r="FN61" s="259"/>
      <c r="FO61" s="259"/>
      <c r="FP61" s="259"/>
      <c r="FQ61" s="259"/>
      <c r="FR61" s="259"/>
      <c r="FS61" s="259"/>
      <c r="FT61" s="259"/>
      <c r="FU61" s="259"/>
      <c r="FV61" s="259"/>
      <c r="FW61" s="259"/>
      <c r="FX61" s="259"/>
      <c r="FY61" s="259"/>
      <c r="FZ61" s="259"/>
      <c r="GA61" s="259"/>
      <c r="GB61" s="259"/>
      <c r="GC61" s="259"/>
      <c r="GD61" s="259"/>
      <c r="GE61" s="259"/>
      <c r="GF61" s="259"/>
      <c r="GG61" s="259"/>
      <c r="GH61" s="259"/>
      <c r="GI61" s="259"/>
      <c r="GJ61" s="259"/>
      <c r="GK61" s="259"/>
      <c r="GL61" s="259"/>
      <c r="GM61" s="259"/>
      <c r="GN61" s="259"/>
      <c r="GO61" s="259"/>
      <c r="GP61" s="259"/>
      <c r="GQ61" s="259"/>
      <c r="GR61" s="259"/>
      <c r="GS61" s="259"/>
      <c r="GT61" s="259"/>
      <c r="GU61" s="259"/>
      <c r="GV61" s="259"/>
      <c r="GW61" s="259"/>
      <c r="GX61" s="259"/>
      <c r="GY61" s="259"/>
      <c r="GZ61" s="259"/>
      <c r="HA61" s="259"/>
      <c r="HB61" s="259"/>
      <c r="HC61" s="259"/>
      <c r="HD61" s="259"/>
      <c r="HE61" s="259"/>
      <c r="HF61" s="259"/>
      <c r="HG61" s="259"/>
      <c r="HH61" s="259"/>
      <c r="HI61" s="259"/>
      <c r="HJ61" s="259"/>
      <c r="HK61" s="259"/>
      <c r="HL61" s="259"/>
      <c r="HM61" s="259"/>
      <c r="HN61" s="259"/>
      <c r="HO61" s="259"/>
      <c r="HP61" s="259"/>
      <c r="HQ61" s="259"/>
      <c r="HR61" s="259"/>
      <c r="HS61" s="259"/>
      <c r="HT61" s="259"/>
      <c r="HU61" s="259"/>
      <c r="HV61" s="259"/>
      <c r="HW61" s="259"/>
      <c r="HX61" s="259"/>
      <c r="HY61" s="259"/>
      <c r="HZ61" s="259"/>
      <c r="IA61" s="259"/>
      <c r="IB61" s="259"/>
      <c r="IC61" s="259"/>
      <c r="ID61" s="259"/>
      <c r="IE61" s="259"/>
      <c r="IF61" s="259"/>
      <c r="IG61" s="259"/>
      <c r="IH61" s="259"/>
      <c r="II61" s="259"/>
      <c r="IJ61" s="259"/>
      <c r="IK61" s="259"/>
      <c r="IL61" s="259"/>
    </row>
    <row r="62" spans="1:246" ht="15.75" customHeight="1" outlineLevel="1" x14ac:dyDescent="0.35">
      <c r="A62" s="3" t="s">
        <v>847</v>
      </c>
      <c r="B62" s="70"/>
      <c r="C62" s="70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>
        <v>0</v>
      </c>
      <c r="AA62" s="168"/>
      <c r="AB62" s="168">
        <v>2.6</v>
      </c>
      <c r="AC62" s="168">
        <v>2.6</v>
      </c>
      <c r="AD62" s="168"/>
      <c r="AE62" s="168"/>
      <c r="AF62" s="168"/>
      <c r="AG62" s="168"/>
      <c r="AH62" s="194"/>
      <c r="AI62" s="168">
        <v>2.6</v>
      </c>
      <c r="AJ62" s="168">
        <v>15.76</v>
      </c>
      <c r="AK62" s="168"/>
      <c r="AL62" s="168"/>
      <c r="AM62" s="168"/>
      <c r="AN62" s="168"/>
      <c r="AO62" s="168">
        <v>13.4</v>
      </c>
      <c r="AP62" s="168">
        <v>34.799999999999997</v>
      </c>
      <c r="AQ62" s="168">
        <v>2.65</v>
      </c>
      <c r="AR62" s="168"/>
      <c r="AS62" s="168"/>
      <c r="AT62" s="168"/>
      <c r="AU62" s="168"/>
      <c r="AV62" s="168">
        <v>14.59</v>
      </c>
      <c r="AW62" s="168">
        <v>5.3</v>
      </c>
      <c r="AX62" s="168"/>
      <c r="AY62" s="168"/>
      <c r="AZ62" s="168"/>
      <c r="BA62" s="168"/>
      <c r="BB62" s="168">
        <v>2.65</v>
      </c>
      <c r="BC62" s="168">
        <v>2.65</v>
      </c>
      <c r="BD62" s="168"/>
      <c r="BE62" s="168"/>
      <c r="BF62" s="168"/>
      <c r="BG62" s="168"/>
      <c r="BH62" s="168"/>
      <c r="BI62" s="168"/>
      <c r="BJ62" s="168"/>
      <c r="BK62" s="168"/>
      <c r="BL62" s="168"/>
      <c r="BM62" s="194"/>
      <c r="BN62" s="167"/>
      <c r="BO62" s="168"/>
      <c r="BP62" s="168"/>
      <c r="BQ62" s="168"/>
      <c r="BR62" s="168">
        <v>2.65</v>
      </c>
      <c r="BS62" s="168">
        <v>13.4</v>
      </c>
      <c r="BT62" s="168"/>
      <c r="BU62" s="168"/>
      <c r="BV62" s="168">
        <v>98.7</v>
      </c>
      <c r="BW62" s="168">
        <v>7.95</v>
      </c>
      <c r="BX62" s="168"/>
      <c r="BY62" s="168">
        <v>11.94</v>
      </c>
      <c r="BZ62" s="168">
        <v>2.65</v>
      </c>
      <c r="CA62" s="168"/>
      <c r="CB62" s="168"/>
      <c r="CC62" s="168"/>
      <c r="CD62" s="168"/>
      <c r="CE62" s="168"/>
      <c r="CF62" s="168">
        <v>80.25</v>
      </c>
      <c r="CG62" s="168"/>
      <c r="CH62" s="168"/>
      <c r="CI62" s="168"/>
      <c r="CJ62" s="168"/>
      <c r="CK62" s="168"/>
      <c r="CL62" s="168"/>
      <c r="CM62" s="168"/>
      <c r="CN62" s="168"/>
      <c r="CO62" s="168"/>
      <c r="CP62" s="168"/>
      <c r="CQ62" s="259"/>
      <c r="CR62" s="259"/>
      <c r="CS62" s="259"/>
      <c r="CT62" s="259"/>
      <c r="CU62" s="259"/>
      <c r="CV62" s="259"/>
      <c r="CW62" s="259"/>
      <c r="CX62" s="259"/>
      <c r="CY62" s="259"/>
      <c r="CZ62" s="259"/>
      <c r="DA62" s="259"/>
      <c r="DB62" s="259"/>
      <c r="DC62" s="259"/>
      <c r="DD62" s="259"/>
      <c r="DE62" s="259"/>
      <c r="DF62" s="259"/>
      <c r="DG62" s="259"/>
      <c r="DH62" s="259"/>
      <c r="DI62" s="259"/>
      <c r="DJ62" s="259"/>
      <c r="DK62" s="259"/>
      <c r="DL62" s="259"/>
      <c r="DM62" s="259"/>
      <c r="DN62" s="259"/>
      <c r="DO62" s="259"/>
      <c r="DP62" s="259"/>
      <c r="DQ62" s="259"/>
      <c r="DR62" s="259"/>
      <c r="DS62" s="259"/>
      <c r="DT62" s="259"/>
      <c r="DU62" s="259"/>
      <c r="DV62" s="259"/>
      <c r="DW62" s="259"/>
      <c r="DX62" s="259"/>
      <c r="DY62" s="259"/>
      <c r="DZ62" s="259"/>
      <c r="EA62" s="259"/>
      <c r="EB62" s="259"/>
      <c r="EC62" s="259"/>
      <c r="ED62" s="259"/>
      <c r="EE62" s="259"/>
      <c r="EF62" s="259"/>
      <c r="EG62" s="259"/>
      <c r="EH62" s="259"/>
      <c r="EI62" s="259"/>
      <c r="EJ62" s="259"/>
      <c r="EK62" s="259"/>
      <c r="EL62" s="259"/>
      <c r="EM62" s="259"/>
      <c r="EN62" s="259"/>
      <c r="EO62" s="259"/>
      <c r="EP62" s="259"/>
      <c r="EQ62" s="259"/>
      <c r="ER62" s="259"/>
      <c r="ES62" s="259"/>
      <c r="ET62" s="259"/>
      <c r="EU62" s="259"/>
      <c r="EV62" s="259"/>
      <c r="EW62" s="259"/>
      <c r="EX62" s="259"/>
      <c r="EY62" s="259"/>
      <c r="EZ62" s="259"/>
      <c r="FA62" s="259"/>
      <c r="FB62" s="259"/>
      <c r="FC62" s="259"/>
      <c r="FD62" s="259"/>
      <c r="FE62" s="259"/>
      <c r="FF62" s="259"/>
      <c r="FG62" s="259"/>
      <c r="FH62" s="259"/>
      <c r="FI62" s="259"/>
      <c r="FJ62" s="259"/>
      <c r="FK62" s="259"/>
      <c r="FL62" s="259"/>
      <c r="FM62" s="259"/>
      <c r="FN62" s="259"/>
      <c r="FO62" s="259"/>
      <c r="FP62" s="259"/>
      <c r="FQ62" s="259"/>
      <c r="FR62" s="259"/>
      <c r="FS62" s="259"/>
      <c r="FT62" s="259"/>
      <c r="FU62" s="259"/>
      <c r="FV62" s="259"/>
      <c r="FW62" s="259"/>
      <c r="FX62" s="259"/>
      <c r="FY62" s="259"/>
      <c r="FZ62" s="259"/>
      <c r="GA62" s="259"/>
      <c r="GB62" s="259"/>
      <c r="GC62" s="259"/>
      <c r="GD62" s="259"/>
      <c r="GE62" s="259"/>
      <c r="GF62" s="259"/>
      <c r="GG62" s="259"/>
      <c r="GH62" s="259"/>
      <c r="GI62" s="259"/>
      <c r="GJ62" s="259"/>
      <c r="GK62" s="259"/>
      <c r="GL62" s="259"/>
      <c r="GM62" s="259"/>
      <c r="GN62" s="259"/>
      <c r="GO62" s="259"/>
      <c r="GP62" s="259"/>
      <c r="GQ62" s="259"/>
      <c r="GR62" s="259"/>
      <c r="GS62" s="259"/>
      <c r="GT62" s="259"/>
      <c r="GU62" s="259"/>
      <c r="GV62" s="259"/>
      <c r="GW62" s="259"/>
      <c r="GX62" s="259"/>
      <c r="GY62" s="259"/>
      <c r="GZ62" s="259"/>
      <c r="HA62" s="259"/>
      <c r="HB62" s="259"/>
      <c r="HC62" s="259"/>
      <c r="HD62" s="259"/>
      <c r="HE62" s="259"/>
      <c r="HF62" s="259"/>
      <c r="HG62" s="259"/>
      <c r="HH62" s="259"/>
      <c r="HI62" s="259"/>
      <c r="HJ62" s="259"/>
      <c r="HK62" s="259"/>
      <c r="HL62" s="259"/>
      <c r="HM62" s="259"/>
      <c r="HN62" s="259"/>
      <c r="HO62" s="259"/>
      <c r="HP62" s="259"/>
      <c r="HQ62" s="259"/>
      <c r="HR62" s="259"/>
      <c r="HS62" s="259"/>
      <c r="HT62" s="259"/>
      <c r="HU62" s="259"/>
      <c r="HV62" s="259"/>
      <c r="HW62" s="259"/>
      <c r="HX62" s="259"/>
      <c r="HY62" s="259"/>
      <c r="HZ62" s="259"/>
      <c r="IA62" s="259"/>
      <c r="IB62" s="259"/>
      <c r="IC62" s="259"/>
      <c r="ID62" s="259"/>
      <c r="IE62" s="259"/>
      <c r="IF62" s="259"/>
      <c r="IG62" s="259"/>
      <c r="IH62" s="259"/>
      <c r="II62" s="259"/>
      <c r="IJ62" s="259"/>
      <c r="IK62" s="259"/>
      <c r="IL62" s="259"/>
    </row>
    <row r="63" spans="1:246" ht="15.75" customHeight="1" x14ac:dyDescent="0.35">
      <c r="B63" s="70"/>
      <c r="C63" s="70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7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260"/>
      <c r="CR63" s="260"/>
      <c r="CS63" s="260"/>
      <c r="CT63" s="260"/>
      <c r="CU63" s="260"/>
      <c r="CV63" s="260"/>
      <c r="CW63" s="260"/>
      <c r="CX63" s="260"/>
      <c r="CY63" s="260"/>
      <c r="CZ63" s="260"/>
      <c r="DA63" s="260"/>
      <c r="DB63" s="260"/>
      <c r="DC63" s="260"/>
      <c r="DD63" s="260"/>
      <c r="DE63" s="260"/>
      <c r="DF63" s="260"/>
      <c r="DG63" s="260"/>
      <c r="DH63" s="260"/>
      <c r="DI63" s="260"/>
      <c r="DJ63" s="260"/>
      <c r="DK63" s="260"/>
      <c r="DL63" s="260"/>
      <c r="DM63" s="260"/>
      <c r="DN63" s="260"/>
      <c r="DO63" s="260"/>
      <c r="DP63" s="260"/>
      <c r="DQ63" s="260"/>
      <c r="DR63" s="260"/>
      <c r="DS63" s="260"/>
      <c r="DT63" s="260"/>
      <c r="DU63" s="260"/>
      <c r="DV63" s="260"/>
      <c r="DW63" s="260"/>
      <c r="DX63" s="260"/>
      <c r="DY63" s="260"/>
      <c r="DZ63" s="260"/>
      <c r="EA63" s="260"/>
      <c r="EB63" s="260"/>
      <c r="EC63" s="260"/>
      <c r="ED63" s="260"/>
      <c r="EE63" s="260"/>
      <c r="EF63" s="260"/>
      <c r="EG63" s="260"/>
      <c r="EH63" s="260"/>
      <c r="EI63" s="260"/>
      <c r="EJ63" s="260"/>
      <c r="EK63" s="260"/>
      <c r="EL63" s="260"/>
      <c r="EM63" s="260"/>
      <c r="EN63" s="260"/>
      <c r="EO63" s="260"/>
      <c r="EP63" s="260"/>
      <c r="EQ63" s="260"/>
      <c r="ER63" s="260"/>
      <c r="ES63" s="260"/>
      <c r="ET63" s="260"/>
      <c r="EU63" s="260"/>
      <c r="EV63" s="260"/>
      <c r="EW63" s="260"/>
      <c r="EX63" s="260"/>
      <c r="EY63" s="260"/>
      <c r="EZ63" s="260"/>
      <c r="FA63" s="260"/>
      <c r="FB63" s="260"/>
      <c r="FC63" s="260"/>
      <c r="FD63" s="260"/>
      <c r="FE63" s="260"/>
      <c r="FF63" s="260"/>
      <c r="FG63" s="260"/>
      <c r="FH63" s="260"/>
      <c r="FI63" s="260"/>
      <c r="FJ63" s="260"/>
      <c r="FK63" s="260"/>
      <c r="FL63" s="260"/>
      <c r="FM63" s="260"/>
      <c r="FN63" s="260"/>
      <c r="FO63" s="260"/>
      <c r="FP63" s="260"/>
      <c r="FQ63" s="260"/>
      <c r="FR63" s="260"/>
      <c r="FS63" s="260"/>
      <c r="FT63" s="260"/>
      <c r="FU63" s="260"/>
      <c r="FV63" s="260"/>
      <c r="FW63" s="260"/>
      <c r="FX63" s="260"/>
      <c r="FY63" s="260"/>
      <c r="FZ63" s="260"/>
      <c r="GA63" s="260"/>
      <c r="GB63" s="260"/>
      <c r="GC63" s="260"/>
      <c r="GD63" s="260"/>
      <c r="GE63" s="260"/>
      <c r="GF63" s="260"/>
      <c r="GG63" s="260"/>
      <c r="GH63" s="260"/>
      <c r="GI63" s="260"/>
      <c r="GJ63" s="260"/>
      <c r="GK63" s="260"/>
      <c r="GL63" s="260"/>
      <c r="GM63" s="260"/>
      <c r="GN63" s="260"/>
      <c r="GO63" s="260"/>
      <c r="GP63" s="260"/>
      <c r="GQ63" s="260"/>
      <c r="GR63" s="260"/>
      <c r="GS63" s="260"/>
      <c r="GT63" s="260"/>
      <c r="GU63" s="260"/>
      <c r="GV63" s="260"/>
      <c r="GW63" s="260"/>
      <c r="GX63" s="260"/>
      <c r="GY63" s="260"/>
      <c r="GZ63" s="260"/>
      <c r="HA63" s="260"/>
      <c r="HB63" s="260"/>
      <c r="HC63" s="260"/>
      <c r="HD63" s="260"/>
      <c r="HE63" s="260"/>
      <c r="HF63" s="260"/>
      <c r="HG63" s="260"/>
      <c r="HH63" s="260"/>
      <c r="HI63" s="260"/>
      <c r="HJ63" s="260"/>
      <c r="HK63" s="260"/>
      <c r="HL63" s="260"/>
      <c r="HM63" s="260"/>
      <c r="HN63" s="260"/>
      <c r="HO63" s="260"/>
      <c r="HP63" s="260"/>
      <c r="HQ63" s="260"/>
      <c r="HR63" s="260"/>
      <c r="HS63" s="260"/>
      <c r="HT63" s="260"/>
      <c r="HU63" s="260"/>
      <c r="HV63" s="260"/>
      <c r="HW63" s="260"/>
      <c r="HX63" s="260"/>
      <c r="HY63" s="260"/>
      <c r="HZ63" s="260"/>
      <c r="IA63" s="260"/>
      <c r="IB63" s="260"/>
      <c r="IC63" s="260"/>
      <c r="ID63" s="260"/>
      <c r="IE63" s="260"/>
      <c r="IF63" s="260"/>
      <c r="IG63" s="260"/>
      <c r="IH63" s="260"/>
      <c r="II63" s="260"/>
      <c r="IJ63" s="260"/>
      <c r="IK63" s="260"/>
      <c r="IL63" s="260"/>
    </row>
    <row r="64" spans="1:246" ht="15.75" customHeight="1" x14ac:dyDescent="0.35">
      <c r="A64" s="73" t="s">
        <v>848</v>
      </c>
      <c r="B64" s="70"/>
      <c r="C64" s="70"/>
      <c r="D64" s="164">
        <f t="shared" ref="D64:CQ64" si="340">SUM(D65:D66)</f>
        <v>0</v>
      </c>
      <c r="E64" s="164">
        <f t="shared" si="340"/>
        <v>0</v>
      </c>
      <c r="F64" s="164">
        <f t="shared" si="340"/>
        <v>0</v>
      </c>
      <c r="G64" s="164">
        <f t="shared" si="340"/>
        <v>0</v>
      </c>
      <c r="H64" s="164">
        <f t="shared" si="340"/>
        <v>0</v>
      </c>
      <c r="I64" s="164">
        <f t="shared" si="340"/>
        <v>0</v>
      </c>
      <c r="J64" s="164">
        <f t="shared" si="340"/>
        <v>0</v>
      </c>
      <c r="K64" s="164">
        <f t="shared" si="340"/>
        <v>0</v>
      </c>
      <c r="L64" s="164">
        <f t="shared" si="340"/>
        <v>0</v>
      </c>
      <c r="M64" s="164">
        <f t="shared" si="340"/>
        <v>0</v>
      </c>
      <c r="N64" s="164">
        <f t="shared" si="340"/>
        <v>0</v>
      </c>
      <c r="O64" s="164">
        <f t="shared" si="340"/>
        <v>0</v>
      </c>
      <c r="P64" s="164">
        <f t="shared" si="340"/>
        <v>0</v>
      </c>
      <c r="Q64" s="164">
        <f t="shared" si="340"/>
        <v>0</v>
      </c>
      <c r="R64" s="164">
        <f t="shared" si="340"/>
        <v>0</v>
      </c>
      <c r="S64" s="164">
        <f t="shared" si="340"/>
        <v>0</v>
      </c>
      <c r="T64" s="164">
        <f t="shared" si="340"/>
        <v>0</v>
      </c>
      <c r="U64" s="164">
        <f t="shared" si="340"/>
        <v>0</v>
      </c>
      <c r="V64" s="164">
        <f t="shared" si="340"/>
        <v>0</v>
      </c>
      <c r="W64" s="164">
        <f t="shared" si="340"/>
        <v>0</v>
      </c>
      <c r="X64" s="164">
        <f t="shared" si="340"/>
        <v>0</v>
      </c>
      <c r="Y64" s="164">
        <f t="shared" si="340"/>
        <v>0</v>
      </c>
      <c r="Z64" s="164">
        <f t="shared" si="340"/>
        <v>0</v>
      </c>
      <c r="AA64" s="164">
        <f t="shared" si="340"/>
        <v>0</v>
      </c>
      <c r="AB64" s="164">
        <f t="shared" si="340"/>
        <v>0</v>
      </c>
      <c r="AC64" s="164">
        <f t="shared" si="340"/>
        <v>0</v>
      </c>
      <c r="AD64" s="164">
        <f t="shared" si="340"/>
        <v>0</v>
      </c>
      <c r="AE64" s="164">
        <f t="shared" si="340"/>
        <v>0</v>
      </c>
      <c r="AF64" s="164">
        <f t="shared" si="340"/>
        <v>0</v>
      </c>
      <c r="AG64" s="164">
        <f t="shared" si="340"/>
        <v>0</v>
      </c>
      <c r="AH64" s="193">
        <f t="shared" si="340"/>
        <v>0</v>
      </c>
      <c r="AI64" s="164">
        <f t="shared" si="340"/>
        <v>0</v>
      </c>
      <c r="AJ64" s="164">
        <f t="shared" si="340"/>
        <v>0</v>
      </c>
      <c r="AK64" s="164">
        <f t="shared" si="340"/>
        <v>0</v>
      </c>
      <c r="AL64" s="164">
        <f t="shared" si="340"/>
        <v>0</v>
      </c>
      <c r="AM64" s="164">
        <f t="shared" si="340"/>
        <v>0</v>
      </c>
      <c r="AN64" s="164">
        <f t="shared" si="340"/>
        <v>3210</v>
      </c>
      <c r="AO64" s="164">
        <f t="shared" si="340"/>
        <v>0</v>
      </c>
      <c r="AP64" s="164">
        <f t="shared" si="340"/>
        <v>0</v>
      </c>
      <c r="AQ64" s="164">
        <f t="shared" si="340"/>
        <v>0</v>
      </c>
      <c r="AR64" s="164">
        <f t="shared" si="340"/>
        <v>0</v>
      </c>
      <c r="AS64" s="164">
        <f t="shared" si="340"/>
        <v>0</v>
      </c>
      <c r="AT64" s="164">
        <f t="shared" si="340"/>
        <v>0</v>
      </c>
      <c r="AU64" s="164">
        <f t="shared" si="340"/>
        <v>0</v>
      </c>
      <c r="AV64" s="164">
        <f t="shared" si="340"/>
        <v>0</v>
      </c>
      <c r="AW64" s="164">
        <f t="shared" si="340"/>
        <v>0</v>
      </c>
      <c r="AX64" s="164">
        <f t="shared" si="340"/>
        <v>0</v>
      </c>
      <c r="AY64" s="164">
        <f t="shared" si="340"/>
        <v>0</v>
      </c>
      <c r="AZ64" s="164">
        <f t="shared" si="340"/>
        <v>0</v>
      </c>
      <c r="BA64" s="164">
        <f t="shared" si="340"/>
        <v>0</v>
      </c>
      <c r="BB64" s="164">
        <f t="shared" si="340"/>
        <v>0</v>
      </c>
      <c r="BC64" s="164">
        <f t="shared" si="340"/>
        <v>2907.24</v>
      </c>
      <c r="BD64" s="164">
        <f t="shared" si="340"/>
        <v>0</v>
      </c>
      <c r="BE64" s="164">
        <f t="shared" si="340"/>
        <v>0</v>
      </c>
      <c r="BF64" s="164">
        <f t="shared" si="340"/>
        <v>0</v>
      </c>
      <c r="BG64" s="164">
        <f t="shared" si="340"/>
        <v>0</v>
      </c>
      <c r="BH64" s="164">
        <f t="shared" si="340"/>
        <v>0</v>
      </c>
      <c r="BI64" s="164">
        <f t="shared" si="340"/>
        <v>0</v>
      </c>
      <c r="BJ64" s="164">
        <f t="shared" si="340"/>
        <v>0</v>
      </c>
      <c r="BK64" s="164">
        <f t="shared" si="340"/>
        <v>0</v>
      </c>
      <c r="BL64" s="164">
        <f t="shared" si="340"/>
        <v>0</v>
      </c>
      <c r="BM64" s="193">
        <f t="shared" si="340"/>
        <v>0</v>
      </c>
      <c r="BN64" s="163">
        <f t="shared" si="340"/>
        <v>0</v>
      </c>
      <c r="BO64" s="164">
        <f t="shared" si="340"/>
        <v>0</v>
      </c>
      <c r="BP64" s="164">
        <f t="shared" si="340"/>
        <v>0</v>
      </c>
      <c r="BQ64" s="164">
        <f t="shared" si="340"/>
        <v>0</v>
      </c>
      <c r="BR64" s="164">
        <f t="shared" si="340"/>
        <v>0</v>
      </c>
      <c r="BS64" s="164">
        <f t="shared" si="340"/>
        <v>0</v>
      </c>
      <c r="BT64" s="164">
        <f t="shared" si="340"/>
        <v>0</v>
      </c>
      <c r="BU64" s="164">
        <f t="shared" si="340"/>
        <v>0</v>
      </c>
      <c r="BV64" s="164">
        <f t="shared" si="340"/>
        <v>0</v>
      </c>
      <c r="BW64" s="164">
        <f t="shared" si="340"/>
        <v>0</v>
      </c>
      <c r="BX64" s="164">
        <f t="shared" si="340"/>
        <v>0</v>
      </c>
      <c r="BY64" s="164">
        <f t="shared" si="340"/>
        <v>0</v>
      </c>
      <c r="BZ64" s="164">
        <f t="shared" si="340"/>
        <v>0</v>
      </c>
      <c r="CA64" s="164">
        <f t="shared" si="340"/>
        <v>0</v>
      </c>
      <c r="CB64" s="164">
        <f t="shared" si="340"/>
        <v>0</v>
      </c>
      <c r="CC64" s="164">
        <f t="shared" si="340"/>
        <v>0</v>
      </c>
      <c r="CD64" s="164">
        <f t="shared" si="340"/>
        <v>0</v>
      </c>
      <c r="CE64" s="164">
        <f t="shared" si="340"/>
        <v>0</v>
      </c>
      <c r="CF64" s="164">
        <f t="shared" si="340"/>
        <v>0</v>
      </c>
      <c r="CG64" s="164">
        <f t="shared" si="340"/>
        <v>0</v>
      </c>
      <c r="CH64" s="164">
        <f t="shared" si="340"/>
        <v>0</v>
      </c>
      <c r="CI64" s="164">
        <f t="shared" si="340"/>
        <v>0</v>
      </c>
      <c r="CJ64" s="164">
        <f t="shared" si="340"/>
        <v>2933.67</v>
      </c>
      <c r="CK64" s="164">
        <f t="shared" si="340"/>
        <v>0</v>
      </c>
      <c r="CL64" s="164">
        <f t="shared" si="340"/>
        <v>0</v>
      </c>
      <c r="CM64" s="164">
        <f t="shared" si="340"/>
        <v>0</v>
      </c>
      <c r="CN64" s="164">
        <f t="shared" si="340"/>
        <v>0</v>
      </c>
      <c r="CO64" s="164">
        <f t="shared" si="340"/>
        <v>0</v>
      </c>
      <c r="CP64" s="164">
        <f t="shared" si="340"/>
        <v>0</v>
      </c>
      <c r="CQ64" s="193">
        <f t="shared" si="340"/>
        <v>0</v>
      </c>
      <c r="CR64" s="193">
        <f t="shared" ref="CR64:FC64" si="341">SUM(CR65:CR66)</f>
        <v>0</v>
      </c>
      <c r="CS64" s="193">
        <f t="shared" si="341"/>
        <v>0</v>
      </c>
      <c r="CT64" s="193">
        <f t="shared" si="341"/>
        <v>0</v>
      </c>
      <c r="CU64" s="193">
        <f t="shared" si="341"/>
        <v>0</v>
      </c>
      <c r="CV64" s="193">
        <f t="shared" si="341"/>
        <v>0</v>
      </c>
      <c r="CW64" s="193">
        <f t="shared" si="341"/>
        <v>0</v>
      </c>
      <c r="CX64" s="193">
        <f t="shared" si="341"/>
        <v>0</v>
      </c>
      <c r="CY64" s="193">
        <f t="shared" si="341"/>
        <v>0</v>
      </c>
      <c r="CZ64" s="193">
        <f t="shared" si="341"/>
        <v>0</v>
      </c>
      <c r="DA64" s="193">
        <f t="shared" si="341"/>
        <v>0</v>
      </c>
      <c r="DB64" s="193">
        <f t="shared" si="341"/>
        <v>0</v>
      </c>
      <c r="DC64" s="193">
        <f t="shared" si="341"/>
        <v>0</v>
      </c>
      <c r="DD64" s="193">
        <f t="shared" si="341"/>
        <v>0</v>
      </c>
      <c r="DE64" s="193">
        <f t="shared" si="341"/>
        <v>0</v>
      </c>
      <c r="DF64" s="193">
        <f t="shared" si="341"/>
        <v>0</v>
      </c>
      <c r="DG64" s="193">
        <f t="shared" si="341"/>
        <v>0</v>
      </c>
      <c r="DH64" s="193">
        <f t="shared" si="341"/>
        <v>0</v>
      </c>
      <c r="DI64" s="193">
        <f t="shared" si="341"/>
        <v>0</v>
      </c>
      <c r="DJ64" s="193">
        <f t="shared" si="341"/>
        <v>0</v>
      </c>
      <c r="DK64" s="193">
        <f t="shared" si="341"/>
        <v>0</v>
      </c>
      <c r="DL64" s="193">
        <f t="shared" si="341"/>
        <v>0</v>
      </c>
      <c r="DM64" s="193">
        <f t="shared" si="341"/>
        <v>0</v>
      </c>
      <c r="DN64" s="193">
        <f t="shared" si="341"/>
        <v>0</v>
      </c>
      <c r="DO64" s="193">
        <f t="shared" si="341"/>
        <v>0</v>
      </c>
      <c r="DP64" s="193">
        <f t="shared" si="341"/>
        <v>0</v>
      </c>
      <c r="DQ64" s="193">
        <f t="shared" si="341"/>
        <v>0</v>
      </c>
      <c r="DR64" s="193">
        <f t="shared" si="341"/>
        <v>0</v>
      </c>
      <c r="DS64" s="193">
        <f t="shared" si="341"/>
        <v>0</v>
      </c>
      <c r="DT64" s="193">
        <f t="shared" si="341"/>
        <v>0</v>
      </c>
      <c r="DU64" s="193">
        <f t="shared" si="341"/>
        <v>0</v>
      </c>
      <c r="DV64" s="193">
        <f t="shared" si="341"/>
        <v>0</v>
      </c>
      <c r="DW64" s="193">
        <f t="shared" si="341"/>
        <v>0</v>
      </c>
      <c r="DX64" s="193">
        <f t="shared" si="341"/>
        <v>0</v>
      </c>
      <c r="DY64" s="193">
        <f t="shared" si="341"/>
        <v>0</v>
      </c>
      <c r="DZ64" s="193">
        <f t="shared" si="341"/>
        <v>0</v>
      </c>
      <c r="EA64" s="193">
        <f t="shared" si="341"/>
        <v>0</v>
      </c>
      <c r="EB64" s="193">
        <f t="shared" si="341"/>
        <v>0</v>
      </c>
      <c r="EC64" s="193">
        <f t="shared" si="341"/>
        <v>0</v>
      </c>
      <c r="ED64" s="193">
        <f t="shared" si="341"/>
        <v>0</v>
      </c>
      <c r="EE64" s="193">
        <f t="shared" si="341"/>
        <v>0</v>
      </c>
      <c r="EF64" s="193">
        <f t="shared" si="341"/>
        <v>0</v>
      </c>
      <c r="EG64" s="193">
        <f t="shared" si="341"/>
        <v>0</v>
      </c>
      <c r="EH64" s="193">
        <f t="shared" si="341"/>
        <v>0</v>
      </c>
      <c r="EI64" s="193">
        <f t="shared" si="341"/>
        <v>0</v>
      </c>
      <c r="EJ64" s="193">
        <f t="shared" si="341"/>
        <v>0</v>
      </c>
      <c r="EK64" s="193">
        <f t="shared" si="341"/>
        <v>0</v>
      </c>
      <c r="EL64" s="193">
        <f t="shared" si="341"/>
        <v>0</v>
      </c>
      <c r="EM64" s="193">
        <f t="shared" si="341"/>
        <v>0</v>
      </c>
      <c r="EN64" s="193">
        <f t="shared" si="341"/>
        <v>0</v>
      </c>
      <c r="EO64" s="193">
        <f t="shared" si="341"/>
        <v>0</v>
      </c>
      <c r="EP64" s="193">
        <f t="shared" si="341"/>
        <v>0</v>
      </c>
      <c r="EQ64" s="193">
        <f t="shared" si="341"/>
        <v>0</v>
      </c>
      <c r="ER64" s="193">
        <f t="shared" si="341"/>
        <v>0</v>
      </c>
      <c r="ES64" s="193">
        <f t="shared" si="341"/>
        <v>0</v>
      </c>
      <c r="ET64" s="193">
        <f t="shared" si="341"/>
        <v>0</v>
      </c>
      <c r="EU64" s="193">
        <f t="shared" si="341"/>
        <v>0</v>
      </c>
      <c r="EV64" s="193">
        <f t="shared" si="341"/>
        <v>0</v>
      </c>
      <c r="EW64" s="193">
        <f t="shared" si="341"/>
        <v>0</v>
      </c>
      <c r="EX64" s="193">
        <f t="shared" si="341"/>
        <v>0</v>
      </c>
      <c r="EY64" s="193">
        <f t="shared" si="341"/>
        <v>0</v>
      </c>
      <c r="EZ64" s="193">
        <f t="shared" si="341"/>
        <v>0</v>
      </c>
      <c r="FA64" s="193">
        <f t="shared" si="341"/>
        <v>0</v>
      </c>
      <c r="FB64" s="193">
        <f t="shared" si="341"/>
        <v>0</v>
      </c>
      <c r="FC64" s="193">
        <f t="shared" si="341"/>
        <v>0</v>
      </c>
      <c r="FD64" s="193">
        <f t="shared" ref="FD64:HO64" si="342">SUM(FD65:FD66)</f>
        <v>0</v>
      </c>
      <c r="FE64" s="193">
        <f t="shared" si="342"/>
        <v>0</v>
      </c>
      <c r="FF64" s="193">
        <f t="shared" si="342"/>
        <v>0</v>
      </c>
      <c r="FG64" s="193">
        <f t="shared" si="342"/>
        <v>0</v>
      </c>
      <c r="FH64" s="193">
        <f t="shared" si="342"/>
        <v>0</v>
      </c>
      <c r="FI64" s="193">
        <f t="shared" si="342"/>
        <v>0</v>
      </c>
      <c r="FJ64" s="193">
        <f t="shared" si="342"/>
        <v>0</v>
      </c>
      <c r="FK64" s="193">
        <f t="shared" si="342"/>
        <v>0</v>
      </c>
      <c r="FL64" s="193">
        <f t="shared" si="342"/>
        <v>0</v>
      </c>
      <c r="FM64" s="193">
        <f t="shared" si="342"/>
        <v>0</v>
      </c>
      <c r="FN64" s="193">
        <f t="shared" si="342"/>
        <v>0</v>
      </c>
      <c r="FO64" s="193">
        <f t="shared" si="342"/>
        <v>0</v>
      </c>
      <c r="FP64" s="193">
        <f t="shared" si="342"/>
        <v>0</v>
      </c>
      <c r="FQ64" s="193">
        <f t="shared" si="342"/>
        <v>0</v>
      </c>
      <c r="FR64" s="193">
        <f t="shared" si="342"/>
        <v>0</v>
      </c>
      <c r="FS64" s="193">
        <f t="shared" si="342"/>
        <v>0</v>
      </c>
      <c r="FT64" s="193">
        <f t="shared" si="342"/>
        <v>0</v>
      </c>
      <c r="FU64" s="193">
        <f t="shared" si="342"/>
        <v>0</v>
      </c>
      <c r="FV64" s="193">
        <f t="shared" si="342"/>
        <v>0</v>
      </c>
      <c r="FW64" s="193">
        <f t="shared" si="342"/>
        <v>0</v>
      </c>
      <c r="FX64" s="193">
        <f t="shared" si="342"/>
        <v>0</v>
      </c>
      <c r="FY64" s="193">
        <f t="shared" si="342"/>
        <v>0</v>
      </c>
      <c r="FZ64" s="193">
        <f t="shared" si="342"/>
        <v>0</v>
      </c>
      <c r="GA64" s="193">
        <f t="shared" si="342"/>
        <v>0</v>
      </c>
      <c r="GB64" s="193">
        <f t="shared" si="342"/>
        <v>0</v>
      </c>
      <c r="GC64" s="193">
        <f t="shared" si="342"/>
        <v>0</v>
      </c>
      <c r="GD64" s="193">
        <f t="shared" si="342"/>
        <v>0</v>
      </c>
      <c r="GE64" s="193">
        <f t="shared" si="342"/>
        <v>0</v>
      </c>
      <c r="GF64" s="193">
        <f t="shared" si="342"/>
        <v>0</v>
      </c>
      <c r="GG64" s="193">
        <f t="shared" si="342"/>
        <v>0</v>
      </c>
      <c r="GH64" s="193">
        <f t="shared" si="342"/>
        <v>0</v>
      </c>
      <c r="GI64" s="193">
        <f t="shared" si="342"/>
        <v>0</v>
      </c>
      <c r="GJ64" s="193">
        <f t="shared" si="342"/>
        <v>0</v>
      </c>
      <c r="GK64" s="193">
        <f t="shared" si="342"/>
        <v>0</v>
      </c>
      <c r="GL64" s="193">
        <f t="shared" si="342"/>
        <v>0</v>
      </c>
      <c r="GM64" s="193">
        <f t="shared" si="342"/>
        <v>0</v>
      </c>
      <c r="GN64" s="193">
        <f t="shared" si="342"/>
        <v>0</v>
      </c>
      <c r="GO64" s="193">
        <f t="shared" si="342"/>
        <v>0</v>
      </c>
      <c r="GP64" s="193">
        <f t="shared" si="342"/>
        <v>0</v>
      </c>
      <c r="GQ64" s="193">
        <f t="shared" si="342"/>
        <v>0</v>
      </c>
      <c r="GR64" s="193">
        <f t="shared" si="342"/>
        <v>0</v>
      </c>
      <c r="GS64" s="193">
        <f t="shared" si="342"/>
        <v>0</v>
      </c>
      <c r="GT64" s="193">
        <f t="shared" si="342"/>
        <v>0</v>
      </c>
      <c r="GU64" s="193">
        <f t="shared" si="342"/>
        <v>0</v>
      </c>
      <c r="GV64" s="193">
        <f t="shared" si="342"/>
        <v>0</v>
      </c>
      <c r="GW64" s="193">
        <f t="shared" si="342"/>
        <v>0</v>
      </c>
      <c r="GX64" s="193">
        <f t="shared" si="342"/>
        <v>0</v>
      </c>
      <c r="GY64" s="193">
        <f t="shared" si="342"/>
        <v>0</v>
      </c>
      <c r="GZ64" s="193">
        <f t="shared" si="342"/>
        <v>0</v>
      </c>
      <c r="HA64" s="193">
        <f t="shared" si="342"/>
        <v>0</v>
      </c>
      <c r="HB64" s="193">
        <f t="shared" si="342"/>
        <v>0</v>
      </c>
      <c r="HC64" s="193">
        <f t="shared" si="342"/>
        <v>0</v>
      </c>
      <c r="HD64" s="193">
        <f t="shared" si="342"/>
        <v>0</v>
      </c>
      <c r="HE64" s="193">
        <f t="shared" si="342"/>
        <v>0</v>
      </c>
      <c r="HF64" s="193">
        <f t="shared" si="342"/>
        <v>0</v>
      </c>
      <c r="HG64" s="193">
        <f t="shared" si="342"/>
        <v>0</v>
      </c>
      <c r="HH64" s="193">
        <f t="shared" si="342"/>
        <v>0</v>
      </c>
      <c r="HI64" s="193">
        <f t="shared" si="342"/>
        <v>0</v>
      </c>
      <c r="HJ64" s="193">
        <f t="shared" si="342"/>
        <v>0</v>
      </c>
      <c r="HK64" s="193">
        <f t="shared" si="342"/>
        <v>0</v>
      </c>
      <c r="HL64" s="193">
        <f t="shared" si="342"/>
        <v>0</v>
      </c>
      <c r="HM64" s="193">
        <f t="shared" si="342"/>
        <v>0</v>
      </c>
      <c r="HN64" s="193">
        <f t="shared" si="342"/>
        <v>0</v>
      </c>
      <c r="HO64" s="193">
        <f t="shared" si="342"/>
        <v>0</v>
      </c>
      <c r="HP64" s="193">
        <f t="shared" ref="HP64:IL64" si="343">SUM(HP65:HP66)</f>
        <v>0</v>
      </c>
      <c r="HQ64" s="193">
        <f t="shared" si="343"/>
        <v>0</v>
      </c>
      <c r="HR64" s="193">
        <f t="shared" si="343"/>
        <v>0</v>
      </c>
      <c r="HS64" s="193">
        <f t="shared" si="343"/>
        <v>0</v>
      </c>
      <c r="HT64" s="193">
        <f t="shared" si="343"/>
        <v>0</v>
      </c>
      <c r="HU64" s="193">
        <f t="shared" si="343"/>
        <v>0</v>
      </c>
      <c r="HV64" s="193">
        <f t="shared" si="343"/>
        <v>0</v>
      </c>
      <c r="HW64" s="193">
        <f t="shared" si="343"/>
        <v>0</v>
      </c>
      <c r="HX64" s="193">
        <f t="shared" si="343"/>
        <v>0</v>
      </c>
      <c r="HY64" s="193">
        <f t="shared" si="343"/>
        <v>0</v>
      </c>
      <c r="HZ64" s="193">
        <f t="shared" si="343"/>
        <v>0</v>
      </c>
      <c r="IA64" s="193">
        <f t="shared" si="343"/>
        <v>0</v>
      </c>
      <c r="IB64" s="193">
        <f t="shared" si="343"/>
        <v>0</v>
      </c>
      <c r="IC64" s="193">
        <f t="shared" si="343"/>
        <v>0</v>
      </c>
      <c r="ID64" s="193">
        <f t="shared" si="343"/>
        <v>0</v>
      </c>
      <c r="IE64" s="193">
        <f t="shared" si="343"/>
        <v>0</v>
      </c>
      <c r="IF64" s="193">
        <f t="shared" si="343"/>
        <v>0</v>
      </c>
      <c r="IG64" s="193">
        <f t="shared" si="343"/>
        <v>0</v>
      </c>
      <c r="IH64" s="193">
        <f t="shared" si="343"/>
        <v>0</v>
      </c>
      <c r="II64" s="193">
        <f t="shared" si="343"/>
        <v>0</v>
      </c>
      <c r="IJ64" s="193">
        <f t="shared" si="343"/>
        <v>0</v>
      </c>
      <c r="IK64" s="193">
        <f t="shared" si="343"/>
        <v>0</v>
      </c>
      <c r="IL64" s="193">
        <f t="shared" si="343"/>
        <v>0</v>
      </c>
    </row>
    <row r="65" spans="1:246" ht="15.75" customHeight="1" outlineLevel="1" x14ac:dyDescent="0.35">
      <c r="A65" s="3" t="s">
        <v>849</v>
      </c>
      <c r="B65" s="70"/>
      <c r="C65" s="70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94"/>
      <c r="AI65" s="168"/>
      <c r="AJ65" s="168"/>
      <c r="AK65" s="168"/>
      <c r="AL65" s="168"/>
      <c r="AM65" s="168"/>
      <c r="AN65" s="168">
        <v>3210</v>
      </c>
      <c r="AO65" s="168"/>
      <c r="AP65" s="168"/>
      <c r="AQ65" s="168"/>
      <c r="AR65" s="168"/>
      <c r="AS65" s="168"/>
      <c r="AT65" s="168"/>
      <c r="AU65" s="168"/>
      <c r="AV65" s="168"/>
      <c r="AW65" s="168"/>
      <c r="AX65" s="168"/>
      <c r="AY65" s="168"/>
      <c r="AZ65" s="168"/>
      <c r="BA65" s="168"/>
      <c r="BB65" s="168"/>
      <c r="BC65" s="168">
        <v>2907.24</v>
      </c>
      <c r="BD65" s="168"/>
      <c r="BE65" s="168"/>
      <c r="BF65" s="168"/>
      <c r="BG65" s="168"/>
      <c r="BH65" s="168"/>
      <c r="BI65" s="168"/>
      <c r="BJ65" s="168"/>
      <c r="BK65" s="168"/>
      <c r="BL65" s="168"/>
      <c r="BM65" s="194"/>
      <c r="BN65" s="167"/>
      <c r="BO65" s="168"/>
      <c r="BP65" s="168"/>
      <c r="BQ65" s="168"/>
      <c r="BR65" s="168"/>
      <c r="BS65" s="168"/>
      <c r="BT65" s="168"/>
      <c r="BU65" s="168"/>
      <c r="BV65" s="168"/>
      <c r="BW65" s="168"/>
      <c r="BX65" s="168"/>
      <c r="BY65" s="168"/>
      <c r="BZ65" s="168"/>
      <c r="CA65" s="168"/>
      <c r="CB65" s="168"/>
      <c r="CC65" s="168"/>
      <c r="CD65" s="168"/>
      <c r="CE65" s="168"/>
      <c r="CF65" s="168"/>
      <c r="CG65" s="168"/>
      <c r="CH65" s="168"/>
      <c r="CI65" s="168"/>
      <c r="CJ65" s="168">
        <v>2933.67</v>
      </c>
      <c r="CK65" s="168"/>
      <c r="CL65" s="168"/>
      <c r="CM65" s="168"/>
      <c r="CN65" s="168"/>
      <c r="CO65" s="168"/>
      <c r="CP65" s="168"/>
      <c r="CQ65" s="259"/>
      <c r="CR65" s="259"/>
      <c r="CS65" s="259"/>
      <c r="CT65" s="259"/>
      <c r="CU65" s="259"/>
      <c r="CV65" s="259"/>
      <c r="CW65" s="259"/>
      <c r="CX65" s="259"/>
      <c r="CY65" s="259"/>
      <c r="CZ65" s="259"/>
      <c r="DA65" s="259"/>
      <c r="DB65" s="259"/>
      <c r="DC65" s="259"/>
      <c r="DD65" s="259"/>
      <c r="DE65" s="259"/>
      <c r="DF65" s="259"/>
      <c r="DG65" s="259"/>
      <c r="DH65" s="259"/>
      <c r="DI65" s="259"/>
      <c r="DJ65" s="259"/>
      <c r="DK65" s="259"/>
      <c r="DL65" s="259"/>
      <c r="DM65" s="259"/>
      <c r="DN65" s="259"/>
      <c r="DO65" s="259"/>
      <c r="DP65" s="259"/>
      <c r="DQ65" s="259"/>
      <c r="DR65" s="259"/>
      <c r="DS65" s="259"/>
      <c r="DT65" s="259"/>
      <c r="DU65" s="259"/>
      <c r="DV65" s="259"/>
      <c r="DW65" s="259"/>
      <c r="DX65" s="259"/>
      <c r="DY65" s="259"/>
      <c r="DZ65" s="259"/>
      <c r="EA65" s="259"/>
      <c r="EB65" s="259"/>
      <c r="EC65" s="259"/>
      <c r="ED65" s="259"/>
      <c r="EE65" s="259"/>
      <c r="EF65" s="259"/>
      <c r="EG65" s="259"/>
      <c r="EH65" s="259"/>
      <c r="EI65" s="259"/>
      <c r="EJ65" s="259"/>
      <c r="EK65" s="259"/>
      <c r="EL65" s="259"/>
      <c r="EM65" s="259"/>
      <c r="EN65" s="259"/>
      <c r="EO65" s="259"/>
      <c r="EP65" s="259"/>
      <c r="EQ65" s="259"/>
      <c r="ER65" s="259"/>
      <c r="ES65" s="259"/>
      <c r="ET65" s="259"/>
      <c r="EU65" s="259"/>
      <c r="EV65" s="259"/>
      <c r="EW65" s="259"/>
      <c r="EX65" s="259"/>
      <c r="EY65" s="259"/>
      <c r="EZ65" s="259"/>
      <c r="FA65" s="259"/>
      <c r="FB65" s="259"/>
      <c r="FC65" s="259"/>
      <c r="FD65" s="259"/>
      <c r="FE65" s="259"/>
      <c r="FF65" s="259"/>
      <c r="FG65" s="259"/>
      <c r="FH65" s="259"/>
      <c r="FI65" s="259"/>
      <c r="FJ65" s="259"/>
      <c r="FK65" s="259"/>
      <c r="FL65" s="259"/>
      <c r="FM65" s="259"/>
      <c r="FN65" s="259"/>
      <c r="FO65" s="259"/>
      <c r="FP65" s="259"/>
      <c r="FQ65" s="259"/>
      <c r="FR65" s="259"/>
      <c r="FS65" s="259"/>
      <c r="FT65" s="259"/>
      <c r="FU65" s="259"/>
      <c r="FV65" s="259"/>
      <c r="FW65" s="259"/>
      <c r="FX65" s="259"/>
      <c r="FY65" s="259"/>
      <c r="FZ65" s="259"/>
      <c r="GA65" s="259"/>
      <c r="GB65" s="259"/>
      <c r="GC65" s="259"/>
      <c r="GD65" s="259"/>
      <c r="GE65" s="259"/>
      <c r="GF65" s="259"/>
      <c r="GG65" s="259"/>
      <c r="GH65" s="259"/>
      <c r="GI65" s="259"/>
      <c r="GJ65" s="259"/>
      <c r="GK65" s="259"/>
      <c r="GL65" s="259"/>
      <c r="GM65" s="259"/>
      <c r="GN65" s="259"/>
      <c r="GO65" s="259"/>
      <c r="GP65" s="259"/>
      <c r="GQ65" s="259"/>
      <c r="GR65" s="259"/>
      <c r="GS65" s="259"/>
      <c r="GT65" s="259"/>
      <c r="GU65" s="259"/>
      <c r="GV65" s="259"/>
      <c r="GW65" s="259"/>
      <c r="GX65" s="259"/>
      <c r="GY65" s="259"/>
      <c r="GZ65" s="259"/>
      <c r="HA65" s="259"/>
      <c r="HB65" s="259"/>
      <c r="HC65" s="259"/>
      <c r="HD65" s="259"/>
      <c r="HE65" s="259"/>
      <c r="HF65" s="259"/>
      <c r="HG65" s="259"/>
      <c r="HH65" s="259"/>
      <c r="HI65" s="259"/>
      <c r="HJ65" s="259"/>
      <c r="HK65" s="259"/>
      <c r="HL65" s="259"/>
      <c r="HM65" s="259"/>
      <c r="HN65" s="259"/>
      <c r="HO65" s="259"/>
      <c r="HP65" s="259"/>
      <c r="HQ65" s="259"/>
      <c r="HR65" s="259"/>
      <c r="HS65" s="259"/>
      <c r="HT65" s="259"/>
      <c r="HU65" s="259"/>
      <c r="HV65" s="259"/>
      <c r="HW65" s="259"/>
      <c r="HX65" s="259"/>
      <c r="HY65" s="259"/>
      <c r="HZ65" s="259"/>
      <c r="IA65" s="259"/>
      <c r="IB65" s="259"/>
      <c r="IC65" s="259"/>
      <c r="ID65" s="259"/>
      <c r="IE65" s="259"/>
      <c r="IF65" s="259"/>
      <c r="IG65" s="259"/>
      <c r="IH65" s="259"/>
      <c r="II65" s="259"/>
      <c r="IJ65" s="259"/>
      <c r="IK65" s="259"/>
      <c r="IL65" s="259"/>
    </row>
    <row r="66" spans="1:246" ht="15.75" customHeight="1" outlineLevel="1" x14ac:dyDescent="0.35">
      <c r="A66" s="3" t="s">
        <v>850</v>
      </c>
      <c r="B66" s="70"/>
      <c r="C66" s="70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94"/>
      <c r="AI66" s="168"/>
      <c r="AJ66" s="168"/>
      <c r="AK66" s="168"/>
      <c r="AL66" s="168"/>
      <c r="AM66" s="168"/>
      <c r="AN66" s="168"/>
      <c r="AO66" s="168"/>
      <c r="AP66" s="168"/>
      <c r="AQ66" s="168"/>
      <c r="AR66" s="168"/>
      <c r="AS66" s="168"/>
      <c r="AT66" s="168"/>
      <c r="AU66" s="168"/>
      <c r="AV66" s="168"/>
      <c r="AW66" s="168"/>
      <c r="AX66" s="168"/>
      <c r="AY66" s="168"/>
      <c r="AZ66" s="168"/>
      <c r="BA66" s="168"/>
      <c r="BB66" s="168"/>
      <c r="BC66" s="168"/>
      <c r="BD66" s="168"/>
      <c r="BE66" s="168"/>
      <c r="BF66" s="168"/>
      <c r="BG66" s="168"/>
      <c r="BH66" s="168"/>
      <c r="BI66" s="168"/>
      <c r="BJ66" s="168"/>
      <c r="BK66" s="168"/>
      <c r="BL66" s="168"/>
      <c r="BM66" s="194"/>
      <c r="BN66" s="167"/>
      <c r="BO66" s="168"/>
      <c r="BP66" s="168"/>
      <c r="BQ66" s="168"/>
      <c r="BR66" s="168"/>
      <c r="BS66" s="168"/>
      <c r="BT66" s="168"/>
      <c r="BU66" s="168"/>
      <c r="BV66" s="168"/>
      <c r="BW66" s="168"/>
      <c r="BX66" s="168"/>
      <c r="BY66" s="168"/>
      <c r="BZ66" s="168"/>
      <c r="CA66" s="168"/>
      <c r="CB66" s="168"/>
      <c r="CC66" s="168"/>
      <c r="CD66" s="168"/>
      <c r="CE66" s="168"/>
      <c r="CF66" s="168"/>
      <c r="CG66" s="168"/>
      <c r="CH66" s="168"/>
      <c r="CI66" s="168"/>
      <c r="CJ66" s="168"/>
      <c r="CK66" s="168"/>
      <c r="CL66" s="168"/>
      <c r="CM66" s="168"/>
      <c r="CN66" s="168"/>
      <c r="CO66" s="168"/>
      <c r="CP66" s="168"/>
      <c r="CQ66" s="259"/>
      <c r="CR66" s="259"/>
      <c r="CS66" s="259"/>
      <c r="CT66" s="259"/>
      <c r="CU66" s="259"/>
      <c r="CV66" s="259"/>
      <c r="CW66" s="259"/>
      <c r="CX66" s="259"/>
      <c r="CY66" s="259"/>
      <c r="CZ66" s="259"/>
      <c r="DA66" s="259"/>
      <c r="DB66" s="259"/>
      <c r="DC66" s="259"/>
      <c r="DD66" s="259"/>
      <c r="DE66" s="259"/>
      <c r="DF66" s="259"/>
      <c r="DG66" s="259"/>
      <c r="DH66" s="259"/>
      <c r="DI66" s="259"/>
      <c r="DJ66" s="259"/>
      <c r="DK66" s="259"/>
      <c r="DL66" s="259"/>
      <c r="DM66" s="259"/>
      <c r="DN66" s="259"/>
      <c r="DO66" s="259"/>
      <c r="DP66" s="259"/>
      <c r="DQ66" s="259"/>
      <c r="DR66" s="259"/>
      <c r="DS66" s="259"/>
      <c r="DT66" s="259"/>
      <c r="DU66" s="259"/>
      <c r="DV66" s="259"/>
      <c r="DW66" s="259"/>
      <c r="DX66" s="259"/>
      <c r="DY66" s="259"/>
      <c r="DZ66" s="259"/>
      <c r="EA66" s="259"/>
      <c r="EB66" s="259"/>
      <c r="EC66" s="259"/>
      <c r="ED66" s="259"/>
      <c r="EE66" s="259"/>
      <c r="EF66" s="259"/>
      <c r="EG66" s="259"/>
      <c r="EH66" s="259"/>
      <c r="EI66" s="259"/>
      <c r="EJ66" s="259"/>
      <c r="EK66" s="259"/>
      <c r="EL66" s="259"/>
      <c r="EM66" s="259"/>
      <c r="EN66" s="259"/>
      <c r="EO66" s="259"/>
      <c r="EP66" s="259"/>
      <c r="EQ66" s="259"/>
      <c r="ER66" s="259"/>
      <c r="ES66" s="259"/>
      <c r="ET66" s="259"/>
      <c r="EU66" s="259"/>
      <c r="EV66" s="259"/>
      <c r="EW66" s="259"/>
      <c r="EX66" s="259"/>
      <c r="EY66" s="259"/>
      <c r="EZ66" s="259"/>
      <c r="FA66" s="259"/>
      <c r="FB66" s="259"/>
      <c r="FC66" s="259"/>
      <c r="FD66" s="259"/>
      <c r="FE66" s="259"/>
      <c r="FF66" s="259"/>
      <c r="FG66" s="259"/>
      <c r="FH66" s="259"/>
      <c r="FI66" s="259"/>
      <c r="FJ66" s="259"/>
      <c r="FK66" s="259"/>
      <c r="FL66" s="259"/>
      <c r="FM66" s="259"/>
      <c r="FN66" s="259"/>
      <c r="FO66" s="259"/>
      <c r="FP66" s="259"/>
      <c r="FQ66" s="259"/>
      <c r="FR66" s="259"/>
      <c r="FS66" s="259"/>
      <c r="FT66" s="259"/>
      <c r="FU66" s="259"/>
      <c r="FV66" s="259"/>
      <c r="FW66" s="259"/>
      <c r="FX66" s="259"/>
      <c r="FY66" s="259"/>
      <c r="FZ66" s="259"/>
      <c r="GA66" s="259"/>
      <c r="GB66" s="259"/>
      <c r="GC66" s="259"/>
      <c r="GD66" s="259"/>
      <c r="GE66" s="259"/>
      <c r="GF66" s="259"/>
      <c r="GG66" s="259"/>
      <c r="GH66" s="259"/>
      <c r="GI66" s="259"/>
      <c r="GJ66" s="259"/>
      <c r="GK66" s="259"/>
      <c r="GL66" s="259"/>
      <c r="GM66" s="259"/>
      <c r="GN66" s="259"/>
      <c r="GO66" s="259"/>
      <c r="GP66" s="259"/>
      <c r="GQ66" s="259"/>
      <c r="GR66" s="259"/>
      <c r="GS66" s="259"/>
      <c r="GT66" s="259"/>
      <c r="GU66" s="259"/>
      <c r="GV66" s="259"/>
      <c r="GW66" s="259"/>
      <c r="GX66" s="259"/>
      <c r="GY66" s="259"/>
      <c r="GZ66" s="259"/>
      <c r="HA66" s="259"/>
      <c r="HB66" s="259"/>
      <c r="HC66" s="259"/>
      <c r="HD66" s="259"/>
      <c r="HE66" s="259"/>
      <c r="HF66" s="259"/>
      <c r="HG66" s="259"/>
      <c r="HH66" s="259"/>
      <c r="HI66" s="259"/>
      <c r="HJ66" s="259"/>
      <c r="HK66" s="259"/>
      <c r="HL66" s="259"/>
      <c r="HM66" s="259"/>
      <c r="HN66" s="259"/>
      <c r="HO66" s="259"/>
      <c r="HP66" s="259"/>
      <c r="HQ66" s="259"/>
      <c r="HR66" s="259"/>
      <c r="HS66" s="259"/>
      <c r="HT66" s="259"/>
      <c r="HU66" s="259"/>
      <c r="HV66" s="259"/>
      <c r="HW66" s="259"/>
      <c r="HX66" s="259"/>
      <c r="HY66" s="259"/>
      <c r="HZ66" s="259"/>
      <c r="IA66" s="259"/>
      <c r="IB66" s="259"/>
      <c r="IC66" s="259"/>
      <c r="ID66" s="259"/>
      <c r="IE66" s="259"/>
      <c r="IF66" s="259"/>
      <c r="IG66" s="259"/>
      <c r="IH66" s="259"/>
      <c r="II66" s="259"/>
      <c r="IJ66" s="259"/>
      <c r="IK66" s="259"/>
      <c r="IL66" s="259"/>
    </row>
    <row r="67" spans="1:246" ht="15.75" customHeight="1" x14ac:dyDescent="0.35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94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139"/>
      <c r="CR67" s="139"/>
      <c r="CS67" s="139"/>
      <c r="CT67" s="139"/>
      <c r="CU67" s="139"/>
      <c r="CV67" s="139"/>
      <c r="CW67" s="139"/>
      <c r="CX67" s="139"/>
      <c r="CY67" s="139"/>
      <c r="CZ67" s="139"/>
      <c r="DA67" s="139"/>
      <c r="DB67" s="139"/>
      <c r="DC67" s="139"/>
      <c r="DD67" s="139"/>
      <c r="DE67" s="139"/>
      <c r="DF67" s="139"/>
      <c r="DG67" s="139"/>
      <c r="DH67" s="139"/>
      <c r="DI67" s="139"/>
      <c r="DJ67" s="139"/>
      <c r="DK67" s="139"/>
      <c r="DL67" s="139"/>
      <c r="DM67" s="139"/>
      <c r="DN67" s="139"/>
      <c r="DO67" s="139"/>
      <c r="DP67" s="139"/>
      <c r="DQ67" s="139"/>
      <c r="DR67" s="139"/>
      <c r="DS67" s="139"/>
      <c r="DT67" s="139"/>
      <c r="DU67" s="139"/>
      <c r="DV67" s="139"/>
      <c r="DW67" s="139"/>
      <c r="DX67" s="139"/>
      <c r="DY67" s="139"/>
      <c r="DZ67" s="139"/>
      <c r="EA67" s="139"/>
      <c r="EB67" s="139"/>
      <c r="EC67" s="139"/>
      <c r="ED67" s="139"/>
      <c r="EE67" s="139"/>
      <c r="EF67" s="139"/>
      <c r="EG67" s="139"/>
      <c r="EH67" s="139"/>
      <c r="EI67" s="139"/>
      <c r="EJ67" s="139"/>
      <c r="EK67" s="139"/>
      <c r="EL67" s="139"/>
      <c r="EM67" s="139"/>
      <c r="EN67" s="139"/>
      <c r="EO67" s="139"/>
      <c r="EP67" s="139"/>
      <c r="EQ67" s="139"/>
      <c r="ER67" s="139"/>
      <c r="ES67" s="139"/>
      <c r="ET67" s="139"/>
      <c r="EU67" s="139"/>
      <c r="EV67" s="139"/>
      <c r="EW67" s="139"/>
      <c r="EX67" s="139"/>
      <c r="EY67" s="139"/>
      <c r="EZ67" s="139"/>
      <c r="FA67" s="139"/>
      <c r="FB67" s="139"/>
      <c r="FC67" s="139"/>
      <c r="FD67" s="139"/>
      <c r="FE67" s="139"/>
      <c r="FF67" s="139"/>
      <c r="FG67" s="139"/>
      <c r="FH67" s="139"/>
      <c r="FI67" s="139"/>
      <c r="FJ67" s="139"/>
      <c r="FK67" s="139"/>
      <c r="FL67" s="139"/>
      <c r="FM67" s="139"/>
      <c r="FN67" s="139"/>
      <c r="FO67" s="139"/>
      <c r="FP67" s="139"/>
      <c r="FQ67" s="139"/>
      <c r="FR67" s="139"/>
      <c r="FS67" s="139"/>
      <c r="FT67" s="139"/>
      <c r="FU67" s="139"/>
      <c r="FV67" s="139"/>
      <c r="FW67" s="139"/>
      <c r="FX67" s="139"/>
      <c r="FY67" s="139"/>
      <c r="FZ67" s="139"/>
      <c r="GA67" s="139"/>
      <c r="GB67" s="139"/>
      <c r="GC67" s="139"/>
      <c r="GD67" s="139"/>
      <c r="GE67" s="139"/>
      <c r="GF67" s="139"/>
      <c r="GG67" s="139"/>
      <c r="GH67" s="139"/>
      <c r="GI67" s="139"/>
      <c r="GJ67" s="139"/>
      <c r="GK67" s="139"/>
      <c r="GL67" s="139"/>
      <c r="GM67" s="139"/>
      <c r="GN67" s="139"/>
      <c r="GO67" s="139"/>
      <c r="GP67" s="139"/>
      <c r="GQ67" s="139"/>
      <c r="GR67" s="139"/>
      <c r="GS67" s="139"/>
      <c r="GT67" s="139"/>
      <c r="GU67" s="139"/>
      <c r="GV67" s="139"/>
      <c r="GW67" s="139"/>
      <c r="GX67" s="139"/>
      <c r="GY67" s="139"/>
      <c r="GZ67" s="139"/>
      <c r="HA67" s="139"/>
      <c r="HB67" s="139"/>
      <c r="HC67" s="139"/>
      <c r="HD67" s="139"/>
      <c r="HE67" s="139"/>
      <c r="HF67" s="139"/>
      <c r="HG67" s="139"/>
      <c r="HH67" s="139"/>
      <c r="HI67" s="139"/>
      <c r="HJ67" s="139"/>
      <c r="HK67" s="139"/>
      <c r="HL67" s="139"/>
      <c r="HM67" s="139"/>
      <c r="HN67" s="139"/>
      <c r="HO67" s="139"/>
      <c r="HP67" s="139"/>
      <c r="HQ67" s="139"/>
      <c r="HR67" s="139"/>
      <c r="HS67" s="139"/>
      <c r="HT67" s="139"/>
      <c r="HU67" s="139"/>
      <c r="HV67" s="139"/>
      <c r="HW67" s="139"/>
      <c r="HX67" s="139"/>
      <c r="HY67" s="139"/>
      <c r="HZ67" s="139"/>
      <c r="IA67" s="139"/>
      <c r="IB67" s="139"/>
      <c r="IC67" s="139"/>
      <c r="ID67" s="139"/>
      <c r="IE67" s="139"/>
      <c r="IF67" s="139"/>
      <c r="IG67" s="139"/>
      <c r="IH67" s="139"/>
      <c r="II67" s="139"/>
      <c r="IJ67" s="139"/>
      <c r="IK67" s="139"/>
      <c r="IL67" s="139"/>
    </row>
    <row r="68" spans="1:246" ht="15.75" customHeight="1" x14ac:dyDescent="0.35">
      <c r="A68" s="73" t="s">
        <v>852</v>
      </c>
      <c r="B68" s="70"/>
      <c r="C68" s="70"/>
      <c r="D68" s="164">
        <f t="shared" ref="D68:CQ68" si="344">SUM(D69:D71)</f>
        <v>0</v>
      </c>
      <c r="E68" s="164">
        <f t="shared" si="344"/>
        <v>0</v>
      </c>
      <c r="F68" s="164">
        <f t="shared" si="344"/>
        <v>0</v>
      </c>
      <c r="G68" s="164">
        <f t="shared" si="344"/>
        <v>0</v>
      </c>
      <c r="H68" s="164">
        <f t="shared" si="344"/>
        <v>0</v>
      </c>
      <c r="I68" s="164">
        <f t="shared" si="344"/>
        <v>0</v>
      </c>
      <c r="J68" s="164">
        <f t="shared" si="344"/>
        <v>0</v>
      </c>
      <c r="K68" s="164">
        <f t="shared" si="344"/>
        <v>0</v>
      </c>
      <c r="L68" s="164">
        <f t="shared" si="344"/>
        <v>0</v>
      </c>
      <c r="M68" s="164">
        <f t="shared" si="344"/>
        <v>0</v>
      </c>
      <c r="N68" s="164">
        <f t="shared" si="344"/>
        <v>0</v>
      </c>
      <c r="O68" s="164">
        <f t="shared" si="344"/>
        <v>0</v>
      </c>
      <c r="P68" s="164">
        <f t="shared" si="344"/>
        <v>0</v>
      </c>
      <c r="Q68" s="164">
        <f t="shared" si="344"/>
        <v>0</v>
      </c>
      <c r="R68" s="164">
        <f t="shared" si="344"/>
        <v>0</v>
      </c>
      <c r="S68" s="164">
        <f t="shared" si="344"/>
        <v>0</v>
      </c>
      <c r="T68" s="164">
        <f t="shared" si="344"/>
        <v>0</v>
      </c>
      <c r="U68" s="164">
        <f t="shared" si="344"/>
        <v>0</v>
      </c>
      <c r="V68" s="164">
        <f t="shared" si="344"/>
        <v>0</v>
      </c>
      <c r="W68" s="164">
        <f t="shared" si="344"/>
        <v>0</v>
      </c>
      <c r="X68" s="164">
        <f t="shared" si="344"/>
        <v>0</v>
      </c>
      <c r="Y68" s="164">
        <f t="shared" si="344"/>
        <v>0</v>
      </c>
      <c r="Z68" s="164">
        <f t="shared" si="344"/>
        <v>0</v>
      </c>
      <c r="AA68" s="164">
        <f t="shared" si="344"/>
        <v>0</v>
      </c>
      <c r="AB68" s="164">
        <f t="shared" si="344"/>
        <v>0</v>
      </c>
      <c r="AC68" s="164">
        <f t="shared" si="344"/>
        <v>0</v>
      </c>
      <c r="AD68" s="164">
        <f t="shared" si="344"/>
        <v>0</v>
      </c>
      <c r="AE68" s="164">
        <f t="shared" si="344"/>
        <v>0</v>
      </c>
      <c r="AF68" s="164">
        <f t="shared" si="344"/>
        <v>0</v>
      </c>
      <c r="AG68" s="164">
        <f t="shared" si="344"/>
        <v>0</v>
      </c>
      <c r="AH68" s="193">
        <f t="shared" si="344"/>
        <v>0</v>
      </c>
      <c r="AI68" s="164">
        <f t="shared" si="344"/>
        <v>0</v>
      </c>
      <c r="AJ68" s="164">
        <f t="shared" si="344"/>
        <v>0</v>
      </c>
      <c r="AK68" s="164">
        <f t="shared" si="344"/>
        <v>0</v>
      </c>
      <c r="AL68" s="164">
        <f t="shared" si="344"/>
        <v>0</v>
      </c>
      <c r="AM68" s="164">
        <f t="shared" si="344"/>
        <v>0</v>
      </c>
      <c r="AN68" s="164">
        <f t="shared" si="344"/>
        <v>0</v>
      </c>
      <c r="AO68" s="164">
        <f t="shared" si="344"/>
        <v>0</v>
      </c>
      <c r="AP68" s="164">
        <f t="shared" si="344"/>
        <v>0</v>
      </c>
      <c r="AQ68" s="164">
        <f t="shared" si="344"/>
        <v>0</v>
      </c>
      <c r="AR68" s="164">
        <f t="shared" si="344"/>
        <v>0</v>
      </c>
      <c r="AS68" s="164">
        <f t="shared" si="344"/>
        <v>0</v>
      </c>
      <c r="AT68" s="164">
        <f t="shared" si="344"/>
        <v>0</v>
      </c>
      <c r="AU68" s="164">
        <f t="shared" si="344"/>
        <v>0</v>
      </c>
      <c r="AV68" s="164">
        <f t="shared" si="344"/>
        <v>0</v>
      </c>
      <c r="AW68" s="164">
        <f t="shared" si="344"/>
        <v>0</v>
      </c>
      <c r="AX68" s="164">
        <f t="shared" si="344"/>
        <v>0</v>
      </c>
      <c r="AY68" s="164">
        <f t="shared" si="344"/>
        <v>0</v>
      </c>
      <c r="AZ68" s="164">
        <f t="shared" si="344"/>
        <v>0</v>
      </c>
      <c r="BA68" s="164">
        <f t="shared" si="344"/>
        <v>0</v>
      </c>
      <c r="BB68" s="164">
        <f t="shared" si="344"/>
        <v>0</v>
      </c>
      <c r="BC68" s="164">
        <f t="shared" si="344"/>
        <v>0</v>
      </c>
      <c r="BD68" s="164">
        <f t="shared" si="344"/>
        <v>0</v>
      </c>
      <c r="BE68" s="164">
        <f t="shared" si="344"/>
        <v>0</v>
      </c>
      <c r="BF68" s="164">
        <f t="shared" si="344"/>
        <v>0</v>
      </c>
      <c r="BG68" s="164">
        <f t="shared" si="344"/>
        <v>0</v>
      </c>
      <c r="BH68" s="164">
        <f t="shared" si="344"/>
        <v>0</v>
      </c>
      <c r="BI68" s="164">
        <f t="shared" si="344"/>
        <v>0</v>
      </c>
      <c r="BJ68" s="164">
        <f t="shared" si="344"/>
        <v>0</v>
      </c>
      <c r="BK68" s="164">
        <f t="shared" si="344"/>
        <v>0</v>
      </c>
      <c r="BL68" s="164">
        <f t="shared" si="344"/>
        <v>0</v>
      </c>
      <c r="BM68" s="193">
        <f t="shared" si="344"/>
        <v>0</v>
      </c>
      <c r="BN68" s="163">
        <f t="shared" si="344"/>
        <v>0</v>
      </c>
      <c r="BO68" s="164">
        <f t="shared" si="344"/>
        <v>1600</v>
      </c>
      <c r="BP68" s="164">
        <f t="shared" si="344"/>
        <v>0</v>
      </c>
      <c r="BQ68" s="164">
        <f t="shared" si="344"/>
        <v>6900</v>
      </c>
      <c r="BR68" s="164">
        <f t="shared" si="344"/>
        <v>0</v>
      </c>
      <c r="BS68" s="164">
        <f t="shared" si="344"/>
        <v>0</v>
      </c>
      <c r="BT68" s="164">
        <f t="shared" si="344"/>
        <v>0</v>
      </c>
      <c r="BU68" s="164">
        <f t="shared" si="344"/>
        <v>0</v>
      </c>
      <c r="BV68" s="164">
        <f t="shared" si="344"/>
        <v>0</v>
      </c>
      <c r="BW68" s="164">
        <f t="shared" si="344"/>
        <v>0</v>
      </c>
      <c r="BX68" s="164">
        <f t="shared" si="344"/>
        <v>0</v>
      </c>
      <c r="BY68" s="164">
        <f t="shared" si="344"/>
        <v>0</v>
      </c>
      <c r="BZ68" s="164">
        <f t="shared" si="344"/>
        <v>0</v>
      </c>
      <c r="CA68" s="164">
        <f t="shared" si="344"/>
        <v>0</v>
      </c>
      <c r="CB68" s="164">
        <f t="shared" si="344"/>
        <v>0</v>
      </c>
      <c r="CC68" s="164">
        <f t="shared" si="344"/>
        <v>0</v>
      </c>
      <c r="CD68" s="164">
        <f t="shared" si="344"/>
        <v>0</v>
      </c>
      <c r="CE68" s="164">
        <f t="shared" si="344"/>
        <v>0</v>
      </c>
      <c r="CF68" s="164">
        <f t="shared" si="344"/>
        <v>0</v>
      </c>
      <c r="CG68" s="164">
        <f t="shared" si="344"/>
        <v>0</v>
      </c>
      <c r="CH68" s="164">
        <f t="shared" si="344"/>
        <v>0</v>
      </c>
      <c r="CI68" s="164">
        <f t="shared" si="344"/>
        <v>0</v>
      </c>
      <c r="CJ68" s="164">
        <f t="shared" si="344"/>
        <v>0</v>
      </c>
      <c r="CK68" s="164">
        <f t="shared" si="344"/>
        <v>0</v>
      </c>
      <c r="CL68" s="164">
        <f t="shared" si="344"/>
        <v>0</v>
      </c>
      <c r="CM68" s="164">
        <f t="shared" si="344"/>
        <v>0</v>
      </c>
      <c r="CN68" s="164">
        <f t="shared" si="344"/>
        <v>0</v>
      </c>
      <c r="CO68" s="164">
        <f t="shared" si="344"/>
        <v>0</v>
      </c>
      <c r="CP68" s="164">
        <f t="shared" si="344"/>
        <v>0</v>
      </c>
      <c r="CQ68" s="193">
        <f t="shared" si="344"/>
        <v>0</v>
      </c>
      <c r="CR68" s="193">
        <f t="shared" ref="CR68:FC68" si="345">SUM(CR69:CR71)</f>
        <v>0</v>
      </c>
      <c r="CS68" s="193">
        <f t="shared" si="345"/>
        <v>0</v>
      </c>
      <c r="CT68" s="193">
        <f t="shared" si="345"/>
        <v>0</v>
      </c>
      <c r="CU68" s="193">
        <f t="shared" si="345"/>
        <v>0</v>
      </c>
      <c r="CV68" s="193">
        <f t="shared" si="345"/>
        <v>0</v>
      </c>
      <c r="CW68" s="193">
        <f t="shared" si="345"/>
        <v>0</v>
      </c>
      <c r="CX68" s="193">
        <f t="shared" si="345"/>
        <v>0</v>
      </c>
      <c r="CY68" s="193">
        <f t="shared" si="345"/>
        <v>0</v>
      </c>
      <c r="CZ68" s="193">
        <f t="shared" si="345"/>
        <v>0</v>
      </c>
      <c r="DA68" s="193">
        <f t="shared" si="345"/>
        <v>0</v>
      </c>
      <c r="DB68" s="193">
        <f t="shared" si="345"/>
        <v>0</v>
      </c>
      <c r="DC68" s="193">
        <f t="shared" si="345"/>
        <v>0</v>
      </c>
      <c r="DD68" s="193">
        <f t="shared" si="345"/>
        <v>0</v>
      </c>
      <c r="DE68" s="193">
        <f t="shared" si="345"/>
        <v>0</v>
      </c>
      <c r="DF68" s="193">
        <f t="shared" si="345"/>
        <v>0</v>
      </c>
      <c r="DG68" s="193">
        <f t="shared" si="345"/>
        <v>0</v>
      </c>
      <c r="DH68" s="193">
        <f t="shared" si="345"/>
        <v>0</v>
      </c>
      <c r="DI68" s="193">
        <f t="shared" si="345"/>
        <v>0</v>
      </c>
      <c r="DJ68" s="193">
        <f t="shared" si="345"/>
        <v>0</v>
      </c>
      <c r="DK68" s="193">
        <f t="shared" si="345"/>
        <v>0</v>
      </c>
      <c r="DL68" s="193">
        <f t="shared" si="345"/>
        <v>0</v>
      </c>
      <c r="DM68" s="193">
        <f t="shared" si="345"/>
        <v>0</v>
      </c>
      <c r="DN68" s="193">
        <f t="shared" si="345"/>
        <v>0</v>
      </c>
      <c r="DO68" s="193">
        <f t="shared" si="345"/>
        <v>0</v>
      </c>
      <c r="DP68" s="193">
        <f t="shared" si="345"/>
        <v>0</v>
      </c>
      <c r="DQ68" s="193">
        <f t="shared" si="345"/>
        <v>0</v>
      </c>
      <c r="DR68" s="193">
        <f t="shared" si="345"/>
        <v>0</v>
      </c>
      <c r="DS68" s="193">
        <f t="shared" si="345"/>
        <v>0</v>
      </c>
      <c r="DT68" s="193">
        <f t="shared" si="345"/>
        <v>0</v>
      </c>
      <c r="DU68" s="193">
        <f t="shared" si="345"/>
        <v>0</v>
      </c>
      <c r="DV68" s="193">
        <f t="shared" si="345"/>
        <v>0</v>
      </c>
      <c r="DW68" s="193">
        <f t="shared" si="345"/>
        <v>0</v>
      </c>
      <c r="DX68" s="193">
        <f t="shared" si="345"/>
        <v>0</v>
      </c>
      <c r="DY68" s="193">
        <f t="shared" si="345"/>
        <v>0</v>
      </c>
      <c r="DZ68" s="193">
        <f t="shared" si="345"/>
        <v>0</v>
      </c>
      <c r="EA68" s="193">
        <f t="shared" si="345"/>
        <v>0</v>
      </c>
      <c r="EB68" s="193">
        <f t="shared" si="345"/>
        <v>0</v>
      </c>
      <c r="EC68" s="193">
        <f t="shared" si="345"/>
        <v>0</v>
      </c>
      <c r="ED68" s="193">
        <f t="shared" si="345"/>
        <v>0</v>
      </c>
      <c r="EE68" s="193">
        <f t="shared" si="345"/>
        <v>0</v>
      </c>
      <c r="EF68" s="193">
        <f t="shared" si="345"/>
        <v>0</v>
      </c>
      <c r="EG68" s="193">
        <f t="shared" si="345"/>
        <v>0</v>
      </c>
      <c r="EH68" s="193">
        <f t="shared" si="345"/>
        <v>0</v>
      </c>
      <c r="EI68" s="193">
        <f t="shared" si="345"/>
        <v>0</v>
      </c>
      <c r="EJ68" s="193">
        <f t="shared" si="345"/>
        <v>0</v>
      </c>
      <c r="EK68" s="193">
        <f t="shared" si="345"/>
        <v>0</v>
      </c>
      <c r="EL68" s="193">
        <f t="shared" si="345"/>
        <v>0</v>
      </c>
      <c r="EM68" s="193">
        <f t="shared" si="345"/>
        <v>0</v>
      </c>
      <c r="EN68" s="193">
        <f t="shared" si="345"/>
        <v>0</v>
      </c>
      <c r="EO68" s="193">
        <f t="shared" si="345"/>
        <v>0</v>
      </c>
      <c r="EP68" s="193">
        <f t="shared" si="345"/>
        <v>0</v>
      </c>
      <c r="EQ68" s="193">
        <f t="shared" si="345"/>
        <v>0</v>
      </c>
      <c r="ER68" s="193">
        <f t="shared" si="345"/>
        <v>0</v>
      </c>
      <c r="ES68" s="193">
        <f t="shared" si="345"/>
        <v>0</v>
      </c>
      <c r="ET68" s="193">
        <f t="shared" si="345"/>
        <v>0</v>
      </c>
      <c r="EU68" s="193">
        <f t="shared" si="345"/>
        <v>0</v>
      </c>
      <c r="EV68" s="193">
        <f t="shared" si="345"/>
        <v>0</v>
      </c>
      <c r="EW68" s="193">
        <f t="shared" si="345"/>
        <v>0</v>
      </c>
      <c r="EX68" s="193">
        <f t="shared" si="345"/>
        <v>0</v>
      </c>
      <c r="EY68" s="193">
        <f t="shared" si="345"/>
        <v>0</v>
      </c>
      <c r="EZ68" s="193">
        <f t="shared" si="345"/>
        <v>0</v>
      </c>
      <c r="FA68" s="193">
        <f t="shared" si="345"/>
        <v>0</v>
      </c>
      <c r="FB68" s="193">
        <f t="shared" si="345"/>
        <v>0</v>
      </c>
      <c r="FC68" s="193">
        <f t="shared" si="345"/>
        <v>0</v>
      </c>
      <c r="FD68" s="193">
        <f t="shared" ref="FD68:HO68" si="346">SUM(FD69:FD71)</f>
        <v>0</v>
      </c>
      <c r="FE68" s="193">
        <f t="shared" si="346"/>
        <v>0</v>
      </c>
      <c r="FF68" s="193">
        <f t="shared" si="346"/>
        <v>0</v>
      </c>
      <c r="FG68" s="193">
        <f t="shared" si="346"/>
        <v>0</v>
      </c>
      <c r="FH68" s="193">
        <f t="shared" si="346"/>
        <v>0</v>
      </c>
      <c r="FI68" s="193">
        <f t="shared" si="346"/>
        <v>0</v>
      </c>
      <c r="FJ68" s="193">
        <f t="shared" si="346"/>
        <v>0</v>
      </c>
      <c r="FK68" s="193">
        <f t="shared" si="346"/>
        <v>0</v>
      </c>
      <c r="FL68" s="193">
        <f t="shared" si="346"/>
        <v>0</v>
      </c>
      <c r="FM68" s="193">
        <f t="shared" si="346"/>
        <v>0</v>
      </c>
      <c r="FN68" s="193">
        <f t="shared" si="346"/>
        <v>0</v>
      </c>
      <c r="FO68" s="193">
        <f t="shared" si="346"/>
        <v>0</v>
      </c>
      <c r="FP68" s="193">
        <f t="shared" si="346"/>
        <v>0</v>
      </c>
      <c r="FQ68" s="193">
        <f t="shared" si="346"/>
        <v>0</v>
      </c>
      <c r="FR68" s="193">
        <f t="shared" si="346"/>
        <v>0</v>
      </c>
      <c r="FS68" s="193">
        <f t="shared" si="346"/>
        <v>0</v>
      </c>
      <c r="FT68" s="193">
        <f t="shared" si="346"/>
        <v>0</v>
      </c>
      <c r="FU68" s="193">
        <f t="shared" si="346"/>
        <v>0</v>
      </c>
      <c r="FV68" s="193">
        <f t="shared" si="346"/>
        <v>0</v>
      </c>
      <c r="FW68" s="193">
        <f t="shared" si="346"/>
        <v>0</v>
      </c>
      <c r="FX68" s="193">
        <f t="shared" si="346"/>
        <v>0</v>
      </c>
      <c r="FY68" s="193">
        <f t="shared" si="346"/>
        <v>0</v>
      </c>
      <c r="FZ68" s="193">
        <f t="shared" si="346"/>
        <v>0</v>
      </c>
      <c r="GA68" s="193">
        <f t="shared" si="346"/>
        <v>0</v>
      </c>
      <c r="GB68" s="193">
        <f t="shared" si="346"/>
        <v>0</v>
      </c>
      <c r="GC68" s="193">
        <f t="shared" si="346"/>
        <v>0</v>
      </c>
      <c r="GD68" s="193">
        <f t="shared" si="346"/>
        <v>0</v>
      </c>
      <c r="GE68" s="193">
        <f t="shared" si="346"/>
        <v>0</v>
      </c>
      <c r="GF68" s="193">
        <f t="shared" si="346"/>
        <v>0</v>
      </c>
      <c r="GG68" s="193">
        <f t="shared" si="346"/>
        <v>0</v>
      </c>
      <c r="GH68" s="193">
        <f t="shared" si="346"/>
        <v>0</v>
      </c>
      <c r="GI68" s="193">
        <f t="shared" si="346"/>
        <v>0</v>
      </c>
      <c r="GJ68" s="193">
        <f t="shared" si="346"/>
        <v>0</v>
      </c>
      <c r="GK68" s="193">
        <f t="shared" si="346"/>
        <v>0</v>
      </c>
      <c r="GL68" s="193">
        <f t="shared" si="346"/>
        <v>0</v>
      </c>
      <c r="GM68" s="193">
        <f t="shared" si="346"/>
        <v>0</v>
      </c>
      <c r="GN68" s="193">
        <f t="shared" si="346"/>
        <v>0</v>
      </c>
      <c r="GO68" s="193">
        <f t="shared" si="346"/>
        <v>0</v>
      </c>
      <c r="GP68" s="193">
        <f t="shared" si="346"/>
        <v>0</v>
      </c>
      <c r="GQ68" s="193">
        <f t="shared" si="346"/>
        <v>0</v>
      </c>
      <c r="GR68" s="193">
        <f t="shared" si="346"/>
        <v>0</v>
      </c>
      <c r="GS68" s="193">
        <f t="shared" si="346"/>
        <v>0</v>
      </c>
      <c r="GT68" s="193">
        <f t="shared" si="346"/>
        <v>0</v>
      </c>
      <c r="GU68" s="193">
        <f t="shared" si="346"/>
        <v>0</v>
      </c>
      <c r="GV68" s="193">
        <f t="shared" si="346"/>
        <v>0</v>
      </c>
      <c r="GW68" s="193">
        <f t="shared" si="346"/>
        <v>0</v>
      </c>
      <c r="GX68" s="193">
        <f t="shared" si="346"/>
        <v>0</v>
      </c>
      <c r="GY68" s="193">
        <f t="shared" si="346"/>
        <v>0</v>
      </c>
      <c r="GZ68" s="193">
        <f t="shared" si="346"/>
        <v>0</v>
      </c>
      <c r="HA68" s="193">
        <f t="shared" si="346"/>
        <v>0</v>
      </c>
      <c r="HB68" s="193">
        <f t="shared" si="346"/>
        <v>0</v>
      </c>
      <c r="HC68" s="193">
        <f t="shared" si="346"/>
        <v>0</v>
      </c>
      <c r="HD68" s="193">
        <f t="shared" si="346"/>
        <v>0</v>
      </c>
      <c r="HE68" s="193">
        <f t="shared" si="346"/>
        <v>0</v>
      </c>
      <c r="HF68" s="193">
        <f t="shared" si="346"/>
        <v>0</v>
      </c>
      <c r="HG68" s="193">
        <f t="shared" si="346"/>
        <v>0</v>
      </c>
      <c r="HH68" s="193">
        <f t="shared" si="346"/>
        <v>0</v>
      </c>
      <c r="HI68" s="193">
        <f t="shared" si="346"/>
        <v>0</v>
      </c>
      <c r="HJ68" s="193">
        <f t="shared" si="346"/>
        <v>0</v>
      </c>
      <c r="HK68" s="193">
        <f t="shared" si="346"/>
        <v>0</v>
      </c>
      <c r="HL68" s="193">
        <f t="shared" si="346"/>
        <v>0</v>
      </c>
      <c r="HM68" s="193">
        <f t="shared" si="346"/>
        <v>0</v>
      </c>
      <c r="HN68" s="193">
        <f t="shared" si="346"/>
        <v>0</v>
      </c>
      <c r="HO68" s="193">
        <f t="shared" si="346"/>
        <v>0</v>
      </c>
      <c r="HP68" s="193">
        <f t="shared" ref="HP68:IL68" si="347">SUM(HP69:HP71)</f>
        <v>0</v>
      </c>
      <c r="HQ68" s="193">
        <f t="shared" si="347"/>
        <v>0</v>
      </c>
      <c r="HR68" s="193">
        <f t="shared" si="347"/>
        <v>0</v>
      </c>
      <c r="HS68" s="193">
        <f t="shared" si="347"/>
        <v>0</v>
      </c>
      <c r="HT68" s="193">
        <f t="shared" si="347"/>
        <v>0</v>
      </c>
      <c r="HU68" s="193">
        <f t="shared" si="347"/>
        <v>0</v>
      </c>
      <c r="HV68" s="193">
        <f t="shared" si="347"/>
        <v>0</v>
      </c>
      <c r="HW68" s="193">
        <f t="shared" si="347"/>
        <v>0</v>
      </c>
      <c r="HX68" s="193">
        <f t="shared" si="347"/>
        <v>0</v>
      </c>
      <c r="HY68" s="193">
        <f t="shared" si="347"/>
        <v>0</v>
      </c>
      <c r="HZ68" s="193">
        <f t="shared" si="347"/>
        <v>0</v>
      </c>
      <c r="IA68" s="193">
        <f t="shared" si="347"/>
        <v>0</v>
      </c>
      <c r="IB68" s="193">
        <f t="shared" si="347"/>
        <v>0</v>
      </c>
      <c r="IC68" s="193">
        <f t="shared" si="347"/>
        <v>0</v>
      </c>
      <c r="ID68" s="193">
        <f t="shared" si="347"/>
        <v>0</v>
      </c>
      <c r="IE68" s="193">
        <f t="shared" si="347"/>
        <v>0</v>
      </c>
      <c r="IF68" s="193">
        <f t="shared" si="347"/>
        <v>0</v>
      </c>
      <c r="IG68" s="193">
        <f t="shared" si="347"/>
        <v>0</v>
      </c>
      <c r="IH68" s="193">
        <f t="shared" si="347"/>
        <v>0</v>
      </c>
      <c r="II68" s="193">
        <f t="shared" si="347"/>
        <v>0</v>
      </c>
      <c r="IJ68" s="193">
        <f t="shared" si="347"/>
        <v>0</v>
      </c>
      <c r="IK68" s="193">
        <f t="shared" si="347"/>
        <v>0</v>
      </c>
      <c r="IL68" s="193">
        <f t="shared" si="347"/>
        <v>0</v>
      </c>
    </row>
    <row r="69" spans="1:246" ht="15.75" customHeight="1" outlineLevel="1" x14ac:dyDescent="0.35">
      <c r="A69" s="3" t="s">
        <v>853</v>
      </c>
      <c r="B69" s="70"/>
      <c r="C69" s="70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94"/>
      <c r="AI69" s="168"/>
      <c r="AJ69" s="168"/>
      <c r="AK69" s="168"/>
      <c r="AL69" s="168"/>
      <c r="AM69" s="168"/>
      <c r="AN69" s="168"/>
      <c r="AO69" s="168"/>
      <c r="AP69" s="168"/>
      <c r="AQ69" s="168"/>
      <c r="AR69" s="168"/>
      <c r="AS69" s="168"/>
      <c r="AT69" s="168"/>
      <c r="AU69" s="168"/>
      <c r="AV69" s="168"/>
      <c r="AW69" s="168"/>
      <c r="AX69" s="168"/>
      <c r="AY69" s="168"/>
      <c r="AZ69" s="168"/>
      <c r="BA69" s="168"/>
      <c r="BB69" s="168"/>
      <c r="BC69" s="168"/>
      <c r="BD69" s="168"/>
      <c r="BE69" s="168"/>
      <c r="BF69" s="168"/>
      <c r="BG69" s="168"/>
      <c r="BH69" s="168"/>
      <c r="BI69" s="168"/>
      <c r="BJ69" s="168"/>
      <c r="BK69" s="168"/>
      <c r="BL69" s="168"/>
      <c r="BM69" s="194"/>
      <c r="BN69" s="167"/>
      <c r="BO69" s="168">
        <v>1600</v>
      </c>
      <c r="BP69" s="168"/>
      <c r="BQ69" s="168">
        <v>6900</v>
      </c>
      <c r="BR69" s="168"/>
      <c r="BS69" s="168"/>
      <c r="BT69" s="168"/>
      <c r="BU69" s="168"/>
      <c r="BV69" s="168"/>
      <c r="BW69" s="168"/>
      <c r="BX69" s="168"/>
      <c r="BY69" s="168"/>
      <c r="BZ69" s="168"/>
      <c r="CA69" s="168"/>
      <c r="CB69" s="168"/>
      <c r="CC69" s="168"/>
      <c r="CD69" s="168"/>
      <c r="CE69" s="168"/>
      <c r="CF69" s="168"/>
      <c r="CG69" s="168"/>
      <c r="CH69" s="168"/>
      <c r="CI69" s="168"/>
      <c r="CJ69" s="168"/>
      <c r="CK69" s="168"/>
      <c r="CL69" s="168"/>
      <c r="CM69" s="168"/>
      <c r="CN69" s="168"/>
      <c r="CO69" s="168"/>
      <c r="CP69" s="168"/>
      <c r="CQ69" s="259"/>
      <c r="CR69" s="259"/>
      <c r="CS69" s="259"/>
      <c r="CT69" s="259"/>
      <c r="CU69" s="259"/>
      <c r="CV69" s="259"/>
      <c r="CW69" s="259"/>
      <c r="CX69" s="259"/>
      <c r="CY69" s="259"/>
      <c r="CZ69" s="259"/>
      <c r="DA69" s="259"/>
      <c r="DB69" s="259"/>
      <c r="DC69" s="259"/>
      <c r="DD69" s="259"/>
      <c r="DE69" s="259"/>
      <c r="DF69" s="259"/>
      <c r="DG69" s="259"/>
      <c r="DH69" s="259"/>
      <c r="DI69" s="259"/>
      <c r="DJ69" s="259"/>
      <c r="DK69" s="259"/>
      <c r="DL69" s="259"/>
      <c r="DM69" s="259"/>
      <c r="DN69" s="259"/>
      <c r="DO69" s="259"/>
      <c r="DP69" s="259"/>
      <c r="DQ69" s="259"/>
      <c r="DR69" s="259"/>
      <c r="DS69" s="259"/>
      <c r="DT69" s="259"/>
      <c r="DU69" s="259"/>
      <c r="DV69" s="259"/>
      <c r="DW69" s="259"/>
      <c r="DX69" s="259"/>
      <c r="DY69" s="259"/>
      <c r="DZ69" s="259"/>
      <c r="EA69" s="259"/>
      <c r="EB69" s="259"/>
      <c r="EC69" s="259"/>
      <c r="ED69" s="259"/>
      <c r="EE69" s="259"/>
      <c r="EF69" s="259"/>
      <c r="EG69" s="259"/>
      <c r="EH69" s="259"/>
      <c r="EI69" s="259"/>
      <c r="EJ69" s="259"/>
      <c r="EK69" s="259"/>
      <c r="EL69" s="259"/>
      <c r="EM69" s="259"/>
      <c r="EN69" s="259"/>
      <c r="EO69" s="259"/>
      <c r="EP69" s="259"/>
      <c r="EQ69" s="259"/>
      <c r="ER69" s="259"/>
      <c r="ES69" s="259"/>
      <c r="ET69" s="259"/>
      <c r="EU69" s="259"/>
      <c r="EV69" s="259"/>
      <c r="EW69" s="259"/>
      <c r="EX69" s="259"/>
      <c r="EY69" s="259"/>
      <c r="EZ69" s="259"/>
      <c r="FA69" s="259"/>
      <c r="FB69" s="259"/>
      <c r="FC69" s="259"/>
      <c r="FD69" s="259"/>
      <c r="FE69" s="259"/>
      <c r="FF69" s="259"/>
      <c r="FG69" s="259"/>
      <c r="FH69" s="259"/>
      <c r="FI69" s="259"/>
      <c r="FJ69" s="259"/>
      <c r="FK69" s="259"/>
      <c r="FL69" s="259"/>
      <c r="FM69" s="259"/>
      <c r="FN69" s="259"/>
      <c r="FO69" s="259"/>
      <c r="FP69" s="259"/>
      <c r="FQ69" s="259"/>
      <c r="FR69" s="259"/>
      <c r="FS69" s="259"/>
      <c r="FT69" s="259"/>
      <c r="FU69" s="259"/>
      <c r="FV69" s="259"/>
      <c r="FW69" s="259"/>
      <c r="FX69" s="259"/>
      <c r="FY69" s="259"/>
      <c r="FZ69" s="259"/>
      <c r="GA69" s="259"/>
      <c r="GB69" s="259"/>
      <c r="GC69" s="259"/>
      <c r="GD69" s="259"/>
      <c r="GE69" s="259"/>
      <c r="GF69" s="259"/>
      <c r="GG69" s="259"/>
      <c r="GH69" s="259"/>
      <c r="GI69" s="259"/>
      <c r="GJ69" s="259"/>
      <c r="GK69" s="259"/>
      <c r="GL69" s="259"/>
      <c r="GM69" s="259"/>
      <c r="GN69" s="259"/>
      <c r="GO69" s="259"/>
      <c r="GP69" s="259"/>
      <c r="GQ69" s="259"/>
      <c r="GR69" s="259"/>
      <c r="GS69" s="259"/>
      <c r="GT69" s="259"/>
      <c r="GU69" s="259"/>
      <c r="GV69" s="259"/>
      <c r="GW69" s="259"/>
      <c r="GX69" s="259"/>
      <c r="GY69" s="259"/>
      <c r="GZ69" s="259"/>
      <c r="HA69" s="259"/>
      <c r="HB69" s="259"/>
      <c r="HC69" s="259"/>
      <c r="HD69" s="259"/>
      <c r="HE69" s="259"/>
      <c r="HF69" s="259"/>
      <c r="HG69" s="259"/>
      <c r="HH69" s="259"/>
      <c r="HI69" s="259"/>
      <c r="HJ69" s="259"/>
      <c r="HK69" s="259"/>
      <c r="HL69" s="259"/>
      <c r="HM69" s="259"/>
      <c r="HN69" s="259"/>
      <c r="HO69" s="259"/>
      <c r="HP69" s="259"/>
      <c r="HQ69" s="259"/>
      <c r="HR69" s="259"/>
      <c r="HS69" s="259"/>
      <c r="HT69" s="259"/>
      <c r="HU69" s="259"/>
      <c r="HV69" s="259"/>
      <c r="HW69" s="259"/>
      <c r="HX69" s="259"/>
      <c r="HY69" s="259"/>
      <c r="HZ69" s="259"/>
      <c r="IA69" s="259"/>
      <c r="IB69" s="259"/>
      <c r="IC69" s="259"/>
      <c r="ID69" s="259"/>
      <c r="IE69" s="259"/>
      <c r="IF69" s="259"/>
      <c r="IG69" s="259"/>
      <c r="IH69" s="259"/>
      <c r="II69" s="259"/>
      <c r="IJ69" s="259"/>
      <c r="IK69" s="259"/>
      <c r="IL69" s="259"/>
    </row>
    <row r="70" spans="1:246" ht="15.75" customHeight="1" outlineLevel="1" x14ac:dyDescent="0.35">
      <c r="A70" s="3" t="s">
        <v>854</v>
      </c>
      <c r="B70" s="70"/>
      <c r="C70" s="70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94"/>
      <c r="AI70" s="168"/>
      <c r="AJ70" s="168"/>
      <c r="AK70" s="168"/>
      <c r="AL70" s="168"/>
      <c r="AM70" s="168"/>
      <c r="AN70" s="168"/>
      <c r="AO70" s="168"/>
      <c r="AP70" s="168"/>
      <c r="AQ70" s="168"/>
      <c r="AR70" s="168"/>
      <c r="AS70" s="168"/>
      <c r="AT70" s="168"/>
      <c r="AU70" s="168"/>
      <c r="AV70" s="168"/>
      <c r="AW70" s="168"/>
      <c r="AX70" s="168"/>
      <c r="AY70" s="168"/>
      <c r="AZ70" s="168"/>
      <c r="BA70" s="168"/>
      <c r="BB70" s="168"/>
      <c r="BC70" s="168"/>
      <c r="BD70" s="168"/>
      <c r="BE70" s="168"/>
      <c r="BF70" s="168"/>
      <c r="BG70" s="168"/>
      <c r="BH70" s="168"/>
      <c r="BI70" s="168"/>
      <c r="BJ70" s="168"/>
      <c r="BK70" s="168"/>
      <c r="BL70" s="168"/>
      <c r="BM70" s="194"/>
      <c r="BN70" s="167"/>
      <c r="BO70" s="168"/>
      <c r="BP70" s="168"/>
      <c r="BQ70" s="168"/>
      <c r="BR70" s="168"/>
      <c r="BS70" s="168"/>
      <c r="BT70" s="168"/>
      <c r="BU70" s="168"/>
      <c r="BV70" s="168"/>
      <c r="BW70" s="168"/>
      <c r="BX70" s="168"/>
      <c r="BY70" s="168"/>
      <c r="BZ70" s="168"/>
      <c r="CA70" s="168"/>
      <c r="CB70" s="168"/>
      <c r="CC70" s="168"/>
      <c r="CD70" s="168"/>
      <c r="CE70" s="168"/>
      <c r="CF70" s="168"/>
      <c r="CG70" s="168"/>
      <c r="CH70" s="168"/>
      <c r="CI70" s="168"/>
      <c r="CJ70" s="168"/>
      <c r="CK70" s="168"/>
      <c r="CL70" s="168"/>
      <c r="CM70" s="168"/>
      <c r="CN70" s="168"/>
      <c r="CO70" s="168"/>
      <c r="CP70" s="168"/>
      <c r="CQ70" s="259"/>
      <c r="CR70" s="259"/>
      <c r="CS70" s="259"/>
      <c r="CT70" s="259"/>
      <c r="CU70" s="259"/>
      <c r="CV70" s="259"/>
      <c r="CW70" s="259"/>
      <c r="CX70" s="259"/>
      <c r="CY70" s="259"/>
      <c r="CZ70" s="259"/>
      <c r="DA70" s="259"/>
      <c r="DB70" s="259"/>
      <c r="DC70" s="259"/>
      <c r="DD70" s="259"/>
      <c r="DE70" s="259"/>
      <c r="DF70" s="259"/>
      <c r="DG70" s="259"/>
      <c r="DH70" s="259"/>
      <c r="DI70" s="259"/>
      <c r="DJ70" s="259"/>
      <c r="DK70" s="259"/>
      <c r="DL70" s="259"/>
      <c r="DM70" s="259"/>
      <c r="DN70" s="259"/>
      <c r="DO70" s="259"/>
      <c r="DP70" s="259"/>
      <c r="DQ70" s="259"/>
      <c r="DR70" s="259"/>
      <c r="DS70" s="259"/>
      <c r="DT70" s="259"/>
      <c r="DU70" s="259"/>
      <c r="DV70" s="259"/>
      <c r="DW70" s="259"/>
      <c r="DX70" s="259"/>
      <c r="DY70" s="259"/>
      <c r="DZ70" s="259"/>
      <c r="EA70" s="259"/>
      <c r="EB70" s="259"/>
      <c r="EC70" s="259"/>
      <c r="ED70" s="259"/>
      <c r="EE70" s="259"/>
      <c r="EF70" s="259"/>
      <c r="EG70" s="259"/>
      <c r="EH70" s="259"/>
      <c r="EI70" s="259"/>
      <c r="EJ70" s="259"/>
      <c r="EK70" s="259"/>
      <c r="EL70" s="259"/>
      <c r="EM70" s="259"/>
      <c r="EN70" s="259"/>
      <c r="EO70" s="259"/>
      <c r="EP70" s="259"/>
      <c r="EQ70" s="259"/>
      <c r="ER70" s="259"/>
      <c r="ES70" s="259"/>
      <c r="ET70" s="259"/>
      <c r="EU70" s="259"/>
      <c r="EV70" s="259"/>
      <c r="EW70" s="259"/>
      <c r="EX70" s="259"/>
      <c r="EY70" s="259"/>
      <c r="EZ70" s="259"/>
      <c r="FA70" s="259"/>
      <c r="FB70" s="259"/>
      <c r="FC70" s="259"/>
      <c r="FD70" s="259"/>
      <c r="FE70" s="259"/>
      <c r="FF70" s="259"/>
      <c r="FG70" s="259"/>
      <c r="FH70" s="259"/>
      <c r="FI70" s="259"/>
      <c r="FJ70" s="259"/>
      <c r="FK70" s="259"/>
      <c r="FL70" s="259"/>
      <c r="FM70" s="259"/>
      <c r="FN70" s="259"/>
      <c r="FO70" s="259"/>
      <c r="FP70" s="259"/>
      <c r="FQ70" s="259"/>
      <c r="FR70" s="259"/>
      <c r="FS70" s="259"/>
      <c r="FT70" s="259"/>
      <c r="FU70" s="259"/>
      <c r="FV70" s="259"/>
      <c r="FW70" s="259"/>
      <c r="FX70" s="259"/>
      <c r="FY70" s="259"/>
      <c r="FZ70" s="259"/>
      <c r="GA70" s="259"/>
      <c r="GB70" s="259"/>
      <c r="GC70" s="259"/>
      <c r="GD70" s="259"/>
      <c r="GE70" s="259"/>
      <c r="GF70" s="259"/>
      <c r="GG70" s="259"/>
      <c r="GH70" s="259"/>
      <c r="GI70" s="259"/>
      <c r="GJ70" s="259"/>
      <c r="GK70" s="259"/>
      <c r="GL70" s="259"/>
      <c r="GM70" s="259"/>
      <c r="GN70" s="259"/>
      <c r="GO70" s="259"/>
      <c r="GP70" s="259"/>
      <c r="GQ70" s="259"/>
      <c r="GR70" s="259"/>
      <c r="GS70" s="259"/>
      <c r="GT70" s="259"/>
      <c r="GU70" s="259"/>
      <c r="GV70" s="259"/>
      <c r="GW70" s="259"/>
      <c r="GX70" s="259"/>
      <c r="GY70" s="259"/>
      <c r="GZ70" s="259"/>
      <c r="HA70" s="259"/>
      <c r="HB70" s="259"/>
      <c r="HC70" s="259"/>
      <c r="HD70" s="259"/>
      <c r="HE70" s="259"/>
      <c r="HF70" s="259"/>
      <c r="HG70" s="259"/>
      <c r="HH70" s="259"/>
      <c r="HI70" s="259"/>
      <c r="HJ70" s="259"/>
      <c r="HK70" s="259"/>
      <c r="HL70" s="259"/>
      <c r="HM70" s="259"/>
      <c r="HN70" s="259"/>
      <c r="HO70" s="259"/>
      <c r="HP70" s="259"/>
      <c r="HQ70" s="259"/>
      <c r="HR70" s="259"/>
      <c r="HS70" s="259"/>
      <c r="HT70" s="259"/>
      <c r="HU70" s="259"/>
      <c r="HV70" s="259"/>
      <c r="HW70" s="259"/>
      <c r="HX70" s="259"/>
      <c r="HY70" s="259"/>
      <c r="HZ70" s="259"/>
      <c r="IA70" s="259"/>
      <c r="IB70" s="259"/>
      <c r="IC70" s="259"/>
      <c r="ID70" s="259"/>
      <c r="IE70" s="259"/>
      <c r="IF70" s="259"/>
      <c r="IG70" s="259"/>
      <c r="IH70" s="259"/>
      <c r="II70" s="259"/>
      <c r="IJ70" s="259"/>
      <c r="IK70" s="259"/>
      <c r="IL70" s="259"/>
    </row>
    <row r="71" spans="1:246" ht="15.75" customHeight="1" outlineLevel="1" thickBot="1" x14ac:dyDescent="0.4">
      <c r="A71" s="3" t="s">
        <v>855</v>
      </c>
      <c r="B71" s="70"/>
      <c r="C71" s="70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94"/>
      <c r="AI71" s="168"/>
      <c r="AJ71" s="168"/>
      <c r="AK71" s="168"/>
      <c r="AL71" s="168"/>
      <c r="AM71" s="168"/>
      <c r="AN71" s="168"/>
      <c r="AO71" s="168"/>
      <c r="AP71" s="168"/>
      <c r="AQ71" s="168"/>
      <c r="AR71" s="168"/>
      <c r="AS71" s="168"/>
      <c r="AT71" s="168"/>
      <c r="AU71" s="168"/>
      <c r="AV71" s="168"/>
      <c r="AW71" s="168"/>
      <c r="AX71" s="168"/>
      <c r="AY71" s="168"/>
      <c r="AZ71" s="168"/>
      <c r="BA71" s="168"/>
      <c r="BB71" s="168"/>
      <c r="BC71" s="168"/>
      <c r="BD71" s="168"/>
      <c r="BE71" s="168"/>
      <c r="BF71" s="168"/>
      <c r="BG71" s="168"/>
      <c r="BH71" s="168"/>
      <c r="BI71" s="168"/>
      <c r="BJ71" s="168"/>
      <c r="BK71" s="168"/>
      <c r="BL71" s="168"/>
      <c r="BM71" s="194"/>
      <c r="BN71" s="180"/>
      <c r="BO71" s="181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1"/>
      <c r="CB71" s="181"/>
      <c r="CC71" s="181"/>
      <c r="CD71" s="181"/>
      <c r="CE71" s="181"/>
      <c r="CF71" s="181"/>
      <c r="CG71" s="181"/>
      <c r="CH71" s="181"/>
      <c r="CI71" s="181"/>
      <c r="CJ71" s="181"/>
      <c r="CK71" s="181"/>
      <c r="CL71" s="181"/>
      <c r="CM71" s="181"/>
      <c r="CN71" s="181"/>
      <c r="CO71" s="181"/>
      <c r="CP71" s="181"/>
      <c r="CQ71" s="261"/>
      <c r="CR71" s="261"/>
      <c r="CS71" s="261"/>
      <c r="CT71" s="261"/>
      <c r="CU71" s="261"/>
      <c r="CV71" s="261"/>
      <c r="CW71" s="261"/>
      <c r="CX71" s="261"/>
      <c r="CY71" s="261"/>
      <c r="CZ71" s="261"/>
      <c r="DA71" s="261"/>
      <c r="DB71" s="261"/>
      <c r="DC71" s="261"/>
      <c r="DD71" s="261"/>
      <c r="DE71" s="261"/>
      <c r="DF71" s="261"/>
      <c r="DG71" s="261"/>
      <c r="DH71" s="261"/>
      <c r="DI71" s="261"/>
      <c r="DJ71" s="261"/>
      <c r="DK71" s="261"/>
      <c r="DL71" s="261"/>
      <c r="DM71" s="261"/>
      <c r="DN71" s="261"/>
      <c r="DO71" s="261"/>
      <c r="DP71" s="261"/>
      <c r="DQ71" s="261"/>
      <c r="DR71" s="261"/>
      <c r="DS71" s="261"/>
      <c r="DT71" s="261"/>
      <c r="DU71" s="261"/>
      <c r="DV71" s="261"/>
      <c r="DW71" s="261"/>
      <c r="DX71" s="261"/>
      <c r="DY71" s="261"/>
      <c r="DZ71" s="261"/>
      <c r="EA71" s="261"/>
      <c r="EB71" s="261"/>
      <c r="EC71" s="261"/>
      <c r="ED71" s="261"/>
      <c r="EE71" s="261"/>
      <c r="EF71" s="261"/>
      <c r="EG71" s="261"/>
      <c r="EH71" s="261"/>
      <c r="EI71" s="261"/>
      <c r="EJ71" s="261"/>
      <c r="EK71" s="261"/>
      <c r="EL71" s="261"/>
      <c r="EM71" s="261"/>
      <c r="EN71" s="261"/>
      <c r="EO71" s="261"/>
      <c r="EP71" s="261"/>
      <c r="EQ71" s="261"/>
      <c r="ER71" s="261"/>
      <c r="ES71" s="261"/>
      <c r="ET71" s="261"/>
      <c r="EU71" s="261"/>
      <c r="EV71" s="261"/>
      <c r="EW71" s="261"/>
      <c r="EX71" s="261"/>
      <c r="EY71" s="261"/>
      <c r="EZ71" s="261"/>
      <c r="FA71" s="261"/>
      <c r="FB71" s="261"/>
      <c r="FC71" s="261"/>
      <c r="FD71" s="261"/>
      <c r="FE71" s="261"/>
      <c r="FF71" s="261"/>
      <c r="FG71" s="261"/>
      <c r="FH71" s="261"/>
      <c r="FI71" s="261"/>
      <c r="FJ71" s="261"/>
      <c r="FK71" s="261"/>
      <c r="FL71" s="261"/>
      <c r="FM71" s="261"/>
      <c r="FN71" s="261"/>
      <c r="FO71" s="261"/>
      <c r="FP71" s="261"/>
      <c r="FQ71" s="261"/>
      <c r="FR71" s="261"/>
      <c r="FS71" s="261"/>
      <c r="FT71" s="261"/>
      <c r="FU71" s="261"/>
      <c r="FV71" s="261"/>
      <c r="FW71" s="261"/>
      <c r="FX71" s="261"/>
      <c r="FY71" s="261"/>
      <c r="FZ71" s="261"/>
      <c r="GA71" s="261"/>
      <c r="GB71" s="261"/>
      <c r="GC71" s="261"/>
      <c r="GD71" s="261"/>
      <c r="GE71" s="261"/>
      <c r="GF71" s="261"/>
      <c r="GG71" s="261"/>
      <c r="GH71" s="261"/>
      <c r="GI71" s="261"/>
      <c r="GJ71" s="261"/>
      <c r="GK71" s="261"/>
      <c r="GL71" s="261"/>
      <c r="GM71" s="261"/>
      <c r="GN71" s="261"/>
      <c r="GO71" s="261"/>
      <c r="GP71" s="261"/>
      <c r="GQ71" s="261"/>
      <c r="GR71" s="261"/>
      <c r="GS71" s="261"/>
      <c r="GT71" s="261"/>
      <c r="GU71" s="261"/>
      <c r="GV71" s="261"/>
      <c r="GW71" s="261"/>
      <c r="GX71" s="261"/>
      <c r="GY71" s="261"/>
      <c r="GZ71" s="261"/>
      <c r="HA71" s="261"/>
      <c r="HB71" s="261"/>
      <c r="HC71" s="261"/>
      <c r="HD71" s="261"/>
      <c r="HE71" s="261"/>
      <c r="HF71" s="261"/>
      <c r="HG71" s="261"/>
      <c r="HH71" s="261"/>
      <c r="HI71" s="261"/>
      <c r="HJ71" s="261"/>
      <c r="HK71" s="261"/>
      <c r="HL71" s="261"/>
      <c r="HM71" s="261"/>
      <c r="HN71" s="261"/>
      <c r="HO71" s="261"/>
      <c r="HP71" s="261"/>
      <c r="HQ71" s="261"/>
      <c r="HR71" s="261"/>
      <c r="HS71" s="261"/>
      <c r="HT71" s="261"/>
      <c r="HU71" s="261"/>
      <c r="HV71" s="261"/>
      <c r="HW71" s="261"/>
      <c r="HX71" s="261"/>
      <c r="HY71" s="261"/>
      <c r="HZ71" s="261"/>
      <c r="IA71" s="261"/>
      <c r="IB71" s="261"/>
      <c r="IC71" s="261"/>
      <c r="ID71" s="261"/>
      <c r="IE71" s="261"/>
      <c r="IF71" s="261"/>
      <c r="IG71" s="261"/>
      <c r="IH71" s="261"/>
      <c r="II71" s="261"/>
      <c r="IJ71" s="261"/>
      <c r="IK71" s="261"/>
      <c r="IL71" s="261"/>
    </row>
    <row r="72" spans="1:246" ht="15.75" customHeight="1" x14ac:dyDescent="0.35">
      <c r="B72" s="70"/>
      <c r="C72" s="70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</row>
    <row r="73" spans="1:246" ht="15.75" customHeight="1" x14ac:dyDescent="0.35">
      <c r="B73" s="70"/>
      <c r="C73" s="70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</row>
    <row r="74" spans="1:246" ht="15.75" customHeight="1" x14ac:dyDescent="0.35"/>
    <row r="75" spans="1:246" ht="15.75" customHeight="1" x14ac:dyDescent="0.35"/>
    <row r="76" spans="1:246" ht="15.75" customHeight="1" x14ac:dyDescent="0.35"/>
    <row r="77" spans="1:246" ht="15.75" customHeight="1" x14ac:dyDescent="0.35"/>
    <row r="78" spans="1:246" ht="15.75" customHeight="1" x14ac:dyDescent="0.35"/>
    <row r="79" spans="1:246" ht="15.75" customHeight="1" x14ac:dyDescent="0.35"/>
    <row r="80" spans="1:24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A2"/>
  </mergeCells>
  <pageMargins left="0.511811024" right="0.511811024" top="0.78740157499999996" bottom="0.78740157499999996" header="0" footer="0"/>
  <pageSetup orientation="landscape" r:id="rId1"/>
  <headerFooter>
    <oddHeader>&amp;L&amp;"Calibri"&amp;10&amp;K0000FF TechnipFMC | Internal&amp;1#_x000D_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4B083"/>
  </sheetPr>
  <dimension ref="A1:G1000"/>
  <sheetViews>
    <sheetView showGridLines="0" zoomScale="61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F1" sqref="F1:G1"/>
    </sheetView>
  </sheetViews>
  <sheetFormatPr defaultColWidth="14.453125" defaultRowHeight="15" customHeight="1" outlineLevelRow="2" outlineLevelCol="1" x14ac:dyDescent="0.35"/>
  <cols>
    <col min="1" max="1" width="52.1796875" customWidth="1"/>
    <col min="2" max="2" width="9.453125" customWidth="1"/>
    <col min="3" max="3" width="8.7265625" customWidth="1"/>
    <col min="4" max="4" width="15.26953125" customWidth="1" outlineLevel="1"/>
    <col min="5" max="5" width="12.453125" customWidth="1" outlineLevel="1"/>
    <col min="6" max="6" width="14.26953125" customWidth="1" outlineLevel="1"/>
    <col min="7" max="7" width="12.453125" customWidth="1" outlineLevel="1"/>
  </cols>
  <sheetData>
    <row r="1" spans="1:7" ht="15" customHeight="1" x14ac:dyDescent="0.35">
      <c r="A1" s="240" t="s">
        <v>89</v>
      </c>
      <c r="D1" s="251">
        <v>45505</v>
      </c>
      <c r="E1" s="243"/>
      <c r="F1" s="252">
        <v>45536</v>
      </c>
      <c r="G1" s="245"/>
    </row>
    <row r="2" spans="1:7" ht="14.5" x14ac:dyDescent="0.35">
      <c r="A2" s="241"/>
      <c r="D2" s="224" t="s">
        <v>794</v>
      </c>
      <c r="E2" s="225" t="s">
        <v>887</v>
      </c>
      <c r="F2" s="226" t="s">
        <v>794</v>
      </c>
      <c r="G2" s="226" t="s">
        <v>887</v>
      </c>
    </row>
    <row r="3" spans="1:7" ht="14.5" x14ac:dyDescent="0.35">
      <c r="B3" s="70"/>
      <c r="C3" s="70"/>
      <c r="D3" s="71"/>
      <c r="E3" s="72"/>
    </row>
    <row r="4" spans="1:7" ht="14.5" x14ac:dyDescent="0.35">
      <c r="A4" s="73" t="s">
        <v>796</v>
      </c>
      <c r="C4" s="70"/>
      <c r="D4" s="74">
        <f t="shared" ref="D4:G4" si="0">SUM(D5:D10)</f>
        <v>79814.880000000005</v>
      </c>
      <c r="E4" s="75">
        <f t="shared" si="0"/>
        <v>0</v>
      </c>
      <c r="F4" s="76">
        <f t="shared" si="0"/>
        <v>73103.81</v>
      </c>
      <c r="G4" s="76">
        <f t="shared" si="0"/>
        <v>0</v>
      </c>
    </row>
    <row r="5" spans="1:7" ht="14.5" outlineLevel="1" x14ac:dyDescent="0.35">
      <c r="A5" s="3" t="s">
        <v>797</v>
      </c>
      <c r="B5" s="70"/>
      <c r="C5" s="70" t="s">
        <v>798</v>
      </c>
      <c r="D5" s="77">
        <f>SUMIFS('S. Conrado (F.C. mensal)'!15:15,'S. Conrado (F.C. mensal)'!$2:$2,"&gt;="&amp;'Output S. Conrado (mensal)'!D$1,'S. Conrado (F.C. mensal)'!$2:$2,"&lt;="&amp;EOMONTH(D$1,0))</f>
        <v>0</v>
      </c>
      <c r="E5" s="78"/>
      <c r="F5" s="79">
        <f>SUMIFS('S. Conrado (F.C. mensal)'!15:15,'S. Conrado (F.C. mensal)'!$2:$2,"&gt;="&amp;'Output S. Conrado (mensal)'!F$1,'S. Conrado (F.C. mensal)'!$2:$2,"&lt;="&amp;EOMONTH(F$1,0))</f>
        <v>435.52</v>
      </c>
      <c r="G5" s="79"/>
    </row>
    <row r="6" spans="1:7" ht="14.5" outlineLevel="1" x14ac:dyDescent="0.35">
      <c r="A6" s="3" t="s">
        <v>799</v>
      </c>
      <c r="B6" s="70"/>
      <c r="C6" s="70"/>
      <c r="D6" s="77">
        <f>SUMIFS('S. Conrado (F.C. mensal)'!16:16,'S. Conrado (F.C. mensal)'!$2:$2,"&gt;="&amp;'Output S. Conrado (mensal)'!D$1,'S. Conrado (F.C. mensal)'!$2:$2,"&lt;="&amp;EOMONTH(D$1,0))</f>
        <v>19657.46</v>
      </c>
      <c r="E6" s="78"/>
      <c r="F6" s="79">
        <f>SUMIFS('S. Conrado (F.C. mensal)'!16:16,'S. Conrado (F.C. mensal)'!$2:$2,"&gt;="&amp;'Output S. Conrado (mensal)'!F$1,'S. Conrado (F.C. mensal)'!$2:$2,"&lt;="&amp;EOMONTH(F$1,0))</f>
        <v>26514.399999999998</v>
      </c>
      <c r="G6" s="79"/>
    </row>
    <row r="7" spans="1:7" ht="14.5" outlineLevel="1" x14ac:dyDescent="0.35">
      <c r="A7" s="3" t="s">
        <v>800</v>
      </c>
      <c r="B7" s="70"/>
      <c r="C7" s="70"/>
      <c r="D7" s="77">
        <f>SUMIFS('S. Conrado (F.C. mensal)'!17:17,'S. Conrado (F.C. mensal)'!$2:$2,"&gt;="&amp;'Output S. Conrado (mensal)'!D$1,'S. Conrado (F.C. mensal)'!$2:$2,"&lt;="&amp;EOMONTH(D$1,0))</f>
        <v>12785.11</v>
      </c>
      <c r="E7" s="78"/>
      <c r="F7" s="79">
        <f>SUMIFS('S. Conrado (F.C. mensal)'!17:17,'S. Conrado (F.C. mensal)'!$2:$2,"&gt;="&amp;'Output S. Conrado (mensal)'!F$1,'S. Conrado (F.C. mensal)'!$2:$2,"&lt;="&amp;EOMONTH(F$1,0))</f>
        <v>15919.339999999998</v>
      </c>
      <c r="G7" s="79"/>
    </row>
    <row r="8" spans="1:7" ht="14.5" outlineLevel="1" x14ac:dyDescent="0.35">
      <c r="A8" s="3" t="s">
        <v>801</v>
      </c>
      <c r="B8" s="70"/>
      <c r="C8" s="70"/>
      <c r="D8" s="77">
        <f>SUMIFS('S. Conrado (F.C. mensal)'!18:18,'S. Conrado (F.C. mensal)'!$2:$2,"&gt;="&amp;'Output S. Conrado (mensal)'!D$1,'S. Conrado (F.C. mensal)'!$2:$2,"&lt;="&amp;EOMONTH(D$1,0))</f>
        <v>9168.58</v>
      </c>
      <c r="E8" s="78"/>
      <c r="F8" s="79">
        <f>SUMIFS('S. Conrado (F.C. mensal)'!18:18,'S. Conrado (F.C. mensal)'!$2:$2,"&gt;="&amp;'Output S. Conrado (mensal)'!F$1,'S. Conrado (F.C. mensal)'!$2:$2,"&lt;="&amp;EOMONTH(F$1,0))</f>
        <v>18948.61</v>
      </c>
      <c r="G8" s="79"/>
    </row>
    <row r="9" spans="1:7" ht="14.5" outlineLevel="1" x14ac:dyDescent="0.35">
      <c r="A9" s="3" t="s">
        <v>802</v>
      </c>
      <c r="B9" s="70"/>
      <c r="C9" s="70"/>
      <c r="D9" s="77">
        <f>SUMIFS('S. Conrado (F.C. mensal)'!19:19,'S. Conrado (F.C. mensal)'!$2:$2,"&gt;="&amp;'Output S. Conrado (mensal)'!D$1,'S. Conrado (F.C. mensal)'!$2:$2,"&lt;="&amp;EOMONTH(D$1,0))</f>
        <v>28957.73</v>
      </c>
      <c r="E9" s="78"/>
      <c r="F9" s="79">
        <f>SUMIFS('S. Conrado (F.C. mensal)'!19:19,'S. Conrado (F.C. mensal)'!$2:$2,"&gt;="&amp;'Output S. Conrado (mensal)'!F$1,'S. Conrado (F.C. mensal)'!$2:$2,"&lt;="&amp;EOMONTH(F$1,0))</f>
        <v>11000</v>
      </c>
      <c r="G9" s="79"/>
    </row>
    <row r="10" spans="1:7" ht="14.5" outlineLevel="1" x14ac:dyDescent="0.35">
      <c r="A10" s="3" t="s">
        <v>803</v>
      </c>
      <c r="B10" s="70"/>
      <c r="C10" s="70"/>
      <c r="D10" s="77">
        <f>SUMIFS('S. Conrado (F.C. mensal)'!20:20,'S. Conrado (F.C. mensal)'!$2:$2,"&gt;="&amp;'Output S. Conrado (mensal)'!D$1,'S. Conrado (F.C. mensal)'!$2:$2,"&lt;="&amp;EOMONTH(D$1,0))</f>
        <v>9246</v>
      </c>
      <c r="E10" s="78"/>
      <c r="F10" s="79">
        <f>SUMIFS('S. Conrado (F.C. mensal)'!20:20,'S. Conrado (F.C. mensal)'!$2:$2,"&gt;="&amp;'Output S. Conrado (mensal)'!F$1,'S. Conrado (F.C. mensal)'!$2:$2,"&lt;="&amp;EOMONTH(F$1,0))</f>
        <v>285.94</v>
      </c>
      <c r="G10" s="79"/>
    </row>
    <row r="11" spans="1:7" ht="14.5" x14ac:dyDescent="0.35">
      <c r="B11" s="70"/>
      <c r="C11" s="70"/>
      <c r="D11" s="77"/>
      <c r="E11" s="78"/>
      <c r="F11" s="79"/>
      <c r="G11" s="79"/>
    </row>
    <row r="12" spans="1:7" ht="14.5" x14ac:dyDescent="0.35">
      <c r="A12" s="73" t="s">
        <v>809</v>
      </c>
      <c r="B12" s="81"/>
      <c r="C12" s="70"/>
      <c r="D12" s="82">
        <f t="shared" ref="D12:G12" si="1">SUM(D13:D17)</f>
        <v>172.98999999999998</v>
      </c>
      <c r="E12" s="83">
        <f t="shared" si="1"/>
        <v>0</v>
      </c>
      <c r="F12" s="84">
        <f t="shared" si="1"/>
        <v>185.5</v>
      </c>
      <c r="G12" s="84">
        <f t="shared" si="1"/>
        <v>0</v>
      </c>
    </row>
    <row r="13" spans="1:7" ht="15.75" customHeight="1" outlineLevel="1" x14ac:dyDescent="0.35">
      <c r="A13" s="3" t="s">
        <v>810</v>
      </c>
      <c r="B13" s="85"/>
      <c r="C13" s="70"/>
      <c r="D13" s="77">
        <f>SUMIFS('S. Conrado (F.C. mensal)'!23:23,'S. Conrado (F.C. mensal)'!$2:$2,"&gt;="&amp;'Output S. Conrado (mensal)'!D$1,'S. Conrado (F.C. mensal)'!$2:$2,"&lt;="&amp;EOMONTH(D$1,0))</f>
        <v>0</v>
      </c>
      <c r="E13" s="78"/>
      <c r="F13" s="79">
        <f>SUMIFS('S. Conrado (F.C. mensal)'!23:23,'S. Conrado (F.C. mensal)'!$2:$2,"&gt;="&amp;'Output S. Conrado (mensal)'!F$1,'S. Conrado (F.C. mensal)'!$2:$2,"&lt;="&amp;EOMONTH(F$1,0))</f>
        <v>0</v>
      </c>
      <c r="G13" s="79"/>
    </row>
    <row r="14" spans="1:7" ht="15.75" customHeight="1" outlineLevel="1" x14ac:dyDescent="0.35">
      <c r="A14" s="3" t="s">
        <v>811</v>
      </c>
      <c r="B14" s="85"/>
      <c r="C14" s="70"/>
      <c r="D14" s="77">
        <f>SUMIFS('S. Conrado (F.C. mensal)'!24:24,'S. Conrado (F.C. mensal)'!$2:$2,"&gt;="&amp;'Output S. Conrado (mensal)'!D$1,'S. Conrado (F.C. mensal)'!$2:$2,"&lt;="&amp;EOMONTH(D$1,0))</f>
        <v>0</v>
      </c>
      <c r="E14" s="78"/>
      <c r="F14" s="79">
        <f>SUMIFS('S. Conrado (F.C. mensal)'!24:24,'S. Conrado (F.C. mensal)'!$2:$2,"&gt;="&amp;'Output S. Conrado (mensal)'!F$1,'S. Conrado (F.C. mensal)'!$2:$2,"&lt;="&amp;EOMONTH(F$1,0))</f>
        <v>0</v>
      </c>
      <c r="G14" s="79"/>
    </row>
    <row r="15" spans="1:7" ht="15.75" customHeight="1" outlineLevel="1" x14ac:dyDescent="0.35">
      <c r="A15" s="3" t="s">
        <v>812</v>
      </c>
      <c r="B15" s="85"/>
      <c r="C15" s="85"/>
      <c r="D15" s="77">
        <f>SUMIFS('S. Conrado (F.C. mensal)'!25:25,'S. Conrado (F.C. mensal)'!$2:$2,"&gt;="&amp;'Output S. Conrado (mensal)'!D$1,'S. Conrado (F.C. mensal)'!$2:$2,"&lt;="&amp;EOMONTH(D$1,0))</f>
        <v>28.609999999999996</v>
      </c>
      <c r="E15" s="78"/>
      <c r="F15" s="79">
        <f>SUMIFS('S. Conrado (F.C. mensal)'!25:25,'S. Conrado (F.C. mensal)'!$2:$2,"&gt;="&amp;'Output S. Conrado (mensal)'!F$1,'S. Conrado (F.C. mensal)'!$2:$2,"&lt;="&amp;EOMONTH(F$1,0))</f>
        <v>61.66</v>
      </c>
      <c r="G15" s="79"/>
    </row>
    <row r="16" spans="1:7" ht="15.75" customHeight="1" outlineLevel="1" x14ac:dyDescent="0.35">
      <c r="A16" s="3" t="s">
        <v>813</v>
      </c>
      <c r="B16" s="85"/>
      <c r="C16" s="70"/>
      <c r="D16" s="77">
        <f>SUMIFS('S. Conrado (F.C. mensal)'!26:26,'S. Conrado (F.C. mensal)'!$2:$2,"&gt;="&amp;'Output S. Conrado (mensal)'!D$1,'S. Conrado (F.C. mensal)'!$2:$2,"&lt;="&amp;EOMONTH(D$1,0))</f>
        <v>144.38</v>
      </c>
      <c r="E16" s="78"/>
      <c r="F16" s="79">
        <f>SUMIFS('S. Conrado (F.C. mensal)'!26:26,'S. Conrado (F.C. mensal)'!$2:$2,"&gt;="&amp;'Output S. Conrado (mensal)'!F$1,'S. Conrado (F.C. mensal)'!$2:$2,"&lt;="&amp;EOMONTH(F$1,0))</f>
        <v>123.84</v>
      </c>
      <c r="G16" s="79"/>
    </row>
    <row r="17" spans="1:7" ht="15.75" customHeight="1" outlineLevel="1" x14ac:dyDescent="0.35">
      <c r="A17" s="3" t="s">
        <v>814</v>
      </c>
      <c r="B17" s="85"/>
      <c r="C17" s="70"/>
      <c r="D17" s="77">
        <f>SUMIFS('S. Conrado (F.C. mensal)'!27:27,'S. Conrado (F.C. mensal)'!$2:$2,"&gt;="&amp;'Output S. Conrado (mensal)'!D$1,'S. Conrado (F.C. mensal)'!$2:$2,"&lt;="&amp;EOMONTH(D$1,0))</f>
        <v>0</v>
      </c>
      <c r="E17" s="78"/>
      <c r="F17" s="79">
        <f>SUMIFS('S. Conrado (F.C. mensal)'!27:27,'S. Conrado (F.C. mensal)'!$2:$2,"&gt;="&amp;'Output S. Conrado (mensal)'!F$1,'S. Conrado (F.C. mensal)'!$2:$2,"&lt;="&amp;EOMONTH(F$1,0))</f>
        <v>0</v>
      </c>
      <c r="G17" s="79"/>
    </row>
    <row r="18" spans="1:7" ht="15.75" customHeight="1" x14ac:dyDescent="0.35">
      <c r="B18" s="70"/>
      <c r="C18" s="70"/>
      <c r="D18" s="77"/>
      <c r="E18" s="78"/>
      <c r="F18" s="79"/>
      <c r="G18" s="79"/>
    </row>
    <row r="19" spans="1:7" ht="15.75" customHeight="1" x14ac:dyDescent="0.35">
      <c r="A19" s="73" t="s">
        <v>815</v>
      </c>
      <c r="B19" s="70"/>
      <c r="C19" s="70"/>
      <c r="D19" s="74">
        <f t="shared" ref="D19:G19" si="2">SUM(D20:D28)</f>
        <v>37035.19</v>
      </c>
      <c r="E19" s="75">
        <f t="shared" si="2"/>
        <v>0</v>
      </c>
      <c r="F19" s="76">
        <f t="shared" si="2"/>
        <v>53429.06</v>
      </c>
      <c r="G19" s="76">
        <f t="shared" si="2"/>
        <v>0</v>
      </c>
    </row>
    <row r="20" spans="1:7" ht="15.75" customHeight="1" outlineLevel="1" x14ac:dyDescent="0.35">
      <c r="A20" s="3" t="s">
        <v>32</v>
      </c>
      <c r="B20" s="70"/>
      <c r="C20" s="70"/>
      <c r="D20" s="77">
        <f>SUMIFS('S. Conrado (F.C. mensal)'!30:30,'S. Conrado (F.C. mensal)'!$2:$2,"&gt;="&amp;'Output S. Conrado (mensal)'!D$1,'S. Conrado (F.C. mensal)'!$2:$2,"&lt;="&amp;EOMONTH(D$1,0))</f>
        <v>5159.2299999999996</v>
      </c>
      <c r="E20" s="78"/>
      <c r="F20" s="79">
        <f>SUMIFS('S. Conrado (F.C. mensal)'!30:30,'S. Conrado (F.C. mensal)'!$2:$2,"&gt;="&amp;'Output S. Conrado (mensal)'!F$1,'S. Conrado (F.C. mensal)'!$2:$2,"&lt;="&amp;EOMONTH(F$1,0))</f>
        <v>8922.0800000000017</v>
      </c>
      <c r="G20" s="79"/>
    </row>
    <row r="21" spans="1:7" ht="15.75" customHeight="1" outlineLevel="1" x14ac:dyDescent="0.35">
      <c r="A21" s="3" t="s">
        <v>42</v>
      </c>
      <c r="B21" s="70"/>
      <c r="C21" s="70"/>
      <c r="D21" s="77">
        <f>SUMIFS('S. Conrado (F.C. mensal)'!31:31,'S. Conrado (F.C. mensal)'!$2:$2,"&gt;="&amp;'Output S. Conrado (mensal)'!D$1,'S. Conrado (F.C. mensal)'!$2:$2,"&lt;="&amp;EOMONTH(D$1,0))</f>
        <v>3558.46</v>
      </c>
      <c r="E21" s="78"/>
      <c r="F21" s="79">
        <f>SUMIFS('S. Conrado (F.C. mensal)'!31:31,'S. Conrado (F.C. mensal)'!$2:$2,"&gt;="&amp;'Output S. Conrado (mensal)'!F$1,'S. Conrado (F.C. mensal)'!$2:$2,"&lt;="&amp;EOMONTH(F$1,0))</f>
        <v>3181.66</v>
      </c>
      <c r="G21" s="79"/>
    </row>
    <row r="22" spans="1:7" ht="15.75" customHeight="1" outlineLevel="1" x14ac:dyDescent="0.35">
      <c r="A22" s="3" t="s">
        <v>38</v>
      </c>
      <c r="B22" s="70"/>
      <c r="C22" s="70"/>
      <c r="D22" s="77">
        <f>SUMIFS('S. Conrado (F.C. mensal)'!32:32,'S. Conrado (F.C. mensal)'!$2:$2,"&gt;="&amp;'Output S. Conrado (mensal)'!D$1,'S. Conrado (F.C. mensal)'!$2:$2,"&lt;="&amp;EOMONTH(D$1,0))</f>
        <v>14354.089999999998</v>
      </c>
      <c r="E22" s="78"/>
      <c r="F22" s="79">
        <f>SUMIFS('S. Conrado (F.C. mensal)'!32:32,'S. Conrado (F.C. mensal)'!$2:$2,"&gt;="&amp;'Output S. Conrado (mensal)'!F$1,'S. Conrado (F.C. mensal)'!$2:$2,"&lt;="&amp;EOMONTH(F$1,0))</f>
        <v>27164.43</v>
      </c>
      <c r="G22" s="79"/>
    </row>
    <row r="23" spans="1:7" ht="15.75" customHeight="1" outlineLevel="1" x14ac:dyDescent="0.35">
      <c r="A23" s="3" t="s">
        <v>51</v>
      </c>
      <c r="B23" s="70"/>
      <c r="C23" s="70"/>
      <c r="D23" s="77">
        <f>SUMIFS('S. Conrado (F.C. mensal)'!33:33,'S. Conrado (F.C. mensal)'!$2:$2,"&gt;="&amp;'Output S. Conrado (mensal)'!D$1,'S. Conrado (F.C. mensal)'!$2:$2,"&lt;="&amp;EOMONTH(D$1,0))</f>
        <v>584.1</v>
      </c>
      <c r="E23" s="78"/>
      <c r="F23" s="79">
        <f>SUMIFS('S. Conrado (F.C. mensal)'!33:33,'S. Conrado (F.C. mensal)'!$2:$2,"&gt;="&amp;'Output S. Conrado (mensal)'!F$1,'S. Conrado (F.C. mensal)'!$2:$2,"&lt;="&amp;EOMONTH(F$1,0))</f>
        <v>723.53</v>
      </c>
      <c r="G23" s="79"/>
    </row>
    <row r="24" spans="1:7" ht="15.75" customHeight="1" outlineLevel="1" x14ac:dyDescent="0.35">
      <c r="A24" s="3" t="s">
        <v>56</v>
      </c>
      <c r="B24" s="70"/>
      <c r="C24" s="70"/>
      <c r="D24" s="77">
        <f>SUMIFS('S. Conrado (F.C. mensal)'!34:34,'S. Conrado (F.C. mensal)'!$2:$2,"&gt;="&amp;'Output S. Conrado (mensal)'!D$1,'S. Conrado (F.C. mensal)'!$2:$2,"&lt;="&amp;EOMONTH(D$1,0))</f>
        <v>0</v>
      </c>
      <c r="E24" s="78"/>
      <c r="F24" s="79">
        <f>SUMIFS('S. Conrado (F.C. mensal)'!34:34,'S. Conrado (F.C. mensal)'!$2:$2,"&gt;="&amp;'Output S. Conrado (mensal)'!F$1,'S. Conrado (F.C. mensal)'!$2:$2,"&lt;="&amp;EOMONTH(F$1,0))</f>
        <v>0</v>
      </c>
      <c r="G24" s="79"/>
    </row>
    <row r="25" spans="1:7" ht="15.75" customHeight="1" outlineLevel="1" x14ac:dyDescent="0.35">
      <c r="A25" s="3" t="s">
        <v>60</v>
      </c>
      <c r="B25" s="70"/>
      <c r="C25" s="70"/>
      <c r="D25" s="77">
        <f>SUMIFS('S. Conrado (F.C. mensal)'!35:35,'S. Conrado (F.C. mensal)'!$2:$2,"&gt;="&amp;'Output S. Conrado (mensal)'!D$1,'S. Conrado (F.C. mensal)'!$2:$2,"&lt;="&amp;EOMONTH(D$1,0))</f>
        <v>0</v>
      </c>
      <c r="E25" s="78"/>
      <c r="F25" s="79">
        <f>SUMIFS('S. Conrado (F.C. mensal)'!35:35,'S. Conrado (F.C. mensal)'!$2:$2,"&gt;="&amp;'Output S. Conrado (mensal)'!F$1,'S. Conrado (F.C. mensal)'!$2:$2,"&lt;="&amp;EOMONTH(F$1,0))</f>
        <v>0</v>
      </c>
      <c r="G25" s="79"/>
    </row>
    <row r="26" spans="1:7" ht="15.75" customHeight="1" outlineLevel="1" x14ac:dyDescent="0.35">
      <c r="A26" s="3" t="s">
        <v>55</v>
      </c>
      <c r="B26" s="70"/>
      <c r="C26" s="70"/>
      <c r="D26" s="77">
        <f>SUMIFS('S. Conrado (F.C. mensal)'!36:36,'S. Conrado (F.C. mensal)'!$2:$2,"&gt;="&amp;'Output S. Conrado (mensal)'!D$1,'S. Conrado (F.C. mensal)'!$2:$2,"&lt;="&amp;EOMONTH(D$1,0))</f>
        <v>2804.46</v>
      </c>
      <c r="E26" s="78"/>
      <c r="F26" s="79">
        <f>SUMIFS('S. Conrado (F.C. mensal)'!36:36,'S. Conrado (F.C. mensal)'!$2:$2,"&gt;="&amp;'Output S. Conrado (mensal)'!F$1,'S. Conrado (F.C. mensal)'!$2:$2,"&lt;="&amp;EOMONTH(F$1,0))</f>
        <v>3107.9900000000002</v>
      </c>
      <c r="G26" s="79"/>
    </row>
    <row r="27" spans="1:7" ht="15.75" customHeight="1" outlineLevel="1" x14ac:dyDescent="0.35">
      <c r="A27" s="3" t="s">
        <v>67</v>
      </c>
      <c r="B27" s="70"/>
      <c r="C27" s="70"/>
      <c r="D27" s="77">
        <f>SUMIFS('S. Conrado (F.C. mensal)'!37:37,'S. Conrado (F.C. mensal)'!$2:$2,"&gt;="&amp;'Output S. Conrado (mensal)'!D$1,'S. Conrado (F.C. mensal)'!$2:$2,"&lt;="&amp;EOMONTH(D$1,0))</f>
        <v>2025.7</v>
      </c>
      <c r="E27" s="78"/>
      <c r="F27" s="79">
        <f>SUMIFS('S. Conrado (F.C. mensal)'!37:37,'S. Conrado (F.C. mensal)'!$2:$2,"&gt;="&amp;'Output S. Conrado (mensal)'!F$1,'S. Conrado (F.C. mensal)'!$2:$2,"&lt;="&amp;EOMONTH(F$1,0))</f>
        <v>1723.04</v>
      </c>
      <c r="G27" s="79"/>
    </row>
    <row r="28" spans="1:7" ht="15.75" customHeight="1" outlineLevel="1" x14ac:dyDescent="0.35">
      <c r="A28" s="3" t="s">
        <v>36</v>
      </c>
      <c r="B28" s="70"/>
      <c r="C28" s="70"/>
      <c r="D28" s="77">
        <f>SUMIFS('S. Conrado (F.C. mensal)'!38:38,'S. Conrado (F.C. mensal)'!$2:$2,"&gt;="&amp;'Output S. Conrado (mensal)'!D$1,'S. Conrado (F.C. mensal)'!$2:$2,"&lt;="&amp;EOMONTH(D$1,0))</f>
        <v>8549.1500000000015</v>
      </c>
      <c r="E28" s="78"/>
      <c r="F28" s="79">
        <f>SUMIFS('S. Conrado (F.C. mensal)'!38:38,'S. Conrado (F.C. mensal)'!$2:$2,"&gt;="&amp;'Output S. Conrado (mensal)'!F$1,'S. Conrado (F.C. mensal)'!$2:$2,"&lt;="&amp;EOMONTH(F$1,0))</f>
        <v>8606.33</v>
      </c>
      <c r="G28" s="79"/>
    </row>
    <row r="29" spans="1:7" ht="15.75" customHeight="1" x14ac:dyDescent="0.35">
      <c r="B29" s="70"/>
      <c r="C29" s="70"/>
      <c r="D29" s="77"/>
      <c r="E29" s="78"/>
      <c r="F29" s="79"/>
      <c r="G29" s="79"/>
    </row>
    <row r="30" spans="1:7" ht="15.75" customHeight="1" x14ac:dyDescent="0.35">
      <c r="A30" s="73" t="s">
        <v>816</v>
      </c>
      <c r="B30" s="70"/>
      <c r="C30" s="70"/>
      <c r="D30" s="82">
        <f t="shared" ref="D30:G30" si="3">SUM(D4,-D12,-D19)</f>
        <v>42606.7</v>
      </c>
      <c r="E30" s="83">
        <f t="shared" si="3"/>
        <v>0</v>
      </c>
      <c r="F30" s="84">
        <f t="shared" si="3"/>
        <v>19489.25</v>
      </c>
      <c r="G30" s="84">
        <f t="shared" si="3"/>
        <v>0</v>
      </c>
    </row>
    <row r="31" spans="1:7" ht="15.75" customHeight="1" x14ac:dyDescent="0.35">
      <c r="A31" s="3" t="s">
        <v>817</v>
      </c>
      <c r="B31" s="70"/>
      <c r="C31" s="70"/>
      <c r="D31" s="86">
        <f t="shared" ref="D31:G31" si="4">IFERROR(D30/D$4,"-")</f>
        <v>0.53381900718262054</v>
      </c>
      <c r="E31" s="87" t="str">
        <f t="shared" si="4"/>
        <v>-</v>
      </c>
      <c r="F31" s="88">
        <f t="shared" si="4"/>
        <v>0.26659691198037422</v>
      </c>
      <c r="G31" s="88" t="str">
        <f t="shared" si="4"/>
        <v>-</v>
      </c>
    </row>
    <row r="32" spans="1:7" ht="15.75" customHeight="1" x14ac:dyDescent="0.35">
      <c r="B32" s="70"/>
      <c r="C32" s="70"/>
      <c r="D32" s="77"/>
      <c r="E32" s="78"/>
      <c r="F32" s="79"/>
      <c r="G32" s="79"/>
    </row>
    <row r="33" spans="1:7" ht="15.75" customHeight="1" x14ac:dyDescent="0.35">
      <c r="A33" s="73" t="s">
        <v>818</v>
      </c>
      <c r="B33" s="89"/>
      <c r="C33" s="89"/>
      <c r="D33" s="82">
        <f t="shared" ref="D33:G33" si="5">SUM(D34,D41,D50)</f>
        <v>33710.42</v>
      </c>
      <c r="E33" s="83">
        <f t="shared" si="5"/>
        <v>0</v>
      </c>
      <c r="F33" s="84">
        <f t="shared" si="5"/>
        <v>15679.93</v>
      </c>
      <c r="G33" s="84">
        <f t="shared" si="5"/>
        <v>0</v>
      </c>
    </row>
    <row r="34" spans="1:7" ht="15.75" customHeight="1" outlineLevel="1" x14ac:dyDescent="0.35">
      <c r="A34" s="90" t="s">
        <v>819</v>
      </c>
      <c r="B34" s="70"/>
      <c r="C34" s="70"/>
      <c r="D34" s="91">
        <f t="shared" ref="D34:G34" si="6">SUM(D35:D40)</f>
        <v>3481.1800000000003</v>
      </c>
      <c r="E34" s="92">
        <f t="shared" si="6"/>
        <v>0</v>
      </c>
      <c r="F34" s="93">
        <f t="shared" si="6"/>
        <v>8617.98</v>
      </c>
      <c r="G34" s="93">
        <f t="shared" si="6"/>
        <v>0</v>
      </c>
    </row>
    <row r="35" spans="1:7" ht="15.75" customHeight="1" outlineLevel="2" x14ac:dyDescent="0.35">
      <c r="A35" s="3" t="s">
        <v>820</v>
      </c>
      <c r="B35" s="70"/>
      <c r="C35" s="70"/>
      <c r="D35" s="77">
        <f>SUMIFS('S. Conrado (F.C. mensal)'!42:42,'S. Conrado (F.C. mensal)'!$2:$2,"&gt;="&amp;'Output S. Conrado (mensal)'!D$1,'S. Conrado (F.C. mensal)'!$2:$2,"&lt;="&amp;EOMONTH(D$1,0))</f>
        <v>1631.18</v>
      </c>
      <c r="E35" s="78"/>
      <c r="F35" s="79">
        <f>SUMIFS('S. Conrado (F.C. mensal)'!42:42,'S. Conrado (F.C. mensal)'!$2:$2,"&gt;="&amp;'Output S. Conrado (mensal)'!F$1,'S. Conrado (F.C. mensal)'!$2:$2,"&lt;="&amp;EOMONTH(F$1,0))</f>
        <v>3835.2</v>
      </c>
      <c r="G35" s="79"/>
    </row>
    <row r="36" spans="1:7" ht="15.75" customHeight="1" outlineLevel="2" x14ac:dyDescent="0.35">
      <c r="A36" s="3" t="s">
        <v>821</v>
      </c>
      <c r="B36" s="70"/>
      <c r="C36" s="70"/>
      <c r="D36" s="77">
        <f>SUMIFS('S. Conrado (F.C. mensal)'!43:43,'S. Conrado (F.C. mensal)'!$2:$2,"&gt;="&amp;'Output S. Conrado (mensal)'!D$1,'S. Conrado (F.C. mensal)'!$2:$2,"&lt;="&amp;EOMONTH(D$1,0))</f>
        <v>1800</v>
      </c>
      <c r="E36" s="78"/>
      <c r="F36" s="79">
        <f>SUMIFS('S. Conrado (F.C. mensal)'!43:43,'S. Conrado (F.C. mensal)'!$2:$2,"&gt;="&amp;'Output S. Conrado (mensal)'!F$1,'S. Conrado (F.C. mensal)'!$2:$2,"&lt;="&amp;EOMONTH(F$1,0))</f>
        <v>4732.7800000000007</v>
      </c>
      <c r="G36" s="79"/>
    </row>
    <row r="37" spans="1:7" ht="15.75" customHeight="1" outlineLevel="2" x14ac:dyDescent="0.35">
      <c r="A37" s="3" t="s">
        <v>822</v>
      </c>
      <c r="B37" s="70"/>
      <c r="C37" s="70"/>
      <c r="D37" s="77">
        <f>SUMIFS('S. Conrado (F.C. mensal)'!44:44,'S. Conrado (F.C. mensal)'!$2:$2,"&gt;="&amp;'Output S. Conrado (mensal)'!D$1,'S. Conrado (F.C. mensal)'!$2:$2,"&lt;="&amp;EOMONTH(D$1,0))</f>
        <v>0</v>
      </c>
      <c r="E37" s="78"/>
      <c r="F37" s="79">
        <f>SUMIFS('S. Conrado (F.C. mensal)'!44:44,'S. Conrado (F.C. mensal)'!$2:$2,"&gt;="&amp;'Output S. Conrado (mensal)'!F$1,'S. Conrado (F.C. mensal)'!$2:$2,"&lt;="&amp;EOMONTH(F$1,0))</f>
        <v>0</v>
      </c>
      <c r="G37" s="79"/>
    </row>
    <row r="38" spans="1:7" ht="15.75" customHeight="1" outlineLevel="2" x14ac:dyDescent="0.35">
      <c r="A38" s="3" t="s">
        <v>823</v>
      </c>
      <c r="B38" s="70"/>
      <c r="C38" s="70"/>
      <c r="D38" s="77">
        <f>SUMIFS('S. Conrado (F.C. mensal)'!45:45,'S. Conrado (F.C. mensal)'!$2:$2,"&gt;="&amp;'Output S. Conrado (mensal)'!D$1,'S. Conrado (F.C. mensal)'!$2:$2,"&lt;="&amp;EOMONTH(D$1,0))</f>
        <v>0</v>
      </c>
      <c r="E38" s="78"/>
      <c r="F38" s="79">
        <f>SUMIFS('S. Conrado (F.C. mensal)'!45:45,'S. Conrado (F.C. mensal)'!$2:$2,"&gt;="&amp;'Output S. Conrado (mensal)'!F$1,'S. Conrado (F.C. mensal)'!$2:$2,"&lt;="&amp;EOMONTH(F$1,0))</f>
        <v>0</v>
      </c>
      <c r="G38" s="79"/>
    </row>
    <row r="39" spans="1:7" ht="15.75" customHeight="1" outlineLevel="2" x14ac:dyDescent="0.35">
      <c r="A39" s="3" t="s">
        <v>824</v>
      </c>
      <c r="B39" s="70"/>
      <c r="C39" s="70"/>
      <c r="D39" s="77">
        <f>SUMIFS('S. Conrado (F.C. mensal)'!46:46,'S. Conrado (F.C. mensal)'!$2:$2,"&gt;="&amp;'Output S. Conrado (mensal)'!D$1,'S. Conrado (F.C. mensal)'!$2:$2,"&lt;="&amp;EOMONTH(D$1,0))</f>
        <v>50</v>
      </c>
      <c r="E39" s="78"/>
      <c r="F39" s="79">
        <f>SUMIFS('S. Conrado (F.C. mensal)'!46:46,'S. Conrado (F.C. mensal)'!$2:$2,"&gt;="&amp;'Output S. Conrado (mensal)'!F$1,'S. Conrado (F.C. mensal)'!$2:$2,"&lt;="&amp;EOMONTH(F$1,0))</f>
        <v>0</v>
      </c>
      <c r="G39" s="79"/>
    </row>
    <row r="40" spans="1:7" ht="15.75" customHeight="1" outlineLevel="2" x14ac:dyDescent="0.35">
      <c r="A40" s="3" t="s">
        <v>825</v>
      </c>
      <c r="B40" s="70"/>
      <c r="C40" s="70"/>
      <c r="D40" s="77">
        <f>SUMIFS('S. Conrado (F.C. mensal)'!47:47,'S. Conrado (F.C. mensal)'!$2:$2,"&gt;="&amp;'Output S. Conrado (mensal)'!D$1,'S. Conrado (F.C. mensal)'!$2:$2,"&lt;="&amp;EOMONTH(D$1,0))</f>
        <v>0</v>
      </c>
      <c r="E40" s="78"/>
      <c r="F40" s="79">
        <f>SUMIFS('S. Conrado (F.C. mensal)'!47:47,'S. Conrado (F.C. mensal)'!$2:$2,"&gt;="&amp;'Output S. Conrado (mensal)'!F$1,'S. Conrado (F.C. mensal)'!$2:$2,"&lt;="&amp;EOMONTH(F$1,0))</f>
        <v>50</v>
      </c>
      <c r="G40" s="79"/>
    </row>
    <row r="41" spans="1:7" ht="15.75" customHeight="1" outlineLevel="1" x14ac:dyDescent="0.35">
      <c r="A41" s="90" t="s">
        <v>826</v>
      </c>
      <c r="B41" s="70"/>
      <c r="C41" s="70"/>
      <c r="D41" s="91">
        <f t="shared" ref="D41:G41" si="7">SUM(D42:D49)</f>
        <v>1653.5900000000001</v>
      </c>
      <c r="E41" s="92">
        <f t="shared" si="7"/>
        <v>0</v>
      </c>
      <c r="F41" s="93">
        <f t="shared" si="7"/>
        <v>1650.55</v>
      </c>
      <c r="G41" s="93">
        <f t="shared" si="7"/>
        <v>0</v>
      </c>
    </row>
    <row r="42" spans="1:7" ht="15.75" customHeight="1" outlineLevel="1" x14ac:dyDescent="0.35">
      <c r="A42" s="3" t="s">
        <v>827</v>
      </c>
      <c r="B42" s="70"/>
      <c r="C42" s="70"/>
      <c r="D42" s="77">
        <f>SUMIFS('S. Conrado (F.C. mensal)'!49:49,'S. Conrado (F.C. mensal)'!$2:$2,"&gt;="&amp;'Output S. Conrado (mensal)'!D$1,'S. Conrado (F.C. mensal)'!$2:$2,"&lt;="&amp;EOMONTH(D$1,0))</f>
        <v>763.59</v>
      </c>
      <c r="E42" s="78"/>
      <c r="F42" s="79">
        <f>SUMIFS('S. Conrado (F.C. mensal)'!49:49,'S. Conrado (F.C. mensal)'!$2:$2,"&gt;="&amp;'Output S. Conrado (mensal)'!F$1,'S. Conrado (F.C. mensal)'!$2:$2,"&lt;="&amp;EOMONTH(F$1,0))</f>
        <v>1017.04</v>
      </c>
      <c r="G42" s="79"/>
    </row>
    <row r="43" spans="1:7" ht="15.75" customHeight="1" outlineLevel="2" x14ac:dyDescent="0.35">
      <c r="A43" s="3" t="s">
        <v>828</v>
      </c>
      <c r="B43" s="70"/>
      <c r="C43" s="70"/>
      <c r="D43" s="77">
        <f>SUMIFS('S. Conrado (F.C. mensal)'!50:50,'S. Conrado (F.C. mensal)'!$2:$2,"&gt;="&amp;'Output S. Conrado (mensal)'!D$1,'S. Conrado (F.C. mensal)'!$2:$2,"&lt;="&amp;EOMONTH(D$1,0))</f>
        <v>0</v>
      </c>
      <c r="E43" s="78"/>
      <c r="F43" s="79">
        <f>SUMIFS('S. Conrado (F.C. mensal)'!50:50,'S. Conrado (F.C. mensal)'!$2:$2,"&gt;="&amp;'Output S. Conrado (mensal)'!F$1,'S. Conrado (F.C. mensal)'!$2:$2,"&lt;="&amp;EOMONTH(F$1,0))</f>
        <v>0</v>
      </c>
      <c r="G43" s="79"/>
    </row>
    <row r="44" spans="1:7" ht="15.75" customHeight="1" outlineLevel="2" x14ac:dyDescent="0.35">
      <c r="A44" s="3" t="s">
        <v>829</v>
      </c>
      <c r="B44" s="70"/>
      <c r="C44" s="70"/>
      <c r="D44" s="77">
        <f>SUMIFS('S. Conrado (F.C. mensal)'!51:51,'S. Conrado (F.C. mensal)'!$2:$2,"&gt;="&amp;'Output S. Conrado (mensal)'!D$1,'S. Conrado (F.C. mensal)'!$2:$2,"&lt;="&amp;EOMONTH(D$1,0))</f>
        <v>0</v>
      </c>
      <c r="E44" s="78"/>
      <c r="F44" s="79">
        <f>SUMIFS('S. Conrado (F.C. mensal)'!51:51,'S. Conrado (F.C. mensal)'!$2:$2,"&gt;="&amp;'Output S. Conrado (mensal)'!F$1,'S. Conrado (F.C. mensal)'!$2:$2,"&lt;="&amp;EOMONTH(F$1,0))</f>
        <v>633.51</v>
      </c>
      <c r="G44" s="79"/>
    </row>
    <row r="45" spans="1:7" ht="15.75" customHeight="1" outlineLevel="2" x14ac:dyDescent="0.35">
      <c r="A45" s="3" t="s">
        <v>830</v>
      </c>
      <c r="B45" s="70"/>
      <c r="C45" s="70"/>
      <c r="D45" s="77">
        <f>SUMIFS('S. Conrado (F.C. mensal)'!52:52,'S. Conrado (F.C. mensal)'!$2:$2,"&gt;="&amp;'Output S. Conrado (mensal)'!D$1,'S. Conrado (F.C. mensal)'!$2:$2,"&lt;="&amp;EOMONTH(D$1,0))</f>
        <v>0</v>
      </c>
      <c r="E45" s="78"/>
      <c r="F45" s="79">
        <f>SUMIFS('S. Conrado (F.C. mensal)'!52:52,'S. Conrado (F.C. mensal)'!$2:$2,"&gt;="&amp;'Output S. Conrado (mensal)'!F$1,'S. Conrado (F.C. mensal)'!$2:$2,"&lt;="&amp;EOMONTH(F$1,0))</f>
        <v>0</v>
      </c>
      <c r="G45" s="79"/>
    </row>
    <row r="46" spans="1:7" ht="15.75" customHeight="1" outlineLevel="2" x14ac:dyDescent="0.35">
      <c r="A46" s="3" t="s">
        <v>831</v>
      </c>
      <c r="B46" s="70"/>
      <c r="C46" s="70"/>
      <c r="D46" s="77">
        <f>SUMIFS('S. Conrado (F.C. mensal)'!53:53,'S. Conrado (F.C. mensal)'!$2:$2,"&gt;="&amp;'Output S. Conrado (mensal)'!D$1,'S. Conrado (F.C. mensal)'!$2:$2,"&lt;="&amp;EOMONTH(D$1,0))</f>
        <v>0</v>
      </c>
      <c r="E46" s="78"/>
      <c r="F46" s="79">
        <f>SUMIFS('S. Conrado (F.C. mensal)'!53:53,'S. Conrado (F.C. mensal)'!$2:$2,"&gt;="&amp;'Output S. Conrado (mensal)'!F$1,'S. Conrado (F.C. mensal)'!$2:$2,"&lt;="&amp;EOMONTH(F$1,0))</f>
        <v>0</v>
      </c>
      <c r="G46" s="79"/>
    </row>
    <row r="47" spans="1:7" ht="15.75" customHeight="1" outlineLevel="2" x14ac:dyDescent="0.35">
      <c r="A47" s="3" t="s">
        <v>832</v>
      </c>
      <c r="B47" s="70"/>
      <c r="C47" s="70"/>
      <c r="D47" s="77">
        <f>SUMIFS('S. Conrado (F.C. mensal)'!54:54,'S. Conrado (F.C. mensal)'!$2:$2,"&gt;="&amp;'Output S. Conrado (mensal)'!D$1,'S. Conrado (F.C. mensal)'!$2:$2,"&lt;="&amp;EOMONTH(D$1,0))</f>
        <v>0</v>
      </c>
      <c r="E47" s="78"/>
      <c r="F47" s="79">
        <f>SUMIFS('S. Conrado (F.C. mensal)'!54:54,'S. Conrado (F.C. mensal)'!$2:$2,"&gt;="&amp;'Output S. Conrado (mensal)'!F$1,'S. Conrado (F.C. mensal)'!$2:$2,"&lt;="&amp;EOMONTH(F$1,0))</f>
        <v>0</v>
      </c>
      <c r="G47" s="79"/>
    </row>
    <row r="48" spans="1:7" ht="15.75" customHeight="1" outlineLevel="2" x14ac:dyDescent="0.35">
      <c r="A48" s="3" t="s">
        <v>833</v>
      </c>
      <c r="B48" s="70"/>
      <c r="C48" s="70"/>
      <c r="D48" s="77">
        <f>SUMIFS('S. Conrado (F.C. mensal)'!55:55,'S. Conrado (F.C. mensal)'!$2:$2,"&gt;="&amp;'Output S. Conrado (mensal)'!D$1,'S. Conrado (F.C. mensal)'!$2:$2,"&lt;="&amp;EOMONTH(D$1,0))</f>
        <v>890</v>
      </c>
      <c r="E48" s="78"/>
      <c r="F48" s="79">
        <f>SUMIFS('S. Conrado (F.C. mensal)'!55:55,'S. Conrado (F.C. mensal)'!$2:$2,"&gt;="&amp;'Output S. Conrado (mensal)'!F$1,'S. Conrado (F.C. mensal)'!$2:$2,"&lt;="&amp;EOMONTH(F$1,0))</f>
        <v>0</v>
      </c>
      <c r="G48" s="79"/>
    </row>
    <row r="49" spans="1:7" ht="15.75" customHeight="1" outlineLevel="2" x14ac:dyDescent="0.35">
      <c r="A49" s="3" t="s">
        <v>834</v>
      </c>
      <c r="B49" s="70"/>
      <c r="C49" s="70"/>
      <c r="D49" s="77">
        <f>SUMIFS('S. Conrado (F.C. mensal)'!56:56,'S. Conrado (F.C. mensal)'!$2:$2,"&gt;="&amp;'Output S. Conrado (mensal)'!D$1,'S. Conrado (F.C. mensal)'!$2:$2,"&lt;="&amp;EOMONTH(D$1,0))</f>
        <v>0</v>
      </c>
      <c r="E49" s="78"/>
      <c r="F49" s="79">
        <f>SUMIFS('S. Conrado (F.C. mensal)'!56:56,'S. Conrado (F.C. mensal)'!$2:$2,"&gt;="&amp;'Output S. Conrado (mensal)'!F$1,'S. Conrado (F.C. mensal)'!$2:$2,"&lt;="&amp;EOMONTH(F$1,0))</f>
        <v>0</v>
      </c>
      <c r="G49" s="79"/>
    </row>
    <row r="50" spans="1:7" ht="15.75" customHeight="1" outlineLevel="1" x14ac:dyDescent="0.35">
      <c r="A50" s="90" t="s">
        <v>835</v>
      </c>
      <c r="B50" s="70"/>
      <c r="C50" s="70"/>
      <c r="D50" s="91">
        <f t="shared" ref="D50:G50" si="8">SUM(D51:D59)</f>
        <v>28575.649999999998</v>
      </c>
      <c r="E50" s="92">
        <f t="shared" si="8"/>
        <v>0</v>
      </c>
      <c r="F50" s="93">
        <f t="shared" si="8"/>
        <v>5411.4000000000005</v>
      </c>
      <c r="G50" s="93">
        <f t="shared" si="8"/>
        <v>0</v>
      </c>
    </row>
    <row r="51" spans="1:7" ht="15.75" customHeight="1" outlineLevel="2" x14ac:dyDescent="0.35">
      <c r="A51" s="3" t="s">
        <v>836</v>
      </c>
      <c r="B51" s="70"/>
      <c r="C51" s="70"/>
      <c r="D51" s="77">
        <f>SUMIFS('S. Conrado (F.C. mensal)'!58:58,'S. Conrado (F.C. mensal)'!$2:$2,"&gt;="&amp;'Output S. Conrado (mensal)'!D$1,'S. Conrado (F.C. mensal)'!$2:$2,"&lt;="&amp;EOMONTH(D$1,0))</f>
        <v>234.1</v>
      </c>
      <c r="E51" s="78"/>
      <c r="F51" s="79">
        <f>SUMIFS('S. Conrado (F.C. mensal)'!58:58,'S. Conrado (F.C. mensal)'!$2:$2,"&gt;="&amp;'Output S. Conrado (mensal)'!F$1,'S. Conrado (F.C. mensal)'!$2:$2,"&lt;="&amp;EOMONTH(F$1,0))</f>
        <v>834.1</v>
      </c>
      <c r="G51" s="79"/>
    </row>
    <row r="52" spans="1:7" ht="15.75" customHeight="1" outlineLevel="2" x14ac:dyDescent="0.35">
      <c r="A52" s="3" t="s">
        <v>837</v>
      </c>
      <c r="B52" s="70"/>
      <c r="C52" s="70"/>
      <c r="D52" s="77">
        <f>SUMIFS('S. Conrado (F.C. mensal)'!59:59,'S. Conrado (F.C. mensal)'!$2:$2,"&gt;="&amp;'Output S. Conrado (mensal)'!D$1,'S. Conrado (F.C. mensal)'!$2:$2,"&lt;="&amp;EOMONTH(D$1,0))</f>
        <v>0</v>
      </c>
      <c r="E52" s="78"/>
      <c r="F52" s="79">
        <f>SUMIFS('S. Conrado (F.C. mensal)'!59:59,'S. Conrado (F.C. mensal)'!$2:$2,"&gt;="&amp;'Output S. Conrado (mensal)'!F$1,'S. Conrado (F.C. mensal)'!$2:$2,"&lt;="&amp;EOMONTH(F$1,0))</f>
        <v>0</v>
      </c>
      <c r="G52" s="79"/>
    </row>
    <row r="53" spans="1:7" ht="15.75" customHeight="1" outlineLevel="2" x14ac:dyDescent="0.35">
      <c r="A53" s="3" t="s">
        <v>838</v>
      </c>
      <c r="B53" s="70"/>
      <c r="C53" s="70"/>
      <c r="D53" s="77">
        <f>SUMIFS('S. Conrado (F.C. mensal)'!60:60,'S. Conrado (F.C. mensal)'!$2:$2,"&gt;="&amp;'Output S. Conrado (mensal)'!D$1,'S. Conrado (F.C. mensal)'!$2:$2,"&lt;="&amp;EOMONTH(D$1,0))</f>
        <v>0</v>
      </c>
      <c r="E53" s="78"/>
      <c r="F53" s="79">
        <f>SUMIFS('S. Conrado (F.C. mensal)'!60:60,'S. Conrado (F.C. mensal)'!$2:$2,"&gt;="&amp;'Output S. Conrado (mensal)'!F$1,'S. Conrado (F.C. mensal)'!$2:$2,"&lt;="&amp;EOMONTH(F$1,0))</f>
        <v>0</v>
      </c>
      <c r="G53" s="79"/>
    </row>
    <row r="54" spans="1:7" ht="15.75" customHeight="1" outlineLevel="2" x14ac:dyDescent="0.35">
      <c r="A54" s="3" t="s">
        <v>839</v>
      </c>
      <c r="B54" s="70"/>
      <c r="C54" s="70"/>
      <c r="D54" s="77">
        <f>SUMIFS('S. Conrado (F.C. mensal)'!61:61,'S. Conrado (F.C. mensal)'!$2:$2,"&gt;="&amp;'Output S. Conrado (mensal)'!D$1,'S. Conrado (F.C. mensal)'!$2:$2,"&lt;="&amp;EOMONTH(D$1,0))</f>
        <v>0</v>
      </c>
      <c r="E54" s="78"/>
      <c r="F54" s="79">
        <f>SUMIFS('S. Conrado (F.C. mensal)'!61:61,'S. Conrado (F.C. mensal)'!$2:$2,"&gt;="&amp;'Output S. Conrado (mensal)'!F$1,'S. Conrado (F.C. mensal)'!$2:$2,"&lt;="&amp;EOMONTH(F$1,0))</f>
        <v>0</v>
      </c>
      <c r="G54" s="79"/>
    </row>
    <row r="55" spans="1:7" ht="15.75" customHeight="1" outlineLevel="2" x14ac:dyDescent="0.35">
      <c r="A55" s="3" t="s">
        <v>840</v>
      </c>
      <c r="B55" s="70"/>
      <c r="C55" s="70"/>
      <c r="D55" s="77">
        <f>SUMIFS('S. Conrado (F.C. mensal)'!62:62,'S. Conrado (F.C. mensal)'!$2:$2,"&gt;="&amp;'Output S. Conrado (mensal)'!D$1,'S. Conrado (F.C. mensal)'!$2:$2,"&lt;="&amp;EOMONTH(D$1,0))</f>
        <v>0</v>
      </c>
      <c r="E55" s="78"/>
      <c r="F55" s="79">
        <f>SUMIFS('S. Conrado (F.C. mensal)'!62:62,'S. Conrado (F.C. mensal)'!$2:$2,"&gt;="&amp;'Output S. Conrado (mensal)'!F$1,'S. Conrado (F.C. mensal)'!$2:$2,"&lt;="&amp;EOMONTH(F$1,0))</f>
        <v>0</v>
      </c>
      <c r="G55" s="79"/>
    </row>
    <row r="56" spans="1:7" ht="14.25" customHeight="1" outlineLevel="2" x14ac:dyDescent="0.35">
      <c r="A56" s="3" t="s">
        <v>841</v>
      </c>
      <c r="B56" s="70"/>
      <c r="C56" s="70"/>
      <c r="D56" s="77">
        <f>SUMIFS('S. Conrado (F.C. mensal)'!63:63,'S. Conrado (F.C. mensal)'!$2:$2,"&gt;="&amp;'Output S. Conrado (mensal)'!D$1,'S. Conrado (F.C. mensal)'!$2:$2,"&lt;="&amp;EOMONTH(D$1,0))</f>
        <v>0</v>
      </c>
      <c r="E56" s="78"/>
      <c r="F56" s="79">
        <f>SUMIFS('S. Conrado (F.C. mensal)'!63:63,'S. Conrado (F.C. mensal)'!$2:$2,"&gt;="&amp;'Output S. Conrado (mensal)'!F$1,'S. Conrado (F.C. mensal)'!$2:$2,"&lt;="&amp;EOMONTH(F$1,0))</f>
        <v>0</v>
      </c>
      <c r="G56" s="79"/>
    </row>
    <row r="57" spans="1:7" ht="14.25" customHeight="1" outlineLevel="2" x14ac:dyDescent="0.35">
      <c r="A57" s="3" t="s">
        <v>842</v>
      </c>
      <c r="B57" s="70"/>
      <c r="C57" s="70"/>
      <c r="D57" s="77">
        <f>SUMIFS('S. Conrado (F.C. mensal)'!64:64,'S. Conrado (F.C. mensal)'!$2:$2,"&gt;="&amp;'Output S. Conrado (mensal)'!D$1,'S. Conrado (F.C. mensal)'!$2:$2,"&lt;="&amp;EOMONTH(D$1,0))</f>
        <v>0</v>
      </c>
      <c r="E57" s="78"/>
      <c r="F57" s="79">
        <f>SUMIFS('S. Conrado (F.C. mensal)'!64:64,'S. Conrado (F.C. mensal)'!$2:$2,"&gt;="&amp;'Output S. Conrado (mensal)'!F$1,'S. Conrado (F.C. mensal)'!$2:$2,"&lt;="&amp;EOMONTH(F$1,0))</f>
        <v>0</v>
      </c>
      <c r="G57" s="79"/>
    </row>
    <row r="58" spans="1:7" ht="15.75" customHeight="1" outlineLevel="2" x14ac:dyDescent="0.35">
      <c r="A58" s="3" t="s">
        <v>843</v>
      </c>
      <c r="B58" s="70"/>
      <c r="C58" s="70"/>
      <c r="D58" s="77">
        <f>SUMIFS('S. Conrado (F.C. mensal)'!65:65,'S. Conrado (F.C. mensal)'!$2:$2,"&gt;="&amp;'Output S. Conrado (mensal)'!D$1,'S. Conrado (F.C. mensal)'!$2:$2,"&lt;="&amp;EOMONTH(D$1,0))</f>
        <v>0</v>
      </c>
      <c r="E58" s="78"/>
      <c r="F58" s="79">
        <f>SUMIFS('S. Conrado (F.C. mensal)'!65:65,'S. Conrado (F.C. mensal)'!$2:$2,"&gt;="&amp;'Output S. Conrado (mensal)'!F$1,'S. Conrado (F.C. mensal)'!$2:$2,"&lt;="&amp;EOMONTH(F$1,0))</f>
        <v>0</v>
      </c>
      <c r="G58" s="79"/>
    </row>
    <row r="59" spans="1:7" ht="15.75" customHeight="1" outlineLevel="2" x14ac:dyDescent="0.35">
      <c r="A59" s="3" t="s">
        <v>808</v>
      </c>
      <c r="B59" s="70"/>
      <c r="C59" s="70"/>
      <c r="D59" s="77">
        <f>SUMIFS('S. Conrado (F.C. mensal)'!66:66,'S. Conrado (F.C. mensal)'!$2:$2,"&gt;="&amp;'Output S. Conrado (mensal)'!D$1,'S. Conrado (F.C. mensal)'!$2:$2,"&lt;="&amp;EOMONTH(D$1,0))</f>
        <v>28341.55</v>
      </c>
      <c r="E59" s="78"/>
      <c r="F59" s="79">
        <f>SUMIFS('S. Conrado (F.C. mensal)'!66:66,'S. Conrado (F.C. mensal)'!$2:$2,"&gt;="&amp;'Output S. Conrado (mensal)'!F$1,'S. Conrado (F.C. mensal)'!$2:$2,"&lt;="&amp;EOMONTH(F$1,0))</f>
        <v>4577.3</v>
      </c>
      <c r="G59" s="79"/>
    </row>
    <row r="60" spans="1:7" ht="15.75" customHeight="1" x14ac:dyDescent="0.35">
      <c r="B60" s="70"/>
      <c r="C60" s="70"/>
      <c r="D60" s="77"/>
      <c r="E60" s="78"/>
      <c r="F60" s="79"/>
      <c r="G60" s="79"/>
    </row>
    <row r="61" spans="1:7" ht="15.75" customHeight="1" x14ac:dyDescent="0.35">
      <c r="A61" s="73" t="s">
        <v>844</v>
      </c>
      <c r="B61" s="70"/>
      <c r="C61" s="70"/>
      <c r="D61" s="82">
        <f t="shared" ref="D61:G61" si="9">SUM(D62:D64)</f>
        <v>3704.96</v>
      </c>
      <c r="E61" s="83">
        <f t="shared" si="9"/>
        <v>0</v>
      </c>
      <c r="F61" s="84">
        <f t="shared" si="9"/>
        <v>0</v>
      </c>
      <c r="G61" s="84">
        <f t="shared" si="9"/>
        <v>0</v>
      </c>
    </row>
    <row r="62" spans="1:7" ht="15.75" customHeight="1" outlineLevel="1" x14ac:dyDescent="0.35">
      <c r="A62" s="3" t="s">
        <v>845</v>
      </c>
      <c r="B62" s="70"/>
      <c r="C62" s="70"/>
      <c r="D62" s="77">
        <f>SUMIFS('S. Conrado (F.C. mensal)'!69:69,'S. Conrado (F.C. mensal)'!$2:$2,"&gt;="&amp;'Output S. Conrado (mensal)'!D$1,'S. Conrado (F.C. mensal)'!$2:$2,"&lt;="&amp;EOMONTH(D$1,0))</f>
        <v>3701.18</v>
      </c>
      <c r="E62" s="78"/>
      <c r="F62" s="79">
        <f>SUMIFS('S. Conrado (F.C. mensal)'!69:69,'S. Conrado (F.C. mensal)'!$2:$2,"&gt;="&amp;'Output S. Conrado (mensal)'!F$1,'S. Conrado (F.C. mensal)'!$2:$2,"&lt;="&amp;EOMONTH(F$1,0))</f>
        <v>0</v>
      </c>
      <c r="G62" s="79"/>
    </row>
    <row r="63" spans="1:7" ht="15.75" customHeight="1" outlineLevel="1" x14ac:dyDescent="0.35">
      <c r="A63" s="3" t="s">
        <v>846</v>
      </c>
      <c r="B63" s="70"/>
      <c r="C63" s="70"/>
      <c r="D63" s="77">
        <f>SUMIFS('S. Conrado (F.C. mensal)'!70:70,'S. Conrado (F.C. mensal)'!$2:$2,"&gt;="&amp;'Output S. Conrado (mensal)'!D$1,'S. Conrado (F.C. mensal)'!$2:$2,"&lt;="&amp;EOMONTH(D$1,0))</f>
        <v>0</v>
      </c>
      <c r="E63" s="78"/>
      <c r="F63" s="79">
        <f>SUMIFS('S. Conrado (F.C. mensal)'!70:70,'S. Conrado (F.C. mensal)'!$2:$2,"&gt;="&amp;'Output S. Conrado (mensal)'!F$1,'S. Conrado (F.C. mensal)'!$2:$2,"&lt;="&amp;EOMONTH(F$1,0))</f>
        <v>0</v>
      </c>
      <c r="G63" s="79"/>
    </row>
    <row r="64" spans="1:7" ht="15.75" customHeight="1" outlineLevel="1" x14ac:dyDescent="0.35">
      <c r="A64" s="3" t="s">
        <v>847</v>
      </c>
      <c r="B64" s="70"/>
      <c r="C64" s="70"/>
      <c r="D64" s="77">
        <f>SUMIFS('S. Conrado (F.C. mensal)'!71:71,'S. Conrado (F.C. mensal)'!$2:$2,"&gt;="&amp;'Output S. Conrado (mensal)'!D$1,'S. Conrado (F.C. mensal)'!$2:$2,"&lt;="&amp;EOMONTH(D$1,0))</f>
        <v>3.7800000000000002</v>
      </c>
      <c r="E64" s="78"/>
      <c r="F64" s="79">
        <f>SUMIFS('S. Conrado (F.C. mensal)'!71:71,'S. Conrado (F.C. mensal)'!$2:$2,"&gt;="&amp;'Output S. Conrado (mensal)'!F$1,'S. Conrado (F.C. mensal)'!$2:$2,"&lt;="&amp;EOMONTH(F$1,0))</f>
        <v>0</v>
      </c>
      <c r="G64" s="79"/>
    </row>
    <row r="65" spans="1:7" ht="15.75" customHeight="1" x14ac:dyDescent="0.35">
      <c r="B65" s="70"/>
      <c r="C65" s="70"/>
      <c r="D65" s="77"/>
      <c r="E65" s="78"/>
      <c r="F65" s="79"/>
      <c r="G65" s="79"/>
    </row>
    <row r="66" spans="1:7" ht="15.75" customHeight="1" x14ac:dyDescent="0.35">
      <c r="A66" s="73" t="s">
        <v>848</v>
      </c>
      <c r="B66" s="70"/>
      <c r="C66" s="70"/>
      <c r="D66" s="82">
        <f t="shared" ref="D66:G66" si="10">SUM(D67:D68)</f>
        <v>0</v>
      </c>
      <c r="E66" s="83">
        <f t="shared" si="10"/>
        <v>0</v>
      </c>
      <c r="F66" s="84">
        <f t="shared" si="10"/>
        <v>0</v>
      </c>
      <c r="G66" s="84">
        <f t="shared" si="10"/>
        <v>0</v>
      </c>
    </row>
    <row r="67" spans="1:7" ht="15.75" customHeight="1" outlineLevel="1" x14ac:dyDescent="0.35">
      <c r="A67" s="3" t="s">
        <v>849</v>
      </c>
      <c r="B67" s="70"/>
      <c r="C67" s="70"/>
      <c r="D67" s="77">
        <f>SUMIFS('S. Conrado (F.C. mensal)'!74:74,'S. Conrado (F.C. mensal)'!$2:$2,"&gt;="&amp;'Output S. Conrado (mensal)'!D$1,'S. Conrado (F.C. mensal)'!$2:$2,"&lt;="&amp;EOMONTH(D$1,0))</f>
        <v>0</v>
      </c>
      <c r="E67" s="78"/>
      <c r="F67" s="79">
        <f>SUMIFS('Copacabana (F.C. mensal)'!74:74,'Copacabana (F.C. mensal)'!$2:$2,"&gt;="&amp;'Output Copacabana (mensal)'!F$1,'Copacabana (F.C. mensal)'!$2:$2,"&lt;="&amp;EOMONTH(F$1,0))</f>
        <v>0</v>
      </c>
      <c r="G67" s="79"/>
    </row>
    <row r="68" spans="1:7" ht="15.75" customHeight="1" outlineLevel="1" x14ac:dyDescent="0.35">
      <c r="A68" s="3" t="s">
        <v>850</v>
      </c>
      <c r="B68" s="70"/>
      <c r="C68" s="70"/>
      <c r="D68" s="77">
        <f>SUMIFS('S. Conrado (F.C. mensal)'!75:75,'S. Conrado (F.C. mensal)'!$2:$2,"&gt;="&amp;'Output S. Conrado (mensal)'!D$1,'S. Conrado (F.C. mensal)'!$2:$2,"&lt;="&amp;EOMONTH(D$1,0))</f>
        <v>0</v>
      </c>
      <c r="E68" s="78"/>
      <c r="F68" s="79">
        <f>SUMIFS('Copacabana (F.C. mensal)'!75:75,'Copacabana (F.C. mensal)'!$2:$2,"&gt;="&amp;'Output Copacabana (mensal)'!F$1,'Copacabana (F.C. mensal)'!$2:$2,"&lt;="&amp;EOMONTH(F$1,0))</f>
        <v>0</v>
      </c>
      <c r="G68" s="79"/>
    </row>
    <row r="69" spans="1:7" ht="15.75" customHeight="1" x14ac:dyDescent="0.35">
      <c r="A69" s="70"/>
      <c r="B69" s="70"/>
      <c r="C69" s="70"/>
      <c r="D69" s="94"/>
      <c r="E69" s="95"/>
      <c r="F69" s="70"/>
      <c r="G69" s="70"/>
    </row>
    <row r="70" spans="1:7" ht="15.75" customHeight="1" x14ac:dyDescent="0.35">
      <c r="A70" s="73" t="s">
        <v>851</v>
      </c>
      <c r="B70" s="70"/>
      <c r="C70" s="70"/>
      <c r="D70" s="74">
        <f t="shared" ref="D70:G70" si="11">SUM(D4,-D12,-D19,-D33,-D61,-D66)</f>
        <v>5191.3199999999988</v>
      </c>
      <c r="E70" s="75">
        <f t="shared" si="11"/>
        <v>0</v>
      </c>
      <c r="F70" s="76">
        <f t="shared" si="11"/>
        <v>3809.3199999999997</v>
      </c>
      <c r="G70" s="76">
        <f t="shared" si="11"/>
        <v>0</v>
      </c>
    </row>
    <row r="71" spans="1:7" ht="15.75" customHeight="1" x14ac:dyDescent="0.35">
      <c r="A71" s="70" t="s">
        <v>817</v>
      </c>
      <c r="B71" s="70"/>
      <c r="C71" s="70"/>
      <c r="D71" s="86">
        <f t="shared" ref="D71:G71" si="12">IFERROR(D70/D$4,"-")</f>
        <v>6.5042007204671598E-2</v>
      </c>
      <c r="E71" s="87" t="str">
        <f t="shared" si="12"/>
        <v>-</v>
      </c>
      <c r="F71" s="88">
        <f t="shared" si="12"/>
        <v>5.2108364803421327E-2</v>
      </c>
      <c r="G71" s="88" t="str">
        <f t="shared" si="12"/>
        <v>-</v>
      </c>
    </row>
    <row r="72" spans="1:7" ht="15.75" customHeight="1" x14ac:dyDescent="0.35">
      <c r="A72" s="70"/>
      <c r="B72" s="70"/>
      <c r="C72" s="70"/>
      <c r="D72" s="94"/>
      <c r="E72" s="95"/>
      <c r="F72" s="70"/>
      <c r="G72" s="70"/>
    </row>
    <row r="73" spans="1:7" ht="15.75" customHeight="1" x14ac:dyDescent="0.35">
      <c r="A73" s="73" t="s">
        <v>852</v>
      </c>
      <c r="B73" s="70"/>
      <c r="C73" s="70"/>
      <c r="D73" s="74">
        <f t="shared" ref="D73:G73" si="13">SUM(D74:D76)</f>
        <v>6200</v>
      </c>
      <c r="E73" s="75">
        <f t="shared" si="13"/>
        <v>0</v>
      </c>
      <c r="F73" s="76">
        <f t="shared" si="13"/>
        <v>8000</v>
      </c>
      <c r="G73" s="76">
        <f t="shared" si="13"/>
        <v>0</v>
      </c>
    </row>
    <row r="74" spans="1:7" ht="15.75" customHeight="1" outlineLevel="1" x14ac:dyDescent="0.35">
      <c r="A74" s="3" t="s">
        <v>853</v>
      </c>
      <c r="B74" s="70"/>
      <c r="C74" s="70"/>
      <c r="D74" s="77">
        <f>SUMIFS('S. Conrado (F.C. mensal)'!78:78,'S. Conrado (F.C. mensal)'!$2:$2,"&gt;="&amp;'Output S. Conrado (mensal)'!D$1,'S. Conrado (F.C. mensal)'!$2:$2,"&lt;="&amp;EOMONTH(D$1,0))</f>
        <v>3300</v>
      </c>
      <c r="E74" s="78"/>
      <c r="F74" s="79">
        <f>SUMIFS('S. Conrado (F.C. mensal)'!78:78,'S. Conrado (F.C. mensal)'!$2:$2,"&gt;="&amp;'Output S. Conrado (mensal)'!F$1,'S. Conrado (F.C. mensal)'!$2:$2,"&lt;="&amp;EOMONTH(F$1,0))</f>
        <v>1500</v>
      </c>
      <c r="G74" s="79"/>
    </row>
    <row r="75" spans="1:7" ht="15.75" customHeight="1" outlineLevel="1" x14ac:dyDescent="0.35">
      <c r="A75" s="3" t="s">
        <v>854</v>
      </c>
      <c r="B75" s="70"/>
      <c r="C75" s="70"/>
      <c r="D75" s="77">
        <f>SUMIFS('S. Conrado (F.C. mensal)'!79:79,'S. Conrado (F.C. mensal)'!$2:$2,"&gt;="&amp;'Output S. Conrado (mensal)'!D$1,'S. Conrado (F.C. mensal)'!$2:$2,"&lt;="&amp;EOMONTH(D$1,0))</f>
        <v>2900</v>
      </c>
      <c r="E75" s="78"/>
      <c r="F75" s="79">
        <f>SUMIFS('S. Conrado (F.C. mensal)'!79:79,'S. Conrado (F.C. mensal)'!$2:$2,"&gt;="&amp;'Output S. Conrado (mensal)'!F$1,'S. Conrado (F.C. mensal)'!$2:$2,"&lt;="&amp;EOMONTH(F$1,0))</f>
        <v>6500</v>
      </c>
      <c r="G75" s="79"/>
    </row>
    <row r="76" spans="1:7" ht="15.75" customHeight="1" outlineLevel="1" x14ac:dyDescent="0.35">
      <c r="A76" s="3" t="s">
        <v>855</v>
      </c>
      <c r="B76" s="70"/>
      <c r="C76" s="70"/>
      <c r="D76" s="96">
        <f>SUMIFS('S. Conrado (F.C. mensal)'!80:80,'S. Conrado (F.C. mensal)'!$2:$2,"&gt;="&amp;'Output S. Conrado (mensal)'!D$1,'S. Conrado (F.C. mensal)'!$2:$2,"&lt;="&amp;EOMONTH(D$1,0))</f>
        <v>0</v>
      </c>
      <c r="E76" s="97"/>
      <c r="F76" s="79">
        <f>SUMIFS('S. Conrado (F.C. mensal)'!80:80,'S. Conrado (F.C. mensal)'!$2:$2,"&gt;="&amp;'Output S. Conrado (mensal)'!F$1,'S. Conrado (F.C. mensal)'!$2:$2,"&lt;="&amp;EOMONTH(F$1,0))</f>
        <v>0</v>
      </c>
      <c r="G76" s="79"/>
    </row>
    <row r="77" spans="1:7" ht="15.75" customHeight="1" x14ac:dyDescent="0.35">
      <c r="B77" s="70"/>
      <c r="C77" s="70"/>
      <c r="D77" s="79"/>
      <c r="E77" s="79"/>
      <c r="F77" s="79"/>
      <c r="G77" s="79"/>
    </row>
    <row r="78" spans="1:7" ht="15.75" customHeight="1" x14ac:dyDescent="0.35">
      <c r="A78" s="3"/>
      <c r="B78" s="70"/>
      <c r="C78" s="70"/>
      <c r="D78" s="79"/>
      <c r="E78" s="79"/>
      <c r="F78" s="79"/>
      <c r="G78" s="79"/>
    </row>
    <row r="79" spans="1:7" ht="15.75" customHeight="1" x14ac:dyDescent="0.35">
      <c r="A79" s="3"/>
    </row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A2"/>
    <mergeCell ref="D1:E1"/>
    <mergeCell ref="F1:G1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4B083"/>
  </sheetPr>
  <dimension ref="A1:IP280"/>
  <sheetViews>
    <sheetView showGridLines="0" tabSelected="1" zoomScale="70" zoomScaleNormal="70" workbookViewId="0">
      <pane xSplit="1" ySplit="2" topLeftCell="IA3" activePane="bottomRight" state="frozen"/>
      <selection pane="topRight" activeCell="B1" sqref="B1"/>
      <selection pane="bottomLeft" activeCell="A3" sqref="A3"/>
      <selection pane="bottomRight" activeCell="IG23" sqref="IG23"/>
    </sheetView>
  </sheetViews>
  <sheetFormatPr defaultColWidth="14.453125" defaultRowHeight="15" customHeight="1" outlineLevelRow="2" outlineLevelCol="1" x14ac:dyDescent="0.35"/>
  <cols>
    <col min="1" max="1" width="52.7265625" customWidth="1"/>
    <col min="2" max="2" width="9.453125" customWidth="1"/>
    <col min="3" max="3" width="8.7265625" customWidth="1"/>
    <col min="4" max="5" width="14.26953125" customWidth="1" outlineLevel="1"/>
    <col min="6" max="9" width="11.54296875" customWidth="1" outlineLevel="1"/>
    <col min="10" max="10" width="13" customWidth="1" outlineLevel="1"/>
    <col min="11" max="21" width="11.54296875" customWidth="1" outlineLevel="1"/>
    <col min="22" max="22" width="14.81640625" customWidth="1" outlineLevel="1"/>
    <col min="23" max="23" width="13.1796875" customWidth="1" outlineLevel="1"/>
    <col min="24" max="24" width="14" customWidth="1" outlineLevel="1"/>
    <col min="25" max="26" width="13.54296875" customWidth="1" outlineLevel="1"/>
    <col min="27" max="27" width="14.7265625" customWidth="1" outlineLevel="1"/>
    <col min="28" max="28" width="13" customWidth="1" outlineLevel="1"/>
    <col min="29" max="29" width="13.1796875" customWidth="1" outlineLevel="1"/>
    <col min="30" max="31" width="13.54296875" customWidth="1" outlineLevel="1"/>
    <col min="32" max="32" width="13.453125" customWidth="1" outlineLevel="1"/>
    <col min="33" max="33" width="14.453125" customWidth="1" outlineLevel="1"/>
    <col min="34" max="34" width="14.81640625" customWidth="1" outlineLevel="1"/>
    <col min="35" max="35" width="13.7265625" customWidth="1"/>
    <col min="36" max="36" width="15.453125" customWidth="1"/>
    <col min="37" max="37" width="14.453125" customWidth="1"/>
    <col min="38" max="38" width="13.81640625" customWidth="1"/>
    <col min="39" max="39" width="17.26953125" customWidth="1"/>
    <col min="40" max="40" width="16.1796875" customWidth="1"/>
    <col min="41" max="41" width="16.54296875" customWidth="1"/>
    <col min="42" max="42" width="14.81640625" customWidth="1"/>
    <col min="43" max="43" width="16.1796875" customWidth="1"/>
    <col min="44" max="44" width="15.453125" customWidth="1"/>
    <col min="45" max="45" width="13.453125" customWidth="1"/>
    <col min="46" max="46" width="14.26953125" customWidth="1"/>
    <col min="47" max="47" width="12.81640625" customWidth="1"/>
    <col min="48" max="48" width="14.54296875" customWidth="1"/>
  </cols>
  <sheetData>
    <row r="1" spans="1:250" ht="14.5" x14ac:dyDescent="0.35">
      <c r="A1" s="240" t="s">
        <v>89</v>
      </c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  <c r="BL1" s="239"/>
      <c r="BM1" s="239"/>
      <c r="BN1" s="239"/>
      <c r="BO1" s="239"/>
      <c r="BP1" s="239"/>
      <c r="BQ1" s="239"/>
      <c r="BR1" s="239"/>
      <c r="BS1" s="239"/>
      <c r="BT1" s="239"/>
      <c r="BU1" s="239"/>
      <c r="BV1" s="239"/>
      <c r="BW1" s="239"/>
      <c r="BX1" s="239"/>
      <c r="BY1" s="239"/>
      <c r="BZ1" s="239"/>
      <c r="CA1" s="239"/>
      <c r="CB1" s="239"/>
      <c r="CC1" s="239"/>
      <c r="CD1" s="239"/>
      <c r="CE1" s="239"/>
      <c r="CF1" s="239"/>
      <c r="CG1" s="239"/>
      <c r="CH1" s="239"/>
      <c r="CI1" s="239"/>
      <c r="CJ1" s="239"/>
      <c r="CK1" s="239"/>
      <c r="CL1" s="239"/>
      <c r="CM1" s="239"/>
      <c r="CN1" s="239"/>
      <c r="CO1" s="239"/>
      <c r="CP1" s="239"/>
      <c r="CQ1" s="239"/>
      <c r="CR1" s="239"/>
      <c r="CS1" s="239"/>
      <c r="CT1" s="239"/>
      <c r="CU1" s="239"/>
      <c r="CV1" s="239"/>
      <c r="CW1" s="239"/>
      <c r="CX1" s="239"/>
      <c r="CY1" s="239"/>
      <c r="CZ1" s="239"/>
      <c r="DA1" s="239"/>
      <c r="DB1" s="239"/>
      <c r="DC1" s="239"/>
      <c r="DD1" s="239"/>
      <c r="DE1" s="239"/>
      <c r="DF1" s="239"/>
      <c r="DG1" s="239"/>
      <c r="DH1" s="239"/>
      <c r="DI1" s="239"/>
      <c r="DJ1" s="239"/>
      <c r="DK1" s="239"/>
      <c r="DL1" s="239"/>
      <c r="DM1" s="239"/>
      <c r="DN1" s="239"/>
      <c r="DO1" s="239"/>
      <c r="DP1" s="239"/>
      <c r="DQ1" s="239"/>
      <c r="DR1" s="239"/>
      <c r="DS1" s="239"/>
      <c r="DT1" s="239"/>
      <c r="DU1" s="239"/>
      <c r="DV1" s="239"/>
      <c r="DW1" s="239"/>
      <c r="DX1" s="239"/>
      <c r="DY1" s="239"/>
      <c r="DZ1" s="239"/>
      <c r="EA1" s="239"/>
      <c r="EB1" s="239"/>
      <c r="EC1" s="239"/>
      <c r="ED1" s="239"/>
      <c r="EE1" s="239"/>
      <c r="EF1" s="239"/>
      <c r="EG1" s="239"/>
      <c r="EH1" s="239"/>
      <c r="EI1" s="239"/>
      <c r="EJ1" s="239"/>
      <c r="EK1" s="239"/>
      <c r="EL1" s="239"/>
      <c r="EM1" s="239"/>
      <c r="EN1" s="239"/>
      <c r="EO1" s="239"/>
      <c r="EP1" s="239"/>
      <c r="EQ1" s="239"/>
      <c r="ER1" s="239"/>
      <c r="ES1" s="239"/>
      <c r="ET1" s="239"/>
      <c r="EU1" s="239"/>
      <c r="EV1" s="239"/>
      <c r="EW1" s="239"/>
      <c r="EX1" s="239"/>
      <c r="EY1" s="239"/>
      <c r="EZ1" s="239"/>
      <c r="FA1" s="239"/>
      <c r="FB1" s="239"/>
      <c r="FC1" s="239"/>
      <c r="FD1" s="239"/>
      <c r="FE1" s="239"/>
      <c r="FF1" s="239"/>
      <c r="FG1" s="239"/>
      <c r="FH1" s="239"/>
      <c r="FI1" s="239"/>
      <c r="FJ1" s="239"/>
      <c r="FK1" s="239"/>
      <c r="FL1" s="239"/>
      <c r="FM1" s="239"/>
      <c r="FN1" s="239"/>
      <c r="FO1" s="239"/>
      <c r="FP1" s="239"/>
      <c r="FQ1" s="239"/>
      <c r="FR1" s="239"/>
      <c r="FS1" s="239"/>
      <c r="FT1" s="239"/>
      <c r="FU1" s="239"/>
      <c r="FV1" s="239"/>
      <c r="FW1" s="239"/>
      <c r="FX1" s="239"/>
      <c r="FY1" s="239"/>
      <c r="FZ1" s="239"/>
      <c r="GA1" s="239"/>
      <c r="GB1" s="239"/>
      <c r="GC1" s="239"/>
      <c r="GD1" s="239"/>
      <c r="GE1" s="239"/>
      <c r="GF1" s="239"/>
      <c r="GG1" s="239"/>
      <c r="GH1" s="239"/>
      <c r="GI1" s="239"/>
      <c r="GJ1" s="239"/>
      <c r="GK1" s="239"/>
      <c r="GL1" s="239"/>
      <c r="GM1" s="239"/>
      <c r="GN1" s="239"/>
      <c r="GO1" s="239"/>
      <c r="GP1" s="239"/>
      <c r="GQ1" s="239"/>
      <c r="GR1" s="239"/>
      <c r="GS1" s="239"/>
      <c r="GT1" s="239"/>
      <c r="GU1" s="239"/>
      <c r="GV1" s="239"/>
      <c r="GW1" s="239"/>
      <c r="GX1" s="239"/>
      <c r="GY1" s="239"/>
      <c r="GZ1" s="239"/>
      <c r="HA1" s="239"/>
      <c r="HB1" s="239"/>
      <c r="HC1" s="239"/>
      <c r="HD1" s="239"/>
      <c r="HE1" s="239"/>
      <c r="HF1" s="239"/>
      <c r="HG1" s="239"/>
      <c r="HH1" s="239"/>
      <c r="HI1" s="239"/>
      <c r="HJ1" s="239"/>
      <c r="HK1" s="239"/>
      <c r="HL1" s="239"/>
      <c r="HM1" s="239"/>
      <c r="HN1" s="239"/>
      <c r="HO1" s="239"/>
      <c r="HP1" s="239"/>
      <c r="HQ1" s="239"/>
      <c r="HR1" s="239"/>
      <c r="HS1" s="239"/>
      <c r="HT1" s="239"/>
      <c r="HU1" s="239"/>
      <c r="HV1" s="239"/>
      <c r="HW1" s="239"/>
      <c r="HX1" s="239"/>
      <c r="HY1" s="239"/>
      <c r="HZ1" s="239"/>
      <c r="IA1" s="239"/>
      <c r="IB1" s="239"/>
      <c r="IC1" s="239"/>
      <c r="ID1" s="239"/>
      <c r="IE1" s="239"/>
      <c r="IF1" s="239"/>
      <c r="IG1" s="239"/>
      <c r="IH1" s="239"/>
      <c r="II1" s="239"/>
      <c r="IJ1" s="239"/>
      <c r="IK1" s="239"/>
      <c r="IL1" s="239"/>
      <c r="IM1" s="239"/>
    </row>
    <row r="2" spans="1:250" ht="14.5" x14ac:dyDescent="0.35">
      <c r="A2" s="241"/>
      <c r="D2" s="142">
        <v>45474</v>
      </c>
      <c r="E2" s="142">
        <v>45475</v>
      </c>
      <c r="F2" s="142">
        <v>45476</v>
      </c>
      <c r="G2" s="142">
        <v>45477</v>
      </c>
      <c r="H2" s="142">
        <v>45478</v>
      </c>
      <c r="I2" s="142">
        <v>45479</v>
      </c>
      <c r="J2" s="142">
        <v>45480</v>
      </c>
      <c r="K2" s="142">
        <v>45481</v>
      </c>
      <c r="L2" s="142">
        <v>45482</v>
      </c>
      <c r="M2" s="142">
        <v>45483</v>
      </c>
      <c r="N2" s="142">
        <v>45484</v>
      </c>
      <c r="O2" s="142">
        <v>45485</v>
      </c>
      <c r="P2" s="142">
        <v>45486</v>
      </c>
      <c r="Q2" s="142">
        <v>45487</v>
      </c>
      <c r="R2" s="142">
        <v>45488</v>
      </c>
      <c r="S2" s="142">
        <v>45489</v>
      </c>
      <c r="T2" s="142">
        <v>45490</v>
      </c>
      <c r="U2" s="142">
        <v>45491</v>
      </c>
      <c r="V2" s="142">
        <v>45492</v>
      </c>
      <c r="W2" s="142">
        <v>45493</v>
      </c>
      <c r="X2" s="142">
        <v>45494</v>
      </c>
      <c r="Y2" s="142">
        <v>45495</v>
      </c>
      <c r="Z2" s="142">
        <v>45496</v>
      </c>
      <c r="AA2" s="142">
        <v>45497</v>
      </c>
      <c r="AB2" s="142">
        <v>45498</v>
      </c>
      <c r="AC2" s="142">
        <v>45499</v>
      </c>
      <c r="AD2" s="142">
        <v>45500</v>
      </c>
      <c r="AE2" s="142">
        <v>45501</v>
      </c>
      <c r="AF2" s="142">
        <v>45502</v>
      </c>
      <c r="AG2" s="142">
        <v>45503</v>
      </c>
      <c r="AH2" s="142">
        <v>45504</v>
      </c>
      <c r="AI2" s="142">
        <v>45505</v>
      </c>
      <c r="AJ2" s="142">
        <v>45506</v>
      </c>
      <c r="AK2" s="142">
        <v>45507</v>
      </c>
      <c r="AL2" s="142">
        <v>45508</v>
      </c>
      <c r="AM2" s="142">
        <v>45509</v>
      </c>
      <c r="AN2" s="142">
        <v>45510</v>
      </c>
      <c r="AO2" s="142">
        <v>45511</v>
      </c>
      <c r="AP2" s="142">
        <v>45512</v>
      </c>
      <c r="AQ2" s="142">
        <v>45513</v>
      </c>
      <c r="AR2" s="142">
        <v>45514</v>
      </c>
      <c r="AS2" s="142">
        <v>45515</v>
      </c>
      <c r="AT2" s="142">
        <v>45516</v>
      </c>
      <c r="AU2" s="142">
        <v>45517</v>
      </c>
      <c r="AV2" s="142">
        <v>45518</v>
      </c>
      <c r="AW2" s="142">
        <v>45519</v>
      </c>
      <c r="AX2" s="142">
        <v>45520</v>
      </c>
      <c r="AY2" s="142">
        <v>45521</v>
      </c>
      <c r="AZ2" s="142">
        <v>45522</v>
      </c>
      <c r="BA2" s="142">
        <v>45523</v>
      </c>
      <c r="BB2" s="142">
        <v>45524</v>
      </c>
      <c r="BC2" s="142">
        <v>45525</v>
      </c>
      <c r="BD2" s="142">
        <v>45526</v>
      </c>
      <c r="BE2" s="142">
        <v>45527</v>
      </c>
      <c r="BF2" s="142">
        <v>45528</v>
      </c>
      <c r="BG2" s="142">
        <v>45529</v>
      </c>
      <c r="BH2" s="142">
        <v>45530</v>
      </c>
      <c r="BI2" s="142">
        <v>45531</v>
      </c>
      <c r="BJ2" s="142">
        <v>45532</v>
      </c>
      <c r="BK2" s="142">
        <v>45533</v>
      </c>
      <c r="BL2" s="142">
        <v>45534</v>
      </c>
      <c r="BM2" s="142">
        <v>45535</v>
      </c>
      <c r="BN2" s="142">
        <v>45536</v>
      </c>
      <c r="BO2" s="142">
        <v>45537</v>
      </c>
      <c r="BP2" s="142">
        <v>45538</v>
      </c>
      <c r="BQ2" s="142">
        <v>45539</v>
      </c>
      <c r="BR2" s="142">
        <v>45540</v>
      </c>
      <c r="BS2" s="142">
        <v>45541</v>
      </c>
      <c r="BT2" s="142">
        <v>45542</v>
      </c>
      <c r="BU2" s="142">
        <v>45543</v>
      </c>
      <c r="BV2" s="142">
        <v>45544</v>
      </c>
      <c r="BW2" s="142">
        <v>45545</v>
      </c>
      <c r="BX2" s="142">
        <v>45546</v>
      </c>
      <c r="BY2" s="142">
        <v>45547</v>
      </c>
      <c r="BZ2" s="142">
        <v>45548</v>
      </c>
      <c r="CA2" s="142">
        <v>45549</v>
      </c>
      <c r="CB2" s="142">
        <v>45550</v>
      </c>
      <c r="CC2" s="142">
        <v>45551</v>
      </c>
      <c r="CD2" s="142">
        <v>45552</v>
      </c>
      <c r="CE2" s="142">
        <v>45553</v>
      </c>
      <c r="CF2" s="142">
        <v>45554</v>
      </c>
      <c r="CG2" s="142">
        <v>45555</v>
      </c>
      <c r="CH2" s="142">
        <v>45556</v>
      </c>
      <c r="CI2" s="142">
        <v>45557</v>
      </c>
      <c r="CJ2" s="142">
        <v>45558</v>
      </c>
      <c r="CK2" s="142">
        <v>45559</v>
      </c>
      <c r="CL2" s="142">
        <v>45560</v>
      </c>
      <c r="CM2" s="142">
        <v>45561</v>
      </c>
      <c r="CN2" s="142">
        <v>45562</v>
      </c>
      <c r="CO2" s="142">
        <v>45563</v>
      </c>
      <c r="CP2" s="142">
        <v>45564</v>
      </c>
      <c r="CQ2" s="142">
        <v>45565</v>
      </c>
      <c r="CR2" s="142">
        <v>45566</v>
      </c>
      <c r="CS2" s="142">
        <v>45567</v>
      </c>
      <c r="CT2" s="142">
        <v>45568</v>
      </c>
      <c r="CU2" s="142">
        <v>45569</v>
      </c>
      <c r="CV2" s="142">
        <v>45570</v>
      </c>
      <c r="CW2" s="142">
        <v>45571</v>
      </c>
      <c r="CX2" s="142">
        <v>45572</v>
      </c>
      <c r="CY2" s="142">
        <v>45573</v>
      </c>
      <c r="CZ2" s="142">
        <v>45574</v>
      </c>
      <c r="DA2" s="142">
        <v>45575</v>
      </c>
      <c r="DB2" s="142">
        <v>45576</v>
      </c>
      <c r="DC2" s="142">
        <v>45577</v>
      </c>
      <c r="DD2" s="142">
        <v>45578</v>
      </c>
      <c r="DE2" s="142">
        <v>45579</v>
      </c>
      <c r="DF2" s="142">
        <v>45580</v>
      </c>
      <c r="DG2" s="142">
        <v>45581</v>
      </c>
      <c r="DH2" s="142">
        <v>45582</v>
      </c>
      <c r="DI2" s="142">
        <v>45583</v>
      </c>
      <c r="DJ2" s="142">
        <v>45584</v>
      </c>
      <c r="DK2" s="142">
        <v>45585</v>
      </c>
      <c r="DL2" s="142">
        <v>45586</v>
      </c>
      <c r="DM2" s="142">
        <v>45587</v>
      </c>
      <c r="DN2" s="142">
        <v>45588</v>
      </c>
      <c r="DO2" s="142">
        <v>45589</v>
      </c>
      <c r="DP2" s="142">
        <v>45590</v>
      </c>
      <c r="DQ2" s="142">
        <v>45591</v>
      </c>
      <c r="DR2" s="142">
        <v>45592</v>
      </c>
      <c r="DS2" s="142">
        <v>45593</v>
      </c>
      <c r="DT2" s="142">
        <v>45594</v>
      </c>
      <c r="DU2" s="142">
        <v>45595</v>
      </c>
      <c r="DV2" s="142">
        <v>45596</v>
      </c>
      <c r="DW2" s="142">
        <v>45597</v>
      </c>
      <c r="DX2" s="142">
        <v>45598</v>
      </c>
      <c r="DY2" s="142">
        <v>45599</v>
      </c>
      <c r="DZ2" s="142">
        <v>45600</v>
      </c>
      <c r="EA2" s="142">
        <v>45601</v>
      </c>
      <c r="EB2" s="142">
        <v>45602</v>
      </c>
      <c r="EC2" s="142">
        <v>45603</v>
      </c>
      <c r="ED2" s="142">
        <v>45604</v>
      </c>
      <c r="EE2" s="142">
        <v>45605</v>
      </c>
      <c r="EF2" s="142">
        <v>45606</v>
      </c>
      <c r="EG2" s="142">
        <v>45607</v>
      </c>
      <c r="EH2" s="142">
        <v>45608</v>
      </c>
      <c r="EI2" s="142">
        <v>45609</v>
      </c>
      <c r="EJ2" s="142">
        <v>45610</v>
      </c>
      <c r="EK2" s="142">
        <v>45611</v>
      </c>
      <c r="EL2" s="142">
        <v>45612</v>
      </c>
      <c r="EM2" s="142">
        <v>45613</v>
      </c>
      <c r="EN2" s="142">
        <v>45614</v>
      </c>
      <c r="EO2" s="142">
        <v>45615</v>
      </c>
      <c r="EP2" s="142">
        <v>45616</v>
      </c>
      <c r="EQ2" s="142">
        <v>45617</v>
      </c>
      <c r="ER2" s="142">
        <v>45618</v>
      </c>
      <c r="ES2" s="142">
        <v>45619</v>
      </c>
      <c r="ET2" s="142">
        <v>45620</v>
      </c>
      <c r="EU2" s="142">
        <v>45621</v>
      </c>
      <c r="EV2" s="142">
        <v>45622</v>
      </c>
      <c r="EW2" s="142">
        <v>45623</v>
      </c>
      <c r="EX2" s="142">
        <v>45624</v>
      </c>
      <c r="EY2" s="142">
        <v>45625</v>
      </c>
      <c r="EZ2" s="142">
        <v>45626</v>
      </c>
      <c r="FA2" s="142">
        <v>45627</v>
      </c>
      <c r="FB2" s="142">
        <v>45628</v>
      </c>
      <c r="FC2" s="142">
        <v>45629</v>
      </c>
      <c r="FD2" s="142">
        <v>45630</v>
      </c>
      <c r="FE2" s="142">
        <v>45631</v>
      </c>
      <c r="FF2" s="142">
        <v>45632</v>
      </c>
      <c r="FG2" s="142">
        <v>45633</v>
      </c>
      <c r="FH2" s="142">
        <v>45634</v>
      </c>
      <c r="FI2" s="142">
        <v>45635</v>
      </c>
      <c r="FJ2" s="142">
        <v>45636</v>
      </c>
      <c r="FK2" s="142">
        <v>45637</v>
      </c>
      <c r="FL2" s="142">
        <v>45638</v>
      </c>
      <c r="FM2" s="142">
        <v>45639</v>
      </c>
      <c r="FN2" s="142">
        <v>45640</v>
      </c>
      <c r="FO2" s="142">
        <v>45641</v>
      </c>
      <c r="FP2" s="142">
        <v>45642</v>
      </c>
      <c r="FQ2" s="142">
        <v>45643</v>
      </c>
      <c r="FR2" s="142">
        <v>45644</v>
      </c>
      <c r="FS2" s="142">
        <v>45645</v>
      </c>
      <c r="FT2" s="142">
        <v>45646</v>
      </c>
      <c r="FU2" s="142">
        <v>45647</v>
      </c>
      <c r="FV2" s="142">
        <v>45648</v>
      </c>
      <c r="FW2" s="142">
        <v>45649</v>
      </c>
      <c r="FX2" s="142">
        <v>45650</v>
      </c>
      <c r="FY2" s="142">
        <v>45651</v>
      </c>
      <c r="FZ2" s="142">
        <v>45652</v>
      </c>
      <c r="GA2" s="142">
        <v>45653</v>
      </c>
      <c r="GB2" s="142">
        <v>45654</v>
      </c>
      <c r="GC2" s="142">
        <v>45655</v>
      </c>
      <c r="GD2" s="142">
        <v>45656</v>
      </c>
      <c r="GE2" s="142">
        <v>45657</v>
      </c>
      <c r="GF2" s="142">
        <v>45658</v>
      </c>
      <c r="GG2" s="142">
        <v>45659</v>
      </c>
      <c r="GH2" s="142">
        <v>45660</v>
      </c>
      <c r="GI2" s="142">
        <v>45661</v>
      </c>
      <c r="GJ2" s="142">
        <v>45662</v>
      </c>
      <c r="GK2" s="142">
        <v>45663</v>
      </c>
      <c r="GL2" s="142">
        <v>45664</v>
      </c>
      <c r="GM2" s="142">
        <v>45665</v>
      </c>
      <c r="GN2" s="142">
        <v>45666</v>
      </c>
      <c r="GO2" s="142">
        <v>45667</v>
      </c>
      <c r="GP2" s="142">
        <v>45668</v>
      </c>
      <c r="GQ2" s="142">
        <v>45669</v>
      </c>
      <c r="GR2" s="142">
        <v>45670</v>
      </c>
      <c r="GS2" s="142">
        <v>45671</v>
      </c>
      <c r="GT2" s="142">
        <v>45672</v>
      </c>
      <c r="GU2" s="142">
        <v>45673</v>
      </c>
      <c r="GV2" s="142">
        <v>45674</v>
      </c>
      <c r="GW2" s="142">
        <v>45675</v>
      </c>
      <c r="GX2" s="142">
        <v>45676</v>
      </c>
      <c r="GY2" s="142">
        <v>45677</v>
      </c>
      <c r="GZ2" s="142">
        <v>45678</v>
      </c>
      <c r="HA2" s="142">
        <v>45679</v>
      </c>
      <c r="HB2" s="142">
        <v>45680</v>
      </c>
      <c r="HC2" s="142">
        <v>45681</v>
      </c>
      <c r="HD2" s="142">
        <v>45682</v>
      </c>
      <c r="HE2" s="142">
        <v>45683</v>
      </c>
      <c r="HF2" s="142">
        <v>45684</v>
      </c>
      <c r="HG2" s="142">
        <v>45685</v>
      </c>
      <c r="HH2" s="142">
        <v>45686</v>
      </c>
      <c r="HI2" s="142">
        <v>45687</v>
      </c>
      <c r="HJ2" s="142">
        <v>45688</v>
      </c>
      <c r="HK2" s="142">
        <v>45689</v>
      </c>
      <c r="HL2" s="142">
        <v>45690</v>
      </c>
      <c r="HM2" s="142">
        <v>45691</v>
      </c>
      <c r="HN2" s="142">
        <v>45692</v>
      </c>
      <c r="HO2" s="142">
        <v>45693</v>
      </c>
      <c r="HP2" s="142">
        <v>45694</v>
      </c>
      <c r="HQ2" s="142">
        <v>45695</v>
      </c>
      <c r="HR2" s="142">
        <v>45696</v>
      </c>
      <c r="HS2" s="142">
        <v>45697</v>
      </c>
      <c r="HT2" s="142">
        <v>45698</v>
      </c>
      <c r="HU2" s="142">
        <v>45699</v>
      </c>
      <c r="HV2" s="142">
        <v>45700</v>
      </c>
      <c r="HW2" s="142">
        <v>45701</v>
      </c>
      <c r="HX2" s="142">
        <v>45702</v>
      </c>
      <c r="HY2" s="142">
        <v>45703</v>
      </c>
      <c r="HZ2" s="142">
        <v>45704</v>
      </c>
      <c r="IA2" s="142">
        <v>45705</v>
      </c>
      <c r="IB2" s="142">
        <v>45706</v>
      </c>
      <c r="IC2" s="142">
        <v>45707</v>
      </c>
      <c r="ID2" s="142">
        <v>45708</v>
      </c>
      <c r="IE2" s="142">
        <v>45709</v>
      </c>
      <c r="IF2" s="142">
        <v>45710</v>
      </c>
      <c r="IG2" s="142">
        <v>45711</v>
      </c>
      <c r="IH2" s="142">
        <v>45712</v>
      </c>
      <c r="II2" s="142">
        <v>45713</v>
      </c>
      <c r="IJ2" s="142">
        <v>45714</v>
      </c>
      <c r="IK2" s="142">
        <v>45715</v>
      </c>
      <c r="IL2" s="142">
        <v>45716</v>
      </c>
      <c r="IM2" s="239"/>
      <c r="IN2" s="239"/>
      <c r="IO2" s="239"/>
      <c r="IP2" s="239"/>
    </row>
    <row r="3" spans="1:250" ht="14.5" x14ac:dyDescent="0.35">
      <c r="A3" s="2" t="s">
        <v>922</v>
      </c>
      <c r="C3" s="70"/>
    </row>
    <row r="4" spans="1:250" ht="14.5" x14ac:dyDescent="0.35">
      <c r="A4" s="187" t="s">
        <v>948</v>
      </c>
      <c r="C4" s="70"/>
    </row>
    <row r="5" spans="1:250" ht="14.5" x14ac:dyDescent="0.35">
      <c r="A5" s="2"/>
      <c r="C5" s="70"/>
    </row>
    <row r="6" spans="1:250" ht="14.5" x14ac:dyDescent="0.35">
      <c r="A6" s="145" t="s">
        <v>925</v>
      </c>
      <c r="C6" s="70"/>
      <c r="D6" s="188"/>
      <c r="E6" s="147">
        <f t="shared" ref="E6:X6" si="0">D6+D7</f>
        <v>0</v>
      </c>
      <c r="F6" s="147">
        <f t="shared" si="0"/>
        <v>0</v>
      </c>
      <c r="G6" s="147">
        <f t="shared" si="0"/>
        <v>0</v>
      </c>
      <c r="H6" s="147">
        <f t="shared" si="0"/>
        <v>0</v>
      </c>
      <c r="I6" s="147">
        <f t="shared" si="0"/>
        <v>0</v>
      </c>
      <c r="J6" s="147">
        <f t="shared" si="0"/>
        <v>0</v>
      </c>
      <c r="K6" s="147">
        <f t="shared" si="0"/>
        <v>0</v>
      </c>
      <c r="L6" s="147">
        <f t="shared" si="0"/>
        <v>0</v>
      </c>
      <c r="M6" s="147">
        <f t="shared" si="0"/>
        <v>0</v>
      </c>
      <c r="N6" s="147">
        <f t="shared" si="0"/>
        <v>0</v>
      </c>
      <c r="O6" s="147">
        <f t="shared" si="0"/>
        <v>0</v>
      </c>
      <c r="P6" s="147">
        <f t="shared" si="0"/>
        <v>0</v>
      </c>
      <c r="Q6" s="147">
        <f t="shared" si="0"/>
        <v>0</v>
      </c>
      <c r="R6" s="147">
        <f t="shared" si="0"/>
        <v>0</v>
      </c>
      <c r="S6" s="147">
        <f t="shared" si="0"/>
        <v>0</v>
      </c>
      <c r="T6" s="147">
        <f t="shared" si="0"/>
        <v>0</v>
      </c>
      <c r="U6" s="147">
        <f t="shared" si="0"/>
        <v>0</v>
      </c>
      <c r="V6" s="147">
        <f t="shared" si="0"/>
        <v>0</v>
      </c>
      <c r="W6" s="147">
        <f t="shared" si="0"/>
        <v>0</v>
      </c>
      <c r="X6" s="147">
        <f t="shared" si="0"/>
        <v>0</v>
      </c>
      <c r="Y6" s="147">
        <v>3130</v>
      </c>
      <c r="Z6" s="147">
        <f t="shared" ref="Z6:CQ6" si="1">Y6+Y7</f>
        <v>3380</v>
      </c>
      <c r="AA6" s="147">
        <f t="shared" si="1"/>
        <v>3580</v>
      </c>
      <c r="AB6" s="147">
        <f t="shared" si="1"/>
        <v>4330</v>
      </c>
      <c r="AC6" s="147">
        <f t="shared" si="1"/>
        <v>4480</v>
      </c>
      <c r="AD6" s="147">
        <f t="shared" si="1"/>
        <v>5280</v>
      </c>
      <c r="AE6" s="147">
        <f t="shared" si="1"/>
        <v>5680</v>
      </c>
      <c r="AF6" s="147">
        <f t="shared" si="1"/>
        <v>6080</v>
      </c>
      <c r="AG6" s="147">
        <f t="shared" si="1"/>
        <v>6180</v>
      </c>
      <c r="AH6" s="147">
        <f t="shared" si="1"/>
        <v>6330</v>
      </c>
      <c r="AI6" s="147">
        <f t="shared" si="1"/>
        <v>6480</v>
      </c>
      <c r="AJ6" s="147">
        <f t="shared" si="1"/>
        <v>7230</v>
      </c>
      <c r="AK6" s="147">
        <f t="shared" si="1"/>
        <v>7380</v>
      </c>
      <c r="AL6" s="147">
        <f t="shared" si="1"/>
        <v>5080</v>
      </c>
      <c r="AM6" s="147">
        <f t="shared" si="1"/>
        <v>4430</v>
      </c>
      <c r="AN6" s="147">
        <f t="shared" si="1"/>
        <v>1480</v>
      </c>
      <c r="AO6" s="147">
        <f t="shared" si="1"/>
        <v>1880</v>
      </c>
      <c r="AP6" s="147">
        <f t="shared" si="1"/>
        <v>2230</v>
      </c>
      <c r="AQ6" s="147">
        <f t="shared" si="1"/>
        <v>2530</v>
      </c>
      <c r="AR6" s="147">
        <f t="shared" si="1"/>
        <v>3180</v>
      </c>
      <c r="AS6" s="147">
        <f t="shared" si="1"/>
        <v>3480</v>
      </c>
      <c r="AT6" s="147">
        <f t="shared" si="1"/>
        <v>3880</v>
      </c>
      <c r="AU6" s="147">
        <f t="shared" si="1"/>
        <v>3880</v>
      </c>
      <c r="AV6" s="147">
        <f t="shared" si="1"/>
        <v>3280</v>
      </c>
      <c r="AW6" s="147">
        <f t="shared" si="1"/>
        <v>3280</v>
      </c>
      <c r="AX6" s="147">
        <f t="shared" si="1"/>
        <v>3280</v>
      </c>
      <c r="AY6" s="147">
        <f t="shared" si="1"/>
        <v>1280</v>
      </c>
      <c r="AZ6" s="147">
        <f t="shared" si="1"/>
        <v>1530</v>
      </c>
      <c r="BA6" s="147">
        <f t="shared" si="1"/>
        <v>1930</v>
      </c>
      <c r="BB6" s="147">
        <f t="shared" si="1"/>
        <v>1930</v>
      </c>
      <c r="BC6" s="147">
        <f t="shared" si="1"/>
        <v>2380</v>
      </c>
      <c r="BD6" s="147">
        <f t="shared" si="1"/>
        <v>2380</v>
      </c>
      <c r="BE6" s="147">
        <f t="shared" si="1"/>
        <v>2730</v>
      </c>
      <c r="BF6" s="147">
        <f t="shared" si="1"/>
        <v>3530</v>
      </c>
      <c r="BG6" s="147">
        <f t="shared" si="1"/>
        <v>4030</v>
      </c>
      <c r="BH6" s="147">
        <f t="shared" si="1"/>
        <v>4130</v>
      </c>
      <c r="BI6" s="147">
        <f t="shared" si="1"/>
        <v>4380</v>
      </c>
      <c r="BJ6" s="147">
        <f t="shared" si="1"/>
        <v>4780</v>
      </c>
      <c r="BK6" s="147">
        <f t="shared" si="1"/>
        <v>230</v>
      </c>
      <c r="BL6" s="147">
        <f t="shared" si="1"/>
        <v>630</v>
      </c>
      <c r="BM6" s="147">
        <f t="shared" si="1"/>
        <v>1080</v>
      </c>
      <c r="BN6" s="147">
        <f t="shared" si="1"/>
        <v>1080</v>
      </c>
      <c r="BO6" s="147">
        <f t="shared" si="1"/>
        <v>1080</v>
      </c>
      <c r="BP6" s="147">
        <f t="shared" si="1"/>
        <v>1080</v>
      </c>
      <c r="BQ6" s="147">
        <f t="shared" si="1"/>
        <v>1380</v>
      </c>
      <c r="BR6" s="147">
        <f t="shared" si="1"/>
        <v>1430</v>
      </c>
      <c r="BS6" s="147">
        <f t="shared" si="1"/>
        <v>1880</v>
      </c>
      <c r="BT6" s="147">
        <f t="shared" si="1"/>
        <v>2830</v>
      </c>
      <c r="BU6" s="147">
        <f t="shared" si="1"/>
        <v>3600</v>
      </c>
      <c r="BV6" s="147">
        <f t="shared" si="1"/>
        <v>4100</v>
      </c>
      <c r="BW6" s="147">
        <f t="shared" si="1"/>
        <v>4400</v>
      </c>
      <c r="BX6" s="147">
        <f t="shared" si="1"/>
        <v>2650</v>
      </c>
      <c r="BY6" s="147">
        <f t="shared" si="1"/>
        <v>3200</v>
      </c>
      <c r="BZ6" s="147">
        <f t="shared" si="1"/>
        <v>4100</v>
      </c>
      <c r="CA6" s="147">
        <f t="shared" si="1"/>
        <v>4650</v>
      </c>
      <c r="CB6" s="147">
        <f t="shared" si="1"/>
        <v>4670</v>
      </c>
      <c r="CC6" s="147">
        <f t="shared" si="1"/>
        <v>4670</v>
      </c>
      <c r="CD6" s="147">
        <f t="shared" si="1"/>
        <v>4570</v>
      </c>
      <c r="CE6" s="147">
        <f t="shared" si="1"/>
        <v>4700</v>
      </c>
      <c r="CF6" s="147">
        <f t="shared" si="1"/>
        <v>5050</v>
      </c>
      <c r="CG6" s="147">
        <f t="shared" si="1"/>
        <v>5400</v>
      </c>
      <c r="CH6" s="147">
        <f t="shared" si="1"/>
        <v>5150</v>
      </c>
      <c r="CI6" s="147">
        <f t="shared" si="1"/>
        <v>1150</v>
      </c>
      <c r="CJ6" s="147">
        <f t="shared" si="1"/>
        <v>1150</v>
      </c>
      <c r="CK6" s="147">
        <f t="shared" si="1"/>
        <v>1800</v>
      </c>
      <c r="CL6" s="147">
        <f t="shared" si="1"/>
        <v>1950</v>
      </c>
      <c r="CM6" s="147">
        <f t="shared" si="1"/>
        <v>2350</v>
      </c>
      <c r="CN6" s="147">
        <f t="shared" si="1"/>
        <v>1850</v>
      </c>
      <c r="CO6" s="147">
        <f t="shared" si="1"/>
        <v>1850</v>
      </c>
      <c r="CP6" s="147">
        <f t="shared" si="1"/>
        <v>1850</v>
      </c>
      <c r="CQ6" s="147">
        <f t="shared" si="1"/>
        <v>1850</v>
      </c>
      <c r="CR6" s="147">
        <f t="shared" ref="CR6" si="2">CQ6+CQ7</f>
        <v>1850</v>
      </c>
      <c r="CS6" s="147">
        <f t="shared" ref="CS6" si="3">CR6+CR7</f>
        <v>1850</v>
      </c>
      <c r="CT6" s="147">
        <f t="shared" ref="CT6" si="4">CS6+CS7</f>
        <v>1850</v>
      </c>
      <c r="CU6" s="147">
        <f t="shared" ref="CU6" si="5">CT6+CT7</f>
        <v>1850</v>
      </c>
      <c r="CV6" s="147">
        <f t="shared" ref="CV6" si="6">CU6+CU7</f>
        <v>1850</v>
      </c>
      <c r="CW6" s="147">
        <f t="shared" ref="CW6" si="7">CV6+CV7</f>
        <v>1850</v>
      </c>
      <c r="CX6" s="147">
        <f t="shared" ref="CX6" si="8">CW6+CW7</f>
        <v>1850</v>
      </c>
      <c r="CY6" s="147">
        <f t="shared" ref="CY6" si="9">CX6+CX7</f>
        <v>1850</v>
      </c>
      <c r="CZ6" s="147">
        <f t="shared" ref="CZ6" si="10">CY6+CY7</f>
        <v>1850</v>
      </c>
      <c r="DA6" s="147">
        <f t="shared" ref="DA6" si="11">CZ6+CZ7</f>
        <v>1850</v>
      </c>
      <c r="DB6" s="147">
        <f t="shared" ref="DB6" si="12">DA6+DA7</f>
        <v>1850</v>
      </c>
      <c r="DC6" s="147">
        <f t="shared" ref="DC6" si="13">DB6+DB7</f>
        <v>1850</v>
      </c>
      <c r="DD6" s="147">
        <f t="shared" ref="DD6" si="14">DC6+DC7</f>
        <v>1850</v>
      </c>
      <c r="DE6" s="147">
        <f t="shared" ref="DE6" si="15">DD6+DD7</f>
        <v>1850</v>
      </c>
      <c r="DF6" s="147">
        <f t="shared" ref="DF6" si="16">DE6+DE7</f>
        <v>1850</v>
      </c>
      <c r="DG6" s="147">
        <f t="shared" ref="DG6" si="17">DF6+DF7</f>
        <v>1850</v>
      </c>
      <c r="DH6" s="147">
        <f t="shared" ref="DH6" si="18">DG6+DG7</f>
        <v>1850</v>
      </c>
      <c r="DI6" s="147">
        <f t="shared" ref="DI6" si="19">DH6+DH7</f>
        <v>1850</v>
      </c>
      <c r="DJ6" s="147">
        <f t="shared" ref="DJ6" si="20">DI6+DI7</f>
        <v>1850</v>
      </c>
      <c r="DK6" s="147">
        <f t="shared" ref="DK6" si="21">DJ6+DJ7</f>
        <v>1850</v>
      </c>
      <c r="DL6" s="147">
        <f t="shared" ref="DL6" si="22">DK6+DK7</f>
        <v>1850</v>
      </c>
      <c r="DM6" s="147">
        <f t="shared" ref="DM6" si="23">DL6+DL7</f>
        <v>1850</v>
      </c>
      <c r="DN6" s="147">
        <f t="shared" ref="DN6" si="24">DM6+DM7</f>
        <v>1850</v>
      </c>
      <c r="DO6" s="147">
        <f t="shared" ref="DO6" si="25">DN6+DN7</f>
        <v>1850</v>
      </c>
      <c r="DP6" s="147">
        <f t="shared" ref="DP6" si="26">DO6+DO7</f>
        <v>1850</v>
      </c>
      <c r="DQ6" s="147">
        <f t="shared" ref="DQ6" si="27">DP6+DP7</f>
        <v>1850</v>
      </c>
      <c r="DR6" s="147">
        <f t="shared" ref="DR6" si="28">DQ6+DQ7</f>
        <v>1850</v>
      </c>
      <c r="DS6" s="147">
        <f t="shared" ref="DS6" si="29">DR6+DR7</f>
        <v>1850</v>
      </c>
      <c r="DT6" s="147">
        <f t="shared" ref="DT6" si="30">DS6+DS7</f>
        <v>1850</v>
      </c>
      <c r="DU6" s="147">
        <f t="shared" ref="DU6" si="31">DT6+DT7</f>
        <v>1850</v>
      </c>
      <c r="DV6" s="147">
        <f t="shared" ref="DV6" si="32">DU6+DU7</f>
        <v>1850</v>
      </c>
      <c r="DW6" s="147">
        <f t="shared" ref="DW6" si="33">DV6+DV7</f>
        <v>1850</v>
      </c>
      <c r="DX6" s="147">
        <f t="shared" ref="DX6" si="34">DW6+DW7</f>
        <v>1850</v>
      </c>
      <c r="DY6" s="147">
        <f t="shared" ref="DY6" si="35">DX6+DX7</f>
        <v>1850</v>
      </c>
      <c r="DZ6" s="147">
        <f t="shared" ref="DZ6" si="36">DY6+DY7</f>
        <v>1850</v>
      </c>
      <c r="EA6" s="147">
        <f t="shared" ref="EA6" si="37">DZ6+DZ7</f>
        <v>1850</v>
      </c>
      <c r="EB6" s="147">
        <f t="shared" ref="EB6" si="38">EA6+EA7</f>
        <v>1850</v>
      </c>
      <c r="EC6" s="147">
        <f t="shared" ref="EC6" si="39">EB6+EB7</f>
        <v>1850</v>
      </c>
      <c r="ED6" s="147">
        <f t="shared" ref="ED6" si="40">EC6+EC7</f>
        <v>1850</v>
      </c>
      <c r="EE6" s="147">
        <f t="shared" ref="EE6" si="41">ED6+ED7</f>
        <v>1850</v>
      </c>
      <c r="EF6" s="147">
        <f t="shared" ref="EF6" si="42">EE6+EE7</f>
        <v>1850</v>
      </c>
      <c r="EG6" s="147">
        <f t="shared" ref="EG6" si="43">EF6+EF7</f>
        <v>1850</v>
      </c>
      <c r="EH6" s="147">
        <f t="shared" ref="EH6" si="44">EG6+EG7</f>
        <v>1850</v>
      </c>
      <c r="EI6" s="147">
        <f t="shared" ref="EI6" si="45">EH6+EH7</f>
        <v>1850</v>
      </c>
      <c r="EJ6" s="147">
        <f t="shared" ref="EJ6" si="46">EI6+EI7</f>
        <v>1850</v>
      </c>
      <c r="EK6" s="147">
        <f t="shared" ref="EK6" si="47">EJ6+EJ7</f>
        <v>1850</v>
      </c>
      <c r="EL6" s="147">
        <f t="shared" ref="EL6" si="48">EK6+EK7</f>
        <v>1850</v>
      </c>
      <c r="EM6" s="147">
        <f t="shared" ref="EM6" si="49">EL6+EL7</f>
        <v>1850</v>
      </c>
      <c r="EN6" s="147">
        <f t="shared" ref="EN6" si="50">EM6+EM7</f>
        <v>1850</v>
      </c>
      <c r="EO6" s="147">
        <f t="shared" ref="EO6" si="51">EN6+EN7</f>
        <v>1850</v>
      </c>
      <c r="EP6" s="147">
        <f t="shared" ref="EP6" si="52">EO6+EO7</f>
        <v>1850</v>
      </c>
      <c r="EQ6" s="147">
        <f t="shared" ref="EQ6" si="53">EP6+EP7</f>
        <v>1850</v>
      </c>
      <c r="ER6" s="147">
        <f t="shared" ref="ER6" si="54">EQ6+EQ7</f>
        <v>1850</v>
      </c>
      <c r="ES6" s="147">
        <f t="shared" ref="ES6" si="55">ER6+ER7</f>
        <v>1850</v>
      </c>
      <c r="ET6" s="147">
        <f t="shared" ref="ET6" si="56">ES6+ES7</f>
        <v>1850</v>
      </c>
      <c r="EU6" s="147">
        <f t="shared" ref="EU6" si="57">ET6+ET7</f>
        <v>1850</v>
      </c>
      <c r="EV6" s="147">
        <f t="shared" ref="EV6" si="58">EU6+EU7</f>
        <v>1850</v>
      </c>
      <c r="EW6" s="147">
        <f t="shared" ref="EW6" si="59">EV6+EV7</f>
        <v>1850</v>
      </c>
      <c r="EX6" s="147">
        <f t="shared" ref="EX6" si="60">EW6+EW7</f>
        <v>1850</v>
      </c>
      <c r="EY6" s="147">
        <f t="shared" ref="EY6" si="61">EX6+EX7</f>
        <v>1850</v>
      </c>
      <c r="EZ6" s="147">
        <f t="shared" ref="EZ6" si="62">EY6+EY7</f>
        <v>1850</v>
      </c>
      <c r="FA6" s="147">
        <f t="shared" ref="FA6" si="63">EZ6+EZ7</f>
        <v>1850</v>
      </c>
      <c r="FB6" s="147">
        <f t="shared" ref="FB6" si="64">FA6+FA7</f>
        <v>1850</v>
      </c>
      <c r="FC6" s="147">
        <f t="shared" ref="FC6" si="65">FB6+FB7</f>
        <v>1850</v>
      </c>
      <c r="FD6" s="147">
        <f t="shared" ref="FD6" si="66">FC6+FC7</f>
        <v>1850</v>
      </c>
      <c r="FE6" s="147">
        <f t="shared" ref="FE6" si="67">FD6+FD7</f>
        <v>1850</v>
      </c>
      <c r="FF6" s="147">
        <f t="shared" ref="FF6" si="68">FE6+FE7</f>
        <v>1850</v>
      </c>
      <c r="FG6" s="147">
        <f t="shared" ref="FG6" si="69">FF6+FF7</f>
        <v>1850</v>
      </c>
      <c r="FH6" s="147">
        <f t="shared" ref="FH6" si="70">FG6+FG7</f>
        <v>1850</v>
      </c>
      <c r="FI6" s="147">
        <f t="shared" ref="FI6" si="71">FH6+FH7</f>
        <v>1850</v>
      </c>
      <c r="FJ6" s="147">
        <f t="shared" ref="FJ6" si="72">FI6+FI7</f>
        <v>1850</v>
      </c>
      <c r="FK6" s="147">
        <f t="shared" ref="FK6" si="73">FJ6+FJ7</f>
        <v>1850</v>
      </c>
      <c r="FL6" s="147">
        <f t="shared" ref="FL6" si="74">FK6+FK7</f>
        <v>1850</v>
      </c>
      <c r="FM6" s="147">
        <f t="shared" ref="FM6" si="75">FL6+FL7</f>
        <v>1850</v>
      </c>
      <c r="FN6" s="147">
        <f t="shared" ref="FN6" si="76">FM6+FM7</f>
        <v>1850</v>
      </c>
      <c r="FO6" s="147">
        <f t="shared" ref="FO6" si="77">FN6+FN7</f>
        <v>1850</v>
      </c>
      <c r="FP6" s="147">
        <f t="shared" ref="FP6" si="78">FO6+FO7</f>
        <v>1850</v>
      </c>
      <c r="FQ6" s="147">
        <f t="shared" ref="FQ6" si="79">FP6+FP7</f>
        <v>1850</v>
      </c>
      <c r="FR6" s="147">
        <f t="shared" ref="FR6" si="80">FQ6+FQ7</f>
        <v>1850</v>
      </c>
      <c r="FS6" s="147">
        <f t="shared" ref="FS6" si="81">FR6+FR7</f>
        <v>1850</v>
      </c>
      <c r="FT6" s="147">
        <f t="shared" ref="FT6" si="82">FS6+FS7</f>
        <v>1850</v>
      </c>
      <c r="FU6" s="147">
        <f t="shared" ref="FU6" si="83">FT6+FT7</f>
        <v>1850</v>
      </c>
      <c r="FV6" s="147">
        <f t="shared" ref="FV6" si="84">FU6+FU7</f>
        <v>1850</v>
      </c>
      <c r="FW6" s="147">
        <f t="shared" ref="FW6" si="85">FV6+FV7</f>
        <v>1850</v>
      </c>
      <c r="FX6" s="147">
        <f t="shared" ref="FX6" si="86">FW6+FW7</f>
        <v>1850</v>
      </c>
      <c r="FY6" s="147">
        <f t="shared" ref="FY6" si="87">FX6+FX7</f>
        <v>1850</v>
      </c>
      <c r="FZ6" s="147">
        <f t="shared" ref="FZ6" si="88">FY6+FY7</f>
        <v>1850</v>
      </c>
      <c r="GA6" s="147">
        <f t="shared" ref="GA6" si="89">FZ6+FZ7</f>
        <v>1850</v>
      </c>
      <c r="GB6" s="147">
        <f t="shared" ref="GB6" si="90">GA6+GA7</f>
        <v>1850</v>
      </c>
      <c r="GC6" s="147">
        <f t="shared" ref="GC6" si="91">GB6+GB7</f>
        <v>1850</v>
      </c>
      <c r="GD6" s="147">
        <f t="shared" ref="GD6" si="92">GC6+GC7</f>
        <v>1850</v>
      </c>
      <c r="GE6" s="147">
        <f t="shared" ref="GE6" si="93">GD6+GD7</f>
        <v>1850</v>
      </c>
      <c r="GF6" s="147">
        <f t="shared" ref="GF6" si="94">GE6+GE7</f>
        <v>1850</v>
      </c>
      <c r="GG6" s="147">
        <f t="shared" ref="GG6" si="95">GF6+GF7</f>
        <v>1850</v>
      </c>
      <c r="GH6" s="147">
        <f t="shared" ref="GH6" si="96">GG6+GG7</f>
        <v>1850</v>
      </c>
      <c r="GI6" s="147">
        <f t="shared" ref="GI6" si="97">GH6+GH7</f>
        <v>1850</v>
      </c>
      <c r="GJ6" s="147">
        <f t="shared" ref="GJ6" si="98">GI6+GI7</f>
        <v>1850</v>
      </c>
      <c r="GK6" s="147">
        <f t="shared" ref="GK6" si="99">GJ6+GJ7</f>
        <v>1850</v>
      </c>
      <c r="GL6" s="147">
        <f t="shared" ref="GL6" si="100">GK6+GK7</f>
        <v>1850</v>
      </c>
      <c r="GM6" s="147">
        <f t="shared" ref="GM6" si="101">GL6+GL7</f>
        <v>1850</v>
      </c>
      <c r="GN6" s="147">
        <f t="shared" ref="GN6" si="102">GM6+GM7</f>
        <v>1850</v>
      </c>
      <c r="GO6" s="147">
        <f t="shared" ref="GO6" si="103">GN6+GN7</f>
        <v>1850</v>
      </c>
      <c r="GP6" s="147">
        <f t="shared" ref="GP6" si="104">GO6+GO7</f>
        <v>1850</v>
      </c>
      <c r="GQ6" s="147">
        <f t="shared" ref="GQ6" si="105">GP6+GP7</f>
        <v>1850</v>
      </c>
      <c r="GR6" s="147">
        <f t="shared" ref="GR6" si="106">GQ6+GQ7</f>
        <v>1850</v>
      </c>
      <c r="GS6" s="147">
        <f t="shared" ref="GS6" si="107">GR6+GR7</f>
        <v>1850</v>
      </c>
      <c r="GT6" s="147">
        <f t="shared" ref="GT6" si="108">GS6+GS7</f>
        <v>1850</v>
      </c>
      <c r="GU6" s="147">
        <f t="shared" ref="GU6" si="109">GT6+GT7</f>
        <v>1850</v>
      </c>
      <c r="GV6" s="147">
        <f t="shared" ref="GV6" si="110">GU6+GU7</f>
        <v>1850</v>
      </c>
      <c r="GW6" s="147">
        <f t="shared" ref="GW6" si="111">GV6+GV7</f>
        <v>1850</v>
      </c>
      <c r="GX6" s="147">
        <f t="shared" ref="GX6" si="112">GW6+GW7</f>
        <v>1850</v>
      </c>
      <c r="GY6" s="147">
        <f t="shared" ref="GY6" si="113">GX6+GX7</f>
        <v>1850</v>
      </c>
      <c r="GZ6" s="147">
        <f t="shared" ref="GZ6" si="114">GY6+GY7</f>
        <v>1850</v>
      </c>
      <c r="HA6" s="147">
        <f t="shared" ref="HA6" si="115">GZ6+GZ7</f>
        <v>1850</v>
      </c>
      <c r="HB6" s="147">
        <f t="shared" ref="HB6" si="116">HA6+HA7</f>
        <v>1850</v>
      </c>
      <c r="HC6" s="147">
        <f t="shared" ref="HC6" si="117">HB6+HB7</f>
        <v>1850</v>
      </c>
      <c r="HD6" s="147">
        <f t="shared" ref="HD6" si="118">HC6+HC7</f>
        <v>1850</v>
      </c>
      <c r="HE6" s="147">
        <f t="shared" ref="HE6" si="119">HD6+HD7</f>
        <v>1850</v>
      </c>
      <c r="HF6" s="147">
        <f t="shared" ref="HF6" si="120">HE6+HE7</f>
        <v>1850</v>
      </c>
      <c r="HG6" s="147">
        <f t="shared" ref="HG6" si="121">HF6+HF7</f>
        <v>1850</v>
      </c>
      <c r="HH6" s="147">
        <f t="shared" ref="HH6" si="122">HG6+HG7</f>
        <v>1850</v>
      </c>
      <c r="HI6" s="147">
        <f t="shared" ref="HI6" si="123">HH6+HH7</f>
        <v>1850</v>
      </c>
      <c r="HJ6" s="147">
        <f t="shared" ref="HJ6" si="124">HI6+HI7</f>
        <v>1850</v>
      </c>
      <c r="HK6" s="147">
        <f t="shared" ref="HK6" si="125">HJ6+HJ7</f>
        <v>1850</v>
      </c>
      <c r="HL6" s="147">
        <f t="shared" ref="HL6" si="126">HK6+HK7</f>
        <v>1850</v>
      </c>
      <c r="HM6" s="147">
        <f t="shared" ref="HM6" si="127">HL6+HL7</f>
        <v>1850</v>
      </c>
      <c r="HN6" s="147">
        <f t="shared" ref="HN6" si="128">HM6+HM7</f>
        <v>1850</v>
      </c>
      <c r="HO6" s="147">
        <f t="shared" ref="HO6" si="129">HN6+HN7</f>
        <v>1850</v>
      </c>
      <c r="HP6" s="147">
        <f t="shared" ref="HP6" si="130">HO6+HO7</f>
        <v>1850</v>
      </c>
      <c r="HQ6" s="147">
        <f t="shared" ref="HQ6" si="131">HP6+HP7</f>
        <v>1850</v>
      </c>
      <c r="HR6" s="147">
        <f t="shared" ref="HR6" si="132">HQ6+HQ7</f>
        <v>1850</v>
      </c>
      <c r="HS6" s="147">
        <f t="shared" ref="HS6" si="133">HR6+HR7</f>
        <v>1850</v>
      </c>
      <c r="HT6" s="147">
        <f t="shared" ref="HT6" si="134">HS6+HS7</f>
        <v>1850</v>
      </c>
      <c r="HU6" s="147">
        <f t="shared" ref="HU6" si="135">HT6+HT7</f>
        <v>1850</v>
      </c>
      <c r="HV6" s="147">
        <f t="shared" ref="HV6" si="136">HU6+HU7</f>
        <v>1850</v>
      </c>
      <c r="HW6" s="147">
        <f t="shared" ref="HW6" si="137">HV6+HV7</f>
        <v>1850</v>
      </c>
      <c r="HX6" s="147">
        <f t="shared" ref="HX6" si="138">HW6+HW7</f>
        <v>1850</v>
      </c>
      <c r="HY6" s="147">
        <f t="shared" ref="HY6" si="139">HX6+HX7</f>
        <v>1850</v>
      </c>
      <c r="HZ6" s="147">
        <f t="shared" ref="HZ6" si="140">HY6+HY7</f>
        <v>1850</v>
      </c>
      <c r="IA6" s="147">
        <f t="shared" ref="IA6" si="141">HZ6+HZ7</f>
        <v>1850</v>
      </c>
      <c r="IB6" s="147">
        <f t="shared" ref="IB6" si="142">IA6+IA7</f>
        <v>1850</v>
      </c>
      <c r="IC6" s="147">
        <f t="shared" ref="IC6" si="143">IB6+IB7</f>
        <v>1850</v>
      </c>
      <c r="ID6" s="147">
        <f t="shared" ref="ID6" si="144">IC6+IC7</f>
        <v>1850</v>
      </c>
      <c r="IE6" s="147">
        <f t="shared" ref="IE6" si="145">ID6+ID7</f>
        <v>1850</v>
      </c>
      <c r="IF6" s="147">
        <f t="shared" ref="IF6" si="146">IE6+IE7</f>
        <v>1850</v>
      </c>
      <c r="IG6" s="147">
        <f t="shared" ref="IG6" si="147">IF6+IF7</f>
        <v>1850</v>
      </c>
      <c r="IH6" s="147">
        <f t="shared" ref="IH6" si="148">IG6+IG7</f>
        <v>1850</v>
      </c>
      <c r="II6" s="147">
        <f t="shared" ref="II6" si="149">IH6+IH7</f>
        <v>1850</v>
      </c>
      <c r="IJ6" s="147">
        <f t="shared" ref="IJ6" si="150">II6+II7</f>
        <v>1850</v>
      </c>
      <c r="IK6" s="147">
        <f t="shared" ref="IK6" si="151">IJ6+IJ7</f>
        <v>1850</v>
      </c>
      <c r="IL6" s="147">
        <f t="shared" ref="IL6" si="152">IK6+IK7</f>
        <v>1850</v>
      </c>
    </row>
    <row r="7" spans="1:250" ht="14.5" x14ac:dyDescent="0.35">
      <c r="A7" s="152" t="s">
        <v>926</v>
      </c>
      <c r="C7" s="70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>
        <v>250</v>
      </c>
      <c r="Z7" s="154">
        <v>200</v>
      </c>
      <c r="AA7" s="154">
        <v>750</v>
      </c>
      <c r="AB7" s="154">
        <v>150</v>
      </c>
      <c r="AC7" s="154">
        <v>800</v>
      </c>
      <c r="AD7" s="154">
        <v>400</v>
      </c>
      <c r="AE7" s="154">
        <v>400</v>
      </c>
      <c r="AF7" s="154">
        <v>100</v>
      </c>
      <c r="AG7" s="154">
        <v>150</v>
      </c>
      <c r="AH7" s="178">
        <v>150</v>
      </c>
      <c r="AI7" s="154">
        <v>750</v>
      </c>
      <c r="AJ7" s="154">
        <v>150</v>
      </c>
      <c r="AK7" s="154">
        <v>-2300</v>
      </c>
      <c r="AL7" s="154">
        <v>-650</v>
      </c>
      <c r="AM7" s="154">
        <v>-2950</v>
      </c>
      <c r="AN7" s="154">
        <v>400</v>
      </c>
      <c r="AO7" s="154">
        <v>350</v>
      </c>
      <c r="AP7" s="154">
        <v>300</v>
      </c>
      <c r="AQ7" s="154">
        <v>650</v>
      </c>
      <c r="AR7" s="154">
        <v>300</v>
      </c>
      <c r="AS7" s="154">
        <v>400</v>
      </c>
      <c r="AT7" s="154">
        <v>0</v>
      </c>
      <c r="AU7" s="154">
        <v>-600</v>
      </c>
      <c r="AV7" s="154">
        <v>0</v>
      </c>
      <c r="AW7" s="154">
        <v>0</v>
      </c>
      <c r="AX7" s="154">
        <v>-2000</v>
      </c>
      <c r="AY7" s="154">
        <v>250</v>
      </c>
      <c r="AZ7" s="154">
        <v>400</v>
      </c>
      <c r="BA7" s="154">
        <v>0</v>
      </c>
      <c r="BB7" s="154">
        <v>450</v>
      </c>
      <c r="BC7" s="154">
        <v>0</v>
      </c>
      <c r="BD7" s="154">
        <v>350</v>
      </c>
      <c r="BE7" s="154">
        <v>800</v>
      </c>
      <c r="BF7" s="154">
        <v>500</v>
      </c>
      <c r="BG7" s="154">
        <v>100</v>
      </c>
      <c r="BH7" s="154">
        <v>250</v>
      </c>
      <c r="BI7" s="154">
        <v>400</v>
      </c>
      <c r="BJ7" s="154">
        <v>-4550</v>
      </c>
      <c r="BK7" s="154">
        <v>400</v>
      </c>
      <c r="BL7" s="154">
        <v>450</v>
      </c>
      <c r="BM7" s="178">
        <v>0</v>
      </c>
      <c r="BN7" s="154">
        <v>0</v>
      </c>
      <c r="BO7" s="154">
        <v>0</v>
      </c>
      <c r="BP7" s="154">
        <v>300</v>
      </c>
      <c r="BQ7" s="154">
        <f t="shared" ref="BQ7:BY7" si="153">BQ8-BQ9</f>
        <v>50</v>
      </c>
      <c r="BR7" s="154">
        <f t="shared" si="153"/>
        <v>450</v>
      </c>
      <c r="BS7" s="154">
        <f t="shared" si="153"/>
        <v>950</v>
      </c>
      <c r="BT7" s="154">
        <f t="shared" si="153"/>
        <v>770</v>
      </c>
      <c r="BU7" s="154">
        <f t="shared" si="153"/>
        <v>500</v>
      </c>
      <c r="BV7" s="154">
        <f t="shared" si="153"/>
        <v>300</v>
      </c>
      <c r="BW7" s="154">
        <f t="shared" si="153"/>
        <v>-1750</v>
      </c>
      <c r="BX7" s="154">
        <f t="shared" si="153"/>
        <v>550</v>
      </c>
      <c r="BY7" s="154">
        <f t="shared" si="153"/>
        <v>900</v>
      </c>
      <c r="BZ7" s="154">
        <f t="shared" ref="BZ7:CQ7" si="154">BZ8-BZ9</f>
        <v>550</v>
      </c>
      <c r="CA7" s="154">
        <f t="shared" si="154"/>
        <v>20</v>
      </c>
      <c r="CB7" s="154">
        <f t="shared" si="154"/>
        <v>0</v>
      </c>
      <c r="CC7" s="154">
        <f t="shared" si="154"/>
        <v>-100</v>
      </c>
      <c r="CD7" s="154">
        <f t="shared" si="154"/>
        <v>130</v>
      </c>
      <c r="CE7" s="154">
        <f t="shared" si="154"/>
        <v>350</v>
      </c>
      <c r="CF7" s="154">
        <f t="shared" si="154"/>
        <v>350</v>
      </c>
      <c r="CG7" s="154">
        <f t="shared" si="154"/>
        <v>-250</v>
      </c>
      <c r="CH7" s="154">
        <f t="shared" si="154"/>
        <v>-4000</v>
      </c>
      <c r="CI7" s="154">
        <f t="shared" si="154"/>
        <v>0</v>
      </c>
      <c r="CJ7" s="154">
        <f t="shared" si="154"/>
        <v>650</v>
      </c>
      <c r="CK7" s="154">
        <f t="shared" si="154"/>
        <v>150</v>
      </c>
      <c r="CL7" s="154">
        <f t="shared" si="154"/>
        <v>400</v>
      </c>
      <c r="CM7" s="154">
        <f t="shared" si="154"/>
        <v>-500</v>
      </c>
      <c r="CN7" s="154">
        <f t="shared" si="154"/>
        <v>0</v>
      </c>
      <c r="CO7" s="154">
        <f t="shared" si="154"/>
        <v>0</v>
      </c>
      <c r="CP7" s="154">
        <f t="shared" si="154"/>
        <v>0</v>
      </c>
      <c r="CQ7" s="154">
        <f t="shared" si="154"/>
        <v>0</v>
      </c>
      <c r="CR7" s="154">
        <f t="shared" ref="CR7:FC7" si="155">CR8-CR9</f>
        <v>0</v>
      </c>
      <c r="CS7" s="154">
        <f t="shared" si="155"/>
        <v>0</v>
      </c>
      <c r="CT7" s="154">
        <f t="shared" si="155"/>
        <v>0</v>
      </c>
      <c r="CU7" s="154">
        <f t="shared" si="155"/>
        <v>0</v>
      </c>
      <c r="CV7" s="154">
        <f t="shared" si="155"/>
        <v>0</v>
      </c>
      <c r="CW7" s="154">
        <f t="shared" si="155"/>
        <v>0</v>
      </c>
      <c r="CX7" s="154">
        <f t="shared" si="155"/>
        <v>0</v>
      </c>
      <c r="CY7" s="154">
        <f t="shared" si="155"/>
        <v>0</v>
      </c>
      <c r="CZ7" s="154">
        <f t="shared" si="155"/>
        <v>0</v>
      </c>
      <c r="DA7" s="154">
        <f t="shared" si="155"/>
        <v>0</v>
      </c>
      <c r="DB7" s="154">
        <f t="shared" si="155"/>
        <v>0</v>
      </c>
      <c r="DC7" s="154">
        <f t="shared" si="155"/>
        <v>0</v>
      </c>
      <c r="DD7" s="154">
        <f t="shared" si="155"/>
        <v>0</v>
      </c>
      <c r="DE7" s="154">
        <f t="shared" si="155"/>
        <v>0</v>
      </c>
      <c r="DF7" s="154">
        <f t="shared" si="155"/>
        <v>0</v>
      </c>
      <c r="DG7" s="154">
        <f t="shared" si="155"/>
        <v>0</v>
      </c>
      <c r="DH7" s="154">
        <f t="shared" si="155"/>
        <v>0</v>
      </c>
      <c r="DI7" s="154">
        <f t="shared" si="155"/>
        <v>0</v>
      </c>
      <c r="DJ7" s="154">
        <f t="shared" si="155"/>
        <v>0</v>
      </c>
      <c r="DK7" s="154">
        <f t="shared" si="155"/>
        <v>0</v>
      </c>
      <c r="DL7" s="154">
        <f t="shared" si="155"/>
        <v>0</v>
      </c>
      <c r="DM7" s="154">
        <f t="shared" si="155"/>
        <v>0</v>
      </c>
      <c r="DN7" s="154">
        <f t="shared" si="155"/>
        <v>0</v>
      </c>
      <c r="DO7" s="154">
        <f t="shared" si="155"/>
        <v>0</v>
      </c>
      <c r="DP7" s="154">
        <f t="shared" si="155"/>
        <v>0</v>
      </c>
      <c r="DQ7" s="154">
        <f t="shared" si="155"/>
        <v>0</v>
      </c>
      <c r="DR7" s="154">
        <f t="shared" si="155"/>
        <v>0</v>
      </c>
      <c r="DS7" s="154">
        <f t="shared" si="155"/>
        <v>0</v>
      </c>
      <c r="DT7" s="154">
        <f t="shared" si="155"/>
        <v>0</v>
      </c>
      <c r="DU7" s="154">
        <f t="shared" si="155"/>
        <v>0</v>
      </c>
      <c r="DV7" s="154">
        <f t="shared" si="155"/>
        <v>0</v>
      </c>
      <c r="DW7" s="154">
        <f t="shared" si="155"/>
        <v>0</v>
      </c>
      <c r="DX7" s="154">
        <f t="shared" si="155"/>
        <v>0</v>
      </c>
      <c r="DY7" s="154">
        <f t="shared" si="155"/>
        <v>0</v>
      </c>
      <c r="DZ7" s="154">
        <f t="shared" si="155"/>
        <v>0</v>
      </c>
      <c r="EA7" s="154">
        <f t="shared" si="155"/>
        <v>0</v>
      </c>
      <c r="EB7" s="154">
        <f t="shared" si="155"/>
        <v>0</v>
      </c>
      <c r="EC7" s="154">
        <f t="shared" si="155"/>
        <v>0</v>
      </c>
      <c r="ED7" s="154">
        <f t="shared" si="155"/>
        <v>0</v>
      </c>
      <c r="EE7" s="154">
        <f t="shared" si="155"/>
        <v>0</v>
      </c>
      <c r="EF7" s="154">
        <f t="shared" si="155"/>
        <v>0</v>
      </c>
      <c r="EG7" s="154">
        <f t="shared" si="155"/>
        <v>0</v>
      </c>
      <c r="EH7" s="154">
        <f t="shared" si="155"/>
        <v>0</v>
      </c>
      <c r="EI7" s="154">
        <f t="shared" si="155"/>
        <v>0</v>
      </c>
      <c r="EJ7" s="154">
        <f t="shared" si="155"/>
        <v>0</v>
      </c>
      <c r="EK7" s="154">
        <f t="shared" si="155"/>
        <v>0</v>
      </c>
      <c r="EL7" s="154">
        <f t="shared" si="155"/>
        <v>0</v>
      </c>
      <c r="EM7" s="154">
        <f t="shared" si="155"/>
        <v>0</v>
      </c>
      <c r="EN7" s="154">
        <f t="shared" si="155"/>
        <v>0</v>
      </c>
      <c r="EO7" s="154">
        <f t="shared" si="155"/>
        <v>0</v>
      </c>
      <c r="EP7" s="154">
        <f t="shared" si="155"/>
        <v>0</v>
      </c>
      <c r="EQ7" s="154">
        <f t="shared" si="155"/>
        <v>0</v>
      </c>
      <c r="ER7" s="154">
        <f t="shared" si="155"/>
        <v>0</v>
      </c>
      <c r="ES7" s="154">
        <f t="shared" si="155"/>
        <v>0</v>
      </c>
      <c r="ET7" s="154">
        <f t="shared" si="155"/>
        <v>0</v>
      </c>
      <c r="EU7" s="154">
        <f t="shared" si="155"/>
        <v>0</v>
      </c>
      <c r="EV7" s="154">
        <f t="shared" si="155"/>
        <v>0</v>
      </c>
      <c r="EW7" s="154">
        <f t="shared" si="155"/>
        <v>0</v>
      </c>
      <c r="EX7" s="154">
        <f t="shared" si="155"/>
        <v>0</v>
      </c>
      <c r="EY7" s="154">
        <f t="shared" si="155"/>
        <v>0</v>
      </c>
      <c r="EZ7" s="154">
        <f t="shared" si="155"/>
        <v>0</v>
      </c>
      <c r="FA7" s="154">
        <f t="shared" si="155"/>
        <v>0</v>
      </c>
      <c r="FB7" s="154">
        <f t="shared" si="155"/>
        <v>0</v>
      </c>
      <c r="FC7" s="154">
        <f t="shared" si="155"/>
        <v>0</v>
      </c>
      <c r="FD7" s="154">
        <f t="shared" ref="FD7:HO7" si="156">FD8-FD9</f>
        <v>0</v>
      </c>
      <c r="FE7" s="154">
        <f t="shared" si="156"/>
        <v>0</v>
      </c>
      <c r="FF7" s="154">
        <f t="shared" si="156"/>
        <v>0</v>
      </c>
      <c r="FG7" s="154">
        <f t="shared" si="156"/>
        <v>0</v>
      </c>
      <c r="FH7" s="154">
        <f t="shared" si="156"/>
        <v>0</v>
      </c>
      <c r="FI7" s="154">
        <f t="shared" si="156"/>
        <v>0</v>
      </c>
      <c r="FJ7" s="154">
        <f t="shared" si="156"/>
        <v>0</v>
      </c>
      <c r="FK7" s="154">
        <f t="shared" si="156"/>
        <v>0</v>
      </c>
      <c r="FL7" s="154">
        <f t="shared" si="156"/>
        <v>0</v>
      </c>
      <c r="FM7" s="154">
        <f t="shared" si="156"/>
        <v>0</v>
      </c>
      <c r="FN7" s="154">
        <f t="shared" si="156"/>
        <v>0</v>
      </c>
      <c r="FO7" s="154">
        <f t="shared" si="156"/>
        <v>0</v>
      </c>
      <c r="FP7" s="154">
        <f t="shared" si="156"/>
        <v>0</v>
      </c>
      <c r="FQ7" s="154">
        <f t="shared" si="156"/>
        <v>0</v>
      </c>
      <c r="FR7" s="154">
        <f t="shared" si="156"/>
        <v>0</v>
      </c>
      <c r="FS7" s="154">
        <f t="shared" si="156"/>
        <v>0</v>
      </c>
      <c r="FT7" s="154">
        <f t="shared" si="156"/>
        <v>0</v>
      </c>
      <c r="FU7" s="154">
        <f t="shared" si="156"/>
        <v>0</v>
      </c>
      <c r="FV7" s="154">
        <f t="shared" si="156"/>
        <v>0</v>
      </c>
      <c r="FW7" s="154">
        <f t="shared" si="156"/>
        <v>0</v>
      </c>
      <c r="FX7" s="154">
        <f t="shared" si="156"/>
        <v>0</v>
      </c>
      <c r="FY7" s="154">
        <f t="shared" si="156"/>
        <v>0</v>
      </c>
      <c r="FZ7" s="154">
        <f t="shared" si="156"/>
        <v>0</v>
      </c>
      <c r="GA7" s="154">
        <f t="shared" si="156"/>
        <v>0</v>
      </c>
      <c r="GB7" s="154">
        <f t="shared" si="156"/>
        <v>0</v>
      </c>
      <c r="GC7" s="154">
        <f t="shared" si="156"/>
        <v>0</v>
      </c>
      <c r="GD7" s="154">
        <f t="shared" si="156"/>
        <v>0</v>
      </c>
      <c r="GE7" s="154">
        <f t="shared" si="156"/>
        <v>0</v>
      </c>
      <c r="GF7" s="154">
        <f t="shared" si="156"/>
        <v>0</v>
      </c>
      <c r="GG7" s="154">
        <f t="shared" si="156"/>
        <v>0</v>
      </c>
      <c r="GH7" s="154">
        <f t="shared" si="156"/>
        <v>0</v>
      </c>
      <c r="GI7" s="154">
        <f t="shared" si="156"/>
        <v>0</v>
      </c>
      <c r="GJ7" s="154">
        <f t="shared" si="156"/>
        <v>0</v>
      </c>
      <c r="GK7" s="154">
        <f t="shared" si="156"/>
        <v>0</v>
      </c>
      <c r="GL7" s="154">
        <f t="shared" si="156"/>
        <v>0</v>
      </c>
      <c r="GM7" s="154">
        <f t="shared" si="156"/>
        <v>0</v>
      </c>
      <c r="GN7" s="154">
        <f t="shared" si="156"/>
        <v>0</v>
      </c>
      <c r="GO7" s="154">
        <f t="shared" si="156"/>
        <v>0</v>
      </c>
      <c r="GP7" s="154">
        <f t="shared" si="156"/>
        <v>0</v>
      </c>
      <c r="GQ7" s="154">
        <f t="shared" si="156"/>
        <v>0</v>
      </c>
      <c r="GR7" s="154">
        <f t="shared" si="156"/>
        <v>0</v>
      </c>
      <c r="GS7" s="154">
        <f t="shared" si="156"/>
        <v>0</v>
      </c>
      <c r="GT7" s="154">
        <f t="shared" si="156"/>
        <v>0</v>
      </c>
      <c r="GU7" s="154">
        <f t="shared" si="156"/>
        <v>0</v>
      </c>
      <c r="GV7" s="154">
        <f t="shared" si="156"/>
        <v>0</v>
      </c>
      <c r="GW7" s="154">
        <f t="shared" si="156"/>
        <v>0</v>
      </c>
      <c r="GX7" s="154">
        <f t="shared" si="156"/>
        <v>0</v>
      </c>
      <c r="GY7" s="154">
        <f t="shared" si="156"/>
        <v>0</v>
      </c>
      <c r="GZ7" s="154">
        <f t="shared" si="156"/>
        <v>0</v>
      </c>
      <c r="HA7" s="154">
        <f t="shared" si="156"/>
        <v>0</v>
      </c>
      <c r="HB7" s="154">
        <f t="shared" si="156"/>
        <v>0</v>
      </c>
      <c r="HC7" s="154">
        <f t="shared" si="156"/>
        <v>0</v>
      </c>
      <c r="HD7" s="154">
        <f t="shared" si="156"/>
        <v>0</v>
      </c>
      <c r="HE7" s="154">
        <f t="shared" si="156"/>
        <v>0</v>
      </c>
      <c r="HF7" s="154">
        <f t="shared" si="156"/>
        <v>0</v>
      </c>
      <c r="HG7" s="154">
        <f t="shared" si="156"/>
        <v>0</v>
      </c>
      <c r="HH7" s="154">
        <f t="shared" si="156"/>
        <v>0</v>
      </c>
      <c r="HI7" s="154">
        <f t="shared" si="156"/>
        <v>0</v>
      </c>
      <c r="HJ7" s="154">
        <f t="shared" si="156"/>
        <v>0</v>
      </c>
      <c r="HK7" s="154">
        <f t="shared" si="156"/>
        <v>0</v>
      </c>
      <c r="HL7" s="154">
        <f t="shared" si="156"/>
        <v>0</v>
      </c>
      <c r="HM7" s="154">
        <f t="shared" si="156"/>
        <v>0</v>
      </c>
      <c r="HN7" s="154">
        <f t="shared" si="156"/>
        <v>0</v>
      </c>
      <c r="HO7" s="154">
        <f t="shared" si="156"/>
        <v>0</v>
      </c>
      <c r="HP7" s="154">
        <f t="shared" ref="HP7:IL7" si="157">HP8-HP9</f>
        <v>0</v>
      </c>
      <c r="HQ7" s="154">
        <f t="shared" si="157"/>
        <v>0</v>
      </c>
      <c r="HR7" s="154">
        <f t="shared" si="157"/>
        <v>0</v>
      </c>
      <c r="HS7" s="154">
        <f t="shared" si="157"/>
        <v>0</v>
      </c>
      <c r="HT7" s="154">
        <f t="shared" si="157"/>
        <v>0</v>
      </c>
      <c r="HU7" s="154">
        <f t="shared" si="157"/>
        <v>0</v>
      </c>
      <c r="HV7" s="154">
        <f t="shared" si="157"/>
        <v>0</v>
      </c>
      <c r="HW7" s="154">
        <f t="shared" si="157"/>
        <v>0</v>
      </c>
      <c r="HX7" s="154">
        <f t="shared" si="157"/>
        <v>0</v>
      </c>
      <c r="HY7" s="154">
        <f t="shared" si="157"/>
        <v>0</v>
      </c>
      <c r="HZ7" s="154">
        <f t="shared" si="157"/>
        <v>0</v>
      </c>
      <c r="IA7" s="154">
        <f t="shared" si="157"/>
        <v>0</v>
      </c>
      <c r="IB7" s="154">
        <f t="shared" si="157"/>
        <v>0</v>
      </c>
      <c r="IC7" s="154">
        <f t="shared" si="157"/>
        <v>0</v>
      </c>
      <c r="ID7" s="154">
        <f t="shared" si="157"/>
        <v>0</v>
      </c>
      <c r="IE7" s="154">
        <f t="shared" si="157"/>
        <v>0</v>
      </c>
      <c r="IF7" s="154">
        <f t="shared" si="157"/>
        <v>0</v>
      </c>
      <c r="IG7" s="154">
        <f t="shared" si="157"/>
        <v>0</v>
      </c>
      <c r="IH7" s="154">
        <f t="shared" si="157"/>
        <v>0</v>
      </c>
      <c r="II7" s="154">
        <f t="shared" si="157"/>
        <v>0</v>
      </c>
      <c r="IJ7" s="154">
        <f t="shared" si="157"/>
        <v>0</v>
      </c>
      <c r="IK7" s="154">
        <f t="shared" si="157"/>
        <v>0</v>
      </c>
      <c r="IL7" s="154">
        <f t="shared" si="157"/>
        <v>0</v>
      </c>
    </row>
    <row r="8" spans="1:250" ht="14.5" x14ac:dyDescent="0.35">
      <c r="A8" s="70" t="s">
        <v>927</v>
      </c>
      <c r="B8" s="70"/>
      <c r="C8" s="70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91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91"/>
      <c r="BN8" s="158"/>
      <c r="BO8" s="158"/>
      <c r="BP8" s="158"/>
      <c r="BQ8" s="158">
        <v>550</v>
      </c>
      <c r="BR8" s="158">
        <v>450</v>
      </c>
      <c r="BS8" s="158">
        <v>950</v>
      </c>
      <c r="BT8" s="158">
        <v>780</v>
      </c>
      <c r="BU8" s="158">
        <v>500</v>
      </c>
      <c r="BV8" s="158">
        <v>300</v>
      </c>
      <c r="BW8" s="158">
        <v>250</v>
      </c>
      <c r="BX8" s="158">
        <v>550</v>
      </c>
      <c r="BY8" s="158">
        <v>900</v>
      </c>
      <c r="BZ8" s="158">
        <v>550</v>
      </c>
      <c r="CA8" s="158">
        <v>20</v>
      </c>
      <c r="CB8" s="158">
        <v>0</v>
      </c>
      <c r="CC8" s="158">
        <v>1400</v>
      </c>
      <c r="CD8" s="158">
        <v>200</v>
      </c>
      <c r="CE8" s="158">
        <v>350</v>
      </c>
      <c r="CF8" s="158">
        <v>350</v>
      </c>
      <c r="CG8" s="158">
        <v>0</v>
      </c>
      <c r="CH8" s="158">
        <v>0</v>
      </c>
      <c r="CI8" s="158">
        <v>0</v>
      </c>
      <c r="CJ8" s="158">
        <v>650</v>
      </c>
      <c r="CK8" s="158">
        <v>150</v>
      </c>
      <c r="CL8" s="158">
        <v>400</v>
      </c>
      <c r="CM8" s="158"/>
      <c r="CN8" s="158"/>
      <c r="CO8" s="158"/>
      <c r="CP8" s="158"/>
      <c r="CQ8" s="158"/>
      <c r="CR8" s="158"/>
      <c r="CS8" s="158"/>
      <c r="CT8" s="158"/>
      <c r="CU8" s="158"/>
      <c r="CV8" s="158"/>
      <c r="CW8" s="158"/>
      <c r="CX8" s="158"/>
      <c r="CY8" s="158"/>
      <c r="CZ8" s="158"/>
      <c r="DA8" s="158"/>
      <c r="DB8" s="158"/>
      <c r="DC8" s="158"/>
      <c r="DD8" s="158"/>
      <c r="DE8" s="158"/>
      <c r="DF8" s="158"/>
      <c r="DG8" s="158"/>
      <c r="DH8" s="158"/>
      <c r="DI8" s="158"/>
      <c r="DJ8" s="158"/>
      <c r="DK8" s="158"/>
      <c r="DL8" s="158"/>
      <c r="DM8" s="158"/>
      <c r="DN8" s="158"/>
      <c r="DO8" s="158"/>
      <c r="DP8" s="158"/>
      <c r="DQ8" s="158"/>
      <c r="DR8" s="158"/>
      <c r="DS8" s="158"/>
      <c r="DT8" s="158"/>
      <c r="DU8" s="158"/>
      <c r="DV8" s="158"/>
      <c r="DW8" s="158"/>
      <c r="DX8" s="158"/>
      <c r="DY8" s="158"/>
      <c r="DZ8" s="158"/>
      <c r="EA8" s="158"/>
      <c r="EB8" s="158"/>
      <c r="EC8" s="158"/>
      <c r="ED8" s="158"/>
      <c r="EE8" s="158"/>
      <c r="EF8" s="158"/>
      <c r="EG8" s="158"/>
      <c r="EH8" s="158"/>
      <c r="EI8" s="158"/>
      <c r="EJ8" s="158"/>
      <c r="EK8" s="158"/>
      <c r="EL8" s="158"/>
      <c r="EM8" s="158"/>
      <c r="EN8" s="158"/>
      <c r="EO8" s="158"/>
      <c r="EP8" s="158"/>
      <c r="EQ8" s="158"/>
      <c r="ER8" s="158"/>
      <c r="ES8" s="158"/>
      <c r="ET8" s="158"/>
      <c r="EU8" s="158"/>
      <c r="EV8" s="158"/>
      <c r="EW8" s="158"/>
      <c r="EX8" s="158"/>
      <c r="EY8" s="158"/>
      <c r="EZ8" s="158"/>
      <c r="FA8" s="158"/>
      <c r="FB8" s="158"/>
      <c r="FC8" s="158"/>
      <c r="FD8" s="158"/>
      <c r="FE8" s="158"/>
      <c r="FF8" s="158"/>
      <c r="FG8" s="158"/>
      <c r="FH8" s="158"/>
      <c r="FI8" s="158"/>
      <c r="FJ8" s="158"/>
      <c r="FK8" s="158"/>
      <c r="FL8" s="158"/>
      <c r="FM8" s="158"/>
      <c r="FN8" s="158"/>
      <c r="FO8" s="158"/>
      <c r="FP8" s="158"/>
      <c r="FQ8" s="158"/>
      <c r="FR8" s="158"/>
      <c r="FS8" s="158"/>
      <c r="FT8" s="158"/>
      <c r="FU8" s="158"/>
      <c r="FV8" s="158"/>
      <c r="FW8" s="158"/>
      <c r="FX8" s="158"/>
      <c r="FY8" s="158"/>
      <c r="FZ8" s="158"/>
      <c r="GA8" s="158"/>
      <c r="GB8" s="158"/>
      <c r="GC8" s="158"/>
      <c r="GD8" s="158"/>
      <c r="GE8" s="158"/>
      <c r="GF8" s="158"/>
      <c r="GG8" s="158"/>
      <c r="GH8" s="158"/>
      <c r="GI8" s="158"/>
      <c r="GJ8" s="158"/>
      <c r="GK8" s="158"/>
      <c r="GL8" s="158"/>
      <c r="GM8" s="158"/>
      <c r="GN8" s="158"/>
      <c r="GO8" s="158"/>
      <c r="GP8" s="158"/>
      <c r="GQ8" s="158"/>
      <c r="GR8" s="158"/>
      <c r="GS8" s="158"/>
      <c r="GT8" s="158"/>
      <c r="GU8" s="158"/>
      <c r="GV8" s="158"/>
      <c r="GW8" s="158"/>
      <c r="GX8" s="158"/>
      <c r="GY8" s="158"/>
      <c r="GZ8" s="158"/>
      <c r="HA8" s="158"/>
      <c r="HB8" s="158"/>
      <c r="HC8" s="158"/>
      <c r="HD8" s="158"/>
      <c r="HE8" s="158"/>
      <c r="HF8" s="158"/>
      <c r="HG8" s="158"/>
      <c r="HH8" s="158"/>
      <c r="HI8" s="158"/>
      <c r="HJ8" s="158"/>
      <c r="HK8" s="158"/>
      <c r="HL8" s="158"/>
      <c r="HM8" s="158"/>
      <c r="HN8" s="158"/>
      <c r="HO8" s="158"/>
      <c r="HP8" s="158"/>
      <c r="HQ8" s="158"/>
      <c r="HR8" s="158"/>
      <c r="HS8" s="158"/>
      <c r="HT8" s="158"/>
      <c r="HU8" s="158"/>
      <c r="HV8" s="158"/>
      <c r="HW8" s="158"/>
      <c r="HX8" s="158"/>
      <c r="HY8" s="158"/>
      <c r="HZ8" s="158"/>
      <c r="IA8" s="158"/>
      <c r="IB8" s="158"/>
      <c r="IC8" s="158"/>
      <c r="ID8" s="158"/>
      <c r="IE8" s="158"/>
      <c r="IF8" s="158"/>
      <c r="IG8" s="158"/>
      <c r="IH8" s="158"/>
      <c r="II8" s="158"/>
      <c r="IJ8" s="158"/>
      <c r="IK8" s="158"/>
      <c r="IL8" s="158"/>
    </row>
    <row r="9" spans="1:250" ht="14.5" x14ac:dyDescent="0.35">
      <c r="A9" s="70" t="s">
        <v>928</v>
      </c>
      <c r="B9" s="70"/>
      <c r="C9" s="70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91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91"/>
      <c r="BN9" s="158"/>
      <c r="BO9" s="158"/>
      <c r="BP9" s="158"/>
      <c r="BQ9" s="158">
        <v>500</v>
      </c>
      <c r="BR9" s="158"/>
      <c r="BS9" s="158"/>
      <c r="BT9" s="158">
        <v>10</v>
      </c>
      <c r="BU9" s="158"/>
      <c r="BV9" s="158"/>
      <c r="BW9" s="158">
        <v>2000</v>
      </c>
      <c r="BX9" s="158"/>
      <c r="BY9" s="158"/>
      <c r="BZ9" s="158"/>
      <c r="CA9" s="158"/>
      <c r="CB9" s="158"/>
      <c r="CC9" s="158">
        <v>1500</v>
      </c>
      <c r="CD9" s="158">
        <v>70</v>
      </c>
      <c r="CE9" s="158"/>
      <c r="CF9" s="158"/>
      <c r="CG9" s="158">
        <v>250</v>
      </c>
      <c r="CH9" s="158">
        <v>4000</v>
      </c>
      <c r="CI9" s="158"/>
      <c r="CJ9" s="158"/>
      <c r="CK9" s="158"/>
      <c r="CL9" s="158"/>
      <c r="CM9" s="158">
        <v>500</v>
      </c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8"/>
      <c r="DH9" s="158"/>
      <c r="DI9" s="158"/>
      <c r="DJ9" s="158"/>
      <c r="DK9" s="158"/>
      <c r="DL9" s="158"/>
      <c r="DM9" s="158"/>
      <c r="DN9" s="158"/>
      <c r="DO9" s="158"/>
      <c r="DP9" s="158"/>
      <c r="DQ9" s="158"/>
      <c r="DR9" s="158"/>
      <c r="DS9" s="158"/>
      <c r="DT9" s="158"/>
      <c r="DU9" s="158"/>
      <c r="DV9" s="158"/>
      <c r="DW9" s="158"/>
      <c r="DX9" s="158"/>
      <c r="DY9" s="158"/>
      <c r="DZ9" s="158"/>
      <c r="EA9" s="158"/>
      <c r="EB9" s="158"/>
      <c r="EC9" s="158"/>
      <c r="ED9" s="158"/>
      <c r="EE9" s="158"/>
      <c r="EF9" s="158"/>
      <c r="EG9" s="158"/>
      <c r="EH9" s="158"/>
      <c r="EI9" s="158"/>
      <c r="EJ9" s="158"/>
      <c r="EK9" s="158"/>
      <c r="EL9" s="158"/>
      <c r="EM9" s="158"/>
      <c r="EN9" s="158"/>
      <c r="EO9" s="158"/>
      <c r="EP9" s="158"/>
      <c r="EQ9" s="158"/>
      <c r="ER9" s="158"/>
      <c r="ES9" s="158"/>
      <c r="ET9" s="158"/>
      <c r="EU9" s="158"/>
      <c r="EV9" s="158"/>
      <c r="EW9" s="158"/>
      <c r="EX9" s="158"/>
      <c r="EY9" s="158"/>
      <c r="EZ9" s="158"/>
      <c r="FA9" s="158"/>
      <c r="FB9" s="158"/>
      <c r="FC9" s="158"/>
      <c r="FD9" s="158"/>
      <c r="FE9" s="158"/>
      <c r="FF9" s="158"/>
      <c r="FG9" s="158"/>
      <c r="FH9" s="158"/>
      <c r="FI9" s="158"/>
      <c r="FJ9" s="158"/>
      <c r="FK9" s="158"/>
      <c r="FL9" s="158"/>
      <c r="FM9" s="158"/>
      <c r="FN9" s="158"/>
      <c r="FO9" s="158"/>
      <c r="FP9" s="158"/>
      <c r="FQ9" s="158"/>
      <c r="FR9" s="158"/>
      <c r="FS9" s="158"/>
      <c r="FT9" s="158"/>
      <c r="FU9" s="158"/>
      <c r="FV9" s="158"/>
      <c r="FW9" s="158"/>
      <c r="FX9" s="158"/>
      <c r="FY9" s="158"/>
      <c r="FZ9" s="158"/>
      <c r="GA9" s="158"/>
      <c r="GB9" s="158"/>
      <c r="GC9" s="158"/>
      <c r="GD9" s="158"/>
      <c r="GE9" s="158"/>
      <c r="GF9" s="158"/>
      <c r="GG9" s="158"/>
      <c r="GH9" s="158"/>
      <c r="GI9" s="158"/>
      <c r="GJ9" s="158"/>
      <c r="GK9" s="158"/>
      <c r="GL9" s="158"/>
      <c r="GM9" s="158"/>
      <c r="GN9" s="158"/>
      <c r="GO9" s="158"/>
      <c r="GP9" s="158"/>
      <c r="GQ9" s="158"/>
      <c r="GR9" s="158"/>
      <c r="GS9" s="158"/>
      <c r="GT9" s="158"/>
      <c r="GU9" s="158"/>
      <c r="GV9" s="158"/>
      <c r="GW9" s="158"/>
      <c r="GX9" s="158"/>
      <c r="GY9" s="158"/>
      <c r="GZ9" s="158"/>
      <c r="HA9" s="158"/>
      <c r="HB9" s="158"/>
      <c r="HC9" s="158"/>
      <c r="HD9" s="158"/>
      <c r="HE9" s="158"/>
      <c r="HF9" s="158"/>
      <c r="HG9" s="158"/>
      <c r="HH9" s="158"/>
      <c r="HI9" s="158"/>
      <c r="HJ9" s="158"/>
      <c r="HK9" s="158"/>
      <c r="HL9" s="158"/>
      <c r="HM9" s="158"/>
      <c r="HN9" s="158"/>
      <c r="HO9" s="158"/>
      <c r="HP9" s="158"/>
      <c r="HQ9" s="158"/>
      <c r="HR9" s="158"/>
      <c r="HS9" s="158"/>
      <c r="HT9" s="158"/>
      <c r="HU9" s="158"/>
      <c r="HV9" s="158"/>
      <c r="HW9" s="158"/>
      <c r="HX9" s="158"/>
      <c r="HY9" s="158"/>
      <c r="HZ9" s="158"/>
      <c r="IA9" s="158"/>
      <c r="IB9" s="158"/>
      <c r="IC9" s="158"/>
      <c r="ID9" s="158"/>
      <c r="IE9" s="158"/>
      <c r="IF9" s="158"/>
      <c r="IG9" s="158"/>
      <c r="IH9" s="158"/>
      <c r="II9" s="158"/>
      <c r="IJ9" s="158"/>
      <c r="IK9" s="158"/>
      <c r="IL9" s="158"/>
    </row>
    <row r="10" spans="1:250" ht="14.5" x14ac:dyDescent="0.35">
      <c r="A10" s="192"/>
      <c r="B10" s="70"/>
      <c r="C10" s="70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CR10" s="239"/>
      <c r="CS10" s="239"/>
      <c r="CT10" s="239"/>
      <c r="CU10" s="239"/>
      <c r="CV10" s="239"/>
      <c r="CW10" s="239"/>
      <c r="CX10" s="239"/>
      <c r="CY10" s="239"/>
      <c r="CZ10" s="239"/>
      <c r="DA10" s="239"/>
      <c r="DB10" s="239"/>
      <c r="DC10" s="239"/>
      <c r="DD10" s="239"/>
      <c r="DE10" s="239"/>
      <c r="DF10" s="239"/>
      <c r="DG10" s="239"/>
      <c r="DH10" s="239"/>
      <c r="DI10" s="239"/>
      <c r="DJ10" s="239"/>
      <c r="DK10" s="239"/>
      <c r="DL10" s="239"/>
      <c r="DM10" s="239"/>
      <c r="DN10" s="239"/>
      <c r="DO10" s="239"/>
      <c r="DP10" s="239"/>
      <c r="DQ10" s="239"/>
      <c r="DR10" s="239"/>
      <c r="DS10" s="239"/>
      <c r="DT10" s="239"/>
      <c r="DU10" s="239"/>
      <c r="DV10" s="239"/>
      <c r="DW10" s="239"/>
      <c r="DX10" s="239"/>
      <c r="DY10" s="239"/>
      <c r="DZ10" s="239"/>
      <c r="EA10" s="239"/>
      <c r="EB10" s="239"/>
      <c r="EC10" s="239"/>
      <c r="ED10" s="239"/>
      <c r="EE10" s="239"/>
      <c r="EF10" s="239"/>
      <c r="EG10" s="239"/>
      <c r="EH10" s="239"/>
      <c r="EI10" s="239"/>
      <c r="EJ10" s="239"/>
      <c r="EK10" s="239"/>
      <c r="EL10" s="239"/>
      <c r="EM10" s="239"/>
      <c r="EN10" s="239"/>
      <c r="EO10" s="239"/>
      <c r="EP10" s="239"/>
      <c r="EQ10" s="239"/>
      <c r="ER10" s="239"/>
      <c r="ES10" s="239"/>
      <c r="ET10" s="239"/>
      <c r="EU10" s="239"/>
      <c r="EV10" s="239"/>
      <c r="EW10" s="239"/>
      <c r="EX10" s="239"/>
      <c r="EY10" s="239"/>
      <c r="EZ10" s="239"/>
      <c r="FA10" s="239"/>
      <c r="FB10" s="239"/>
      <c r="FC10" s="239"/>
      <c r="FD10" s="239"/>
      <c r="FE10" s="239"/>
      <c r="FF10" s="239"/>
      <c r="FG10" s="239"/>
      <c r="FH10" s="239"/>
      <c r="FI10" s="239"/>
      <c r="FJ10" s="239"/>
      <c r="FK10" s="239"/>
      <c r="FL10" s="239"/>
      <c r="FM10" s="239"/>
      <c r="FN10" s="239"/>
      <c r="FO10" s="239"/>
      <c r="FP10" s="239"/>
      <c r="FQ10" s="239"/>
      <c r="FR10" s="239"/>
      <c r="FS10" s="239"/>
      <c r="FT10" s="239"/>
      <c r="FU10" s="239"/>
      <c r="FV10" s="239"/>
      <c r="FW10" s="239"/>
      <c r="FX10" s="239"/>
      <c r="FY10" s="239"/>
      <c r="FZ10" s="239"/>
      <c r="GA10" s="239"/>
      <c r="GB10" s="239"/>
      <c r="GC10" s="239"/>
      <c r="GD10" s="239"/>
      <c r="GE10" s="239"/>
      <c r="GF10" s="239"/>
      <c r="GG10" s="239"/>
      <c r="GH10" s="239"/>
      <c r="GI10" s="239"/>
      <c r="GJ10" s="239"/>
      <c r="GK10" s="239"/>
      <c r="GL10" s="239"/>
      <c r="GM10" s="239"/>
      <c r="GN10" s="239"/>
      <c r="GO10" s="239"/>
      <c r="GP10" s="239"/>
      <c r="GQ10" s="239"/>
      <c r="GR10" s="239"/>
      <c r="GS10" s="239"/>
      <c r="GT10" s="239"/>
      <c r="GU10" s="239"/>
      <c r="GV10" s="239"/>
      <c r="GW10" s="239"/>
      <c r="GX10" s="239"/>
      <c r="GY10" s="239"/>
      <c r="GZ10" s="239"/>
      <c r="HA10" s="239"/>
      <c r="HB10" s="239"/>
      <c r="HC10" s="239"/>
      <c r="HD10" s="239"/>
      <c r="HE10" s="239"/>
      <c r="HF10" s="239"/>
      <c r="HG10" s="239"/>
      <c r="HH10" s="239"/>
      <c r="HI10" s="239"/>
      <c r="HJ10" s="239"/>
      <c r="HK10" s="239"/>
      <c r="HL10" s="239"/>
      <c r="HM10" s="239"/>
      <c r="HN10" s="239"/>
      <c r="HO10" s="239"/>
      <c r="HP10" s="239"/>
      <c r="HQ10" s="239"/>
      <c r="HR10" s="239"/>
      <c r="HS10" s="239"/>
      <c r="HT10" s="239"/>
      <c r="HU10" s="239"/>
      <c r="HV10" s="239"/>
      <c r="HW10" s="239"/>
      <c r="HX10" s="239"/>
      <c r="HY10" s="239"/>
      <c r="HZ10" s="239"/>
      <c r="IA10" s="239"/>
      <c r="IB10" s="239"/>
      <c r="IC10" s="239"/>
      <c r="ID10" s="239"/>
      <c r="IE10" s="239"/>
      <c r="IF10" s="239"/>
      <c r="IG10" s="239"/>
      <c r="IH10" s="239"/>
      <c r="II10" s="239"/>
      <c r="IJ10" s="239"/>
      <c r="IK10" s="239"/>
      <c r="IL10" s="239"/>
    </row>
    <row r="11" spans="1:250" ht="32.25" customHeight="1" x14ac:dyDescent="0.35">
      <c r="A11" s="161" t="s">
        <v>929</v>
      </c>
      <c r="B11" s="162"/>
      <c r="C11" s="162"/>
      <c r="D11" s="188"/>
      <c r="E11" s="147">
        <f t="shared" ref="E11:CQ11" si="158">D11+D12</f>
        <v>0</v>
      </c>
      <c r="F11" s="147">
        <f t="shared" si="158"/>
        <v>0</v>
      </c>
      <c r="G11" s="147">
        <f t="shared" si="158"/>
        <v>0</v>
      </c>
      <c r="H11" s="147">
        <f t="shared" si="158"/>
        <v>0</v>
      </c>
      <c r="I11" s="147">
        <f t="shared" si="158"/>
        <v>0</v>
      </c>
      <c r="J11" s="147">
        <f t="shared" si="158"/>
        <v>0</v>
      </c>
      <c r="K11" s="147">
        <f t="shared" si="158"/>
        <v>0</v>
      </c>
      <c r="L11" s="147">
        <f t="shared" si="158"/>
        <v>0</v>
      </c>
      <c r="M11" s="147">
        <f t="shared" si="158"/>
        <v>0</v>
      </c>
      <c r="N11" s="147">
        <f t="shared" si="158"/>
        <v>0</v>
      </c>
      <c r="O11" s="147">
        <f t="shared" si="158"/>
        <v>0</v>
      </c>
      <c r="P11" s="147">
        <f t="shared" si="158"/>
        <v>0</v>
      </c>
      <c r="Q11" s="147">
        <f t="shared" si="158"/>
        <v>0</v>
      </c>
      <c r="R11" s="147">
        <f t="shared" si="158"/>
        <v>0</v>
      </c>
      <c r="S11" s="147">
        <f t="shared" si="158"/>
        <v>0</v>
      </c>
      <c r="T11" s="147">
        <f t="shared" si="158"/>
        <v>0</v>
      </c>
      <c r="U11" s="147">
        <f t="shared" si="158"/>
        <v>0</v>
      </c>
      <c r="V11" s="147">
        <f t="shared" si="158"/>
        <v>0</v>
      </c>
      <c r="W11" s="147">
        <f t="shared" si="158"/>
        <v>4645.1099999999997</v>
      </c>
      <c r="X11" s="147">
        <f t="shared" si="158"/>
        <v>4475.75</v>
      </c>
      <c r="Y11" s="147">
        <f t="shared" si="158"/>
        <v>3233.55</v>
      </c>
      <c r="Z11" s="147">
        <f t="shared" si="158"/>
        <v>5803.49</v>
      </c>
      <c r="AA11" s="147">
        <f t="shared" si="158"/>
        <v>1935.9499999999998</v>
      </c>
      <c r="AB11" s="147">
        <f t="shared" si="158"/>
        <v>1663.8599999999997</v>
      </c>
      <c r="AC11" s="147">
        <f t="shared" si="158"/>
        <v>8823.02</v>
      </c>
      <c r="AD11" s="147">
        <f t="shared" si="158"/>
        <v>7752.9000000000005</v>
      </c>
      <c r="AE11" s="147">
        <f t="shared" si="158"/>
        <v>7752.9000000000005</v>
      </c>
      <c r="AF11" s="147">
        <f t="shared" si="158"/>
        <v>7632.9000000000005</v>
      </c>
      <c r="AG11" s="147">
        <f t="shared" si="158"/>
        <v>8432.85</v>
      </c>
      <c r="AH11" s="147">
        <f t="shared" si="158"/>
        <v>7039.85</v>
      </c>
      <c r="AI11" s="147">
        <f t="shared" si="158"/>
        <v>2704.4300000000003</v>
      </c>
      <c r="AJ11" s="147">
        <f t="shared" si="158"/>
        <v>3345.0800000000004</v>
      </c>
      <c r="AK11" s="147">
        <f t="shared" si="158"/>
        <v>2955.7200000000003</v>
      </c>
      <c r="AL11" s="147">
        <f t="shared" si="158"/>
        <v>2955.7200000000003</v>
      </c>
      <c r="AM11" s="147">
        <f t="shared" si="158"/>
        <v>2955.7200000000003</v>
      </c>
      <c r="AN11" s="147">
        <f t="shared" si="158"/>
        <v>3057.3599999999988</v>
      </c>
      <c r="AO11" s="147">
        <f t="shared" si="158"/>
        <v>5914.1899999999987</v>
      </c>
      <c r="AP11" s="147">
        <f t="shared" si="158"/>
        <v>4339.7499999999982</v>
      </c>
      <c r="AQ11" s="147">
        <f t="shared" si="158"/>
        <v>4687.2799999999979</v>
      </c>
      <c r="AR11" s="147">
        <f t="shared" si="158"/>
        <v>4075.679999999998</v>
      </c>
      <c r="AS11" s="147">
        <f t="shared" si="158"/>
        <v>3828.0799999999981</v>
      </c>
      <c r="AT11" s="147">
        <f t="shared" si="158"/>
        <v>3828.0799999999981</v>
      </c>
      <c r="AU11" s="147">
        <f t="shared" si="158"/>
        <v>4101.2199999999975</v>
      </c>
      <c r="AV11" s="147">
        <f t="shared" si="158"/>
        <v>3970.0399999999972</v>
      </c>
      <c r="AW11" s="147">
        <f t="shared" si="158"/>
        <v>2210.0999999999972</v>
      </c>
      <c r="AX11" s="147">
        <f t="shared" si="158"/>
        <v>2280.1399999999971</v>
      </c>
      <c r="AY11" s="147">
        <f t="shared" si="158"/>
        <v>170.48999999999705</v>
      </c>
      <c r="AZ11" s="147">
        <f t="shared" si="158"/>
        <v>-298.48000000000297</v>
      </c>
      <c r="BA11" s="147">
        <f t="shared" si="158"/>
        <v>-298.48000000000297</v>
      </c>
      <c r="BB11" s="147">
        <f t="shared" si="158"/>
        <v>21.269999999996742</v>
      </c>
      <c r="BC11" s="147">
        <f t="shared" si="158"/>
        <v>475.30999999999676</v>
      </c>
      <c r="BD11" s="147">
        <f t="shared" si="158"/>
        <v>1213.0899999999967</v>
      </c>
      <c r="BE11" s="147">
        <f t="shared" si="158"/>
        <v>996.28999999999678</v>
      </c>
      <c r="BF11" s="147">
        <f t="shared" si="158"/>
        <v>1506.9199999999969</v>
      </c>
      <c r="BG11" s="147">
        <f t="shared" si="158"/>
        <v>2050.3999999999969</v>
      </c>
      <c r="BH11" s="147">
        <f t="shared" si="158"/>
        <v>2420.8599999999969</v>
      </c>
      <c r="BI11" s="147">
        <f t="shared" si="158"/>
        <v>4113.7399999999971</v>
      </c>
      <c r="BJ11" s="147">
        <f t="shared" si="158"/>
        <v>3091.529999999997</v>
      </c>
      <c r="BK11" s="147">
        <f t="shared" si="158"/>
        <v>4561.8399999999965</v>
      </c>
      <c r="BL11" s="147">
        <f t="shared" si="158"/>
        <v>5659.9999999999964</v>
      </c>
      <c r="BM11" s="147">
        <f t="shared" si="158"/>
        <v>1169.029999999997</v>
      </c>
      <c r="BN11" s="147">
        <f t="shared" si="158"/>
        <v>1695.7499999999964</v>
      </c>
      <c r="BO11" s="147">
        <f t="shared" si="158"/>
        <v>2278.9199999999964</v>
      </c>
      <c r="BP11" s="147">
        <f t="shared" si="158"/>
        <v>4571.0299999999952</v>
      </c>
      <c r="BQ11" s="147">
        <f t="shared" si="158"/>
        <v>2446.9399999999955</v>
      </c>
      <c r="BR11" s="147">
        <f t="shared" si="158"/>
        <v>1300.5799999999958</v>
      </c>
      <c r="BS11" s="147">
        <f t="shared" si="158"/>
        <v>2268.2799999999957</v>
      </c>
      <c r="BT11" s="147">
        <f t="shared" si="158"/>
        <v>935.31999999999562</v>
      </c>
      <c r="BU11" s="147">
        <f t="shared" si="158"/>
        <v>1931.0999999999956</v>
      </c>
      <c r="BV11" s="147">
        <f t="shared" si="158"/>
        <v>2539.5399999999954</v>
      </c>
      <c r="BW11" s="147">
        <f t="shared" si="158"/>
        <v>3904.5099999999957</v>
      </c>
      <c r="BX11" s="147">
        <f t="shared" si="158"/>
        <v>1723.3699999999963</v>
      </c>
      <c r="BY11" s="147">
        <f t="shared" si="158"/>
        <v>1351.1299999999962</v>
      </c>
      <c r="BZ11" s="147">
        <f t="shared" si="158"/>
        <v>1868.2799999999963</v>
      </c>
      <c r="CA11" s="147">
        <f t="shared" si="158"/>
        <v>3369.019999999995</v>
      </c>
      <c r="CB11" s="147">
        <f t="shared" si="158"/>
        <v>3369.019999999995</v>
      </c>
      <c r="CC11" s="147">
        <f t="shared" si="158"/>
        <v>3369.019999999995</v>
      </c>
      <c r="CD11" s="147">
        <f t="shared" si="158"/>
        <v>594.7799999999952</v>
      </c>
      <c r="CE11" s="147">
        <f t="shared" si="158"/>
        <v>-6467.5800000000054</v>
      </c>
      <c r="CF11" s="147">
        <f t="shared" si="158"/>
        <v>-7618.0100000000057</v>
      </c>
      <c r="CG11" s="147">
        <f t="shared" si="158"/>
        <v>-6568.7200000000057</v>
      </c>
      <c r="CH11" s="147">
        <f t="shared" si="158"/>
        <v>-4578.2700000000059</v>
      </c>
      <c r="CI11" s="147">
        <f t="shared" si="158"/>
        <v>-9393.2700000000059</v>
      </c>
      <c r="CJ11" s="147">
        <f t="shared" si="158"/>
        <v>-9393.2700000000059</v>
      </c>
      <c r="CK11" s="147">
        <v>3340.65</v>
      </c>
      <c r="CL11" s="147">
        <f t="shared" si="158"/>
        <v>39.290000000000873</v>
      </c>
      <c r="CM11" s="147">
        <f t="shared" si="158"/>
        <v>858.82000000000062</v>
      </c>
      <c r="CN11" s="147">
        <f t="shared" si="158"/>
        <v>1963.5500000000004</v>
      </c>
      <c r="CO11" s="147">
        <f t="shared" si="158"/>
        <v>2650.6100000000006</v>
      </c>
      <c r="CP11" s="147">
        <f t="shared" si="158"/>
        <v>2650.6100000000006</v>
      </c>
      <c r="CQ11" s="147">
        <f t="shared" si="158"/>
        <v>2650.6100000000006</v>
      </c>
      <c r="CR11" s="147">
        <f t="shared" ref="CR11" si="159">CQ11+CQ12</f>
        <v>6215.25</v>
      </c>
      <c r="CS11" s="147">
        <f t="shared" ref="CS11" si="160">CR11+CR12</f>
        <v>5341.1900000000005</v>
      </c>
      <c r="CT11" s="147">
        <f t="shared" ref="CT11" si="161">CS11+CS12</f>
        <v>4382.630000000001</v>
      </c>
      <c r="CU11" s="147">
        <f t="shared" ref="CU11" si="162">CT11+CT12</f>
        <v>3653.630000000001</v>
      </c>
      <c r="CV11" s="147">
        <f t="shared" ref="CV11" si="163">CU11+CU12</f>
        <v>2964.5800000000008</v>
      </c>
      <c r="CW11" s="147">
        <f t="shared" ref="CW11" si="164">CV11+CV12</f>
        <v>2964.5800000000008</v>
      </c>
      <c r="CX11" s="147">
        <f t="shared" ref="CX11" si="165">CW11+CW12</f>
        <v>2450.0300000000007</v>
      </c>
      <c r="CY11" s="147">
        <f t="shared" ref="CY11" si="166">CX11+CX12</f>
        <v>2450.0300000000007</v>
      </c>
      <c r="CZ11" s="147">
        <f t="shared" ref="CZ11" si="167">CY11+CY12</f>
        <v>2450.0300000000007</v>
      </c>
      <c r="DA11" s="147">
        <f t="shared" ref="DA11" si="168">CZ11+CZ12</f>
        <v>2450.0300000000007</v>
      </c>
      <c r="DB11" s="147">
        <f t="shared" ref="DB11" si="169">DA11+DA12</f>
        <v>2030.7300000000007</v>
      </c>
      <c r="DC11" s="147">
        <f t="shared" ref="DC11" si="170">DB11+DB12</f>
        <v>2030.7300000000007</v>
      </c>
      <c r="DD11" s="147">
        <f t="shared" ref="DD11" si="171">DC11+DC12</f>
        <v>2030.7300000000007</v>
      </c>
      <c r="DE11" s="147">
        <f t="shared" ref="DE11" si="172">DD11+DD12</f>
        <v>2030.7300000000007</v>
      </c>
      <c r="DF11" s="147">
        <f t="shared" ref="DF11" si="173">DE11+DE12</f>
        <v>1259.0100000000007</v>
      </c>
      <c r="DG11" s="147">
        <f t="shared" ref="DG11" si="174">DF11+DF12</f>
        <v>1259.0100000000007</v>
      </c>
      <c r="DH11" s="147">
        <f t="shared" ref="DH11" si="175">DG11+DG12</f>
        <v>1259.0100000000007</v>
      </c>
      <c r="DI11" s="147">
        <f t="shared" ref="DI11" si="176">DH11+DH12</f>
        <v>726.45000000000073</v>
      </c>
      <c r="DJ11" s="147">
        <f t="shared" ref="DJ11" si="177">DI11+DI12</f>
        <v>726.45000000000073</v>
      </c>
      <c r="DK11" s="147">
        <f t="shared" ref="DK11" si="178">DJ11+DJ12</f>
        <v>726.45000000000073</v>
      </c>
      <c r="DL11" s="147">
        <f t="shared" ref="DL11" si="179">DK11+DK12</f>
        <v>726.45000000000073</v>
      </c>
      <c r="DM11" s="147">
        <f t="shared" ref="DM11" si="180">DL11+DL12</f>
        <v>726.45000000000073</v>
      </c>
      <c r="DN11" s="147">
        <f t="shared" ref="DN11" si="181">DM11+DM12</f>
        <v>726.45000000000073</v>
      </c>
      <c r="DO11" s="147">
        <f t="shared" ref="DO11" si="182">DN11+DN12</f>
        <v>726.45000000000073</v>
      </c>
      <c r="DP11" s="147">
        <f t="shared" ref="DP11" si="183">DO11+DO12</f>
        <v>726.45000000000073</v>
      </c>
      <c r="DQ11" s="147">
        <f t="shared" ref="DQ11" si="184">DP11+DP12</f>
        <v>726.45000000000073</v>
      </c>
      <c r="DR11" s="147">
        <f t="shared" ref="DR11" si="185">DQ11+DQ12</f>
        <v>726.45000000000073</v>
      </c>
      <c r="DS11" s="147">
        <f t="shared" ref="DS11" si="186">DR11+DR12</f>
        <v>726.45000000000073</v>
      </c>
      <c r="DT11" s="147">
        <f t="shared" ref="DT11" si="187">DS11+DS12</f>
        <v>726.45000000000073</v>
      </c>
      <c r="DU11" s="147">
        <f t="shared" ref="DU11" si="188">DT11+DT12</f>
        <v>726.45000000000073</v>
      </c>
      <c r="DV11" s="147">
        <f t="shared" ref="DV11" si="189">DU11+DU12</f>
        <v>726.45000000000073</v>
      </c>
      <c r="DW11" s="147">
        <f t="shared" ref="DW11" si="190">DV11+DV12</f>
        <v>726.45000000000073</v>
      </c>
      <c r="DX11" s="147">
        <f t="shared" ref="DX11" si="191">DW11+DW12</f>
        <v>726.45000000000073</v>
      </c>
      <c r="DY11" s="147">
        <f t="shared" ref="DY11" si="192">DX11+DX12</f>
        <v>726.45000000000073</v>
      </c>
      <c r="DZ11" s="147">
        <f t="shared" ref="DZ11" si="193">DY11+DY12</f>
        <v>726.45000000000073</v>
      </c>
      <c r="EA11" s="147">
        <f t="shared" ref="EA11" si="194">DZ11+DZ12</f>
        <v>726.45000000000073</v>
      </c>
      <c r="EB11" s="147">
        <f t="shared" ref="EB11" si="195">EA11+EA12</f>
        <v>726.45000000000073</v>
      </c>
      <c r="EC11" s="147">
        <f t="shared" ref="EC11" si="196">EB11+EB12</f>
        <v>726.45000000000073</v>
      </c>
      <c r="ED11" s="147">
        <f t="shared" ref="ED11" si="197">EC11+EC12</f>
        <v>726.45000000000073</v>
      </c>
      <c r="EE11" s="147">
        <f t="shared" ref="EE11" si="198">ED11+ED12</f>
        <v>726.45000000000073</v>
      </c>
      <c r="EF11" s="147">
        <f t="shared" ref="EF11" si="199">EE11+EE12</f>
        <v>726.45000000000073</v>
      </c>
      <c r="EG11" s="147">
        <f t="shared" ref="EG11" si="200">EF11+EF12</f>
        <v>726.45000000000073</v>
      </c>
      <c r="EH11" s="147">
        <f t="shared" ref="EH11" si="201">EG11+EG12</f>
        <v>726.45000000000073</v>
      </c>
      <c r="EI11" s="147">
        <f t="shared" ref="EI11" si="202">EH11+EH12</f>
        <v>726.45000000000073</v>
      </c>
      <c r="EJ11" s="147">
        <f t="shared" ref="EJ11" si="203">EI11+EI12</f>
        <v>726.45000000000073</v>
      </c>
      <c r="EK11" s="147">
        <f t="shared" ref="EK11" si="204">EJ11+EJ12</f>
        <v>726.45000000000073</v>
      </c>
      <c r="EL11" s="147">
        <f t="shared" ref="EL11" si="205">EK11+EK12</f>
        <v>726.45000000000073</v>
      </c>
      <c r="EM11" s="147">
        <f t="shared" ref="EM11" si="206">EL11+EL12</f>
        <v>726.45000000000073</v>
      </c>
      <c r="EN11" s="147">
        <f t="shared" ref="EN11" si="207">EM11+EM12</f>
        <v>726.45000000000073</v>
      </c>
      <c r="EO11" s="147">
        <f t="shared" ref="EO11" si="208">EN11+EN12</f>
        <v>726.45000000000073</v>
      </c>
      <c r="EP11" s="147">
        <f t="shared" ref="EP11" si="209">EO11+EO12</f>
        <v>726.45000000000073</v>
      </c>
      <c r="EQ11" s="147">
        <f t="shared" ref="EQ11" si="210">EP11+EP12</f>
        <v>726.45000000000073</v>
      </c>
      <c r="ER11" s="147">
        <f t="shared" ref="ER11" si="211">EQ11+EQ12</f>
        <v>726.45000000000073</v>
      </c>
      <c r="ES11" s="147">
        <f t="shared" ref="ES11" si="212">ER11+ER12</f>
        <v>726.45000000000073</v>
      </c>
      <c r="ET11" s="147">
        <f t="shared" ref="ET11" si="213">ES11+ES12</f>
        <v>726.45000000000073</v>
      </c>
      <c r="EU11" s="147">
        <f t="shared" ref="EU11" si="214">ET11+ET12</f>
        <v>726.45000000000073</v>
      </c>
      <c r="EV11" s="147">
        <f t="shared" ref="EV11" si="215">EU11+EU12</f>
        <v>726.45000000000073</v>
      </c>
      <c r="EW11" s="147">
        <f t="shared" ref="EW11" si="216">EV11+EV12</f>
        <v>726.45000000000073</v>
      </c>
      <c r="EX11" s="147">
        <f t="shared" ref="EX11" si="217">EW11+EW12</f>
        <v>726.45000000000073</v>
      </c>
      <c r="EY11" s="147">
        <f t="shared" ref="EY11" si="218">EX11+EX12</f>
        <v>726.45000000000073</v>
      </c>
      <c r="EZ11" s="147">
        <f t="shared" ref="EZ11" si="219">EY11+EY12</f>
        <v>726.45000000000073</v>
      </c>
      <c r="FA11" s="147">
        <f t="shared" ref="FA11" si="220">EZ11+EZ12</f>
        <v>726.45000000000073</v>
      </c>
      <c r="FB11" s="147">
        <f t="shared" ref="FB11" si="221">FA11+FA12</f>
        <v>726.45000000000073</v>
      </c>
      <c r="FC11" s="147">
        <f t="shared" ref="FC11" si="222">FB11+FB12</f>
        <v>726.45000000000073</v>
      </c>
      <c r="FD11" s="147">
        <f t="shared" ref="FD11" si="223">FC11+FC12</f>
        <v>726.45000000000073</v>
      </c>
      <c r="FE11" s="147">
        <f t="shared" ref="FE11" si="224">FD11+FD12</f>
        <v>726.45000000000073</v>
      </c>
      <c r="FF11" s="147">
        <f t="shared" ref="FF11" si="225">FE11+FE12</f>
        <v>726.45000000000073</v>
      </c>
      <c r="FG11" s="147">
        <f t="shared" ref="FG11" si="226">FF11+FF12</f>
        <v>726.45000000000073</v>
      </c>
      <c r="FH11" s="147">
        <f t="shared" ref="FH11" si="227">FG11+FG12</f>
        <v>726.45000000000073</v>
      </c>
      <c r="FI11" s="147">
        <f t="shared" ref="FI11" si="228">FH11+FH12</f>
        <v>726.45000000000073</v>
      </c>
      <c r="FJ11" s="147">
        <f t="shared" ref="FJ11" si="229">FI11+FI12</f>
        <v>726.45000000000073</v>
      </c>
      <c r="FK11" s="147">
        <f t="shared" ref="FK11" si="230">FJ11+FJ12</f>
        <v>726.45000000000073</v>
      </c>
      <c r="FL11" s="147">
        <f t="shared" ref="FL11" si="231">FK11+FK12</f>
        <v>726.45000000000073</v>
      </c>
      <c r="FM11" s="147">
        <f t="shared" ref="FM11" si="232">FL11+FL12</f>
        <v>726.45000000000073</v>
      </c>
      <c r="FN11" s="147">
        <f t="shared" ref="FN11" si="233">FM11+FM12</f>
        <v>726.45000000000073</v>
      </c>
      <c r="FO11" s="147">
        <f t="shared" ref="FO11" si="234">FN11+FN12</f>
        <v>726.45000000000073</v>
      </c>
      <c r="FP11" s="147">
        <f t="shared" ref="FP11" si="235">FO11+FO12</f>
        <v>726.45000000000073</v>
      </c>
      <c r="FQ11" s="147">
        <f t="shared" ref="FQ11" si="236">FP11+FP12</f>
        <v>726.45000000000073</v>
      </c>
      <c r="FR11" s="147">
        <f t="shared" ref="FR11" si="237">FQ11+FQ12</f>
        <v>726.45000000000073</v>
      </c>
      <c r="FS11" s="147">
        <f t="shared" ref="FS11" si="238">FR11+FR12</f>
        <v>726.45000000000073</v>
      </c>
      <c r="FT11" s="147">
        <f t="shared" ref="FT11" si="239">FS11+FS12</f>
        <v>726.45000000000073</v>
      </c>
      <c r="FU11" s="147">
        <f t="shared" ref="FU11" si="240">FT11+FT12</f>
        <v>726.45000000000073</v>
      </c>
      <c r="FV11" s="147">
        <f t="shared" ref="FV11" si="241">FU11+FU12</f>
        <v>726.45000000000073</v>
      </c>
      <c r="FW11" s="147">
        <f t="shared" ref="FW11" si="242">FV11+FV12</f>
        <v>726.45000000000073</v>
      </c>
      <c r="FX11" s="147">
        <f t="shared" ref="FX11" si="243">FW11+FW12</f>
        <v>726.45000000000073</v>
      </c>
      <c r="FY11" s="147">
        <f t="shared" ref="FY11" si="244">FX11+FX12</f>
        <v>726.45000000000073</v>
      </c>
      <c r="FZ11" s="147">
        <f t="shared" ref="FZ11" si="245">FY11+FY12</f>
        <v>726.45000000000073</v>
      </c>
      <c r="GA11" s="147">
        <f t="shared" ref="GA11" si="246">FZ11+FZ12</f>
        <v>726.45000000000073</v>
      </c>
      <c r="GB11" s="147">
        <f t="shared" ref="GB11" si="247">GA11+GA12</f>
        <v>726.45000000000073</v>
      </c>
      <c r="GC11" s="147">
        <f t="shared" ref="GC11" si="248">GB11+GB12</f>
        <v>726.45000000000073</v>
      </c>
      <c r="GD11" s="147">
        <f t="shared" ref="GD11" si="249">GC11+GC12</f>
        <v>726.45000000000073</v>
      </c>
      <c r="GE11" s="147">
        <f t="shared" ref="GE11" si="250">GD11+GD12</f>
        <v>726.45000000000073</v>
      </c>
      <c r="GF11" s="147">
        <f t="shared" ref="GF11" si="251">GE11+GE12</f>
        <v>726.45000000000073</v>
      </c>
      <c r="GG11" s="147">
        <f t="shared" ref="GG11" si="252">GF11+GF12</f>
        <v>726.45000000000073</v>
      </c>
      <c r="GH11" s="147">
        <f t="shared" ref="GH11" si="253">GG11+GG12</f>
        <v>726.45000000000073</v>
      </c>
      <c r="GI11" s="147">
        <f t="shared" ref="GI11" si="254">GH11+GH12</f>
        <v>726.45000000000073</v>
      </c>
      <c r="GJ11" s="147">
        <f t="shared" ref="GJ11" si="255">GI11+GI12</f>
        <v>726.45000000000073</v>
      </c>
      <c r="GK11" s="147">
        <f t="shared" ref="GK11" si="256">GJ11+GJ12</f>
        <v>726.45000000000073</v>
      </c>
      <c r="GL11" s="147">
        <f t="shared" ref="GL11" si="257">GK11+GK12</f>
        <v>726.45000000000073</v>
      </c>
      <c r="GM11" s="147">
        <f t="shared" ref="GM11" si="258">GL11+GL12</f>
        <v>726.45000000000073</v>
      </c>
      <c r="GN11" s="147">
        <f t="shared" ref="GN11" si="259">GM11+GM12</f>
        <v>726.45000000000073</v>
      </c>
      <c r="GO11" s="147">
        <f t="shared" ref="GO11" si="260">GN11+GN12</f>
        <v>726.45000000000073</v>
      </c>
      <c r="GP11" s="147">
        <f t="shared" ref="GP11" si="261">GO11+GO12</f>
        <v>726.45000000000073</v>
      </c>
      <c r="GQ11" s="147">
        <f t="shared" ref="GQ11" si="262">GP11+GP12</f>
        <v>726.45000000000073</v>
      </c>
      <c r="GR11" s="147">
        <f t="shared" ref="GR11" si="263">GQ11+GQ12</f>
        <v>726.45000000000073</v>
      </c>
      <c r="GS11" s="147">
        <f t="shared" ref="GS11" si="264">GR11+GR12</f>
        <v>726.45000000000073</v>
      </c>
      <c r="GT11" s="147">
        <f t="shared" ref="GT11" si="265">GS11+GS12</f>
        <v>726.45000000000073</v>
      </c>
      <c r="GU11" s="147">
        <f t="shared" ref="GU11" si="266">GT11+GT12</f>
        <v>726.45000000000073</v>
      </c>
      <c r="GV11" s="147">
        <f t="shared" ref="GV11" si="267">GU11+GU12</f>
        <v>726.45000000000073</v>
      </c>
      <c r="GW11" s="147">
        <f t="shared" ref="GW11" si="268">GV11+GV12</f>
        <v>726.45000000000073</v>
      </c>
      <c r="GX11" s="147">
        <f t="shared" ref="GX11" si="269">GW11+GW12</f>
        <v>726.45000000000073</v>
      </c>
      <c r="GY11" s="147">
        <f t="shared" ref="GY11" si="270">GX11+GX12</f>
        <v>726.45000000000073</v>
      </c>
      <c r="GZ11" s="147">
        <f t="shared" ref="GZ11" si="271">GY11+GY12</f>
        <v>726.45000000000073</v>
      </c>
      <c r="HA11" s="147">
        <f t="shared" ref="HA11" si="272">GZ11+GZ12</f>
        <v>726.45000000000073</v>
      </c>
      <c r="HB11" s="147">
        <f t="shared" ref="HB11" si="273">HA11+HA12</f>
        <v>726.45000000000073</v>
      </c>
      <c r="HC11" s="147">
        <f t="shared" ref="HC11" si="274">HB11+HB12</f>
        <v>726.45000000000073</v>
      </c>
      <c r="HD11" s="147">
        <f t="shared" ref="HD11" si="275">HC11+HC12</f>
        <v>726.45000000000073</v>
      </c>
      <c r="HE11" s="147">
        <f t="shared" ref="HE11" si="276">HD11+HD12</f>
        <v>726.45000000000073</v>
      </c>
      <c r="HF11" s="147">
        <f t="shared" ref="HF11" si="277">HE11+HE12</f>
        <v>726.45000000000073</v>
      </c>
      <c r="HG11" s="147">
        <f t="shared" ref="HG11" si="278">HF11+HF12</f>
        <v>726.45000000000073</v>
      </c>
      <c r="HH11" s="147">
        <f t="shared" ref="HH11" si="279">HG11+HG12</f>
        <v>726.45000000000073</v>
      </c>
      <c r="HI11" s="147">
        <f t="shared" ref="HI11" si="280">HH11+HH12</f>
        <v>726.45000000000073</v>
      </c>
      <c r="HJ11" s="147">
        <f t="shared" ref="HJ11" si="281">HI11+HI12</f>
        <v>726.45000000000073</v>
      </c>
      <c r="HK11" s="147">
        <f t="shared" ref="HK11" si="282">HJ11+HJ12</f>
        <v>726.45000000000073</v>
      </c>
      <c r="HL11" s="147">
        <f t="shared" ref="HL11" si="283">HK11+HK12</f>
        <v>726.45000000000073</v>
      </c>
      <c r="HM11" s="147">
        <f t="shared" ref="HM11" si="284">HL11+HL12</f>
        <v>726.45000000000073</v>
      </c>
      <c r="HN11" s="147">
        <f t="shared" ref="HN11" si="285">HM11+HM12</f>
        <v>726.45000000000073</v>
      </c>
      <c r="HO11" s="147">
        <f t="shared" ref="HO11" si="286">HN11+HN12</f>
        <v>726.45000000000073</v>
      </c>
      <c r="HP11" s="147">
        <f t="shared" ref="HP11" si="287">HO11+HO12</f>
        <v>726.45000000000073</v>
      </c>
      <c r="HQ11" s="147">
        <f t="shared" ref="HQ11" si="288">HP11+HP12</f>
        <v>726.45000000000073</v>
      </c>
      <c r="HR11" s="147">
        <f t="shared" ref="HR11" si="289">HQ11+HQ12</f>
        <v>726.45000000000073</v>
      </c>
      <c r="HS11" s="147">
        <f t="shared" ref="HS11" si="290">HR11+HR12</f>
        <v>726.45000000000073</v>
      </c>
      <c r="HT11" s="147">
        <f t="shared" ref="HT11" si="291">HS11+HS12</f>
        <v>726.45000000000073</v>
      </c>
      <c r="HU11" s="147">
        <f t="shared" ref="HU11" si="292">HT11+HT12</f>
        <v>726.45000000000073</v>
      </c>
      <c r="HV11" s="147">
        <f t="shared" ref="HV11" si="293">HU11+HU12</f>
        <v>726.45000000000073</v>
      </c>
      <c r="HW11" s="147">
        <f t="shared" ref="HW11" si="294">HV11+HV12</f>
        <v>726.45000000000073</v>
      </c>
      <c r="HX11" s="147">
        <f t="shared" ref="HX11" si="295">HW11+HW12</f>
        <v>726.45000000000073</v>
      </c>
      <c r="HY11" s="147">
        <f t="shared" ref="HY11" si="296">HX11+HX12</f>
        <v>726.45000000000073</v>
      </c>
      <c r="HZ11" s="147">
        <f t="shared" ref="HZ11" si="297">HY11+HY12</f>
        <v>726.45000000000073</v>
      </c>
      <c r="IA11" s="147">
        <f t="shared" ref="IA11" si="298">HZ11+HZ12</f>
        <v>726.45000000000073</v>
      </c>
      <c r="IB11" s="147">
        <f t="shared" ref="IB11" si="299">IA11+IA12</f>
        <v>726.45000000000073</v>
      </c>
      <c r="IC11" s="147">
        <f t="shared" ref="IC11" si="300">IB11+IB12</f>
        <v>726.45000000000073</v>
      </c>
      <c r="ID11" s="147">
        <f t="shared" ref="ID11" si="301">IC11+IC12</f>
        <v>726.45000000000073</v>
      </c>
      <c r="IE11" s="147">
        <f t="shared" ref="IE11" si="302">ID11+ID12</f>
        <v>726.45000000000073</v>
      </c>
      <c r="IF11" s="147">
        <f t="shared" ref="IF11" si="303">IE11+IE12</f>
        <v>726.45000000000073</v>
      </c>
      <c r="IG11" s="147">
        <f t="shared" ref="IG11" si="304">IF11+IF12</f>
        <v>726.45000000000073</v>
      </c>
      <c r="IH11" s="147">
        <f t="shared" ref="IH11" si="305">IG11+IG12</f>
        <v>726.45000000000073</v>
      </c>
      <c r="II11" s="147">
        <f t="shared" ref="II11" si="306">IH11+IH12</f>
        <v>726.45000000000073</v>
      </c>
      <c r="IJ11" s="147">
        <f t="shared" ref="IJ11" si="307">II11+II12</f>
        <v>726.45000000000073</v>
      </c>
      <c r="IK11" s="147">
        <f t="shared" ref="IK11" si="308">IJ11+IJ12</f>
        <v>726.45000000000073</v>
      </c>
      <c r="IL11" s="147">
        <f t="shared" ref="IL11" si="309">IK11+IK12</f>
        <v>726.45000000000073</v>
      </c>
    </row>
    <row r="12" spans="1:250" ht="14.5" x14ac:dyDescent="0.35">
      <c r="A12" s="152" t="s">
        <v>930</v>
      </c>
      <c r="B12" s="70"/>
      <c r="C12" s="70"/>
      <c r="D12" s="154">
        <f t="shared" ref="D12:CQ12" si="310">SUM(D14,-D22,-D29,-D40,-D68,-D73,-D77)</f>
        <v>0</v>
      </c>
      <c r="E12" s="154">
        <f t="shared" si="310"/>
        <v>0</v>
      </c>
      <c r="F12" s="154">
        <f t="shared" si="310"/>
        <v>0</v>
      </c>
      <c r="G12" s="154">
        <f t="shared" si="310"/>
        <v>0</v>
      </c>
      <c r="H12" s="154">
        <f t="shared" si="310"/>
        <v>0</v>
      </c>
      <c r="I12" s="154">
        <f t="shared" si="310"/>
        <v>0</v>
      </c>
      <c r="J12" s="154">
        <f t="shared" si="310"/>
        <v>0</v>
      </c>
      <c r="K12" s="154">
        <f t="shared" si="310"/>
        <v>0</v>
      </c>
      <c r="L12" s="154">
        <f t="shared" si="310"/>
        <v>0</v>
      </c>
      <c r="M12" s="154">
        <f t="shared" si="310"/>
        <v>0</v>
      </c>
      <c r="N12" s="154">
        <f t="shared" si="310"/>
        <v>0</v>
      </c>
      <c r="O12" s="154">
        <f t="shared" si="310"/>
        <v>0</v>
      </c>
      <c r="P12" s="154">
        <f t="shared" si="310"/>
        <v>0</v>
      </c>
      <c r="Q12" s="154">
        <f t="shared" si="310"/>
        <v>0</v>
      </c>
      <c r="R12" s="154">
        <f t="shared" si="310"/>
        <v>0</v>
      </c>
      <c r="S12" s="154">
        <f t="shared" si="310"/>
        <v>0</v>
      </c>
      <c r="T12" s="154">
        <f t="shared" si="310"/>
        <v>0</v>
      </c>
      <c r="U12" s="154">
        <f t="shared" si="310"/>
        <v>0</v>
      </c>
      <c r="V12" s="227">
        <f t="shared" si="310"/>
        <v>4645.1099999999997</v>
      </c>
      <c r="W12" s="154">
        <f t="shared" si="310"/>
        <v>-169.36</v>
      </c>
      <c r="X12" s="154">
        <f t="shared" si="310"/>
        <v>-1242.2</v>
      </c>
      <c r="Y12" s="154">
        <f t="shared" si="310"/>
        <v>2569.94</v>
      </c>
      <c r="Z12" s="154">
        <f t="shared" si="310"/>
        <v>-3867.54</v>
      </c>
      <c r="AA12" s="154">
        <f t="shared" si="310"/>
        <v>-272.09000000000015</v>
      </c>
      <c r="AB12" s="154">
        <f t="shared" si="310"/>
        <v>7159.16</v>
      </c>
      <c r="AC12" s="154">
        <f t="shared" si="310"/>
        <v>-1070.1200000000001</v>
      </c>
      <c r="AD12" s="154">
        <f t="shared" si="310"/>
        <v>0</v>
      </c>
      <c r="AE12" s="154">
        <f t="shared" si="310"/>
        <v>-120</v>
      </c>
      <c r="AF12" s="154">
        <f t="shared" si="310"/>
        <v>799.95000000000027</v>
      </c>
      <c r="AG12" s="154">
        <f t="shared" si="310"/>
        <v>-1393</v>
      </c>
      <c r="AH12" s="178">
        <f t="shared" si="310"/>
        <v>-4335.42</v>
      </c>
      <c r="AI12" s="154">
        <f t="shared" si="310"/>
        <v>640.65</v>
      </c>
      <c r="AJ12" s="154">
        <f t="shared" si="310"/>
        <v>-389.36000000000013</v>
      </c>
      <c r="AK12" s="154">
        <f t="shared" si="310"/>
        <v>0</v>
      </c>
      <c r="AL12" s="154">
        <f t="shared" si="310"/>
        <v>0</v>
      </c>
      <c r="AM12" s="154">
        <f t="shared" si="310"/>
        <v>101.63999999999851</v>
      </c>
      <c r="AN12" s="154">
        <f t="shared" si="310"/>
        <v>2856.83</v>
      </c>
      <c r="AO12" s="154">
        <f t="shared" si="310"/>
        <v>-1574.44</v>
      </c>
      <c r="AP12" s="154">
        <f t="shared" si="310"/>
        <v>347.52999999999975</v>
      </c>
      <c r="AQ12" s="154">
        <f t="shared" si="310"/>
        <v>-611.6</v>
      </c>
      <c r="AR12" s="154">
        <f t="shared" si="310"/>
        <v>-247.6</v>
      </c>
      <c r="AS12" s="154">
        <f t="shared" si="310"/>
        <v>0</v>
      </c>
      <c r="AT12" s="154">
        <f t="shared" si="310"/>
        <v>273.13999999999987</v>
      </c>
      <c r="AU12" s="154">
        <f t="shared" si="310"/>
        <v>-131.18000000000006</v>
      </c>
      <c r="AV12" s="154">
        <f t="shared" si="310"/>
        <v>-1759.94</v>
      </c>
      <c r="AW12" s="154">
        <f t="shared" si="310"/>
        <v>70.039999999999964</v>
      </c>
      <c r="AX12" s="154">
        <f t="shared" si="310"/>
        <v>-2109.65</v>
      </c>
      <c r="AY12" s="154">
        <f t="shared" si="310"/>
        <v>-468.97</v>
      </c>
      <c r="AZ12" s="154">
        <f t="shared" si="310"/>
        <v>0</v>
      </c>
      <c r="BA12" s="154">
        <f t="shared" si="310"/>
        <v>319.74999999999972</v>
      </c>
      <c r="BB12" s="154">
        <f t="shared" si="310"/>
        <v>454.04</v>
      </c>
      <c r="BC12" s="154">
        <f t="shared" si="310"/>
        <v>737.78</v>
      </c>
      <c r="BD12" s="154">
        <f t="shared" si="310"/>
        <v>-216.8</v>
      </c>
      <c r="BE12" s="154">
        <f t="shared" si="310"/>
        <v>510.63</v>
      </c>
      <c r="BF12" s="154">
        <f t="shared" si="310"/>
        <v>543.48</v>
      </c>
      <c r="BG12" s="154">
        <f t="shared" si="310"/>
        <v>370.46</v>
      </c>
      <c r="BH12" s="154">
        <f t="shared" si="310"/>
        <v>1692.8799999999999</v>
      </c>
      <c r="BI12" s="154">
        <f t="shared" si="310"/>
        <v>-1022.21</v>
      </c>
      <c r="BJ12" s="154">
        <f t="shared" si="310"/>
        <v>1470.3099999999995</v>
      </c>
      <c r="BK12" s="154">
        <f t="shared" si="310"/>
        <v>1098.1600000000001</v>
      </c>
      <c r="BL12" s="154">
        <f t="shared" si="310"/>
        <v>-4490.9699999999993</v>
      </c>
      <c r="BM12" s="178">
        <f t="shared" si="310"/>
        <v>526.71999999999935</v>
      </c>
      <c r="BN12" s="154">
        <f t="shared" si="310"/>
        <v>583.16999999999996</v>
      </c>
      <c r="BO12" s="154">
        <f t="shared" si="310"/>
        <v>2292.1099999999992</v>
      </c>
      <c r="BP12" s="154">
        <f t="shared" si="310"/>
        <v>-2124.0899999999997</v>
      </c>
      <c r="BQ12" s="154">
        <f t="shared" si="310"/>
        <v>-1146.3599999999997</v>
      </c>
      <c r="BR12" s="154">
        <f t="shared" si="310"/>
        <v>967.69999999999982</v>
      </c>
      <c r="BS12" s="154">
        <f t="shared" si="310"/>
        <v>-1332.96</v>
      </c>
      <c r="BT12" s="154">
        <f t="shared" si="310"/>
        <v>995.78</v>
      </c>
      <c r="BU12" s="154">
        <f t="shared" si="310"/>
        <v>608.43999999999994</v>
      </c>
      <c r="BV12" s="154">
        <f t="shared" si="310"/>
        <v>1364.9700000000003</v>
      </c>
      <c r="BW12" s="154">
        <f t="shared" si="310"/>
        <v>-2181.1399999999994</v>
      </c>
      <c r="BX12" s="154">
        <f t="shared" si="310"/>
        <v>-372.24</v>
      </c>
      <c r="BY12" s="154">
        <f t="shared" si="310"/>
        <v>517.15000000000009</v>
      </c>
      <c r="BZ12" s="154">
        <f t="shared" si="310"/>
        <v>1500.7399999999989</v>
      </c>
      <c r="CA12" s="154">
        <f t="shared" si="310"/>
        <v>0</v>
      </c>
      <c r="CB12" s="154">
        <f t="shared" si="310"/>
        <v>0</v>
      </c>
      <c r="CC12" s="154">
        <f t="shared" si="310"/>
        <v>-2774.24</v>
      </c>
      <c r="CD12" s="154">
        <f t="shared" si="310"/>
        <v>-7062.3600000000006</v>
      </c>
      <c r="CE12" s="154">
        <f t="shared" si="310"/>
        <v>-1150.4299999999998</v>
      </c>
      <c r="CF12" s="154">
        <f t="shared" si="310"/>
        <v>1049.2899999999997</v>
      </c>
      <c r="CG12" s="154">
        <f t="shared" si="310"/>
        <v>1990.4499999999998</v>
      </c>
      <c r="CH12" s="154">
        <f t="shared" si="310"/>
        <v>-4815</v>
      </c>
      <c r="CI12" s="154">
        <f t="shared" si="310"/>
        <v>0</v>
      </c>
      <c r="CJ12" s="154">
        <f t="shared" si="310"/>
        <v>4023.7400000000002</v>
      </c>
      <c r="CK12" s="154">
        <f t="shared" si="310"/>
        <v>-3301.3599999999992</v>
      </c>
      <c r="CL12" s="154">
        <f t="shared" si="310"/>
        <v>819.52999999999975</v>
      </c>
      <c r="CM12" s="154">
        <f t="shared" si="310"/>
        <v>1104.7299999999998</v>
      </c>
      <c r="CN12" s="154">
        <f t="shared" si="310"/>
        <v>687.06</v>
      </c>
      <c r="CO12" s="154">
        <f t="shared" si="310"/>
        <v>0</v>
      </c>
      <c r="CP12" s="154">
        <f t="shared" si="310"/>
        <v>0</v>
      </c>
      <c r="CQ12" s="154">
        <f t="shared" si="310"/>
        <v>3564.64</v>
      </c>
      <c r="CR12" s="154">
        <f t="shared" ref="CR12:FC12" si="311">SUM(CR14,-CR22,-CR29,-CR40,-CR68,-CR73,-CR77)</f>
        <v>-874.06</v>
      </c>
      <c r="CS12" s="154">
        <f t="shared" si="311"/>
        <v>-958.56</v>
      </c>
      <c r="CT12" s="154">
        <f t="shared" si="311"/>
        <v>-729</v>
      </c>
      <c r="CU12" s="154">
        <f t="shared" si="311"/>
        <v>-689.05</v>
      </c>
      <c r="CV12" s="154">
        <f t="shared" si="311"/>
        <v>0</v>
      </c>
      <c r="CW12" s="154">
        <f t="shared" si="311"/>
        <v>-514.54999999999995</v>
      </c>
      <c r="CX12" s="154">
        <f t="shared" si="311"/>
        <v>0</v>
      </c>
      <c r="CY12" s="154">
        <f t="shared" si="311"/>
        <v>0</v>
      </c>
      <c r="CZ12" s="154">
        <f t="shared" si="311"/>
        <v>0</v>
      </c>
      <c r="DA12" s="154">
        <f t="shared" si="311"/>
        <v>-419.3</v>
      </c>
      <c r="DB12" s="154">
        <f t="shared" si="311"/>
        <v>0</v>
      </c>
      <c r="DC12" s="154">
        <f t="shared" si="311"/>
        <v>0</v>
      </c>
      <c r="DD12" s="154">
        <f t="shared" si="311"/>
        <v>0</v>
      </c>
      <c r="DE12" s="154">
        <f t="shared" si="311"/>
        <v>-771.72</v>
      </c>
      <c r="DF12" s="154">
        <f t="shared" si="311"/>
        <v>0</v>
      </c>
      <c r="DG12" s="154">
        <f t="shared" si="311"/>
        <v>0</v>
      </c>
      <c r="DH12" s="154">
        <f t="shared" si="311"/>
        <v>-532.55999999999995</v>
      </c>
      <c r="DI12" s="154">
        <f t="shared" si="311"/>
        <v>0</v>
      </c>
      <c r="DJ12" s="154">
        <f t="shared" si="311"/>
        <v>0</v>
      </c>
      <c r="DK12" s="154">
        <f t="shared" si="311"/>
        <v>0</v>
      </c>
      <c r="DL12" s="154">
        <f t="shared" si="311"/>
        <v>0</v>
      </c>
      <c r="DM12" s="154">
        <f t="shared" si="311"/>
        <v>0</v>
      </c>
      <c r="DN12" s="154">
        <f t="shared" si="311"/>
        <v>0</v>
      </c>
      <c r="DO12" s="154">
        <f t="shared" si="311"/>
        <v>0</v>
      </c>
      <c r="DP12" s="154">
        <f t="shared" si="311"/>
        <v>0</v>
      </c>
      <c r="DQ12" s="154">
        <f t="shared" si="311"/>
        <v>0</v>
      </c>
      <c r="DR12" s="154">
        <f t="shared" si="311"/>
        <v>0</v>
      </c>
      <c r="DS12" s="154">
        <f t="shared" si="311"/>
        <v>0</v>
      </c>
      <c r="DT12" s="154">
        <f t="shared" si="311"/>
        <v>0</v>
      </c>
      <c r="DU12" s="154">
        <f t="shared" si="311"/>
        <v>0</v>
      </c>
      <c r="DV12" s="154">
        <f t="shared" si="311"/>
        <v>0</v>
      </c>
      <c r="DW12" s="154">
        <f t="shared" si="311"/>
        <v>0</v>
      </c>
      <c r="DX12" s="154">
        <f t="shared" si="311"/>
        <v>0</v>
      </c>
      <c r="DY12" s="154">
        <f t="shared" si="311"/>
        <v>0</v>
      </c>
      <c r="DZ12" s="154">
        <f t="shared" si="311"/>
        <v>0</v>
      </c>
      <c r="EA12" s="154">
        <f t="shared" si="311"/>
        <v>0</v>
      </c>
      <c r="EB12" s="154">
        <f t="shared" si="311"/>
        <v>0</v>
      </c>
      <c r="EC12" s="154">
        <f t="shared" si="311"/>
        <v>0</v>
      </c>
      <c r="ED12" s="154">
        <f t="shared" si="311"/>
        <v>0</v>
      </c>
      <c r="EE12" s="154">
        <f t="shared" si="311"/>
        <v>0</v>
      </c>
      <c r="EF12" s="154">
        <f t="shared" si="311"/>
        <v>0</v>
      </c>
      <c r="EG12" s="154">
        <f t="shared" si="311"/>
        <v>0</v>
      </c>
      <c r="EH12" s="154">
        <f t="shared" si="311"/>
        <v>0</v>
      </c>
      <c r="EI12" s="154">
        <f t="shared" si="311"/>
        <v>0</v>
      </c>
      <c r="EJ12" s="154">
        <f t="shared" si="311"/>
        <v>0</v>
      </c>
      <c r="EK12" s="154">
        <f t="shared" si="311"/>
        <v>0</v>
      </c>
      <c r="EL12" s="154">
        <f t="shared" si="311"/>
        <v>0</v>
      </c>
      <c r="EM12" s="154">
        <f t="shared" si="311"/>
        <v>0</v>
      </c>
      <c r="EN12" s="154">
        <f t="shared" si="311"/>
        <v>0</v>
      </c>
      <c r="EO12" s="154">
        <f t="shared" si="311"/>
        <v>0</v>
      </c>
      <c r="EP12" s="154">
        <f t="shared" si="311"/>
        <v>0</v>
      </c>
      <c r="EQ12" s="154">
        <f t="shared" si="311"/>
        <v>0</v>
      </c>
      <c r="ER12" s="154">
        <f t="shared" si="311"/>
        <v>0</v>
      </c>
      <c r="ES12" s="154">
        <f t="shared" si="311"/>
        <v>0</v>
      </c>
      <c r="ET12" s="154">
        <f t="shared" si="311"/>
        <v>0</v>
      </c>
      <c r="EU12" s="154">
        <f t="shared" si="311"/>
        <v>0</v>
      </c>
      <c r="EV12" s="154">
        <f t="shared" si="311"/>
        <v>0</v>
      </c>
      <c r="EW12" s="154">
        <f t="shared" si="311"/>
        <v>0</v>
      </c>
      <c r="EX12" s="154">
        <f t="shared" si="311"/>
        <v>0</v>
      </c>
      <c r="EY12" s="154">
        <f t="shared" si="311"/>
        <v>0</v>
      </c>
      <c r="EZ12" s="154">
        <f t="shared" si="311"/>
        <v>0</v>
      </c>
      <c r="FA12" s="154">
        <f t="shared" si="311"/>
        <v>0</v>
      </c>
      <c r="FB12" s="154">
        <f t="shared" si="311"/>
        <v>0</v>
      </c>
      <c r="FC12" s="154">
        <f t="shared" si="311"/>
        <v>0</v>
      </c>
      <c r="FD12" s="154">
        <f t="shared" ref="FD12:HO12" si="312">SUM(FD14,-FD22,-FD29,-FD40,-FD68,-FD73,-FD77)</f>
        <v>0</v>
      </c>
      <c r="FE12" s="154">
        <f t="shared" si="312"/>
        <v>0</v>
      </c>
      <c r="FF12" s="154">
        <f t="shared" si="312"/>
        <v>0</v>
      </c>
      <c r="FG12" s="154">
        <f t="shared" si="312"/>
        <v>0</v>
      </c>
      <c r="FH12" s="154">
        <f t="shared" si="312"/>
        <v>0</v>
      </c>
      <c r="FI12" s="154">
        <f t="shared" si="312"/>
        <v>0</v>
      </c>
      <c r="FJ12" s="154">
        <f t="shared" si="312"/>
        <v>0</v>
      </c>
      <c r="FK12" s="154">
        <f t="shared" si="312"/>
        <v>0</v>
      </c>
      <c r="FL12" s="154">
        <f t="shared" si="312"/>
        <v>0</v>
      </c>
      <c r="FM12" s="154">
        <f t="shared" si="312"/>
        <v>0</v>
      </c>
      <c r="FN12" s="154">
        <f t="shared" si="312"/>
        <v>0</v>
      </c>
      <c r="FO12" s="154">
        <f t="shared" si="312"/>
        <v>0</v>
      </c>
      <c r="FP12" s="154">
        <f t="shared" si="312"/>
        <v>0</v>
      </c>
      <c r="FQ12" s="154">
        <f t="shared" si="312"/>
        <v>0</v>
      </c>
      <c r="FR12" s="154">
        <f t="shared" si="312"/>
        <v>0</v>
      </c>
      <c r="FS12" s="154">
        <f t="shared" si="312"/>
        <v>0</v>
      </c>
      <c r="FT12" s="154">
        <f t="shared" si="312"/>
        <v>0</v>
      </c>
      <c r="FU12" s="154">
        <f t="shared" si="312"/>
        <v>0</v>
      </c>
      <c r="FV12" s="154">
        <f t="shared" si="312"/>
        <v>0</v>
      </c>
      <c r="FW12" s="154">
        <f t="shared" si="312"/>
        <v>0</v>
      </c>
      <c r="FX12" s="154">
        <f t="shared" si="312"/>
        <v>0</v>
      </c>
      <c r="FY12" s="154">
        <f t="shared" si="312"/>
        <v>0</v>
      </c>
      <c r="FZ12" s="154">
        <f t="shared" si="312"/>
        <v>0</v>
      </c>
      <c r="GA12" s="154">
        <f t="shared" si="312"/>
        <v>0</v>
      </c>
      <c r="GB12" s="154">
        <f t="shared" si="312"/>
        <v>0</v>
      </c>
      <c r="GC12" s="154">
        <f t="shared" si="312"/>
        <v>0</v>
      </c>
      <c r="GD12" s="154">
        <f t="shared" si="312"/>
        <v>0</v>
      </c>
      <c r="GE12" s="154">
        <f t="shared" si="312"/>
        <v>0</v>
      </c>
      <c r="GF12" s="154">
        <f t="shared" si="312"/>
        <v>0</v>
      </c>
      <c r="GG12" s="154">
        <f t="shared" si="312"/>
        <v>0</v>
      </c>
      <c r="GH12" s="154">
        <f t="shared" si="312"/>
        <v>0</v>
      </c>
      <c r="GI12" s="154">
        <f t="shared" si="312"/>
        <v>0</v>
      </c>
      <c r="GJ12" s="154">
        <f t="shared" si="312"/>
        <v>0</v>
      </c>
      <c r="GK12" s="154">
        <f t="shared" si="312"/>
        <v>0</v>
      </c>
      <c r="GL12" s="154">
        <f t="shared" si="312"/>
        <v>0</v>
      </c>
      <c r="GM12" s="154">
        <f t="shared" si="312"/>
        <v>0</v>
      </c>
      <c r="GN12" s="154">
        <f t="shared" si="312"/>
        <v>0</v>
      </c>
      <c r="GO12" s="154">
        <f t="shared" si="312"/>
        <v>0</v>
      </c>
      <c r="GP12" s="154">
        <f t="shared" si="312"/>
        <v>0</v>
      </c>
      <c r="GQ12" s="154">
        <f t="shared" si="312"/>
        <v>0</v>
      </c>
      <c r="GR12" s="154">
        <f t="shared" si="312"/>
        <v>0</v>
      </c>
      <c r="GS12" s="154">
        <f t="shared" si="312"/>
        <v>0</v>
      </c>
      <c r="GT12" s="154">
        <f t="shared" si="312"/>
        <v>0</v>
      </c>
      <c r="GU12" s="154">
        <f t="shared" si="312"/>
        <v>0</v>
      </c>
      <c r="GV12" s="154">
        <f t="shared" si="312"/>
        <v>0</v>
      </c>
      <c r="GW12" s="154">
        <f t="shared" si="312"/>
        <v>0</v>
      </c>
      <c r="GX12" s="154">
        <f t="shared" si="312"/>
        <v>0</v>
      </c>
      <c r="GY12" s="154">
        <f t="shared" si="312"/>
        <v>0</v>
      </c>
      <c r="GZ12" s="154">
        <f t="shared" si="312"/>
        <v>0</v>
      </c>
      <c r="HA12" s="154">
        <f t="shared" si="312"/>
        <v>0</v>
      </c>
      <c r="HB12" s="154">
        <f t="shared" si="312"/>
        <v>0</v>
      </c>
      <c r="HC12" s="154">
        <f t="shared" si="312"/>
        <v>0</v>
      </c>
      <c r="HD12" s="154">
        <f t="shared" si="312"/>
        <v>0</v>
      </c>
      <c r="HE12" s="154">
        <f t="shared" si="312"/>
        <v>0</v>
      </c>
      <c r="HF12" s="154">
        <f t="shared" si="312"/>
        <v>0</v>
      </c>
      <c r="HG12" s="154">
        <f t="shared" si="312"/>
        <v>0</v>
      </c>
      <c r="HH12" s="154">
        <f t="shared" si="312"/>
        <v>0</v>
      </c>
      <c r="HI12" s="154">
        <f t="shared" si="312"/>
        <v>0</v>
      </c>
      <c r="HJ12" s="154">
        <f t="shared" si="312"/>
        <v>0</v>
      </c>
      <c r="HK12" s="154">
        <f t="shared" si="312"/>
        <v>0</v>
      </c>
      <c r="HL12" s="154">
        <f t="shared" si="312"/>
        <v>0</v>
      </c>
      <c r="HM12" s="154">
        <f t="shared" si="312"/>
        <v>0</v>
      </c>
      <c r="HN12" s="154">
        <f t="shared" si="312"/>
        <v>0</v>
      </c>
      <c r="HO12" s="154">
        <f t="shared" si="312"/>
        <v>0</v>
      </c>
      <c r="HP12" s="154">
        <f t="shared" ref="HP12:IL12" si="313">SUM(HP14,-HP22,-HP29,-HP40,-HP68,-HP73,-HP77)</f>
        <v>0</v>
      </c>
      <c r="HQ12" s="154">
        <f t="shared" si="313"/>
        <v>0</v>
      </c>
      <c r="HR12" s="154">
        <f t="shared" si="313"/>
        <v>0</v>
      </c>
      <c r="HS12" s="154">
        <f t="shared" si="313"/>
        <v>0</v>
      </c>
      <c r="HT12" s="154">
        <f t="shared" si="313"/>
        <v>0</v>
      </c>
      <c r="HU12" s="154">
        <f t="shared" si="313"/>
        <v>0</v>
      </c>
      <c r="HV12" s="154">
        <f t="shared" si="313"/>
        <v>0</v>
      </c>
      <c r="HW12" s="154">
        <f t="shared" si="313"/>
        <v>0</v>
      </c>
      <c r="HX12" s="154">
        <f t="shared" si="313"/>
        <v>0</v>
      </c>
      <c r="HY12" s="154">
        <f t="shared" si="313"/>
        <v>0</v>
      </c>
      <c r="HZ12" s="154">
        <f t="shared" si="313"/>
        <v>0</v>
      </c>
      <c r="IA12" s="154">
        <f t="shared" si="313"/>
        <v>0</v>
      </c>
      <c r="IB12" s="154">
        <f t="shared" si="313"/>
        <v>0</v>
      </c>
      <c r="IC12" s="154">
        <f t="shared" si="313"/>
        <v>0</v>
      </c>
      <c r="ID12" s="154">
        <f t="shared" si="313"/>
        <v>0</v>
      </c>
      <c r="IE12" s="154">
        <f t="shared" si="313"/>
        <v>0</v>
      </c>
      <c r="IF12" s="154">
        <f t="shared" si="313"/>
        <v>0</v>
      </c>
      <c r="IG12" s="154">
        <f t="shared" si="313"/>
        <v>0</v>
      </c>
      <c r="IH12" s="154">
        <f t="shared" si="313"/>
        <v>0</v>
      </c>
      <c r="II12" s="154">
        <f t="shared" si="313"/>
        <v>0</v>
      </c>
      <c r="IJ12" s="154">
        <f t="shared" si="313"/>
        <v>0</v>
      </c>
      <c r="IK12" s="154">
        <f t="shared" si="313"/>
        <v>0</v>
      </c>
      <c r="IL12" s="154">
        <f t="shared" si="313"/>
        <v>0</v>
      </c>
    </row>
    <row r="13" spans="1:250" ht="14.5" x14ac:dyDescent="0.35">
      <c r="B13" s="70"/>
      <c r="C13" s="70"/>
      <c r="CR13" s="239"/>
      <c r="CS13" s="239"/>
      <c r="CT13" s="239"/>
      <c r="CU13" s="239"/>
      <c r="CV13" s="239"/>
      <c r="CW13" s="239"/>
      <c r="CX13" s="239"/>
      <c r="CY13" s="239"/>
      <c r="CZ13" s="239"/>
      <c r="DA13" s="239"/>
      <c r="DB13" s="239"/>
      <c r="DC13" s="239"/>
      <c r="DD13" s="239"/>
      <c r="DE13" s="239"/>
      <c r="DF13" s="239"/>
      <c r="DG13" s="239"/>
      <c r="DH13" s="239"/>
      <c r="DI13" s="239"/>
      <c r="DJ13" s="239"/>
      <c r="DK13" s="239"/>
      <c r="DL13" s="239"/>
      <c r="DM13" s="239"/>
      <c r="DN13" s="239"/>
      <c r="DO13" s="239"/>
      <c r="DP13" s="239"/>
      <c r="DQ13" s="239"/>
      <c r="DR13" s="239"/>
      <c r="DS13" s="239"/>
      <c r="DT13" s="239"/>
      <c r="DU13" s="239"/>
      <c r="DV13" s="239"/>
      <c r="DW13" s="239"/>
      <c r="DX13" s="239"/>
      <c r="DY13" s="239"/>
      <c r="DZ13" s="239"/>
      <c r="EA13" s="239"/>
      <c r="EB13" s="239"/>
      <c r="EC13" s="239"/>
      <c r="ED13" s="239"/>
      <c r="EE13" s="239"/>
      <c r="EF13" s="239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39"/>
      <c r="ER13" s="239"/>
      <c r="ES13" s="239"/>
      <c r="ET13" s="239"/>
      <c r="EU13" s="239"/>
      <c r="EV13" s="239"/>
      <c r="EW13" s="239"/>
      <c r="EX13" s="239"/>
      <c r="EY13" s="239"/>
      <c r="EZ13" s="239"/>
      <c r="FA13" s="239"/>
      <c r="FB13" s="239"/>
      <c r="FC13" s="239"/>
      <c r="FD13" s="239"/>
      <c r="FE13" s="239"/>
      <c r="FF13" s="239"/>
      <c r="FG13" s="239"/>
      <c r="FH13" s="239"/>
      <c r="FI13" s="239"/>
      <c r="FJ13" s="239"/>
      <c r="FK13" s="239"/>
      <c r="FL13" s="239"/>
      <c r="FM13" s="239"/>
      <c r="FN13" s="239"/>
      <c r="FO13" s="239"/>
      <c r="FP13" s="239"/>
      <c r="FQ13" s="239"/>
      <c r="FR13" s="239"/>
      <c r="FS13" s="239"/>
      <c r="FT13" s="239"/>
      <c r="FU13" s="239"/>
      <c r="FV13" s="239"/>
      <c r="FW13" s="239"/>
      <c r="FX13" s="239"/>
      <c r="FY13" s="239"/>
      <c r="FZ13" s="239"/>
      <c r="GA13" s="239"/>
      <c r="GB13" s="239"/>
      <c r="GC13" s="239"/>
      <c r="GD13" s="239"/>
      <c r="GE13" s="239"/>
      <c r="GF13" s="239"/>
      <c r="GG13" s="239"/>
      <c r="GH13" s="239"/>
      <c r="GI13" s="239"/>
      <c r="GJ13" s="239"/>
      <c r="GK13" s="239"/>
      <c r="GL13" s="239"/>
      <c r="GM13" s="239"/>
      <c r="GN13" s="239"/>
      <c r="GO13" s="239"/>
      <c r="GP13" s="239"/>
      <c r="GQ13" s="239"/>
      <c r="GR13" s="239"/>
      <c r="GS13" s="239"/>
      <c r="GT13" s="239"/>
      <c r="GU13" s="239"/>
      <c r="GV13" s="239"/>
      <c r="GW13" s="239"/>
      <c r="GX13" s="239"/>
      <c r="GY13" s="239"/>
      <c r="GZ13" s="239"/>
      <c r="HA13" s="239"/>
      <c r="HB13" s="239"/>
      <c r="HC13" s="239"/>
      <c r="HD13" s="239"/>
      <c r="HE13" s="239"/>
      <c r="HF13" s="239"/>
      <c r="HG13" s="239"/>
      <c r="HH13" s="239"/>
      <c r="HI13" s="239"/>
      <c r="HJ13" s="239"/>
      <c r="HK13" s="239"/>
      <c r="HL13" s="239"/>
      <c r="HM13" s="239"/>
      <c r="HN13" s="239"/>
      <c r="HO13" s="239"/>
      <c r="HP13" s="239"/>
      <c r="HQ13" s="239"/>
      <c r="HR13" s="239"/>
      <c r="HS13" s="239"/>
      <c r="HT13" s="239"/>
      <c r="HU13" s="239"/>
      <c r="HV13" s="239"/>
      <c r="HW13" s="239"/>
      <c r="HX13" s="239"/>
      <c r="HY13" s="239"/>
      <c r="HZ13" s="239"/>
      <c r="IA13" s="239"/>
      <c r="IB13" s="239"/>
      <c r="IC13" s="239"/>
      <c r="ID13" s="239"/>
      <c r="IE13" s="239"/>
      <c r="IF13" s="239"/>
      <c r="IG13" s="239"/>
      <c r="IH13" s="239"/>
      <c r="II13" s="239"/>
      <c r="IJ13" s="239"/>
      <c r="IK13" s="239"/>
      <c r="IL13" s="239"/>
    </row>
    <row r="14" spans="1:250" ht="14.5" x14ac:dyDescent="0.35">
      <c r="A14" s="73" t="s">
        <v>796</v>
      </c>
      <c r="C14" s="70"/>
      <c r="D14" s="164">
        <f t="shared" ref="D14:CQ14" si="314">SUM(D15:D20)</f>
        <v>0</v>
      </c>
      <c r="E14" s="164">
        <f t="shared" si="314"/>
        <v>0</v>
      </c>
      <c r="F14" s="164">
        <f t="shared" si="314"/>
        <v>0</v>
      </c>
      <c r="G14" s="164">
        <f t="shared" si="314"/>
        <v>0</v>
      </c>
      <c r="H14" s="164">
        <f t="shared" si="314"/>
        <v>0</v>
      </c>
      <c r="I14" s="164">
        <f t="shared" si="314"/>
        <v>0</v>
      </c>
      <c r="J14" s="164">
        <f t="shared" si="314"/>
        <v>0</v>
      </c>
      <c r="K14" s="164">
        <f t="shared" si="314"/>
        <v>0</v>
      </c>
      <c r="L14" s="164">
        <f t="shared" si="314"/>
        <v>0</v>
      </c>
      <c r="M14" s="164">
        <f t="shared" si="314"/>
        <v>0</v>
      </c>
      <c r="N14" s="164">
        <f t="shared" si="314"/>
        <v>0</v>
      </c>
      <c r="O14" s="164">
        <f t="shared" si="314"/>
        <v>0</v>
      </c>
      <c r="P14" s="164">
        <f t="shared" si="314"/>
        <v>0</v>
      </c>
      <c r="Q14" s="164">
        <f t="shared" si="314"/>
        <v>0</v>
      </c>
      <c r="R14" s="164">
        <f t="shared" si="314"/>
        <v>0</v>
      </c>
      <c r="S14" s="164">
        <f t="shared" si="314"/>
        <v>0</v>
      </c>
      <c r="T14" s="164">
        <f t="shared" si="314"/>
        <v>0</v>
      </c>
      <c r="U14" s="164">
        <f t="shared" si="314"/>
        <v>0</v>
      </c>
      <c r="V14" s="228">
        <f t="shared" si="314"/>
        <v>4645.1099999999997</v>
      </c>
      <c r="W14" s="164">
        <f t="shared" si="314"/>
        <v>493.47</v>
      </c>
      <c r="X14" s="164">
        <f t="shared" si="314"/>
        <v>0</v>
      </c>
      <c r="Y14" s="164">
        <f t="shared" si="314"/>
        <v>3609.67</v>
      </c>
      <c r="Z14" s="164">
        <f t="shared" si="314"/>
        <v>456.95</v>
      </c>
      <c r="AA14" s="164">
        <f t="shared" si="314"/>
        <v>653.84999999999991</v>
      </c>
      <c r="AB14" s="164">
        <f t="shared" si="314"/>
        <v>8977.59</v>
      </c>
      <c r="AC14" s="164">
        <f t="shared" si="314"/>
        <v>1052.3599999999999</v>
      </c>
      <c r="AD14" s="164">
        <f t="shared" si="314"/>
        <v>0</v>
      </c>
      <c r="AE14" s="164">
        <f t="shared" si="314"/>
        <v>0</v>
      </c>
      <c r="AF14" s="164">
        <f t="shared" si="314"/>
        <v>3047.0600000000004</v>
      </c>
      <c r="AG14" s="164">
        <f t="shared" si="314"/>
        <v>505</v>
      </c>
      <c r="AH14" s="193">
        <f t="shared" si="314"/>
        <v>592.5</v>
      </c>
      <c r="AI14" s="164">
        <f t="shared" si="314"/>
        <v>940.65</v>
      </c>
      <c r="AJ14" s="164">
        <f t="shared" si="314"/>
        <v>713.59999999999991</v>
      </c>
      <c r="AK14" s="164">
        <f t="shared" si="314"/>
        <v>2800</v>
      </c>
      <c r="AL14" s="164">
        <f t="shared" si="314"/>
        <v>0</v>
      </c>
      <c r="AM14" s="164">
        <f t="shared" si="314"/>
        <v>6786.1999999999989</v>
      </c>
      <c r="AN14" s="164">
        <f t="shared" si="314"/>
        <v>7900.92</v>
      </c>
      <c r="AO14" s="164">
        <f t="shared" si="314"/>
        <v>907.5</v>
      </c>
      <c r="AP14" s="164">
        <f t="shared" si="314"/>
        <v>1090.4499999999998</v>
      </c>
      <c r="AQ14" s="164">
        <f t="shared" si="314"/>
        <v>981.8</v>
      </c>
      <c r="AR14" s="164">
        <f t="shared" si="314"/>
        <v>0</v>
      </c>
      <c r="AS14" s="164">
        <f t="shared" si="314"/>
        <v>0</v>
      </c>
      <c r="AT14" s="164">
        <f t="shared" si="314"/>
        <v>2974.35</v>
      </c>
      <c r="AU14" s="164">
        <f t="shared" si="314"/>
        <v>1491.25</v>
      </c>
      <c r="AV14" s="164">
        <f t="shared" si="314"/>
        <v>706.75</v>
      </c>
      <c r="AW14" s="164">
        <f t="shared" si="314"/>
        <v>977.65</v>
      </c>
      <c r="AX14" s="164">
        <f t="shared" si="314"/>
        <v>3108.9</v>
      </c>
      <c r="AY14" s="164">
        <f t="shared" si="314"/>
        <v>0</v>
      </c>
      <c r="AZ14" s="164">
        <f t="shared" si="314"/>
        <v>0</v>
      </c>
      <c r="BA14" s="164">
        <f t="shared" si="314"/>
        <v>5750.15</v>
      </c>
      <c r="BB14" s="164">
        <f t="shared" si="314"/>
        <v>8777.25</v>
      </c>
      <c r="BC14" s="164">
        <f t="shared" si="314"/>
        <v>741.25</v>
      </c>
      <c r="BD14" s="164">
        <f t="shared" si="314"/>
        <v>401.75</v>
      </c>
      <c r="BE14" s="164">
        <f t="shared" si="314"/>
        <v>764.25</v>
      </c>
      <c r="BF14" s="164">
        <f t="shared" si="314"/>
        <v>546.03</v>
      </c>
      <c r="BG14" s="164">
        <f t="shared" si="314"/>
        <v>372.25</v>
      </c>
      <c r="BH14" s="164">
        <f t="shared" si="314"/>
        <v>3570.38</v>
      </c>
      <c r="BI14" s="164">
        <f t="shared" si="314"/>
        <v>2789.85</v>
      </c>
      <c r="BJ14" s="164">
        <f t="shared" si="314"/>
        <v>6951.74</v>
      </c>
      <c r="BK14" s="164">
        <f t="shared" si="314"/>
        <v>1752.04</v>
      </c>
      <c r="BL14" s="164">
        <f t="shared" si="314"/>
        <v>1778.22</v>
      </c>
      <c r="BM14" s="193">
        <f t="shared" si="314"/>
        <v>14239.699999999999</v>
      </c>
      <c r="BN14" s="164">
        <f t="shared" si="314"/>
        <v>585.9</v>
      </c>
      <c r="BO14" s="164">
        <f t="shared" si="314"/>
        <v>5221.2999999999993</v>
      </c>
      <c r="BP14" s="164">
        <f t="shared" si="314"/>
        <v>1621.1100000000001</v>
      </c>
      <c r="BQ14" s="164">
        <f t="shared" si="314"/>
        <v>2605.9300000000003</v>
      </c>
      <c r="BR14" s="164">
        <f t="shared" si="314"/>
        <v>11045.57</v>
      </c>
      <c r="BS14" s="164">
        <f t="shared" si="314"/>
        <v>1722.5700000000002</v>
      </c>
      <c r="BT14" s="164">
        <f t="shared" si="314"/>
        <v>1000.55</v>
      </c>
      <c r="BU14" s="164">
        <f t="shared" si="314"/>
        <v>611.29999999999995</v>
      </c>
      <c r="BV14" s="164">
        <f t="shared" si="314"/>
        <v>4448.04</v>
      </c>
      <c r="BW14" s="164">
        <f t="shared" si="314"/>
        <v>4149.5200000000004</v>
      </c>
      <c r="BX14" s="164">
        <f t="shared" si="314"/>
        <v>5651.33</v>
      </c>
      <c r="BY14" s="164">
        <f t="shared" si="314"/>
        <v>1635.17</v>
      </c>
      <c r="BZ14" s="164">
        <f t="shared" si="314"/>
        <v>5448.23</v>
      </c>
      <c r="CA14" s="164">
        <f t="shared" si="314"/>
        <v>0</v>
      </c>
      <c r="CB14" s="164">
        <f t="shared" si="314"/>
        <v>0</v>
      </c>
      <c r="CC14" s="164">
        <f t="shared" si="314"/>
        <v>1500</v>
      </c>
      <c r="CD14" s="164">
        <f t="shared" si="314"/>
        <v>0</v>
      </c>
      <c r="CE14" s="164">
        <f t="shared" si="314"/>
        <v>3937.34</v>
      </c>
      <c r="CF14" s="164">
        <f t="shared" si="314"/>
        <v>1605.7599999999998</v>
      </c>
      <c r="CG14" s="164">
        <f t="shared" si="314"/>
        <v>3051.18</v>
      </c>
      <c r="CH14" s="164">
        <f t="shared" si="314"/>
        <v>0</v>
      </c>
      <c r="CI14" s="164">
        <f t="shared" si="314"/>
        <v>0</v>
      </c>
      <c r="CJ14" s="164">
        <f t="shared" si="314"/>
        <v>4339.6000000000004</v>
      </c>
      <c r="CK14" s="164">
        <f t="shared" si="314"/>
        <v>3089.01</v>
      </c>
      <c r="CL14" s="164">
        <f t="shared" si="314"/>
        <v>2629.23</v>
      </c>
      <c r="CM14" s="164">
        <f t="shared" si="314"/>
        <v>2092.9899999999998</v>
      </c>
      <c r="CN14" s="164">
        <f t="shared" si="314"/>
        <v>1391.29</v>
      </c>
      <c r="CO14" s="164">
        <f t="shared" si="314"/>
        <v>0</v>
      </c>
      <c r="CP14" s="164">
        <f t="shared" si="314"/>
        <v>0</v>
      </c>
      <c r="CQ14" s="164">
        <f t="shared" si="314"/>
        <v>3720.89</v>
      </c>
      <c r="CR14" s="164">
        <f t="shared" ref="CR14:FC14" si="315">SUM(CR15:CR20)</f>
        <v>0</v>
      </c>
      <c r="CS14" s="164">
        <f t="shared" si="315"/>
        <v>0</v>
      </c>
      <c r="CT14" s="164">
        <f t="shared" si="315"/>
        <v>0</v>
      </c>
      <c r="CU14" s="164">
        <f t="shared" si="315"/>
        <v>0</v>
      </c>
      <c r="CV14" s="164">
        <f t="shared" si="315"/>
        <v>0</v>
      </c>
      <c r="CW14" s="164">
        <f t="shared" si="315"/>
        <v>0</v>
      </c>
      <c r="CX14" s="164">
        <f t="shared" si="315"/>
        <v>0</v>
      </c>
      <c r="CY14" s="164">
        <f t="shared" si="315"/>
        <v>0</v>
      </c>
      <c r="CZ14" s="164">
        <f t="shared" si="315"/>
        <v>0</v>
      </c>
      <c r="DA14" s="164">
        <f t="shared" si="315"/>
        <v>0</v>
      </c>
      <c r="DB14" s="164">
        <f t="shared" si="315"/>
        <v>0</v>
      </c>
      <c r="DC14" s="164">
        <f t="shared" si="315"/>
        <v>0</v>
      </c>
      <c r="DD14" s="164">
        <f t="shared" si="315"/>
        <v>0</v>
      </c>
      <c r="DE14" s="164">
        <f t="shared" si="315"/>
        <v>0</v>
      </c>
      <c r="DF14" s="164">
        <f t="shared" si="315"/>
        <v>0</v>
      </c>
      <c r="DG14" s="164">
        <f t="shared" si="315"/>
        <v>0</v>
      </c>
      <c r="DH14" s="164">
        <f t="shared" si="315"/>
        <v>0</v>
      </c>
      <c r="DI14" s="164">
        <f t="shared" si="315"/>
        <v>0</v>
      </c>
      <c r="DJ14" s="164">
        <f t="shared" si="315"/>
        <v>0</v>
      </c>
      <c r="DK14" s="164">
        <f t="shared" si="315"/>
        <v>0</v>
      </c>
      <c r="DL14" s="164">
        <f t="shared" si="315"/>
        <v>0</v>
      </c>
      <c r="DM14" s="164">
        <f t="shared" si="315"/>
        <v>0</v>
      </c>
      <c r="DN14" s="164">
        <f t="shared" si="315"/>
        <v>0</v>
      </c>
      <c r="DO14" s="164">
        <f t="shared" si="315"/>
        <v>0</v>
      </c>
      <c r="DP14" s="164">
        <f t="shared" si="315"/>
        <v>0</v>
      </c>
      <c r="DQ14" s="164">
        <f t="shared" si="315"/>
        <v>0</v>
      </c>
      <c r="DR14" s="164">
        <f t="shared" si="315"/>
        <v>0</v>
      </c>
      <c r="DS14" s="164">
        <f t="shared" si="315"/>
        <v>0</v>
      </c>
      <c r="DT14" s="164">
        <f t="shared" si="315"/>
        <v>0</v>
      </c>
      <c r="DU14" s="164">
        <f t="shared" si="315"/>
        <v>0</v>
      </c>
      <c r="DV14" s="164">
        <f t="shared" si="315"/>
        <v>0</v>
      </c>
      <c r="DW14" s="164">
        <f t="shared" si="315"/>
        <v>0</v>
      </c>
      <c r="DX14" s="164">
        <f t="shared" si="315"/>
        <v>0</v>
      </c>
      <c r="DY14" s="164">
        <f t="shared" si="315"/>
        <v>0</v>
      </c>
      <c r="DZ14" s="164">
        <f t="shared" si="315"/>
        <v>0</v>
      </c>
      <c r="EA14" s="164">
        <f t="shared" si="315"/>
        <v>0</v>
      </c>
      <c r="EB14" s="164">
        <f t="shared" si="315"/>
        <v>0</v>
      </c>
      <c r="EC14" s="164">
        <f t="shared" si="315"/>
        <v>0</v>
      </c>
      <c r="ED14" s="164">
        <f t="shared" si="315"/>
        <v>0</v>
      </c>
      <c r="EE14" s="164">
        <f t="shared" si="315"/>
        <v>0</v>
      </c>
      <c r="EF14" s="164">
        <f t="shared" si="315"/>
        <v>0</v>
      </c>
      <c r="EG14" s="164">
        <f t="shared" si="315"/>
        <v>0</v>
      </c>
      <c r="EH14" s="164">
        <f t="shared" si="315"/>
        <v>0</v>
      </c>
      <c r="EI14" s="164">
        <f t="shared" si="315"/>
        <v>0</v>
      </c>
      <c r="EJ14" s="164">
        <f t="shared" si="315"/>
        <v>0</v>
      </c>
      <c r="EK14" s="164">
        <f t="shared" si="315"/>
        <v>0</v>
      </c>
      <c r="EL14" s="164">
        <f t="shared" si="315"/>
        <v>0</v>
      </c>
      <c r="EM14" s="164">
        <f t="shared" si="315"/>
        <v>0</v>
      </c>
      <c r="EN14" s="164">
        <f t="shared" si="315"/>
        <v>0</v>
      </c>
      <c r="EO14" s="164">
        <f t="shared" si="315"/>
        <v>0</v>
      </c>
      <c r="EP14" s="164">
        <f t="shared" si="315"/>
        <v>0</v>
      </c>
      <c r="EQ14" s="164">
        <f t="shared" si="315"/>
        <v>0</v>
      </c>
      <c r="ER14" s="164">
        <f t="shared" si="315"/>
        <v>0</v>
      </c>
      <c r="ES14" s="164">
        <f t="shared" si="315"/>
        <v>0</v>
      </c>
      <c r="ET14" s="164">
        <f t="shared" si="315"/>
        <v>0</v>
      </c>
      <c r="EU14" s="164">
        <f t="shared" si="315"/>
        <v>0</v>
      </c>
      <c r="EV14" s="164">
        <f t="shared" si="315"/>
        <v>0</v>
      </c>
      <c r="EW14" s="164">
        <f t="shared" si="315"/>
        <v>0</v>
      </c>
      <c r="EX14" s="164">
        <f t="shared" si="315"/>
        <v>0</v>
      </c>
      <c r="EY14" s="164">
        <f t="shared" si="315"/>
        <v>0</v>
      </c>
      <c r="EZ14" s="164">
        <f t="shared" si="315"/>
        <v>0</v>
      </c>
      <c r="FA14" s="164">
        <f t="shared" si="315"/>
        <v>0</v>
      </c>
      <c r="FB14" s="164">
        <f t="shared" si="315"/>
        <v>0</v>
      </c>
      <c r="FC14" s="164">
        <f t="shared" si="315"/>
        <v>0</v>
      </c>
      <c r="FD14" s="164">
        <f t="shared" ref="FD14:HO14" si="316">SUM(FD15:FD20)</f>
        <v>0</v>
      </c>
      <c r="FE14" s="164">
        <f t="shared" si="316"/>
        <v>0</v>
      </c>
      <c r="FF14" s="164">
        <f t="shared" si="316"/>
        <v>0</v>
      </c>
      <c r="FG14" s="164">
        <f t="shared" si="316"/>
        <v>0</v>
      </c>
      <c r="FH14" s="164">
        <f t="shared" si="316"/>
        <v>0</v>
      </c>
      <c r="FI14" s="164">
        <f t="shared" si="316"/>
        <v>0</v>
      </c>
      <c r="FJ14" s="164">
        <f t="shared" si="316"/>
        <v>0</v>
      </c>
      <c r="FK14" s="164">
        <f t="shared" si="316"/>
        <v>0</v>
      </c>
      <c r="FL14" s="164">
        <f t="shared" si="316"/>
        <v>0</v>
      </c>
      <c r="FM14" s="164">
        <f t="shared" si="316"/>
        <v>0</v>
      </c>
      <c r="FN14" s="164">
        <f t="shared" si="316"/>
        <v>0</v>
      </c>
      <c r="FO14" s="164">
        <f t="shared" si="316"/>
        <v>0</v>
      </c>
      <c r="FP14" s="164">
        <f t="shared" si="316"/>
        <v>0</v>
      </c>
      <c r="FQ14" s="164">
        <f t="shared" si="316"/>
        <v>0</v>
      </c>
      <c r="FR14" s="164">
        <f t="shared" si="316"/>
        <v>0</v>
      </c>
      <c r="FS14" s="164">
        <f t="shared" si="316"/>
        <v>0</v>
      </c>
      <c r="FT14" s="164">
        <f t="shared" si="316"/>
        <v>0</v>
      </c>
      <c r="FU14" s="164">
        <f t="shared" si="316"/>
        <v>0</v>
      </c>
      <c r="FV14" s="164">
        <f t="shared" si="316"/>
        <v>0</v>
      </c>
      <c r="FW14" s="164">
        <f t="shared" si="316"/>
        <v>0</v>
      </c>
      <c r="FX14" s="164">
        <f t="shared" si="316"/>
        <v>0</v>
      </c>
      <c r="FY14" s="164">
        <f t="shared" si="316"/>
        <v>0</v>
      </c>
      <c r="FZ14" s="164">
        <f t="shared" si="316"/>
        <v>0</v>
      </c>
      <c r="GA14" s="164">
        <f t="shared" si="316"/>
        <v>0</v>
      </c>
      <c r="GB14" s="164">
        <f t="shared" si="316"/>
        <v>0</v>
      </c>
      <c r="GC14" s="164">
        <f t="shared" si="316"/>
        <v>0</v>
      </c>
      <c r="GD14" s="164">
        <f t="shared" si="316"/>
        <v>0</v>
      </c>
      <c r="GE14" s="164">
        <f t="shared" si="316"/>
        <v>0</v>
      </c>
      <c r="GF14" s="164">
        <f t="shared" si="316"/>
        <v>0</v>
      </c>
      <c r="GG14" s="164">
        <f t="shared" si="316"/>
        <v>0</v>
      </c>
      <c r="GH14" s="164">
        <f t="shared" si="316"/>
        <v>0</v>
      </c>
      <c r="GI14" s="164">
        <f t="shared" si="316"/>
        <v>0</v>
      </c>
      <c r="GJ14" s="164">
        <f t="shared" si="316"/>
        <v>0</v>
      </c>
      <c r="GK14" s="164">
        <f t="shared" si="316"/>
        <v>0</v>
      </c>
      <c r="GL14" s="164">
        <f t="shared" si="316"/>
        <v>0</v>
      </c>
      <c r="GM14" s="164">
        <f t="shared" si="316"/>
        <v>0</v>
      </c>
      <c r="GN14" s="164">
        <f t="shared" si="316"/>
        <v>0</v>
      </c>
      <c r="GO14" s="164">
        <f t="shared" si="316"/>
        <v>0</v>
      </c>
      <c r="GP14" s="164">
        <f t="shared" si="316"/>
        <v>0</v>
      </c>
      <c r="GQ14" s="164">
        <f t="shared" si="316"/>
        <v>0</v>
      </c>
      <c r="GR14" s="164">
        <f t="shared" si="316"/>
        <v>0</v>
      </c>
      <c r="GS14" s="164">
        <f t="shared" si="316"/>
        <v>0</v>
      </c>
      <c r="GT14" s="164">
        <f t="shared" si="316"/>
        <v>0</v>
      </c>
      <c r="GU14" s="164">
        <f t="shared" si="316"/>
        <v>0</v>
      </c>
      <c r="GV14" s="164">
        <f t="shared" si="316"/>
        <v>0</v>
      </c>
      <c r="GW14" s="164">
        <f t="shared" si="316"/>
        <v>0</v>
      </c>
      <c r="GX14" s="164">
        <f t="shared" si="316"/>
        <v>0</v>
      </c>
      <c r="GY14" s="164">
        <f t="shared" si="316"/>
        <v>0</v>
      </c>
      <c r="GZ14" s="164">
        <f t="shared" si="316"/>
        <v>0</v>
      </c>
      <c r="HA14" s="164">
        <f t="shared" si="316"/>
        <v>0</v>
      </c>
      <c r="HB14" s="164">
        <f t="shared" si="316"/>
        <v>0</v>
      </c>
      <c r="HC14" s="164">
        <f t="shared" si="316"/>
        <v>0</v>
      </c>
      <c r="HD14" s="164">
        <f t="shared" si="316"/>
        <v>0</v>
      </c>
      <c r="HE14" s="164">
        <f t="shared" si="316"/>
        <v>0</v>
      </c>
      <c r="HF14" s="164">
        <f t="shared" si="316"/>
        <v>0</v>
      </c>
      <c r="HG14" s="164">
        <f t="shared" si="316"/>
        <v>0</v>
      </c>
      <c r="HH14" s="164">
        <f t="shared" si="316"/>
        <v>0</v>
      </c>
      <c r="HI14" s="164">
        <f t="shared" si="316"/>
        <v>0</v>
      </c>
      <c r="HJ14" s="164">
        <f t="shared" si="316"/>
        <v>0</v>
      </c>
      <c r="HK14" s="164">
        <f t="shared" si="316"/>
        <v>0</v>
      </c>
      <c r="HL14" s="164">
        <f t="shared" si="316"/>
        <v>0</v>
      </c>
      <c r="HM14" s="164">
        <f t="shared" si="316"/>
        <v>0</v>
      </c>
      <c r="HN14" s="164">
        <f t="shared" si="316"/>
        <v>0</v>
      </c>
      <c r="HO14" s="164">
        <f t="shared" si="316"/>
        <v>0</v>
      </c>
      <c r="HP14" s="164">
        <f t="shared" ref="HP14:IL14" si="317">SUM(HP15:HP20)</f>
        <v>0</v>
      </c>
      <c r="HQ14" s="164">
        <f t="shared" si="317"/>
        <v>0</v>
      </c>
      <c r="HR14" s="164">
        <f t="shared" si="317"/>
        <v>0</v>
      </c>
      <c r="HS14" s="164">
        <f t="shared" si="317"/>
        <v>0</v>
      </c>
      <c r="HT14" s="164">
        <f t="shared" si="317"/>
        <v>0</v>
      </c>
      <c r="HU14" s="164">
        <f t="shared" si="317"/>
        <v>0</v>
      </c>
      <c r="HV14" s="164">
        <f t="shared" si="317"/>
        <v>0</v>
      </c>
      <c r="HW14" s="164">
        <f t="shared" si="317"/>
        <v>0</v>
      </c>
      <c r="HX14" s="164">
        <f t="shared" si="317"/>
        <v>0</v>
      </c>
      <c r="HY14" s="164">
        <f t="shared" si="317"/>
        <v>0</v>
      </c>
      <c r="HZ14" s="164">
        <f t="shared" si="317"/>
        <v>0</v>
      </c>
      <c r="IA14" s="164">
        <f t="shared" si="317"/>
        <v>0</v>
      </c>
      <c r="IB14" s="164">
        <f t="shared" si="317"/>
        <v>0</v>
      </c>
      <c r="IC14" s="164">
        <f t="shared" si="317"/>
        <v>0</v>
      </c>
      <c r="ID14" s="164">
        <f t="shared" si="317"/>
        <v>0</v>
      </c>
      <c r="IE14" s="164">
        <f t="shared" si="317"/>
        <v>0</v>
      </c>
      <c r="IF14" s="164">
        <f t="shared" si="317"/>
        <v>0</v>
      </c>
      <c r="IG14" s="164">
        <f t="shared" si="317"/>
        <v>0</v>
      </c>
      <c r="IH14" s="164">
        <f t="shared" si="317"/>
        <v>0</v>
      </c>
      <c r="II14" s="164">
        <f t="shared" si="317"/>
        <v>0</v>
      </c>
      <c r="IJ14" s="164">
        <f t="shared" si="317"/>
        <v>0</v>
      </c>
      <c r="IK14" s="164">
        <f t="shared" si="317"/>
        <v>0</v>
      </c>
      <c r="IL14" s="164">
        <f t="shared" si="317"/>
        <v>0</v>
      </c>
    </row>
    <row r="15" spans="1:250" ht="14.5" outlineLevel="1" x14ac:dyDescent="0.35">
      <c r="A15" s="3" t="s">
        <v>797</v>
      </c>
      <c r="B15" s="70"/>
      <c r="C15" s="70" t="s">
        <v>798</v>
      </c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>
        <v>8131.55</v>
      </c>
      <c r="AC15" s="168"/>
      <c r="AD15" s="168"/>
      <c r="AE15" s="168"/>
      <c r="AF15" s="168"/>
      <c r="AG15" s="168"/>
      <c r="AH15" s="194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8"/>
      <c r="AU15" s="168"/>
      <c r="AV15" s="168"/>
      <c r="AW15" s="168"/>
      <c r="AX15" s="168"/>
      <c r="AY15" s="168"/>
      <c r="AZ15" s="168"/>
      <c r="BA15" s="168"/>
      <c r="BB15" s="168"/>
      <c r="BC15" s="168"/>
      <c r="BD15" s="168"/>
      <c r="BE15" s="168"/>
      <c r="BF15" s="168"/>
      <c r="BG15" s="168"/>
      <c r="BH15" s="168"/>
      <c r="BI15" s="168"/>
      <c r="BJ15" s="168"/>
      <c r="BK15" s="168"/>
      <c r="BL15" s="168"/>
      <c r="BM15" s="194"/>
      <c r="BN15" s="168"/>
      <c r="BO15" s="168"/>
      <c r="BP15" s="168">
        <v>40.97</v>
      </c>
      <c r="BQ15" s="168">
        <v>14</v>
      </c>
      <c r="BR15" s="168">
        <v>129.86000000000001</v>
      </c>
      <c r="BS15" s="168">
        <v>1.94</v>
      </c>
      <c r="BT15" s="168"/>
      <c r="BU15" s="168"/>
      <c r="BV15" s="168">
        <v>12.36</v>
      </c>
      <c r="BW15" s="168">
        <v>83.89</v>
      </c>
      <c r="BX15" s="168">
        <v>8.24</v>
      </c>
      <c r="BY15" s="168">
        <v>49.46</v>
      </c>
      <c r="BZ15" s="168"/>
      <c r="CA15" s="168"/>
      <c r="CB15" s="168"/>
      <c r="CC15" s="168"/>
      <c r="CD15" s="168"/>
      <c r="CE15" s="168"/>
      <c r="CF15" s="168"/>
      <c r="CG15" s="168"/>
      <c r="CH15" s="168"/>
      <c r="CI15" s="168"/>
      <c r="CJ15" s="168">
        <v>94.8</v>
      </c>
      <c r="CK15" s="168"/>
      <c r="CL15" s="168"/>
      <c r="CM15" s="168"/>
      <c r="CN15" s="168"/>
      <c r="CO15" s="168"/>
      <c r="CP15" s="168"/>
      <c r="CQ15" s="168"/>
      <c r="CR15" s="168"/>
      <c r="CS15" s="168"/>
      <c r="CT15" s="168"/>
      <c r="CU15" s="168"/>
      <c r="CV15" s="168"/>
      <c r="CW15" s="168"/>
      <c r="CX15" s="168"/>
      <c r="CY15" s="168"/>
      <c r="CZ15" s="168"/>
      <c r="DA15" s="168"/>
      <c r="DB15" s="168"/>
      <c r="DC15" s="168"/>
      <c r="DD15" s="168"/>
      <c r="DE15" s="168"/>
      <c r="DF15" s="168"/>
      <c r="DG15" s="168"/>
      <c r="DH15" s="168"/>
      <c r="DI15" s="168"/>
      <c r="DJ15" s="168"/>
      <c r="DK15" s="168"/>
      <c r="DL15" s="168"/>
      <c r="DM15" s="168"/>
      <c r="DN15" s="168"/>
      <c r="DO15" s="168"/>
      <c r="DP15" s="168"/>
      <c r="DQ15" s="168"/>
      <c r="DR15" s="168"/>
      <c r="DS15" s="168"/>
      <c r="DT15" s="168"/>
      <c r="DU15" s="168"/>
      <c r="DV15" s="168"/>
      <c r="DW15" s="168"/>
      <c r="DX15" s="168"/>
      <c r="DY15" s="168"/>
      <c r="DZ15" s="168"/>
      <c r="EA15" s="168"/>
      <c r="EB15" s="168"/>
      <c r="EC15" s="168"/>
      <c r="ED15" s="168"/>
      <c r="EE15" s="168"/>
      <c r="EF15" s="168"/>
      <c r="EG15" s="168"/>
      <c r="EH15" s="168"/>
      <c r="EI15" s="168"/>
      <c r="EJ15" s="168"/>
      <c r="EK15" s="168"/>
      <c r="EL15" s="168"/>
      <c r="EM15" s="168"/>
      <c r="EN15" s="168"/>
      <c r="EO15" s="168"/>
      <c r="EP15" s="168"/>
      <c r="EQ15" s="168"/>
      <c r="ER15" s="168"/>
      <c r="ES15" s="168"/>
      <c r="ET15" s="168"/>
      <c r="EU15" s="168"/>
      <c r="EV15" s="168"/>
      <c r="EW15" s="168"/>
      <c r="EX15" s="168"/>
      <c r="EY15" s="168"/>
      <c r="EZ15" s="168"/>
      <c r="FA15" s="168"/>
      <c r="FB15" s="168"/>
      <c r="FC15" s="168"/>
      <c r="FD15" s="168"/>
      <c r="FE15" s="168"/>
      <c r="FF15" s="168"/>
      <c r="FG15" s="168"/>
      <c r="FH15" s="168"/>
      <c r="FI15" s="168"/>
      <c r="FJ15" s="168"/>
      <c r="FK15" s="168"/>
      <c r="FL15" s="168"/>
      <c r="FM15" s="168"/>
      <c r="FN15" s="168"/>
      <c r="FO15" s="168"/>
      <c r="FP15" s="168"/>
      <c r="FQ15" s="168"/>
      <c r="FR15" s="168"/>
      <c r="FS15" s="168"/>
      <c r="FT15" s="168"/>
      <c r="FU15" s="168"/>
      <c r="FV15" s="168"/>
      <c r="FW15" s="168"/>
      <c r="FX15" s="168"/>
      <c r="FY15" s="168"/>
      <c r="FZ15" s="168"/>
      <c r="GA15" s="168"/>
      <c r="GB15" s="168"/>
      <c r="GC15" s="168"/>
      <c r="GD15" s="168"/>
      <c r="GE15" s="168"/>
      <c r="GF15" s="168"/>
      <c r="GG15" s="168"/>
      <c r="GH15" s="168"/>
      <c r="GI15" s="168"/>
      <c r="GJ15" s="168"/>
      <c r="GK15" s="168"/>
      <c r="GL15" s="168"/>
      <c r="GM15" s="168"/>
      <c r="GN15" s="168"/>
      <c r="GO15" s="168"/>
      <c r="GP15" s="168"/>
      <c r="GQ15" s="168"/>
      <c r="GR15" s="168"/>
      <c r="GS15" s="168"/>
      <c r="GT15" s="168"/>
      <c r="GU15" s="168"/>
      <c r="GV15" s="168"/>
      <c r="GW15" s="168"/>
      <c r="GX15" s="168"/>
      <c r="GY15" s="168"/>
      <c r="GZ15" s="168"/>
      <c r="HA15" s="168"/>
      <c r="HB15" s="168"/>
      <c r="HC15" s="168"/>
      <c r="HD15" s="168"/>
      <c r="HE15" s="168"/>
      <c r="HF15" s="168"/>
      <c r="HG15" s="168"/>
      <c r="HH15" s="168"/>
      <c r="HI15" s="168"/>
      <c r="HJ15" s="168"/>
      <c r="HK15" s="168"/>
      <c r="HL15" s="168"/>
      <c r="HM15" s="168"/>
      <c r="HN15" s="168"/>
      <c r="HO15" s="168"/>
      <c r="HP15" s="168"/>
      <c r="HQ15" s="168"/>
      <c r="HR15" s="168"/>
      <c r="HS15" s="168"/>
      <c r="HT15" s="168"/>
      <c r="HU15" s="168"/>
      <c r="HV15" s="168"/>
      <c r="HW15" s="168"/>
      <c r="HX15" s="168"/>
      <c r="HY15" s="168"/>
      <c r="HZ15" s="168"/>
      <c r="IA15" s="168"/>
      <c r="IB15" s="168"/>
      <c r="IC15" s="168"/>
      <c r="ID15" s="168"/>
      <c r="IE15" s="168"/>
      <c r="IF15" s="168"/>
      <c r="IG15" s="168"/>
      <c r="IH15" s="168"/>
      <c r="II15" s="168"/>
      <c r="IJ15" s="168"/>
      <c r="IK15" s="168"/>
      <c r="IL15" s="168"/>
    </row>
    <row r="16" spans="1:250" ht="14.5" outlineLevel="1" x14ac:dyDescent="0.35">
      <c r="A16" s="3" t="s">
        <v>799</v>
      </c>
      <c r="B16" s="70"/>
      <c r="C16" s="70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>
        <v>0</v>
      </c>
      <c r="W16" s="168">
        <v>0</v>
      </c>
      <c r="X16" s="168"/>
      <c r="Y16" s="168">
        <v>2301.5500000000002</v>
      </c>
      <c r="Z16" s="168">
        <v>268.2</v>
      </c>
      <c r="AA16" s="168">
        <v>360.7</v>
      </c>
      <c r="AB16" s="168">
        <v>464.19</v>
      </c>
      <c r="AC16" s="168">
        <v>635.5</v>
      </c>
      <c r="AD16" s="168"/>
      <c r="AE16" s="168"/>
      <c r="AF16" s="168">
        <v>1793.15</v>
      </c>
      <c r="AG16" s="168">
        <v>254.5</v>
      </c>
      <c r="AH16" s="194">
        <v>261.25</v>
      </c>
      <c r="AI16" s="168">
        <v>659.4</v>
      </c>
      <c r="AJ16" s="168">
        <v>367.4</v>
      </c>
      <c r="AK16" s="168"/>
      <c r="AL16" s="168"/>
      <c r="AM16" s="168">
        <v>2274.9299999999998</v>
      </c>
      <c r="AN16" s="168">
        <v>483.95</v>
      </c>
      <c r="AO16" s="168">
        <v>435.25</v>
      </c>
      <c r="AP16" s="168">
        <v>783.3</v>
      </c>
      <c r="AQ16" s="168">
        <v>587.4</v>
      </c>
      <c r="AR16" s="168"/>
      <c r="AS16" s="168"/>
      <c r="AT16" s="168">
        <v>1959.3</v>
      </c>
      <c r="AU16" s="168">
        <v>198.25</v>
      </c>
      <c r="AV16" s="168">
        <v>445</v>
      </c>
      <c r="AW16" s="168">
        <v>693.9</v>
      </c>
      <c r="AX16" s="168">
        <v>747.4</v>
      </c>
      <c r="AY16" s="168"/>
      <c r="AZ16" s="168"/>
      <c r="BA16" s="168">
        <v>3489.9</v>
      </c>
      <c r="BB16" s="168"/>
      <c r="BC16" s="168"/>
      <c r="BD16" s="168"/>
      <c r="BE16" s="168"/>
      <c r="BF16" s="168"/>
      <c r="BG16" s="168"/>
      <c r="BH16" s="168">
        <v>3064.39</v>
      </c>
      <c r="BI16" s="168">
        <v>438.09</v>
      </c>
      <c r="BJ16" s="168">
        <v>889.99</v>
      </c>
      <c r="BK16" s="168">
        <v>1121.54</v>
      </c>
      <c r="BL16" s="168">
        <v>1018.07</v>
      </c>
      <c r="BM16" s="194"/>
      <c r="BN16" s="168"/>
      <c r="BO16" s="168">
        <v>3730.99</v>
      </c>
      <c r="BP16" s="168">
        <v>569.74</v>
      </c>
      <c r="BQ16" s="168">
        <v>1025.69</v>
      </c>
      <c r="BR16" s="168">
        <v>886.25</v>
      </c>
      <c r="BS16" s="168">
        <v>1015.13</v>
      </c>
      <c r="BT16" s="168"/>
      <c r="BU16" s="168"/>
      <c r="BV16" s="168">
        <v>3932.18</v>
      </c>
      <c r="BW16" s="168">
        <v>862.23</v>
      </c>
      <c r="BX16" s="168">
        <v>1045.96</v>
      </c>
      <c r="BY16" s="168">
        <v>1585.71</v>
      </c>
      <c r="BZ16" s="168">
        <v>1767.24</v>
      </c>
      <c r="CA16" s="168"/>
      <c r="CB16" s="168"/>
      <c r="CC16" s="168"/>
      <c r="CD16" s="168"/>
      <c r="CE16" s="168"/>
      <c r="CF16" s="168">
        <v>1236.3599999999999</v>
      </c>
      <c r="CG16" s="168">
        <v>1163.03</v>
      </c>
      <c r="CH16" s="168"/>
      <c r="CI16" s="168"/>
      <c r="CJ16" s="168">
        <v>2777.5</v>
      </c>
      <c r="CK16" s="168">
        <v>382.75</v>
      </c>
      <c r="CL16" s="168">
        <v>891.15</v>
      </c>
      <c r="CM16" s="168">
        <v>852.8</v>
      </c>
      <c r="CN16" s="168">
        <v>472.8</v>
      </c>
      <c r="CO16" s="168"/>
      <c r="CP16" s="168"/>
      <c r="CQ16" s="168">
        <v>2316.89</v>
      </c>
      <c r="CR16" s="168"/>
      <c r="CS16" s="168"/>
      <c r="CT16" s="168"/>
      <c r="CU16" s="168"/>
      <c r="CV16" s="168"/>
      <c r="CW16" s="168"/>
      <c r="CX16" s="168"/>
      <c r="CY16" s="168"/>
      <c r="CZ16" s="168"/>
      <c r="DA16" s="168"/>
      <c r="DB16" s="168"/>
      <c r="DC16" s="168"/>
      <c r="DD16" s="168"/>
      <c r="DE16" s="168"/>
      <c r="DF16" s="168"/>
      <c r="DG16" s="168"/>
      <c r="DH16" s="168"/>
      <c r="DI16" s="168"/>
      <c r="DJ16" s="168"/>
      <c r="DK16" s="168"/>
      <c r="DL16" s="168"/>
      <c r="DM16" s="168"/>
      <c r="DN16" s="168"/>
      <c r="DO16" s="168"/>
      <c r="DP16" s="168"/>
      <c r="DQ16" s="168"/>
      <c r="DR16" s="168"/>
      <c r="DS16" s="168"/>
      <c r="DT16" s="168"/>
      <c r="DU16" s="168"/>
      <c r="DV16" s="168"/>
      <c r="DW16" s="168"/>
      <c r="DX16" s="168"/>
      <c r="DY16" s="168"/>
      <c r="DZ16" s="168"/>
      <c r="EA16" s="168"/>
      <c r="EB16" s="168"/>
      <c r="EC16" s="168"/>
      <c r="ED16" s="168"/>
      <c r="EE16" s="168"/>
      <c r="EF16" s="168"/>
      <c r="EG16" s="168"/>
      <c r="EH16" s="168"/>
      <c r="EI16" s="168"/>
      <c r="EJ16" s="168"/>
      <c r="EK16" s="168"/>
      <c r="EL16" s="168"/>
      <c r="EM16" s="168"/>
      <c r="EN16" s="168"/>
      <c r="EO16" s="168"/>
      <c r="EP16" s="168"/>
      <c r="EQ16" s="168"/>
      <c r="ER16" s="168"/>
      <c r="ES16" s="168"/>
      <c r="ET16" s="168"/>
      <c r="EU16" s="168"/>
      <c r="EV16" s="168"/>
      <c r="EW16" s="168"/>
      <c r="EX16" s="168"/>
      <c r="EY16" s="168"/>
      <c r="EZ16" s="168"/>
      <c r="FA16" s="168"/>
      <c r="FB16" s="168"/>
      <c r="FC16" s="168"/>
      <c r="FD16" s="168"/>
      <c r="FE16" s="168"/>
      <c r="FF16" s="168"/>
      <c r="FG16" s="168"/>
      <c r="FH16" s="168"/>
      <c r="FI16" s="168"/>
      <c r="FJ16" s="168"/>
      <c r="FK16" s="168"/>
      <c r="FL16" s="168"/>
      <c r="FM16" s="168"/>
      <c r="FN16" s="168"/>
      <c r="FO16" s="168"/>
      <c r="FP16" s="168"/>
      <c r="FQ16" s="168"/>
      <c r="FR16" s="168"/>
      <c r="FS16" s="168"/>
      <c r="FT16" s="168"/>
      <c r="FU16" s="168"/>
      <c r="FV16" s="168"/>
      <c r="FW16" s="168"/>
      <c r="FX16" s="168"/>
      <c r="FY16" s="168"/>
      <c r="FZ16" s="168"/>
      <c r="GA16" s="168"/>
      <c r="GB16" s="168"/>
      <c r="GC16" s="168"/>
      <c r="GD16" s="168"/>
      <c r="GE16" s="168"/>
      <c r="GF16" s="168"/>
      <c r="GG16" s="168"/>
      <c r="GH16" s="168"/>
      <c r="GI16" s="168"/>
      <c r="GJ16" s="168"/>
      <c r="GK16" s="168"/>
      <c r="GL16" s="168"/>
      <c r="GM16" s="168"/>
      <c r="GN16" s="168"/>
      <c r="GO16" s="168"/>
      <c r="GP16" s="168"/>
      <c r="GQ16" s="168"/>
      <c r="GR16" s="168"/>
      <c r="GS16" s="168"/>
      <c r="GT16" s="168"/>
      <c r="GU16" s="168"/>
      <c r="GV16" s="168"/>
      <c r="GW16" s="168"/>
      <c r="GX16" s="168"/>
      <c r="GY16" s="168"/>
      <c r="GZ16" s="168"/>
      <c r="HA16" s="168"/>
      <c r="HB16" s="168"/>
      <c r="HC16" s="168"/>
      <c r="HD16" s="168"/>
      <c r="HE16" s="168"/>
      <c r="HF16" s="168"/>
      <c r="HG16" s="168"/>
      <c r="HH16" s="168"/>
      <c r="HI16" s="168"/>
      <c r="HJ16" s="168"/>
      <c r="HK16" s="168"/>
      <c r="HL16" s="168"/>
      <c r="HM16" s="168"/>
      <c r="HN16" s="168"/>
      <c r="HO16" s="168"/>
      <c r="HP16" s="168"/>
      <c r="HQ16" s="168"/>
      <c r="HR16" s="168"/>
      <c r="HS16" s="168"/>
      <c r="HT16" s="168"/>
      <c r="HU16" s="168"/>
      <c r="HV16" s="168"/>
      <c r="HW16" s="168"/>
      <c r="HX16" s="168"/>
      <c r="HY16" s="168"/>
      <c r="HZ16" s="168"/>
      <c r="IA16" s="168"/>
      <c r="IB16" s="168"/>
      <c r="IC16" s="168"/>
      <c r="ID16" s="168"/>
      <c r="IE16" s="168"/>
      <c r="IF16" s="168"/>
      <c r="IG16" s="168"/>
      <c r="IH16" s="168"/>
      <c r="II16" s="168"/>
      <c r="IJ16" s="168"/>
      <c r="IK16" s="168"/>
      <c r="IL16" s="168"/>
    </row>
    <row r="17" spans="1:246" ht="14.5" outlineLevel="1" x14ac:dyDescent="0.35">
      <c r="A17" s="3" t="s">
        <v>800</v>
      </c>
      <c r="B17" s="70"/>
      <c r="C17" s="70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>
        <v>0</v>
      </c>
      <c r="W17" s="168"/>
      <c r="X17" s="168"/>
      <c r="Y17" s="168">
        <v>1308.1199999999999</v>
      </c>
      <c r="Z17" s="168">
        <v>188.75</v>
      </c>
      <c r="AA17" s="168">
        <v>293.14999999999998</v>
      </c>
      <c r="AB17" s="168">
        <v>381.85</v>
      </c>
      <c r="AC17" s="168">
        <v>325.5</v>
      </c>
      <c r="AD17" s="168"/>
      <c r="AE17" s="168"/>
      <c r="AF17" s="168">
        <v>1253.9100000000001</v>
      </c>
      <c r="AG17" s="168">
        <v>250.5</v>
      </c>
      <c r="AH17" s="194">
        <v>331.25</v>
      </c>
      <c r="AI17" s="168">
        <v>281.25</v>
      </c>
      <c r="AJ17" s="168">
        <v>346.2</v>
      </c>
      <c r="AK17" s="168"/>
      <c r="AL17" s="168"/>
      <c r="AM17" s="168">
        <v>1030.0899999999999</v>
      </c>
      <c r="AN17" s="168">
        <v>266.39999999999998</v>
      </c>
      <c r="AO17" s="168">
        <v>472.25</v>
      </c>
      <c r="AP17" s="168">
        <v>307.14999999999998</v>
      </c>
      <c r="AQ17" s="168">
        <v>394.4</v>
      </c>
      <c r="AR17" s="168"/>
      <c r="AS17" s="168"/>
      <c r="AT17" s="168">
        <v>1069.05</v>
      </c>
      <c r="AU17" s="168">
        <v>193</v>
      </c>
      <c r="AV17" s="168">
        <v>261.75</v>
      </c>
      <c r="AW17" s="168">
        <v>283.75</v>
      </c>
      <c r="AX17" s="168">
        <v>361.5</v>
      </c>
      <c r="AY17" s="168"/>
      <c r="AZ17" s="168"/>
      <c r="BA17" s="168">
        <v>894.25</v>
      </c>
      <c r="BB17" s="168">
        <v>477.25</v>
      </c>
      <c r="BC17" s="168">
        <v>741.25</v>
      </c>
      <c r="BD17" s="168">
        <v>401.75</v>
      </c>
      <c r="BE17" s="168">
        <v>764.25</v>
      </c>
      <c r="BF17" s="168">
        <v>546.03</v>
      </c>
      <c r="BG17" s="168">
        <v>372.25</v>
      </c>
      <c r="BH17" s="168">
        <v>505.99</v>
      </c>
      <c r="BI17" s="168">
        <v>333.75</v>
      </c>
      <c r="BJ17" s="168">
        <v>561.75</v>
      </c>
      <c r="BK17" s="168">
        <v>630.5</v>
      </c>
      <c r="BL17" s="168">
        <v>760.15</v>
      </c>
      <c r="BM17" s="194">
        <v>529.15</v>
      </c>
      <c r="BN17" s="168">
        <v>585.9</v>
      </c>
      <c r="BO17" s="168">
        <v>484.75</v>
      </c>
      <c r="BP17" s="168">
        <v>1010.4</v>
      </c>
      <c r="BQ17" s="168">
        <v>562.75</v>
      </c>
      <c r="BR17" s="168">
        <v>1011.95</v>
      </c>
      <c r="BS17" s="168">
        <v>705.5</v>
      </c>
      <c r="BT17" s="168">
        <v>1000.55</v>
      </c>
      <c r="BU17" s="168">
        <v>611.29999999999995</v>
      </c>
      <c r="BV17" s="168">
        <v>503.5</v>
      </c>
      <c r="BW17" s="168">
        <v>1203.4000000000001</v>
      </c>
      <c r="BX17" s="168">
        <v>579.5</v>
      </c>
      <c r="BY17" s="168"/>
      <c r="BZ17" s="168">
        <v>836.5</v>
      </c>
      <c r="CA17" s="168"/>
      <c r="CB17" s="168"/>
      <c r="CC17" s="168"/>
      <c r="CD17" s="168"/>
      <c r="CE17" s="168">
        <v>-99.5</v>
      </c>
      <c r="CF17" s="168">
        <v>369.4</v>
      </c>
      <c r="CG17" s="168">
        <v>888.15</v>
      </c>
      <c r="CH17" s="168"/>
      <c r="CI17" s="168"/>
      <c r="CJ17" s="168">
        <v>1467.3</v>
      </c>
      <c r="CK17" s="168">
        <v>692.25</v>
      </c>
      <c r="CL17" s="168">
        <v>729</v>
      </c>
      <c r="CM17" s="168">
        <v>454.25</v>
      </c>
      <c r="CN17" s="168">
        <v>918.49</v>
      </c>
      <c r="CO17" s="168"/>
      <c r="CP17" s="168"/>
      <c r="CQ17" s="168">
        <v>1404</v>
      </c>
      <c r="CR17" s="168"/>
      <c r="CS17" s="168"/>
      <c r="CT17" s="168"/>
      <c r="CU17" s="168"/>
      <c r="CV17" s="168"/>
      <c r="CW17" s="168"/>
      <c r="CX17" s="168"/>
      <c r="CY17" s="168"/>
      <c r="CZ17" s="168"/>
      <c r="DA17" s="168"/>
      <c r="DB17" s="168"/>
      <c r="DC17" s="168"/>
      <c r="DD17" s="168"/>
      <c r="DE17" s="168"/>
      <c r="DF17" s="168"/>
      <c r="DG17" s="168"/>
      <c r="DH17" s="168"/>
      <c r="DI17" s="168"/>
      <c r="DJ17" s="168"/>
      <c r="DK17" s="168"/>
      <c r="DL17" s="168"/>
      <c r="DM17" s="168"/>
      <c r="DN17" s="168"/>
      <c r="DO17" s="168"/>
      <c r="DP17" s="168"/>
      <c r="DQ17" s="168"/>
      <c r="DR17" s="168"/>
      <c r="DS17" s="168"/>
      <c r="DT17" s="168"/>
      <c r="DU17" s="168"/>
      <c r="DV17" s="168"/>
      <c r="DW17" s="168"/>
      <c r="DX17" s="168"/>
      <c r="DY17" s="168"/>
      <c r="DZ17" s="168"/>
      <c r="EA17" s="168"/>
      <c r="EB17" s="168"/>
      <c r="EC17" s="168"/>
      <c r="ED17" s="168"/>
      <c r="EE17" s="168"/>
      <c r="EF17" s="168"/>
      <c r="EG17" s="168"/>
      <c r="EH17" s="168"/>
      <c r="EI17" s="168"/>
      <c r="EJ17" s="168"/>
      <c r="EK17" s="168"/>
      <c r="EL17" s="168"/>
      <c r="EM17" s="168"/>
      <c r="EN17" s="168"/>
      <c r="EO17" s="168"/>
      <c r="EP17" s="168"/>
      <c r="EQ17" s="168"/>
      <c r="ER17" s="168"/>
      <c r="ES17" s="168"/>
      <c r="ET17" s="168"/>
      <c r="EU17" s="168"/>
      <c r="EV17" s="168"/>
      <c r="EW17" s="168"/>
      <c r="EX17" s="168"/>
      <c r="EY17" s="168"/>
      <c r="EZ17" s="168"/>
      <c r="FA17" s="168"/>
      <c r="FB17" s="168"/>
      <c r="FC17" s="168"/>
      <c r="FD17" s="168"/>
      <c r="FE17" s="168"/>
      <c r="FF17" s="168"/>
      <c r="FG17" s="168"/>
      <c r="FH17" s="168"/>
      <c r="FI17" s="168"/>
      <c r="FJ17" s="168"/>
      <c r="FK17" s="168"/>
      <c r="FL17" s="168"/>
      <c r="FM17" s="168"/>
      <c r="FN17" s="168"/>
      <c r="FO17" s="168"/>
      <c r="FP17" s="168"/>
      <c r="FQ17" s="168"/>
      <c r="FR17" s="168"/>
      <c r="FS17" s="168"/>
      <c r="FT17" s="168"/>
      <c r="FU17" s="168"/>
      <c r="FV17" s="168"/>
      <c r="FW17" s="168"/>
      <c r="FX17" s="168"/>
      <c r="FY17" s="168"/>
      <c r="FZ17" s="168"/>
      <c r="GA17" s="168"/>
      <c r="GB17" s="168"/>
      <c r="GC17" s="168"/>
      <c r="GD17" s="168"/>
      <c r="GE17" s="168"/>
      <c r="GF17" s="168"/>
      <c r="GG17" s="168"/>
      <c r="GH17" s="168"/>
      <c r="GI17" s="168"/>
      <c r="GJ17" s="168"/>
      <c r="GK17" s="168"/>
      <c r="GL17" s="168"/>
      <c r="GM17" s="168"/>
      <c r="GN17" s="168"/>
      <c r="GO17" s="168"/>
      <c r="GP17" s="168"/>
      <c r="GQ17" s="168"/>
      <c r="GR17" s="168"/>
      <c r="GS17" s="168"/>
      <c r="GT17" s="168"/>
      <c r="GU17" s="168"/>
      <c r="GV17" s="168"/>
      <c r="GW17" s="168"/>
      <c r="GX17" s="168"/>
      <c r="GY17" s="168"/>
      <c r="GZ17" s="168"/>
      <c r="HA17" s="168"/>
      <c r="HB17" s="168"/>
      <c r="HC17" s="168"/>
      <c r="HD17" s="168"/>
      <c r="HE17" s="168"/>
      <c r="HF17" s="168"/>
      <c r="HG17" s="168"/>
      <c r="HH17" s="168"/>
      <c r="HI17" s="168"/>
      <c r="HJ17" s="168"/>
      <c r="HK17" s="168"/>
      <c r="HL17" s="168"/>
      <c r="HM17" s="168"/>
      <c r="HN17" s="168"/>
      <c r="HO17" s="168"/>
      <c r="HP17" s="168"/>
      <c r="HQ17" s="168"/>
      <c r="HR17" s="168"/>
      <c r="HS17" s="168"/>
      <c r="HT17" s="168"/>
      <c r="HU17" s="168"/>
      <c r="HV17" s="168"/>
      <c r="HW17" s="168"/>
      <c r="HX17" s="168"/>
      <c r="HY17" s="168"/>
      <c r="HZ17" s="168"/>
      <c r="IA17" s="168"/>
      <c r="IB17" s="168"/>
      <c r="IC17" s="168"/>
      <c r="ID17" s="168"/>
      <c r="IE17" s="168"/>
      <c r="IF17" s="168"/>
      <c r="IG17" s="168"/>
      <c r="IH17" s="168"/>
      <c r="II17" s="168"/>
      <c r="IJ17" s="168"/>
      <c r="IK17" s="168"/>
      <c r="IL17" s="168"/>
    </row>
    <row r="18" spans="1:246" ht="14.5" outlineLevel="1" x14ac:dyDescent="0.35">
      <c r="A18" s="3" t="s">
        <v>801</v>
      </c>
      <c r="B18" s="70"/>
      <c r="C18" s="70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94"/>
      <c r="AI18" s="168"/>
      <c r="AJ18" s="168"/>
      <c r="AK18" s="168"/>
      <c r="AL18" s="168"/>
      <c r="AM18" s="168"/>
      <c r="AN18" s="168">
        <v>7150.57</v>
      </c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>
        <v>2018.01</v>
      </c>
      <c r="BJ18" s="168"/>
      <c r="BK18" s="168"/>
      <c r="BL18" s="168"/>
      <c r="BM18" s="194"/>
      <c r="BN18" s="168"/>
      <c r="BO18" s="168">
        <v>1005.56</v>
      </c>
      <c r="BP18" s="168"/>
      <c r="BQ18" s="168">
        <v>1003.49</v>
      </c>
      <c r="BR18" s="168">
        <v>3017.51</v>
      </c>
      <c r="BS18" s="168"/>
      <c r="BT18" s="168"/>
      <c r="BU18" s="168"/>
      <c r="BV18" s="168"/>
      <c r="BW18" s="168"/>
      <c r="BX18" s="168">
        <v>4017.63</v>
      </c>
      <c r="BY18" s="168"/>
      <c r="BZ18" s="168">
        <v>2844.49</v>
      </c>
      <c r="CA18" s="168"/>
      <c r="CB18" s="168"/>
      <c r="CC18" s="168"/>
      <c r="CD18" s="168"/>
      <c r="CE18" s="168">
        <v>4036.84</v>
      </c>
      <c r="CF18" s="168"/>
      <c r="CG18" s="168"/>
      <c r="CH18" s="168"/>
      <c r="CI18" s="168"/>
      <c r="CJ18" s="168"/>
      <c r="CK18" s="168">
        <v>2014.01</v>
      </c>
      <c r="CL18" s="168">
        <v>1009.08</v>
      </c>
      <c r="CM18" s="168"/>
      <c r="CN18" s="168"/>
      <c r="CO18" s="168"/>
      <c r="CP18" s="168"/>
      <c r="CQ18" s="168"/>
      <c r="CR18" s="168"/>
      <c r="CS18" s="168"/>
      <c r="CT18" s="168"/>
      <c r="CU18" s="168"/>
      <c r="CV18" s="168"/>
      <c r="CW18" s="168"/>
      <c r="CX18" s="168"/>
      <c r="CY18" s="168"/>
      <c r="CZ18" s="168"/>
      <c r="DA18" s="168"/>
      <c r="DB18" s="168"/>
      <c r="DC18" s="168"/>
      <c r="DD18" s="168"/>
      <c r="DE18" s="168"/>
      <c r="DF18" s="168"/>
      <c r="DG18" s="168"/>
      <c r="DH18" s="168"/>
      <c r="DI18" s="168"/>
      <c r="DJ18" s="168"/>
      <c r="DK18" s="168"/>
      <c r="DL18" s="168"/>
      <c r="DM18" s="168"/>
      <c r="DN18" s="168"/>
      <c r="DO18" s="168"/>
      <c r="DP18" s="168"/>
      <c r="DQ18" s="168"/>
      <c r="DR18" s="168"/>
      <c r="DS18" s="168"/>
      <c r="DT18" s="168"/>
      <c r="DU18" s="168"/>
      <c r="DV18" s="168"/>
      <c r="DW18" s="168"/>
      <c r="DX18" s="168"/>
      <c r="DY18" s="168"/>
      <c r="DZ18" s="168"/>
      <c r="EA18" s="168"/>
      <c r="EB18" s="168"/>
      <c r="EC18" s="168"/>
      <c r="ED18" s="168"/>
      <c r="EE18" s="168"/>
      <c r="EF18" s="168"/>
      <c r="EG18" s="168"/>
      <c r="EH18" s="168"/>
      <c r="EI18" s="168"/>
      <c r="EJ18" s="168"/>
      <c r="EK18" s="168"/>
      <c r="EL18" s="168"/>
      <c r="EM18" s="168"/>
      <c r="EN18" s="168"/>
      <c r="EO18" s="168"/>
      <c r="EP18" s="168"/>
      <c r="EQ18" s="168"/>
      <c r="ER18" s="168"/>
      <c r="ES18" s="168"/>
      <c r="ET18" s="168"/>
      <c r="EU18" s="168"/>
      <c r="EV18" s="168"/>
      <c r="EW18" s="168"/>
      <c r="EX18" s="168"/>
      <c r="EY18" s="168"/>
      <c r="EZ18" s="168"/>
      <c r="FA18" s="168"/>
      <c r="FB18" s="168"/>
      <c r="FC18" s="168"/>
      <c r="FD18" s="168"/>
      <c r="FE18" s="168"/>
      <c r="FF18" s="168"/>
      <c r="FG18" s="168"/>
      <c r="FH18" s="168"/>
      <c r="FI18" s="168"/>
      <c r="FJ18" s="168"/>
      <c r="FK18" s="168"/>
      <c r="FL18" s="168"/>
      <c r="FM18" s="168"/>
      <c r="FN18" s="168"/>
      <c r="FO18" s="168"/>
      <c r="FP18" s="168"/>
      <c r="FQ18" s="168"/>
      <c r="FR18" s="168"/>
      <c r="FS18" s="168"/>
      <c r="FT18" s="168"/>
      <c r="FU18" s="168"/>
      <c r="FV18" s="168"/>
      <c r="FW18" s="168"/>
      <c r="FX18" s="168"/>
      <c r="FY18" s="168"/>
      <c r="FZ18" s="168"/>
      <c r="GA18" s="168"/>
      <c r="GB18" s="168"/>
      <c r="GC18" s="168"/>
      <c r="GD18" s="168"/>
      <c r="GE18" s="168"/>
      <c r="GF18" s="168"/>
      <c r="GG18" s="168"/>
      <c r="GH18" s="168"/>
      <c r="GI18" s="168"/>
      <c r="GJ18" s="168"/>
      <c r="GK18" s="168"/>
      <c r="GL18" s="168"/>
      <c r="GM18" s="168"/>
      <c r="GN18" s="168"/>
      <c r="GO18" s="168"/>
      <c r="GP18" s="168"/>
      <c r="GQ18" s="168"/>
      <c r="GR18" s="168"/>
      <c r="GS18" s="168"/>
      <c r="GT18" s="168"/>
      <c r="GU18" s="168"/>
      <c r="GV18" s="168"/>
      <c r="GW18" s="168"/>
      <c r="GX18" s="168"/>
      <c r="GY18" s="168"/>
      <c r="GZ18" s="168"/>
      <c r="HA18" s="168"/>
      <c r="HB18" s="168"/>
      <c r="HC18" s="168"/>
      <c r="HD18" s="168"/>
      <c r="HE18" s="168"/>
      <c r="HF18" s="168"/>
      <c r="HG18" s="168"/>
      <c r="HH18" s="168"/>
      <c r="HI18" s="168"/>
      <c r="HJ18" s="168"/>
      <c r="HK18" s="168"/>
      <c r="HL18" s="168"/>
      <c r="HM18" s="168"/>
      <c r="HN18" s="168"/>
      <c r="HO18" s="168"/>
      <c r="HP18" s="168"/>
      <c r="HQ18" s="168"/>
      <c r="HR18" s="168"/>
      <c r="HS18" s="168"/>
      <c r="HT18" s="168"/>
      <c r="HU18" s="168"/>
      <c r="HV18" s="168"/>
      <c r="HW18" s="168"/>
      <c r="HX18" s="168"/>
      <c r="HY18" s="168"/>
      <c r="HZ18" s="168"/>
      <c r="IA18" s="168"/>
      <c r="IB18" s="168"/>
      <c r="IC18" s="168"/>
      <c r="ID18" s="168"/>
      <c r="IE18" s="168"/>
      <c r="IF18" s="168"/>
      <c r="IG18" s="168"/>
      <c r="IH18" s="168"/>
      <c r="II18" s="168"/>
      <c r="IJ18" s="168"/>
      <c r="IK18" s="168"/>
      <c r="IL18" s="168"/>
    </row>
    <row r="19" spans="1:246" ht="14.5" outlineLevel="1" x14ac:dyDescent="0.35">
      <c r="A19" s="3" t="s">
        <v>802</v>
      </c>
      <c r="B19" s="70"/>
      <c r="C19" s="70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>
        <v>91.36</v>
      </c>
      <c r="AD19" s="168"/>
      <c r="AE19" s="168"/>
      <c r="AF19" s="168"/>
      <c r="AG19" s="168"/>
      <c r="AH19" s="194"/>
      <c r="AI19" s="168"/>
      <c r="AJ19" s="168"/>
      <c r="AK19" s="168">
        <v>2800</v>
      </c>
      <c r="AL19" s="168"/>
      <c r="AM19" s="168">
        <v>3481.18</v>
      </c>
      <c r="AN19" s="168"/>
      <c r="AO19" s="168"/>
      <c r="AP19" s="168"/>
      <c r="AQ19" s="168"/>
      <c r="AR19" s="168"/>
      <c r="AS19" s="168"/>
      <c r="AT19" s="168"/>
      <c r="AU19" s="168">
        <v>1100</v>
      </c>
      <c r="AV19" s="168"/>
      <c r="AW19" s="168"/>
      <c r="AX19" s="168">
        <v>2000</v>
      </c>
      <c r="AY19" s="168"/>
      <c r="AZ19" s="168"/>
      <c r="BA19" s="168">
        <v>366</v>
      </c>
      <c r="BB19" s="168"/>
      <c r="BC19" s="168"/>
      <c r="BD19" s="168"/>
      <c r="BE19" s="168"/>
      <c r="BF19" s="168"/>
      <c r="BG19" s="168"/>
      <c r="BH19" s="168"/>
      <c r="BI19" s="168"/>
      <c r="BJ19" s="168">
        <v>5500</v>
      </c>
      <c r="BK19" s="168"/>
      <c r="BL19" s="168"/>
      <c r="BM19" s="194">
        <f>7028+6682.55</f>
        <v>13710.55</v>
      </c>
      <c r="BN19" s="168"/>
      <c r="BO19" s="168"/>
      <c r="BP19" s="168"/>
      <c r="BQ19" s="168"/>
      <c r="BR19" s="168">
        <v>6000</v>
      </c>
      <c r="BS19" s="168"/>
      <c r="BT19" s="168"/>
      <c r="BU19" s="168"/>
      <c r="BV19" s="168"/>
      <c r="BW19" s="168">
        <v>2000</v>
      </c>
      <c r="BX19" s="168"/>
      <c r="BY19" s="168"/>
      <c r="BZ19" s="168"/>
      <c r="CA19" s="168"/>
      <c r="CB19" s="168"/>
      <c r="CC19" s="168">
        <v>1500</v>
      </c>
      <c r="CD19" s="168"/>
      <c r="CE19" s="168"/>
      <c r="CF19" s="168"/>
      <c r="CG19" s="168">
        <v>1000</v>
      </c>
      <c r="CH19" s="168"/>
      <c r="CI19" s="168"/>
      <c r="CJ19" s="168"/>
      <c r="CK19" s="168"/>
      <c r="CL19" s="168"/>
      <c r="CM19" s="168">
        <v>500</v>
      </c>
      <c r="CN19" s="168"/>
      <c r="CO19" s="168"/>
      <c r="CP19" s="168"/>
      <c r="CQ19" s="168"/>
      <c r="CR19" s="168"/>
      <c r="CS19" s="168"/>
      <c r="CT19" s="168"/>
      <c r="CU19" s="168"/>
      <c r="CV19" s="168"/>
      <c r="CW19" s="168"/>
      <c r="CX19" s="168"/>
      <c r="CY19" s="168"/>
      <c r="CZ19" s="168"/>
      <c r="DA19" s="168"/>
      <c r="DB19" s="168"/>
      <c r="DC19" s="168"/>
      <c r="DD19" s="168"/>
      <c r="DE19" s="168"/>
      <c r="DF19" s="168"/>
      <c r="DG19" s="168"/>
      <c r="DH19" s="168"/>
      <c r="DI19" s="168"/>
      <c r="DJ19" s="168"/>
      <c r="DK19" s="168"/>
      <c r="DL19" s="168"/>
      <c r="DM19" s="168"/>
      <c r="DN19" s="168"/>
      <c r="DO19" s="168"/>
      <c r="DP19" s="168"/>
      <c r="DQ19" s="168"/>
      <c r="DR19" s="168"/>
      <c r="DS19" s="168"/>
      <c r="DT19" s="168"/>
      <c r="DU19" s="168"/>
      <c r="DV19" s="168"/>
      <c r="DW19" s="168"/>
      <c r="DX19" s="168"/>
      <c r="DY19" s="168"/>
      <c r="DZ19" s="168"/>
      <c r="EA19" s="168"/>
      <c r="EB19" s="168"/>
      <c r="EC19" s="168"/>
      <c r="ED19" s="168"/>
      <c r="EE19" s="168"/>
      <c r="EF19" s="168"/>
      <c r="EG19" s="168"/>
      <c r="EH19" s="168"/>
      <c r="EI19" s="168"/>
      <c r="EJ19" s="168"/>
      <c r="EK19" s="168"/>
      <c r="EL19" s="168"/>
      <c r="EM19" s="168"/>
      <c r="EN19" s="168"/>
      <c r="EO19" s="168"/>
      <c r="EP19" s="168"/>
      <c r="EQ19" s="168"/>
      <c r="ER19" s="168"/>
      <c r="ES19" s="168"/>
      <c r="ET19" s="168"/>
      <c r="EU19" s="168"/>
      <c r="EV19" s="168"/>
      <c r="EW19" s="168"/>
      <c r="EX19" s="168"/>
      <c r="EY19" s="168"/>
      <c r="EZ19" s="168"/>
      <c r="FA19" s="168"/>
      <c r="FB19" s="168"/>
      <c r="FC19" s="168"/>
      <c r="FD19" s="168"/>
      <c r="FE19" s="168"/>
      <c r="FF19" s="168"/>
      <c r="FG19" s="168"/>
      <c r="FH19" s="168"/>
      <c r="FI19" s="168"/>
      <c r="FJ19" s="168"/>
      <c r="FK19" s="168"/>
      <c r="FL19" s="168"/>
      <c r="FM19" s="168"/>
      <c r="FN19" s="168"/>
      <c r="FO19" s="168"/>
      <c r="FP19" s="168"/>
      <c r="FQ19" s="168"/>
      <c r="FR19" s="168"/>
      <c r="FS19" s="168"/>
      <c r="FT19" s="168"/>
      <c r="FU19" s="168"/>
      <c r="FV19" s="168"/>
      <c r="FW19" s="168"/>
      <c r="FX19" s="168"/>
      <c r="FY19" s="168"/>
      <c r="FZ19" s="168"/>
      <c r="GA19" s="168"/>
      <c r="GB19" s="168"/>
      <c r="GC19" s="168"/>
      <c r="GD19" s="168"/>
      <c r="GE19" s="168"/>
      <c r="GF19" s="168"/>
      <c r="GG19" s="168"/>
      <c r="GH19" s="168"/>
      <c r="GI19" s="168"/>
      <c r="GJ19" s="168"/>
      <c r="GK19" s="168"/>
      <c r="GL19" s="168"/>
      <c r="GM19" s="168"/>
      <c r="GN19" s="168"/>
      <c r="GO19" s="168"/>
      <c r="GP19" s="168"/>
      <c r="GQ19" s="168"/>
      <c r="GR19" s="168"/>
      <c r="GS19" s="168"/>
      <c r="GT19" s="168"/>
      <c r="GU19" s="168"/>
      <c r="GV19" s="168"/>
      <c r="GW19" s="168"/>
      <c r="GX19" s="168"/>
      <c r="GY19" s="168"/>
      <c r="GZ19" s="168"/>
      <c r="HA19" s="168"/>
      <c r="HB19" s="168"/>
      <c r="HC19" s="168"/>
      <c r="HD19" s="168"/>
      <c r="HE19" s="168"/>
      <c r="HF19" s="168"/>
      <c r="HG19" s="168"/>
      <c r="HH19" s="168"/>
      <c r="HI19" s="168"/>
      <c r="HJ19" s="168"/>
      <c r="HK19" s="168"/>
      <c r="HL19" s="168"/>
      <c r="HM19" s="168"/>
      <c r="HN19" s="168"/>
      <c r="HO19" s="168"/>
      <c r="HP19" s="168"/>
      <c r="HQ19" s="168"/>
      <c r="HR19" s="168"/>
      <c r="HS19" s="168"/>
      <c r="HT19" s="168"/>
      <c r="HU19" s="168"/>
      <c r="HV19" s="168"/>
      <c r="HW19" s="168"/>
      <c r="HX19" s="168"/>
      <c r="HY19" s="168"/>
      <c r="HZ19" s="168"/>
      <c r="IA19" s="168"/>
      <c r="IB19" s="168"/>
      <c r="IC19" s="168"/>
      <c r="ID19" s="168"/>
      <c r="IE19" s="168"/>
      <c r="IF19" s="168"/>
      <c r="IG19" s="168"/>
      <c r="IH19" s="168"/>
      <c r="II19" s="168"/>
      <c r="IJ19" s="168"/>
      <c r="IK19" s="168"/>
      <c r="IL19" s="168"/>
    </row>
    <row r="20" spans="1:246" ht="14.5" outlineLevel="1" x14ac:dyDescent="0.35">
      <c r="A20" s="3" t="s">
        <v>803</v>
      </c>
      <c r="B20" s="70"/>
      <c r="C20" s="70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229">
        <v>4645.1099999999997</v>
      </c>
      <c r="W20" s="168">
        <v>493.47</v>
      </c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94"/>
      <c r="AI20" s="168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8">
        <v>-54</v>
      </c>
      <c r="AU20" s="168"/>
      <c r="AV20" s="168"/>
      <c r="AW20" s="168"/>
      <c r="AX20" s="168"/>
      <c r="AY20" s="168"/>
      <c r="AZ20" s="168"/>
      <c r="BA20" s="171">
        <v>1000</v>
      </c>
      <c r="BB20" s="168">
        <v>8300</v>
      </c>
      <c r="BC20" s="168"/>
      <c r="BD20" s="168"/>
      <c r="BE20" s="168"/>
      <c r="BF20" s="168"/>
      <c r="BG20" s="168"/>
      <c r="BH20" s="168"/>
      <c r="BI20" s="168"/>
      <c r="BJ20" s="168"/>
      <c r="BK20" s="168"/>
      <c r="BL20" s="168"/>
      <c r="BM20" s="194"/>
      <c r="BN20" s="168"/>
      <c r="BO20" s="168"/>
      <c r="BP20" s="168"/>
      <c r="BQ20" s="168"/>
      <c r="BR20" s="168"/>
      <c r="BS20" s="168"/>
      <c r="BT20" s="168"/>
      <c r="BU20" s="168"/>
      <c r="BV20" s="168"/>
      <c r="BW20" s="168"/>
      <c r="BX20" s="168"/>
      <c r="BY20" s="168"/>
      <c r="BZ20" s="168"/>
      <c r="CA20" s="168"/>
      <c r="CB20" s="168"/>
      <c r="CC20" s="168"/>
      <c r="CD20" s="168"/>
      <c r="CE20" s="168"/>
      <c r="CF20" s="171"/>
      <c r="CG20" s="168"/>
      <c r="CH20" s="168"/>
      <c r="CI20" s="168"/>
      <c r="CJ20" s="168"/>
      <c r="CK20" s="168"/>
      <c r="CL20" s="168"/>
      <c r="CM20" s="168">
        <v>285.94</v>
      </c>
      <c r="CN20" s="168"/>
      <c r="CO20" s="168"/>
      <c r="CP20" s="168"/>
      <c r="CQ20" s="168"/>
      <c r="CR20" s="168"/>
      <c r="CS20" s="168"/>
      <c r="CT20" s="168"/>
      <c r="CU20" s="168"/>
      <c r="CV20" s="168"/>
      <c r="CW20" s="168"/>
      <c r="CX20" s="168"/>
      <c r="CY20" s="168"/>
      <c r="CZ20" s="168"/>
      <c r="DA20" s="168"/>
      <c r="DB20" s="168"/>
      <c r="DC20" s="168"/>
      <c r="DD20" s="168"/>
      <c r="DE20" s="168"/>
      <c r="DF20" s="168"/>
      <c r="DG20" s="168"/>
      <c r="DH20" s="168"/>
      <c r="DI20" s="168"/>
      <c r="DJ20" s="168"/>
      <c r="DK20" s="168"/>
      <c r="DL20" s="168"/>
      <c r="DM20" s="168"/>
      <c r="DN20" s="168"/>
      <c r="DO20" s="168"/>
      <c r="DP20" s="168"/>
      <c r="DQ20" s="168"/>
      <c r="DR20" s="168"/>
      <c r="DS20" s="168"/>
      <c r="DT20" s="168"/>
      <c r="DU20" s="168"/>
      <c r="DV20" s="168"/>
      <c r="DW20" s="168"/>
      <c r="DX20" s="168"/>
      <c r="DY20" s="168"/>
      <c r="DZ20" s="168"/>
      <c r="EA20" s="168"/>
      <c r="EB20" s="168"/>
      <c r="EC20" s="168"/>
      <c r="ED20" s="168"/>
      <c r="EE20" s="168"/>
      <c r="EF20" s="168"/>
      <c r="EG20" s="168"/>
      <c r="EH20" s="168"/>
      <c r="EI20" s="168"/>
      <c r="EJ20" s="168"/>
      <c r="EK20" s="168"/>
      <c r="EL20" s="168"/>
      <c r="EM20" s="168"/>
      <c r="EN20" s="168"/>
      <c r="EO20" s="168"/>
      <c r="EP20" s="168"/>
      <c r="EQ20" s="168"/>
      <c r="ER20" s="168"/>
      <c r="ES20" s="168"/>
      <c r="ET20" s="168"/>
      <c r="EU20" s="168"/>
      <c r="EV20" s="168"/>
      <c r="EW20" s="168"/>
      <c r="EX20" s="168"/>
      <c r="EY20" s="168"/>
      <c r="EZ20" s="168"/>
      <c r="FA20" s="168"/>
      <c r="FB20" s="168"/>
      <c r="FC20" s="168"/>
      <c r="FD20" s="168"/>
      <c r="FE20" s="168"/>
      <c r="FF20" s="168"/>
      <c r="FG20" s="168"/>
      <c r="FH20" s="168"/>
      <c r="FI20" s="168"/>
      <c r="FJ20" s="168"/>
      <c r="FK20" s="168"/>
      <c r="FL20" s="168"/>
      <c r="FM20" s="168"/>
      <c r="FN20" s="168"/>
      <c r="FO20" s="168"/>
      <c r="FP20" s="168"/>
      <c r="FQ20" s="168"/>
      <c r="FR20" s="168"/>
      <c r="FS20" s="168"/>
      <c r="FT20" s="168"/>
      <c r="FU20" s="168"/>
      <c r="FV20" s="168"/>
      <c r="FW20" s="168"/>
      <c r="FX20" s="168"/>
      <c r="FY20" s="168"/>
      <c r="FZ20" s="168"/>
      <c r="GA20" s="168"/>
      <c r="GB20" s="168"/>
      <c r="GC20" s="168"/>
      <c r="GD20" s="168"/>
      <c r="GE20" s="168"/>
      <c r="GF20" s="168"/>
      <c r="GG20" s="168"/>
      <c r="GH20" s="168"/>
      <c r="GI20" s="168"/>
      <c r="GJ20" s="168"/>
      <c r="GK20" s="168"/>
      <c r="GL20" s="168"/>
      <c r="GM20" s="168"/>
      <c r="GN20" s="168"/>
      <c r="GO20" s="168"/>
      <c r="GP20" s="168"/>
      <c r="GQ20" s="168"/>
      <c r="GR20" s="168"/>
      <c r="GS20" s="168"/>
      <c r="GT20" s="168"/>
      <c r="GU20" s="168"/>
      <c r="GV20" s="168"/>
      <c r="GW20" s="168"/>
      <c r="GX20" s="168"/>
      <c r="GY20" s="168"/>
      <c r="GZ20" s="168"/>
      <c r="HA20" s="168"/>
      <c r="HB20" s="168"/>
      <c r="HC20" s="168"/>
      <c r="HD20" s="168"/>
      <c r="HE20" s="168"/>
      <c r="HF20" s="168"/>
      <c r="HG20" s="168"/>
      <c r="HH20" s="168"/>
      <c r="HI20" s="168"/>
      <c r="HJ20" s="168"/>
      <c r="HK20" s="168"/>
      <c r="HL20" s="168"/>
      <c r="HM20" s="168"/>
      <c r="HN20" s="168"/>
      <c r="HO20" s="168"/>
      <c r="HP20" s="168"/>
      <c r="HQ20" s="168"/>
      <c r="HR20" s="168"/>
      <c r="HS20" s="168"/>
      <c r="HT20" s="168"/>
      <c r="HU20" s="168"/>
      <c r="HV20" s="168"/>
      <c r="HW20" s="168"/>
      <c r="HX20" s="168"/>
      <c r="HY20" s="168"/>
      <c r="HZ20" s="168"/>
      <c r="IA20" s="168"/>
      <c r="IB20" s="168"/>
      <c r="IC20" s="168"/>
      <c r="ID20" s="168"/>
      <c r="IE20" s="168"/>
      <c r="IF20" s="168"/>
      <c r="IG20" s="168"/>
      <c r="IH20" s="168"/>
      <c r="II20" s="168"/>
      <c r="IJ20" s="168"/>
      <c r="IK20" s="168"/>
      <c r="IL20" s="168"/>
    </row>
    <row r="21" spans="1:246" ht="15.75" customHeight="1" x14ac:dyDescent="0.35">
      <c r="B21" s="70"/>
      <c r="C21" s="70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</row>
    <row r="22" spans="1:246" ht="15.75" customHeight="1" x14ac:dyDescent="0.35">
      <c r="A22" s="73" t="s">
        <v>809</v>
      </c>
      <c r="B22" s="81" t="s">
        <v>931</v>
      </c>
      <c r="C22" s="70"/>
      <c r="D22" s="164">
        <f t="shared" ref="D22:CQ22" si="318">SUM(D23:D27)</f>
        <v>0</v>
      </c>
      <c r="E22" s="164">
        <f t="shared" si="318"/>
        <v>0</v>
      </c>
      <c r="F22" s="164">
        <f t="shared" si="318"/>
        <v>0</v>
      </c>
      <c r="G22" s="164">
        <f t="shared" si="318"/>
        <v>0</v>
      </c>
      <c r="H22" s="164">
        <f t="shared" si="318"/>
        <v>0</v>
      </c>
      <c r="I22" s="164">
        <f t="shared" si="318"/>
        <v>0</v>
      </c>
      <c r="J22" s="164">
        <f t="shared" si="318"/>
        <v>0</v>
      </c>
      <c r="K22" s="164">
        <f t="shared" si="318"/>
        <v>0</v>
      </c>
      <c r="L22" s="164">
        <f t="shared" si="318"/>
        <v>0</v>
      </c>
      <c r="M22" s="164">
        <f t="shared" si="318"/>
        <v>0</v>
      </c>
      <c r="N22" s="164">
        <f t="shared" si="318"/>
        <v>0</v>
      </c>
      <c r="O22" s="164">
        <f t="shared" si="318"/>
        <v>0</v>
      </c>
      <c r="P22" s="164">
        <f t="shared" si="318"/>
        <v>0</v>
      </c>
      <c r="Q22" s="164">
        <f t="shared" si="318"/>
        <v>0</v>
      </c>
      <c r="R22" s="164">
        <f t="shared" si="318"/>
        <v>0</v>
      </c>
      <c r="S22" s="164">
        <f t="shared" si="318"/>
        <v>0</v>
      </c>
      <c r="T22" s="164">
        <f t="shared" si="318"/>
        <v>0</v>
      </c>
      <c r="U22" s="164">
        <f t="shared" si="318"/>
        <v>0</v>
      </c>
      <c r="V22" s="164">
        <f t="shared" si="318"/>
        <v>0</v>
      </c>
      <c r="W22" s="164">
        <f t="shared" si="318"/>
        <v>0</v>
      </c>
      <c r="X22" s="164">
        <f t="shared" si="318"/>
        <v>0</v>
      </c>
      <c r="Y22" s="164">
        <f t="shared" si="318"/>
        <v>0</v>
      </c>
      <c r="Z22" s="164">
        <f t="shared" si="318"/>
        <v>0</v>
      </c>
      <c r="AA22" s="164">
        <f t="shared" si="318"/>
        <v>0</v>
      </c>
      <c r="AB22" s="164">
        <f t="shared" si="318"/>
        <v>137.24</v>
      </c>
      <c r="AC22" s="164">
        <f t="shared" si="318"/>
        <v>0</v>
      </c>
      <c r="AD22" s="164">
        <f t="shared" si="318"/>
        <v>0</v>
      </c>
      <c r="AE22" s="164">
        <f t="shared" si="318"/>
        <v>0</v>
      </c>
      <c r="AF22" s="164">
        <f t="shared" si="318"/>
        <v>0</v>
      </c>
      <c r="AG22" s="164">
        <f t="shared" si="318"/>
        <v>0</v>
      </c>
      <c r="AH22" s="193">
        <f t="shared" si="318"/>
        <v>0</v>
      </c>
      <c r="AI22" s="164">
        <f t="shared" si="318"/>
        <v>0</v>
      </c>
      <c r="AJ22" s="164">
        <f t="shared" si="318"/>
        <v>0</v>
      </c>
      <c r="AK22" s="164">
        <f t="shared" si="318"/>
        <v>0</v>
      </c>
      <c r="AL22" s="164">
        <f t="shared" si="318"/>
        <v>0</v>
      </c>
      <c r="AM22" s="164">
        <f t="shared" si="318"/>
        <v>0</v>
      </c>
      <c r="AN22" s="164">
        <f t="shared" si="318"/>
        <v>125.43</v>
      </c>
      <c r="AO22" s="164">
        <f t="shared" si="318"/>
        <v>0</v>
      </c>
      <c r="AP22" s="164">
        <f t="shared" si="318"/>
        <v>0</v>
      </c>
      <c r="AQ22" s="164">
        <f t="shared" si="318"/>
        <v>0</v>
      </c>
      <c r="AR22" s="164">
        <f t="shared" si="318"/>
        <v>0</v>
      </c>
      <c r="AS22" s="164">
        <f t="shared" si="318"/>
        <v>0</v>
      </c>
      <c r="AT22" s="164">
        <f t="shared" si="318"/>
        <v>0</v>
      </c>
      <c r="AU22" s="164">
        <f t="shared" si="318"/>
        <v>0</v>
      </c>
      <c r="AV22" s="164">
        <f t="shared" si="318"/>
        <v>0</v>
      </c>
      <c r="AW22" s="164">
        <f t="shared" si="318"/>
        <v>0.01</v>
      </c>
      <c r="AX22" s="164">
        <f t="shared" si="318"/>
        <v>0</v>
      </c>
      <c r="AY22" s="164">
        <f t="shared" si="318"/>
        <v>0</v>
      </c>
      <c r="AZ22" s="164">
        <f t="shared" si="318"/>
        <v>0</v>
      </c>
      <c r="BA22" s="164">
        <f t="shared" si="318"/>
        <v>0</v>
      </c>
      <c r="BB22" s="164">
        <f t="shared" si="318"/>
        <v>0</v>
      </c>
      <c r="BC22" s="164">
        <f t="shared" si="318"/>
        <v>3.47</v>
      </c>
      <c r="BD22" s="164">
        <f t="shared" si="318"/>
        <v>1.82</v>
      </c>
      <c r="BE22" s="164">
        <f t="shared" si="318"/>
        <v>3.62</v>
      </c>
      <c r="BF22" s="164">
        <f t="shared" si="318"/>
        <v>2.5499999999999998</v>
      </c>
      <c r="BG22" s="164">
        <f t="shared" si="318"/>
        <v>1.79</v>
      </c>
      <c r="BH22" s="164">
        <f t="shared" si="318"/>
        <v>2.36</v>
      </c>
      <c r="BI22" s="164">
        <f t="shared" si="318"/>
        <v>20.439999999999998</v>
      </c>
      <c r="BJ22" s="164">
        <f t="shared" si="318"/>
        <v>2.68</v>
      </c>
      <c r="BK22" s="164">
        <f t="shared" si="318"/>
        <v>2.86</v>
      </c>
      <c r="BL22" s="164">
        <f t="shared" si="318"/>
        <v>3.53</v>
      </c>
      <c r="BM22" s="193">
        <f t="shared" si="318"/>
        <v>2.4300000000000002</v>
      </c>
      <c r="BN22" s="164">
        <f t="shared" si="318"/>
        <v>2.73</v>
      </c>
      <c r="BO22" s="164">
        <f t="shared" si="318"/>
        <v>9</v>
      </c>
      <c r="BP22" s="164">
        <f t="shared" si="318"/>
        <v>3.9</v>
      </c>
      <c r="BQ22" s="164">
        <f t="shared" si="318"/>
        <v>7.9300000000000006</v>
      </c>
      <c r="BR22" s="164">
        <f t="shared" si="318"/>
        <v>23.009999999999998</v>
      </c>
      <c r="BS22" s="164">
        <f t="shared" si="318"/>
        <v>3.21</v>
      </c>
      <c r="BT22" s="164">
        <f t="shared" si="318"/>
        <v>4.7699999999999996</v>
      </c>
      <c r="BU22" s="164">
        <f t="shared" si="318"/>
        <v>2.86</v>
      </c>
      <c r="BV22" s="164">
        <f t="shared" si="318"/>
        <v>2.33</v>
      </c>
      <c r="BW22" s="164">
        <f t="shared" si="318"/>
        <v>5.72</v>
      </c>
      <c r="BX22" s="164">
        <f t="shared" si="318"/>
        <v>20.3</v>
      </c>
      <c r="BY22" s="164">
        <f t="shared" si="318"/>
        <v>0</v>
      </c>
      <c r="BZ22" s="164">
        <f t="shared" si="318"/>
        <v>17.64</v>
      </c>
      <c r="CA22" s="164">
        <f t="shared" si="318"/>
        <v>0</v>
      </c>
      <c r="CB22" s="164">
        <f t="shared" si="318"/>
        <v>0</v>
      </c>
      <c r="CC22" s="164">
        <f t="shared" si="318"/>
        <v>0</v>
      </c>
      <c r="CD22" s="164">
        <f t="shared" si="318"/>
        <v>0</v>
      </c>
      <c r="CE22" s="164">
        <f t="shared" si="318"/>
        <v>37.159999999999997</v>
      </c>
      <c r="CF22" s="164">
        <f t="shared" si="318"/>
        <v>0</v>
      </c>
      <c r="CG22" s="164">
        <f t="shared" si="318"/>
        <v>0</v>
      </c>
      <c r="CH22" s="164">
        <f t="shared" si="318"/>
        <v>0</v>
      </c>
      <c r="CI22" s="164">
        <f t="shared" si="318"/>
        <v>0</v>
      </c>
      <c r="CJ22" s="164">
        <f t="shared" si="318"/>
        <v>0</v>
      </c>
      <c r="CK22" s="164">
        <f t="shared" si="318"/>
        <v>14.14</v>
      </c>
      <c r="CL22" s="164">
        <f t="shared" si="318"/>
        <v>30.8</v>
      </c>
      <c r="CM22" s="164">
        <f t="shared" si="318"/>
        <v>0</v>
      </c>
      <c r="CN22" s="164">
        <f t="shared" si="318"/>
        <v>0</v>
      </c>
      <c r="CO22" s="164">
        <f t="shared" si="318"/>
        <v>0</v>
      </c>
      <c r="CP22" s="164">
        <f t="shared" si="318"/>
        <v>0</v>
      </c>
      <c r="CQ22" s="164">
        <f t="shared" si="318"/>
        <v>0</v>
      </c>
      <c r="CR22" s="164">
        <f t="shared" ref="CR22:FC22" si="319">SUM(CR23:CR27)</f>
        <v>0</v>
      </c>
      <c r="CS22" s="164">
        <f t="shared" si="319"/>
        <v>0</v>
      </c>
      <c r="CT22" s="164">
        <f t="shared" si="319"/>
        <v>0</v>
      </c>
      <c r="CU22" s="164">
        <f t="shared" si="319"/>
        <v>0</v>
      </c>
      <c r="CV22" s="164">
        <f t="shared" si="319"/>
        <v>0</v>
      </c>
      <c r="CW22" s="164">
        <f t="shared" si="319"/>
        <v>0</v>
      </c>
      <c r="CX22" s="164">
        <f t="shared" si="319"/>
        <v>0</v>
      </c>
      <c r="CY22" s="164">
        <f t="shared" si="319"/>
        <v>0</v>
      </c>
      <c r="CZ22" s="164">
        <f t="shared" si="319"/>
        <v>0</v>
      </c>
      <c r="DA22" s="164">
        <f t="shared" si="319"/>
        <v>0</v>
      </c>
      <c r="DB22" s="164">
        <f t="shared" si="319"/>
        <v>0</v>
      </c>
      <c r="DC22" s="164">
        <f t="shared" si="319"/>
        <v>0</v>
      </c>
      <c r="DD22" s="164">
        <f t="shared" si="319"/>
        <v>0</v>
      </c>
      <c r="DE22" s="164">
        <f t="shared" si="319"/>
        <v>0</v>
      </c>
      <c r="DF22" s="164">
        <f t="shared" si="319"/>
        <v>0</v>
      </c>
      <c r="DG22" s="164">
        <f t="shared" si="319"/>
        <v>0</v>
      </c>
      <c r="DH22" s="164">
        <f t="shared" si="319"/>
        <v>0</v>
      </c>
      <c r="DI22" s="164">
        <f t="shared" si="319"/>
        <v>0</v>
      </c>
      <c r="DJ22" s="164">
        <f t="shared" si="319"/>
        <v>0</v>
      </c>
      <c r="DK22" s="164">
        <f t="shared" si="319"/>
        <v>0</v>
      </c>
      <c r="DL22" s="164">
        <f t="shared" si="319"/>
        <v>0</v>
      </c>
      <c r="DM22" s="164">
        <f t="shared" si="319"/>
        <v>0</v>
      </c>
      <c r="DN22" s="164">
        <f t="shared" si="319"/>
        <v>0</v>
      </c>
      <c r="DO22" s="164">
        <f t="shared" si="319"/>
        <v>0</v>
      </c>
      <c r="DP22" s="164">
        <f t="shared" si="319"/>
        <v>0</v>
      </c>
      <c r="DQ22" s="164">
        <f t="shared" si="319"/>
        <v>0</v>
      </c>
      <c r="DR22" s="164">
        <f t="shared" si="319"/>
        <v>0</v>
      </c>
      <c r="DS22" s="164">
        <f t="shared" si="319"/>
        <v>0</v>
      </c>
      <c r="DT22" s="164">
        <f t="shared" si="319"/>
        <v>0</v>
      </c>
      <c r="DU22" s="164">
        <f t="shared" si="319"/>
        <v>0</v>
      </c>
      <c r="DV22" s="164">
        <f t="shared" si="319"/>
        <v>0</v>
      </c>
      <c r="DW22" s="164">
        <f t="shared" si="319"/>
        <v>0</v>
      </c>
      <c r="DX22" s="164">
        <f t="shared" si="319"/>
        <v>0</v>
      </c>
      <c r="DY22" s="164">
        <f t="shared" si="319"/>
        <v>0</v>
      </c>
      <c r="DZ22" s="164">
        <f t="shared" si="319"/>
        <v>0</v>
      </c>
      <c r="EA22" s="164">
        <f t="shared" si="319"/>
        <v>0</v>
      </c>
      <c r="EB22" s="164">
        <f t="shared" si="319"/>
        <v>0</v>
      </c>
      <c r="EC22" s="164">
        <f t="shared" si="319"/>
        <v>0</v>
      </c>
      <c r="ED22" s="164">
        <f t="shared" si="319"/>
        <v>0</v>
      </c>
      <c r="EE22" s="164">
        <f t="shared" si="319"/>
        <v>0</v>
      </c>
      <c r="EF22" s="164">
        <f t="shared" si="319"/>
        <v>0</v>
      </c>
      <c r="EG22" s="164">
        <f t="shared" si="319"/>
        <v>0</v>
      </c>
      <c r="EH22" s="164">
        <f t="shared" si="319"/>
        <v>0</v>
      </c>
      <c r="EI22" s="164">
        <f t="shared" si="319"/>
        <v>0</v>
      </c>
      <c r="EJ22" s="164">
        <f t="shared" si="319"/>
        <v>0</v>
      </c>
      <c r="EK22" s="164">
        <f t="shared" si="319"/>
        <v>0</v>
      </c>
      <c r="EL22" s="164">
        <f t="shared" si="319"/>
        <v>0</v>
      </c>
      <c r="EM22" s="164">
        <f t="shared" si="319"/>
        <v>0</v>
      </c>
      <c r="EN22" s="164">
        <f t="shared" si="319"/>
        <v>0</v>
      </c>
      <c r="EO22" s="164">
        <f t="shared" si="319"/>
        <v>0</v>
      </c>
      <c r="EP22" s="164">
        <f t="shared" si="319"/>
        <v>0</v>
      </c>
      <c r="EQ22" s="164">
        <f t="shared" si="319"/>
        <v>0</v>
      </c>
      <c r="ER22" s="164">
        <f t="shared" si="319"/>
        <v>0</v>
      </c>
      <c r="ES22" s="164">
        <f t="shared" si="319"/>
        <v>0</v>
      </c>
      <c r="ET22" s="164">
        <f t="shared" si="319"/>
        <v>0</v>
      </c>
      <c r="EU22" s="164">
        <f t="shared" si="319"/>
        <v>0</v>
      </c>
      <c r="EV22" s="164">
        <f t="shared" si="319"/>
        <v>0</v>
      </c>
      <c r="EW22" s="164">
        <f t="shared" si="319"/>
        <v>0</v>
      </c>
      <c r="EX22" s="164">
        <f t="shared" si="319"/>
        <v>0</v>
      </c>
      <c r="EY22" s="164">
        <f t="shared" si="319"/>
        <v>0</v>
      </c>
      <c r="EZ22" s="164">
        <f t="shared" si="319"/>
        <v>0</v>
      </c>
      <c r="FA22" s="164">
        <f t="shared" si="319"/>
        <v>0</v>
      </c>
      <c r="FB22" s="164">
        <f t="shared" si="319"/>
        <v>0</v>
      </c>
      <c r="FC22" s="164">
        <f t="shared" si="319"/>
        <v>0</v>
      </c>
      <c r="FD22" s="164">
        <f t="shared" ref="FD22:HO22" si="320">SUM(FD23:FD27)</f>
        <v>0</v>
      </c>
      <c r="FE22" s="164">
        <f t="shared" si="320"/>
        <v>0</v>
      </c>
      <c r="FF22" s="164">
        <f t="shared" si="320"/>
        <v>0</v>
      </c>
      <c r="FG22" s="164">
        <f t="shared" si="320"/>
        <v>0</v>
      </c>
      <c r="FH22" s="164">
        <f t="shared" si="320"/>
        <v>0</v>
      </c>
      <c r="FI22" s="164">
        <f t="shared" si="320"/>
        <v>0</v>
      </c>
      <c r="FJ22" s="164">
        <f t="shared" si="320"/>
        <v>0</v>
      </c>
      <c r="FK22" s="164">
        <f t="shared" si="320"/>
        <v>0</v>
      </c>
      <c r="FL22" s="164">
        <f t="shared" si="320"/>
        <v>0</v>
      </c>
      <c r="FM22" s="164">
        <f t="shared" si="320"/>
        <v>0</v>
      </c>
      <c r="FN22" s="164">
        <f t="shared" si="320"/>
        <v>0</v>
      </c>
      <c r="FO22" s="164">
        <f t="shared" si="320"/>
        <v>0</v>
      </c>
      <c r="FP22" s="164">
        <f t="shared" si="320"/>
        <v>0</v>
      </c>
      <c r="FQ22" s="164">
        <f t="shared" si="320"/>
        <v>0</v>
      </c>
      <c r="FR22" s="164">
        <f t="shared" si="320"/>
        <v>0</v>
      </c>
      <c r="FS22" s="164">
        <f t="shared" si="320"/>
        <v>0</v>
      </c>
      <c r="FT22" s="164">
        <f t="shared" si="320"/>
        <v>0</v>
      </c>
      <c r="FU22" s="164">
        <f t="shared" si="320"/>
        <v>0</v>
      </c>
      <c r="FV22" s="164">
        <f t="shared" si="320"/>
        <v>0</v>
      </c>
      <c r="FW22" s="164">
        <f t="shared" si="320"/>
        <v>0</v>
      </c>
      <c r="FX22" s="164">
        <f t="shared" si="320"/>
        <v>0</v>
      </c>
      <c r="FY22" s="164">
        <f t="shared" si="320"/>
        <v>0</v>
      </c>
      <c r="FZ22" s="164">
        <f t="shared" si="320"/>
        <v>0</v>
      </c>
      <c r="GA22" s="164">
        <f t="shared" si="320"/>
        <v>0</v>
      </c>
      <c r="GB22" s="164">
        <f t="shared" si="320"/>
        <v>0</v>
      </c>
      <c r="GC22" s="164">
        <f t="shared" si="320"/>
        <v>0</v>
      </c>
      <c r="GD22" s="164">
        <f t="shared" si="320"/>
        <v>0</v>
      </c>
      <c r="GE22" s="164">
        <f t="shared" si="320"/>
        <v>0</v>
      </c>
      <c r="GF22" s="164">
        <f t="shared" si="320"/>
        <v>0</v>
      </c>
      <c r="GG22" s="164">
        <f t="shared" si="320"/>
        <v>0</v>
      </c>
      <c r="GH22" s="164">
        <f t="shared" si="320"/>
        <v>0</v>
      </c>
      <c r="GI22" s="164">
        <f t="shared" si="320"/>
        <v>0</v>
      </c>
      <c r="GJ22" s="164">
        <f t="shared" si="320"/>
        <v>0</v>
      </c>
      <c r="GK22" s="164">
        <f t="shared" si="320"/>
        <v>0</v>
      </c>
      <c r="GL22" s="164">
        <f t="shared" si="320"/>
        <v>0</v>
      </c>
      <c r="GM22" s="164">
        <f t="shared" si="320"/>
        <v>0</v>
      </c>
      <c r="GN22" s="164">
        <f t="shared" si="320"/>
        <v>0</v>
      </c>
      <c r="GO22" s="164">
        <f t="shared" si="320"/>
        <v>0</v>
      </c>
      <c r="GP22" s="164">
        <f t="shared" si="320"/>
        <v>0</v>
      </c>
      <c r="GQ22" s="164">
        <f t="shared" si="320"/>
        <v>0</v>
      </c>
      <c r="GR22" s="164">
        <f t="shared" si="320"/>
        <v>0</v>
      </c>
      <c r="GS22" s="164">
        <f t="shared" si="320"/>
        <v>0</v>
      </c>
      <c r="GT22" s="164">
        <f t="shared" si="320"/>
        <v>0</v>
      </c>
      <c r="GU22" s="164">
        <f t="shared" si="320"/>
        <v>0</v>
      </c>
      <c r="GV22" s="164">
        <f t="shared" si="320"/>
        <v>0</v>
      </c>
      <c r="GW22" s="164">
        <f t="shared" si="320"/>
        <v>0</v>
      </c>
      <c r="GX22" s="164">
        <f t="shared" si="320"/>
        <v>0</v>
      </c>
      <c r="GY22" s="164">
        <f t="shared" si="320"/>
        <v>0</v>
      </c>
      <c r="GZ22" s="164">
        <f t="shared" si="320"/>
        <v>0</v>
      </c>
      <c r="HA22" s="164">
        <f t="shared" si="320"/>
        <v>0</v>
      </c>
      <c r="HB22" s="164">
        <f t="shared" si="320"/>
        <v>0</v>
      </c>
      <c r="HC22" s="164">
        <f t="shared" si="320"/>
        <v>0</v>
      </c>
      <c r="HD22" s="164">
        <f t="shared" si="320"/>
        <v>0</v>
      </c>
      <c r="HE22" s="164">
        <f t="shared" si="320"/>
        <v>0</v>
      </c>
      <c r="HF22" s="164">
        <f t="shared" si="320"/>
        <v>0</v>
      </c>
      <c r="HG22" s="164">
        <f t="shared" si="320"/>
        <v>0</v>
      </c>
      <c r="HH22" s="164">
        <f t="shared" si="320"/>
        <v>0</v>
      </c>
      <c r="HI22" s="164">
        <f t="shared" si="320"/>
        <v>0</v>
      </c>
      <c r="HJ22" s="164">
        <f t="shared" si="320"/>
        <v>0</v>
      </c>
      <c r="HK22" s="164">
        <f t="shared" si="320"/>
        <v>0</v>
      </c>
      <c r="HL22" s="164">
        <f t="shared" si="320"/>
        <v>0</v>
      </c>
      <c r="HM22" s="164">
        <f t="shared" si="320"/>
        <v>0</v>
      </c>
      <c r="HN22" s="164">
        <f t="shared" si="320"/>
        <v>0</v>
      </c>
      <c r="HO22" s="164">
        <f t="shared" si="320"/>
        <v>0</v>
      </c>
      <c r="HP22" s="164">
        <f t="shared" ref="HP22:IL22" si="321">SUM(HP23:HP27)</f>
        <v>0</v>
      </c>
      <c r="HQ22" s="164">
        <f t="shared" si="321"/>
        <v>0</v>
      </c>
      <c r="HR22" s="164">
        <f t="shared" si="321"/>
        <v>0</v>
      </c>
      <c r="HS22" s="164">
        <f t="shared" si="321"/>
        <v>0</v>
      </c>
      <c r="HT22" s="164">
        <f t="shared" si="321"/>
        <v>0</v>
      </c>
      <c r="HU22" s="164">
        <f t="shared" si="321"/>
        <v>0</v>
      </c>
      <c r="HV22" s="164">
        <f t="shared" si="321"/>
        <v>0</v>
      </c>
      <c r="HW22" s="164">
        <f t="shared" si="321"/>
        <v>0</v>
      </c>
      <c r="HX22" s="164">
        <f t="shared" si="321"/>
        <v>0</v>
      </c>
      <c r="HY22" s="164">
        <f t="shared" si="321"/>
        <v>0</v>
      </c>
      <c r="HZ22" s="164">
        <f t="shared" si="321"/>
        <v>0</v>
      </c>
      <c r="IA22" s="164">
        <f t="shared" si="321"/>
        <v>0</v>
      </c>
      <c r="IB22" s="164">
        <f t="shared" si="321"/>
        <v>0</v>
      </c>
      <c r="IC22" s="164">
        <f t="shared" si="321"/>
        <v>0</v>
      </c>
      <c r="ID22" s="164">
        <f t="shared" si="321"/>
        <v>0</v>
      </c>
      <c r="IE22" s="164">
        <f t="shared" si="321"/>
        <v>0</v>
      </c>
      <c r="IF22" s="164">
        <f t="shared" si="321"/>
        <v>0</v>
      </c>
      <c r="IG22" s="164">
        <f t="shared" si="321"/>
        <v>0</v>
      </c>
      <c r="IH22" s="164">
        <f t="shared" si="321"/>
        <v>0</v>
      </c>
      <c r="II22" s="164">
        <f t="shared" si="321"/>
        <v>0</v>
      </c>
      <c r="IJ22" s="164">
        <f t="shared" si="321"/>
        <v>0</v>
      </c>
      <c r="IK22" s="164">
        <f t="shared" si="321"/>
        <v>0</v>
      </c>
      <c r="IL22" s="164">
        <f t="shared" si="321"/>
        <v>0</v>
      </c>
    </row>
    <row r="23" spans="1:246" ht="15.75" customHeight="1" outlineLevel="1" x14ac:dyDescent="0.35">
      <c r="A23" s="3" t="s">
        <v>810</v>
      </c>
      <c r="B23" s="85">
        <v>1.89E-2</v>
      </c>
      <c r="C23" s="70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94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94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168"/>
      <c r="CP23" s="168"/>
      <c r="CQ23" s="168"/>
      <c r="CR23" s="168"/>
      <c r="CS23" s="168"/>
      <c r="CT23" s="168"/>
      <c r="CU23" s="168"/>
      <c r="CV23" s="168"/>
      <c r="CW23" s="168"/>
      <c r="CX23" s="168"/>
      <c r="CY23" s="168"/>
      <c r="CZ23" s="168"/>
      <c r="DA23" s="168"/>
      <c r="DB23" s="168"/>
      <c r="DC23" s="168"/>
      <c r="DD23" s="168"/>
      <c r="DE23" s="168"/>
      <c r="DF23" s="168"/>
      <c r="DG23" s="168"/>
      <c r="DH23" s="168"/>
      <c r="DI23" s="168"/>
      <c r="DJ23" s="168"/>
      <c r="DK23" s="168"/>
      <c r="DL23" s="168"/>
      <c r="DM23" s="168"/>
      <c r="DN23" s="168"/>
      <c r="DO23" s="168"/>
      <c r="DP23" s="168"/>
      <c r="DQ23" s="168"/>
      <c r="DR23" s="168"/>
      <c r="DS23" s="168"/>
      <c r="DT23" s="168"/>
      <c r="DU23" s="168"/>
      <c r="DV23" s="168"/>
      <c r="DW23" s="168"/>
      <c r="DX23" s="168"/>
      <c r="DY23" s="168"/>
      <c r="DZ23" s="168"/>
      <c r="EA23" s="168"/>
      <c r="EB23" s="168"/>
      <c r="EC23" s="168"/>
      <c r="ED23" s="168"/>
      <c r="EE23" s="168"/>
      <c r="EF23" s="168"/>
      <c r="EG23" s="168"/>
      <c r="EH23" s="168"/>
      <c r="EI23" s="168"/>
      <c r="EJ23" s="168"/>
      <c r="EK23" s="168"/>
      <c r="EL23" s="168"/>
      <c r="EM23" s="168"/>
      <c r="EN23" s="168"/>
      <c r="EO23" s="168"/>
      <c r="EP23" s="168"/>
      <c r="EQ23" s="168"/>
      <c r="ER23" s="168"/>
      <c r="ES23" s="168"/>
      <c r="ET23" s="168"/>
      <c r="EU23" s="168"/>
      <c r="EV23" s="168"/>
      <c r="EW23" s="168"/>
      <c r="EX23" s="168"/>
      <c r="EY23" s="168"/>
      <c r="EZ23" s="168"/>
      <c r="FA23" s="168"/>
      <c r="FB23" s="168"/>
      <c r="FC23" s="168"/>
      <c r="FD23" s="168"/>
      <c r="FE23" s="168"/>
      <c r="FF23" s="168"/>
      <c r="FG23" s="168"/>
      <c r="FH23" s="168"/>
      <c r="FI23" s="168"/>
      <c r="FJ23" s="168"/>
      <c r="FK23" s="168"/>
      <c r="FL23" s="168"/>
      <c r="FM23" s="168"/>
      <c r="FN23" s="168"/>
      <c r="FO23" s="168"/>
      <c r="FP23" s="168"/>
      <c r="FQ23" s="168"/>
      <c r="FR23" s="168"/>
      <c r="FS23" s="168"/>
      <c r="FT23" s="168"/>
      <c r="FU23" s="168"/>
      <c r="FV23" s="168"/>
      <c r="FW23" s="168"/>
      <c r="FX23" s="168"/>
      <c r="FY23" s="168"/>
      <c r="FZ23" s="168"/>
      <c r="GA23" s="168"/>
      <c r="GB23" s="168"/>
      <c r="GC23" s="168"/>
      <c r="GD23" s="168"/>
      <c r="GE23" s="168"/>
      <c r="GF23" s="168"/>
      <c r="GG23" s="168"/>
      <c r="GH23" s="168"/>
      <c r="GI23" s="168"/>
      <c r="GJ23" s="168"/>
      <c r="GK23" s="168"/>
      <c r="GL23" s="168"/>
      <c r="GM23" s="168"/>
      <c r="GN23" s="168"/>
      <c r="GO23" s="168"/>
      <c r="GP23" s="168"/>
      <c r="GQ23" s="168"/>
      <c r="GR23" s="168"/>
      <c r="GS23" s="168"/>
      <c r="GT23" s="168"/>
      <c r="GU23" s="168"/>
      <c r="GV23" s="168"/>
      <c r="GW23" s="168"/>
      <c r="GX23" s="168"/>
      <c r="GY23" s="168"/>
      <c r="GZ23" s="168"/>
      <c r="HA23" s="168"/>
      <c r="HB23" s="168"/>
      <c r="HC23" s="168"/>
      <c r="HD23" s="168"/>
      <c r="HE23" s="168"/>
      <c r="HF23" s="168"/>
      <c r="HG23" s="168"/>
      <c r="HH23" s="168"/>
      <c r="HI23" s="168"/>
      <c r="HJ23" s="168"/>
      <c r="HK23" s="168"/>
      <c r="HL23" s="168"/>
      <c r="HM23" s="168"/>
      <c r="HN23" s="168"/>
      <c r="HO23" s="168"/>
      <c r="HP23" s="168"/>
      <c r="HQ23" s="168"/>
      <c r="HR23" s="168"/>
      <c r="HS23" s="168"/>
      <c r="HT23" s="168"/>
      <c r="HU23" s="168"/>
      <c r="HV23" s="168"/>
      <c r="HW23" s="168"/>
      <c r="HX23" s="168"/>
      <c r="HY23" s="168"/>
      <c r="HZ23" s="168"/>
      <c r="IA23" s="168"/>
      <c r="IB23" s="168"/>
      <c r="IC23" s="168"/>
      <c r="ID23" s="168"/>
      <c r="IE23" s="168"/>
      <c r="IF23" s="168"/>
      <c r="IG23" s="269"/>
      <c r="IH23" s="168"/>
      <c r="II23" s="168"/>
      <c r="IJ23" s="168"/>
      <c r="IK23" s="168"/>
      <c r="IL23" s="168"/>
    </row>
    <row r="24" spans="1:246" ht="15.75" customHeight="1" outlineLevel="1" x14ac:dyDescent="0.35">
      <c r="A24" s="3" t="s">
        <v>811</v>
      </c>
      <c r="B24" s="85">
        <v>1.01E-2</v>
      </c>
      <c r="C24" s="70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94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94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168"/>
      <c r="CP24" s="168"/>
      <c r="CQ24" s="168"/>
      <c r="CR24" s="168"/>
      <c r="CS24" s="168"/>
      <c r="CT24" s="168"/>
      <c r="CU24" s="168"/>
      <c r="CV24" s="168"/>
      <c r="CW24" s="168"/>
      <c r="CX24" s="168"/>
      <c r="CY24" s="168"/>
      <c r="CZ24" s="168"/>
      <c r="DA24" s="168"/>
      <c r="DB24" s="168"/>
      <c r="DC24" s="168"/>
      <c r="DD24" s="168"/>
      <c r="DE24" s="168"/>
      <c r="DF24" s="168"/>
      <c r="DG24" s="168"/>
      <c r="DH24" s="168"/>
      <c r="DI24" s="168"/>
      <c r="DJ24" s="168"/>
      <c r="DK24" s="168"/>
      <c r="DL24" s="168"/>
      <c r="DM24" s="168"/>
      <c r="DN24" s="168"/>
      <c r="DO24" s="168"/>
      <c r="DP24" s="168"/>
      <c r="DQ24" s="168"/>
      <c r="DR24" s="168"/>
      <c r="DS24" s="168"/>
      <c r="DT24" s="168"/>
      <c r="DU24" s="168"/>
      <c r="DV24" s="168"/>
      <c r="DW24" s="168"/>
      <c r="DX24" s="168"/>
      <c r="DY24" s="168"/>
      <c r="DZ24" s="168"/>
      <c r="EA24" s="168"/>
      <c r="EB24" s="168"/>
      <c r="EC24" s="168"/>
      <c r="ED24" s="168"/>
      <c r="EE24" s="168"/>
      <c r="EF24" s="168"/>
      <c r="EG24" s="168"/>
      <c r="EH24" s="168"/>
      <c r="EI24" s="168"/>
      <c r="EJ24" s="168"/>
      <c r="EK24" s="168"/>
      <c r="EL24" s="168"/>
      <c r="EM24" s="168"/>
      <c r="EN24" s="168"/>
      <c r="EO24" s="168"/>
      <c r="EP24" s="168"/>
      <c r="EQ24" s="168"/>
      <c r="ER24" s="168"/>
      <c r="ES24" s="168"/>
      <c r="ET24" s="168"/>
      <c r="EU24" s="168"/>
      <c r="EV24" s="168"/>
      <c r="EW24" s="168"/>
      <c r="EX24" s="168"/>
      <c r="EY24" s="168"/>
      <c r="EZ24" s="168"/>
      <c r="FA24" s="168"/>
      <c r="FB24" s="168"/>
      <c r="FC24" s="168"/>
      <c r="FD24" s="168"/>
      <c r="FE24" s="168"/>
      <c r="FF24" s="168"/>
      <c r="FG24" s="168"/>
      <c r="FH24" s="168"/>
      <c r="FI24" s="168"/>
      <c r="FJ24" s="168"/>
      <c r="FK24" s="168"/>
      <c r="FL24" s="168"/>
      <c r="FM24" s="168"/>
      <c r="FN24" s="168"/>
      <c r="FO24" s="168"/>
      <c r="FP24" s="168"/>
      <c r="FQ24" s="168"/>
      <c r="FR24" s="168"/>
      <c r="FS24" s="168"/>
      <c r="FT24" s="168"/>
      <c r="FU24" s="168"/>
      <c r="FV24" s="168"/>
      <c r="FW24" s="168"/>
      <c r="FX24" s="168"/>
      <c r="FY24" s="168"/>
      <c r="FZ24" s="168"/>
      <c r="GA24" s="168"/>
      <c r="GB24" s="168"/>
      <c r="GC24" s="168"/>
      <c r="GD24" s="168"/>
      <c r="GE24" s="168"/>
      <c r="GF24" s="168"/>
      <c r="GG24" s="168"/>
      <c r="GH24" s="168"/>
      <c r="GI24" s="168"/>
      <c r="GJ24" s="168"/>
      <c r="GK24" s="168"/>
      <c r="GL24" s="168"/>
      <c r="GM24" s="168"/>
      <c r="GN24" s="168"/>
      <c r="GO24" s="168"/>
      <c r="GP24" s="168"/>
      <c r="GQ24" s="168"/>
      <c r="GR24" s="168"/>
      <c r="GS24" s="168"/>
      <c r="GT24" s="168"/>
      <c r="GU24" s="168"/>
      <c r="GV24" s="168"/>
      <c r="GW24" s="168"/>
      <c r="GX24" s="168"/>
      <c r="GY24" s="168"/>
      <c r="GZ24" s="168"/>
      <c r="HA24" s="168"/>
      <c r="HB24" s="168"/>
      <c r="HC24" s="168"/>
      <c r="HD24" s="168"/>
      <c r="HE24" s="168"/>
      <c r="HF24" s="168"/>
      <c r="HG24" s="168"/>
      <c r="HH24" s="168"/>
      <c r="HI24" s="168"/>
      <c r="HJ24" s="168"/>
      <c r="HK24" s="168"/>
      <c r="HL24" s="168"/>
      <c r="HM24" s="168"/>
      <c r="HN24" s="168"/>
      <c r="HO24" s="168"/>
      <c r="HP24" s="168"/>
      <c r="HQ24" s="168"/>
      <c r="HR24" s="168"/>
      <c r="HS24" s="168"/>
      <c r="HT24" s="168"/>
      <c r="HU24" s="168"/>
      <c r="HV24" s="168"/>
      <c r="HW24" s="168"/>
      <c r="HX24" s="168"/>
      <c r="HY24" s="168"/>
      <c r="HZ24" s="168"/>
      <c r="IA24" s="168"/>
      <c r="IB24" s="168"/>
      <c r="IC24" s="168"/>
      <c r="ID24" s="168"/>
      <c r="IE24" s="168"/>
      <c r="IF24" s="168"/>
      <c r="IG24" s="168"/>
      <c r="IH24" s="168"/>
      <c r="II24" s="168"/>
      <c r="IJ24" s="168"/>
      <c r="IK24" s="168"/>
      <c r="IL24" s="168"/>
    </row>
    <row r="25" spans="1:246" ht="15.75" customHeight="1" outlineLevel="1" x14ac:dyDescent="0.35">
      <c r="A25" s="3" t="s">
        <v>812</v>
      </c>
      <c r="B25" s="85">
        <v>5.0000000000000001E-3</v>
      </c>
      <c r="C25" s="85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94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>
        <v>0.01</v>
      </c>
      <c r="AX25" s="168"/>
      <c r="AY25" s="168"/>
      <c r="AZ25" s="168"/>
      <c r="BA25" s="168"/>
      <c r="BB25" s="168"/>
      <c r="BC25" s="168">
        <v>3.47</v>
      </c>
      <c r="BD25" s="168">
        <v>1.82</v>
      </c>
      <c r="BE25" s="168">
        <v>3.62</v>
      </c>
      <c r="BF25" s="168">
        <v>2.5499999999999998</v>
      </c>
      <c r="BG25" s="168">
        <v>1.79</v>
      </c>
      <c r="BH25" s="168">
        <v>2.36</v>
      </c>
      <c r="BI25" s="168">
        <v>1.49</v>
      </c>
      <c r="BJ25" s="168">
        <v>2.68</v>
      </c>
      <c r="BK25" s="168">
        <v>2.86</v>
      </c>
      <c r="BL25" s="168">
        <v>3.53</v>
      </c>
      <c r="BM25" s="194">
        <v>2.4300000000000002</v>
      </c>
      <c r="BN25" s="168">
        <v>2.73</v>
      </c>
      <c r="BO25" s="168">
        <v>3.25</v>
      </c>
      <c r="BP25" s="168">
        <v>3.9</v>
      </c>
      <c r="BQ25" s="168">
        <v>3.74</v>
      </c>
      <c r="BR25" s="168">
        <v>4.83</v>
      </c>
      <c r="BS25" s="168">
        <v>3.21</v>
      </c>
      <c r="BT25" s="168">
        <v>4.7699999999999996</v>
      </c>
      <c r="BU25" s="168">
        <v>2.86</v>
      </c>
      <c r="BV25" s="168">
        <v>2.33</v>
      </c>
      <c r="BW25" s="168">
        <v>5.72</v>
      </c>
      <c r="BX25" s="168">
        <v>2.66</v>
      </c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>
        <v>21.66</v>
      </c>
      <c r="CM25" s="168"/>
      <c r="CN25" s="168"/>
      <c r="CO25" s="168"/>
      <c r="CP25" s="168"/>
      <c r="CQ25" s="168"/>
      <c r="CR25" s="168"/>
      <c r="CS25" s="168"/>
      <c r="CT25" s="168"/>
      <c r="CU25" s="168"/>
      <c r="CV25" s="168"/>
      <c r="CW25" s="168"/>
      <c r="CX25" s="168"/>
      <c r="CY25" s="168"/>
      <c r="CZ25" s="168"/>
      <c r="DA25" s="168"/>
      <c r="DB25" s="168"/>
      <c r="DC25" s="168"/>
      <c r="DD25" s="168"/>
      <c r="DE25" s="168"/>
      <c r="DF25" s="168"/>
      <c r="DG25" s="168"/>
      <c r="DH25" s="168"/>
      <c r="DI25" s="168"/>
      <c r="DJ25" s="168"/>
      <c r="DK25" s="168"/>
      <c r="DL25" s="168"/>
      <c r="DM25" s="168"/>
      <c r="DN25" s="168"/>
      <c r="DO25" s="168"/>
      <c r="DP25" s="168"/>
      <c r="DQ25" s="168"/>
      <c r="DR25" s="168"/>
      <c r="DS25" s="168"/>
      <c r="DT25" s="168"/>
      <c r="DU25" s="168"/>
      <c r="DV25" s="168"/>
      <c r="DW25" s="168"/>
      <c r="DX25" s="168"/>
      <c r="DY25" s="168"/>
      <c r="DZ25" s="168"/>
      <c r="EA25" s="168"/>
      <c r="EB25" s="168"/>
      <c r="EC25" s="168"/>
      <c r="ED25" s="168"/>
      <c r="EE25" s="168"/>
      <c r="EF25" s="168"/>
      <c r="EG25" s="168"/>
      <c r="EH25" s="168"/>
      <c r="EI25" s="168"/>
      <c r="EJ25" s="168"/>
      <c r="EK25" s="168"/>
      <c r="EL25" s="168"/>
      <c r="EM25" s="168"/>
      <c r="EN25" s="168"/>
      <c r="EO25" s="168"/>
      <c r="EP25" s="168"/>
      <c r="EQ25" s="168"/>
      <c r="ER25" s="168"/>
      <c r="ES25" s="168"/>
      <c r="ET25" s="168"/>
      <c r="EU25" s="168"/>
      <c r="EV25" s="168"/>
      <c r="EW25" s="168"/>
      <c r="EX25" s="168"/>
      <c r="EY25" s="168"/>
      <c r="EZ25" s="168"/>
      <c r="FA25" s="168"/>
      <c r="FB25" s="168"/>
      <c r="FC25" s="168"/>
      <c r="FD25" s="168"/>
      <c r="FE25" s="168"/>
      <c r="FF25" s="168"/>
      <c r="FG25" s="168"/>
      <c r="FH25" s="168"/>
      <c r="FI25" s="168"/>
      <c r="FJ25" s="168"/>
      <c r="FK25" s="168"/>
      <c r="FL25" s="168"/>
      <c r="FM25" s="168"/>
      <c r="FN25" s="168"/>
      <c r="FO25" s="168"/>
      <c r="FP25" s="168"/>
      <c r="FQ25" s="168"/>
      <c r="FR25" s="168"/>
      <c r="FS25" s="168"/>
      <c r="FT25" s="168"/>
      <c r="FU25" s="168"/>
      <c r="FV25" s="168"/>
      <c r="FW25" s="168"/>
      <c r="FX25" s="168"/>
      <c r="FY25" s="168"/>
      <c r="FZ25" s="168"/>
      <c r="GA25" s="168"/>
      <c r="GB25" s="168"/>
      <c r="GC25" s="168"/>
      <c r="GD25" s="168"/>
      <c r="GE25" s="168"/>
      <c r="GF25" s="168"/>
      <c r="GG25" s="168"/>
      <c r="GH25" s="168"/>
      <c r="GI25" s="168"/>
      <c r="GJ25" s="168"/>
      <c r="GK25" s="168"/>
      <c r="GL25" s="168"/>
      <c r="GM25" s="168"/>
      <c r="GN25" s="168"/>
      <c r="GO25" s="168"/>
      <c r="GP25" s="168"/>
      <c r="GQ25" s="168"/>
      <c r="GR25" s="168"/>
      <c r="GS25" s="168"/>
      <c r="GT25" s="168"/>
      <c r="GU25" s="168"/>
      <c r="GV25" s="168"/>
      <c r="GW25" s="168"/>
      <c r="GX25" s="168"/>
      <c r="GY25" s="168"/>
      <c r="GZ25" s="168"/>
      <c r="HA25" s="168"/>
      <c r="HB25" s="168"/>
      <c r="HC25" s="168"/>
      <c r="HD25" s="168"/>
      <c r="HE25" s="168"/>
      <c r="HF25" s="168"/>
      <c r="HG25" s="168"/>
      <c r="HH25" s="168"/>
      <c r="HI25" s="168"/>
      <c r="HJ25" s="168"/>
      <c r="HK25" s="168"/>
      <c r="HL25" s="168"/>
      <c r="HM25" s="168"/>
      <c r="HN25" s="168"/>
      <c r="HO25" s="168"/>
      <c r="HP25" s="168"/>
      <c r="HQ25" s="168"/>
      <c r="HR25" s="168"/>
      <c r="HS25" s="168"/>
      <c r="HT25" s="168"/>
      <c r="HU25" s="168"/>
      <c r="HV25" s="168"/>
      <c r="HW25" s="168"/>
      <c r="HX25" s="168"/>
      <c r="HY25" s="168"/>
      <c r="HZ25" s="168"/>
      <c r="IA25" s="168"/>
      <c r="IB25" s="168"/>
      <c r="IC25" s="168"/>
      <c r="ID25" s="168"/>
      <c r="IE25" s="168"/>
      <c r="IF25" s="168"/>
      <c r="IG25" s="168"/>
      <c r="IH25" s="168"/>
      <c r="II25" s="168"/>
      <c r="IJ25" s="168"/>
      <c r="IK25" s="168"/>
      <c r="IL25" s="168"/>
    </row>
    <row r="26" spans="1:246" ht="15.75" customHeight="1" outlineLevel="1" x14ac:dyDescent="0.35">
      <c r="A26" s="3" t="s">
        <v>813</v>
      </c>
      <c r="B26" s="85">
        <v>1.7999999999999999E-2</v>
      </c>
      <c r="C26" s="70"/>
      <c r="D26" s="168" t="s">
        <v>798</v>
      </c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>
        <v>137.24</v>
      </c>
      <c r="AC26" s="168"/>
      <c r="AD26" s="168"/>
      <c r="AE26" s="168"/>
      <c r="AF26" s="168"/>
      <c r="AG26" s="168"/>
      <c r="AH26" s="194"/>
      <c r="AI26" s="168" t="s">
        <v>798</v>
      </c>
      <c r="AJ26" s="168"/>
      <c r="AK26" s="168"/>
      <c r="AL26" s="168"/>
      <c r="AM26" s="168"/>
      <c r="AN26" s="168">
        <v>125.43</v>
      </c>
      <c r="AO26" s="168"/>
      <c r="AP26" s="168"/>
      <c r="AQ26" s="168"/>
      <c r="AR26" s="168"/>
      <c r="AS26" s="168"/>
      <c r="AT26" s="168"/>
      <c r="AU26" s="168"/>
      <c r="AV26" s="168"/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>
        <v>18.95</v>
      </c>
      <c r="BJ26" s="168"/>
      <c r="BK26" s="168"/>
      <c r="BL26" s="168"/>
      <c r="BM26" s="194"/>
      <c r="BN26" s="168" t="s">
        <v>798</v>
      </c>
      <c r="BO26" s="168">
        <v>5.75</v>
      </c>
      <c r="BP26" s="168"/>
      <c r="BQ26" s="168">
        <v>4.1900000000000004</v>
      </c>
      <c r="BR26" s="168">
        <v>18.18</v>
      </c>
      <c r="BS26" s="168"/>
      <c r="BT26" s="168"/>
      <c r="BU26" s="168"/>
      <c r="BV26" s="168"/>
      <c r="BW26" s="168"/>
      <c r="BX26" s="168">
        <v>17.64</v>
      </c>
      <c r="BY26" s="168"/>
      <c r="BZ26" s="168">
        <v>17.64</v>
      </c>
      <c r="CA26" s="168"/>
      <c r="CB26" s="168"/>
      <c r="CC26" s="168"/>
      <c r="CD26" s="168"/>
      <c r="CE26" s="168">
        <v>37.159999999999997</v>
      </c>
      <c r="CF26" s="168"/>
      <c r="CG26" s="168"/>
      <c r="CH26" s="168"/>
      <c r="CI26" s="168"/>
      <c r="CJ26" s="168"/>
      <c r="CK26" s="168">
        <v>14.14</v>
      </c>
      <c r="CL26" s="168">
        <v>9.14</v>
      </c>
      <c r="CM26" s="168"/>
      <c r="CN26" s="168"/>
      <c r="CO26" s="168"/>
      <c r="CP26" s="168"/>
      <c r="CQ26" s="168"/>
      <c r="CR26" s="168"/>
      <c r="CS26" s="168"/>
      <c r="CT26" s="168"/>
      <c r="CU26" s="168"/>
      <c r="CV26" s="168"/>
      <c r="CW26" s="168"/>
      <c r="CX26" s="168"/>
      <c r="CY26" s="168"/>
      <c r="CZ26" s="168"/>
      <c r="DA26" s="168"/>
      <c r="DB26" s="168"/>
      <c r="DC26" s="168"/>
      <c r="DD26" s="168"/>
      <c r="DE26" s="168"/>
      <c r="DF26" s="168"/>
      <c r="DG26" s="168"/>
      <c r="DH26" s="168"/>
      <c r="DI26" s="168"/>
      <c r="DJ26" s="168"/>
      <c r="DK26" s="168"/>
      <c r="DL26" s="168"/>
      <c r="DM26" s="168"/>
      <c r="DN26" s="168"/>
      <c r="DO26" s="168"/>
      <c r="DP26" s="168"/>
      <c r="DQ26" s="168"/>
      <c r="DR26" s="168"/>
      <c r="DS26" s="168"/>
      <c r="DT26" s="168"/>
      <c r="DU26" s="168"/>
      <c r="DV26" s="168"/>
      <c r="DW26" s="168"/>
      <c r="DX26" s="168"/>
      <c r="DY26" s="168"/>
      <c r="DZ26" s="168"/>
      <c r="EA26" s="168"/>
      <c r="EB26" s="168"/>
      <c r="EC26" s="168"/>
      <c r="ED26" s="168"/>
      <c r="EE26" s="168"/>
      <c r="EF26" s="168"/>
      <c r="EG26" s="168"/>
      <c r="EH26" s="168"/>
      <c r="EI26" s="168"/>
      <c r="EJ26" s="168"/>
      <c r="EK26" s="168"/>
      <c r="EL26" s="168"/>
      <c r="EM26" s="168"/>
      <c r="EN26" s="168"/>
      <c r="EO26" s="168"/>
      <c r="EP26" s="168"/>
      <c r="EQ26" s="168"/>
      <c r="ER26" s="168"/>
      <c r="ES26" s="168"/>
      <c r="ET26" s="168"/>
      <c r="EU26" s="168"/>
      <c r="EV26" s="168"/>
      <c r="EW26" s="168"/>
      <c r="EX26" s="168"/>
      <c r="EY26" s="168"/>
      <c r="EZ26" s="168"/>
      <c r="FA26" s="168"/>
      <c r="FB26" s="168"/>
      <c r="FC26" s="168"/>
      <c r="FD26" s="168"/>
      <c r="FE26" s="168"/>
      <c r="FF26" s="168"/>
      <c r="FG26" s="168"/>
      <c r="FH26" s="168"/>
      <c r="FI26" s="168"/>
      <c r="FJ26" s="168"/>
      <c r="FK26" s="168"/>
      <c r="FL26" s="168"/>
      <c r="FM26" s="168"/>
      <c r="FN26" s="168"/>
      <c r="FO26" s="168"/>
      <c r="FP26" s="168"/>
      <c r="FQ26" s="168"/>
      <c r="FR26" s="168"/>
      <c r="FS26" s="168"/>
      <c r="FT26" s="168"/>
      <c r="FU26" s="168"/>
      <c r="FV26" s="168"/>
      <c r="FW26" s="168"/>
      <c r="FX26" s="168"/>
      <c r="FY26" s="168"/>
      <c r="FZ26" s="168"/>
      <c r="GA26" s="168"/>
      <c r="GB26" s="168"/>
      <c r="GC26" s="168"/>
      <c r="GD26" s="168"/>
      <c r="GE26" s="168"/>
      <c r="GF26" s="168"/>
      <c r="GG26" s="168"/>
      <c r="GH26" s="168"/>
      <c r="GI26" s="168"/>
      <c r="GJ26" s="168"/>
      <c r="GK26" s="168"/>
      <c r="GL26" s="168"/>
      <c r="GM26" s="168"/>
      <c r="GN26" s="168"/>
      <c r="GO26" s="168"/>
      <c r="GP26" s="168"/>
      <c r="GQ26" s="168"/>
      <c r="GR26" s="168"/>
      <c r="GS26" s="168"/>
      <c r="GT26" s="168"/>
      <c r="GU26" s="168"/>
      <c r="GV26" s="168"/>
      <c r="GW26" s="168"/>
      <c r="GX26" s="168"/>
      <c r="GY26" s="168"/>
      <c r="GZ26" s="168"/>
      <c r="HA26" s="168"/>
      <c r="HB26" s="168"/>
      <c r="HC26" s="168"/>
      <c r="HD26" s="168"/>
      <c r="HE26" s="168"/>
      <c r="HF26" s="168"/>
      <c r="HG26" s="168"/>
      <c r="HH26" s="168"/>
      <c r="HI26" s="168"/>
      <c r="HJ26" s="168"/>
      <c r="HK26" s="168"/>
      <c r="HL26" s="168"/>
      <c r="HM26" s="168"/>
      <c r="HN26" s="168"/>
      <c r="HO26" s="168"/>
      <c r="HP26" s="168"/>
      <c r="HQ26" s="168"/>
      <c r="HR26" s="168"/>
      <c r="HS26" s="168"/>
      <c r="HT26" s="168"/>
      <c r="HU26" s="168"/>
      <c r="HV26" s="168"/>
      <c r="HW26" s="168"/>
      <c r="HX26" s="168"/>
      <c r="HY26" s="168"/>
      <c r="HZ26" s="168"/>
      <c r="IA26" s="168"/>
      <c r="IB26" s="168"/>
      <c r="IC26" s="168"/>
      <c r="ID26" s="168"/>
      <c r="IE26" s="168"/>
      <c r="IF26" s="168"/>
      <c r="IG26" s="168"/>
      <c r="IH26" s="168"/>
      <c r="II26" s="168"/>
      <c r="IJ26" s="168"/>
      <c r="IK26" s="168"/>
      <c r="IL26" s="168"/>
    </row>
    <row r="27" spans="1:246" ht="15.75" customHeight="1" outlineLevel="1" x14ac:dyDescent="0.35">
      <c r="A27" s="3" t="s">
        <v>814</v>
      </c>
      <c r="B27" s="85"/>
      <c r="C27" s="70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94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94"/>
      <c r="BN27" s="168"/>
      <c r="BO27" s="168"/>
      <c r="BP27" s="168"/>
      <c r="BQ27" s="168"/>
      <c r="BR27" s="168"/>
      <c r="BS27" s="168"/>
      <c r="BT27" s="168"/>
      <c r="BU27" s="168"/>
      <c r="BV27" s="168"/>
      <c r="BW27" s="168"/>
      <c r="BX27" s="168"/>
      <c r="BY27" s="168"/>
      <c r="BZ27" s="168"/>
      <c r="CA27" s="168"/>
      <c r="CB27" s="168"/>
      <c r="CC27" s="168"/>
      <c r="CD27" s="168"/>
      <c r="CE27" s="168"/>
      <c r="CF27" s="168"/>
      <c r="CG27" s="168"/>
      <c r="CH27" s="168"/>
      <c r="CI27" s="168"/>
      <c r="CJ27" s="168"/>
      <c r="CK27" s="168"/>
      <c r="CL27" s="168"/>
      <c r="CM27" s="168"/>
      <c r="CN27" s="168"/>
      <c r="CO27" s="168"/>
      <c r="CP27" s="168"/>
      <c r="CQ27" s="168"/>
      <c r="CR27" s="168"/>
      <c r="CS27" s="168"/>
      <c r="CT27" s="168"/>
      <c r="CU27" s="168"/>
      <c r="CV27" s="168"/>
      <c r="CW27" s="168"/>
      <c r="CX27" s="168"/>
      <c r="CY27" s="168"/>
      <c r="CZ27" s="168"/>
      <c r="DA27" s="168"/>
      <c r="DB27" s="168"/>
      <c r="DC27" s="168"/>
      <c r="DD27" s="168"/>
      <c r="DE27" s="168"/>
      <c r="DF27" s="168"/>
      <c r="DG27" s="168"/>
      <c r="DH27" s="168"/>
      <c r="DI27" s="168"/>
      <c r="DJ27" s="168"/>
      <c r="DK27" s="168"/>
      <c r="DL27" s="168"/>
      <c r="DM27" s="168"/>
      <c r="DN27" s="168"/>
      <c r="DO27" s="168"/>
      <c r="DP27" s="168"/>
      <c r="DQ27" s="168"/>
      <c r="DR27" s="168"/>
      <c r="DS27" s="168"/>
      <c r="DT27" s="168"/>
      <c r="DU27" s="168"/>
      <c r="DV27" s="168"/>
      <c r="DW27" s="168"/>
      <c r="DX27" s="168"/>
      <c r="DY27" s="168"/>
      <c r="DZ27" s="168"/>
      <c r="EA27" s="168"/>
      <c r="EB27" s="168"/>
      <c r="EC27" s="168"/>
      <c r="ED27" s="168"/>
      <c r="EE27" s="168"/>
      <c r="EF27" s="168"/>
      <c r="EG27" s="168"/>
      <c r="EH27" s="168"/>
      <c r="EI27" s="168"/>
      <c r="EJ27" s="168"/>
      <c r="EK27" s="168"/>
      <c r="EL27" s="168"/>
      <c r="EM27" s="168"/>
      <c r="EN27" s="168"/>
      <c r="EO27" s="168"/>
      <c r="EP27" s="168"/>
      <c r="EQ27" s="168"/>
      <c r="ER27" s="168"/>
      <c r="ES27" s="168"/>
      <c r="ET27" s="168"/>
      <c r="EU27" s="168"/>
      <c r="EV27" s="168"/>
      <c r="EW27" s="168"/>
      <c r="EX27" s="168"/>
      <c r="EY27" s="168"/>
      <c r="EZ27" s="168"/>
      <c r="FA27" s="168"/>
      <c r="FB27" s="168"/>
      <c r="FC27" s="168"/>
      <c r="FD27" s="168"/>
      <c r="FE27" s="168"/>
      <c r="FF27" s="168"/>
      <c r="FG27" s="168"/>
      <c r="FH27" s="168"/>
      <c r="FI27" s="168"/>
      <c r="FJ27" s="168"/>
      <c r="FK27" s="168"/>
      <c r="FL27" s="168"/>
      <c r="FM27" s="168"/>
      <c r="FN27" s="168"/>
      <c r="FO27" s="168"/>
      <c r="FP27" s="168"/>
      <c r="FQ27" s="168"/>
      <c r="FR27" s="168"/>
      <c r="FS27" s="168"/>
      <c r="FT27" s="168"/>
      <c r="FU27" s="168"/>
      <c r="FV27" s="168"/>
      <c r="FW27" s="168"/>
      <c r="FX27" s="168"/>
      <c r="FY27" s="168"/>
      <c r="FZ27" s="168"/>
      <c r="GA27" s="168"/>
      <c r="GB27" s="168"/>
      <c r="GC27" s="168"/>
      <c r="GD27" s="168"/>
      <c r="GE27" s="168"/>
      <c r="GF27" s="168"/>
      <c r="GG27" s="168"/>
      <c r="GH27" s="168"/>
      <c r="GI27" s="168"/>
      <c r="GJ27" s="168"/>
      <c r="GK27" s="168"/>
      <c r="GL27" s="168"/>
      <c r="GM27" s="168"/>
      <c r="GN27" s="168"/>
      <c r="GO27" s="168"/>
      <c r="GP27" s="168"/>
      <c r="GQ27" s="168"/>
      <c r="GR27" s="168"/>
      <c r="GS27" s="168"/>
      <c r="GT27" s="168"/>
      <c r="GU27" s="168"/>
      <c r="GV27" s="168"/>
      <c r="GW27" s="168"/>
      <c r="GX27" s="168"/>
      <c r="GY27" s="168"/>
      <c r="GZ27" s="168"/>
      <c r="HA27" s="168"/>
      <c r="HB27" s="168"/>
      <c r="HC27" s="168"/>
      <c r="HD27" s="168"/>
      <c r="HE27" s="168"/>
      <c r="HF27" s="168"/>
      <c r="HG27" s="168"/>
      <c r="HH27" s="168"/>
      <c r="HI27" s="168"/>
      <c r="HJ27" s="168"/>
      <c r="HK27" s="168"/>
      <c r="HL27" s="168"/>
      <c r="HM27" s="168"/>
      <c r="HN27" s="168"/>
      <c r="HO27" s="168"/>
      <c r="HP27" s="168"/>
      <c r="HQ27" s="168"/>
      <c r="HR27" s="168"/>
      <c r="HS27" s="168"/>
      <c r="HT27" s="168"/>
      <c r="HU27" s="168"/>
      <c r="HV27" s="168"/>
      <c r="HW27" s="168"/>
      <c r="HX27" s="168"/>
      <c r="HY27" s="168"/>
      <c r="HZ27" s="168"/>
      <c r="IA27" s="168"/>
      <c r="IB27" s="168"/>
      <c r="IC27" s="168"/>
      <c r="ID27" s="168"/>
      <c r="IE27" s="168"/>
      <c r="IF27" s="168"/>
      <c r="IG27" s="168"/>
      <c r="IH27" s="168"/>
      <c r="II27" s="168"/>
      <c r="IJ27" s="168"/>
      <c r="IK27" s="168"/>
      <c r="IL27" s="168"/>
    </row>
    <row r="28" spans="1:246" ht="15.75" customHeight="1" x14ac:dyDescent="0.35">
      <c r="B28" s="70"/>
      <c r="C28" s="70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</row>
    <row r="29" spans="1:246" ht="15.75" customHeight="1" x14ac:dyDescent="0.35">
      <c r="A29" s="73" t="s">
        <v>815</v>
      </c>
      <c r="B29" s="70"/>
      <c r="C29" s="70"/>
      <c r="D29" s="164">
        <f t="shared" ref="D29:CQ29" si="322">SUM(D30:D38)</f>
        <v>0</v>
      </c>
      <c r="E29" s="164">
        <f t="shared" si="322"/>
        <v>0</v>
      </c>
      <c r="F29" s="164">
        <f t="shared" si="322"/>
        <v>0</v>
      </c>
      <c r="G29" s="164">
        <f t="shared" si="322"/>
        <v>0</v>
      </c>
      <c r="H29" s="164">
        <f t="shared" si="322"/>
        <v>0</v>
      </c>
      <c r="I29" s="164">
        <f t="shared" si="322"/>
        <v>0</v>
      </c>
      <c r="J29" s="164">
        <f t="shared" si="322"/>
        <v>0</v>
      </c>
      <c r="K29" s="164">
        <f t="shared" si="322"/>
        <v>0</v>
      </c>
      <c r="L29" s="164">
        <f t="shared" si="322"/>
        <v>0</v>
      </c>
      <c r="M29" s="164">
        <f t="shared" si="322"/>
        <v>0</v>
      </c>
      <c r="N29" s="164">
        <f t="shared" si="322"/>
        <v>0</v>
      </c>
      <c r="O29" s="164">
        <f t="shared" si="322"/>
        <v>0</v>
      </c>
      <c r="P29" s="164">
        <f t="shared" si="322"/>
        <v>0</v>
      </c>
      <c r="Q29" s="164">
        <f t="shared" si="322"/>
        <v>0</v>
      </c>
      <c r="R29" s="164">
        <f t="shared" si="322"/>
        <v>0</v>
      </c>
      <c r="S29" s="164">
        <f t="shared" si="322"/>
        <v>0</v>
      </c>
      <c r="T29" s="164">
        <f t="shared" si="322"/>
        <v>0</v>
      </c>
      <c r="U29" s="164">
        <f t="shared" si="322"/>
        <v>0</v>
      </c>
      <c r="V29" s="228">
        <f t="shared" si="322"/>
        <v>0</v>
      </c>
      <c r="W29" s="164">
        <f t="shared" si="322"/>
        <v>662.83</v>
      </c>
      <c r="X29" s="164">
        <f t="shared" si="322"/>
        <v>1242.2</v>
      </c>
      <c r="Y29" s="164">
        <f t="shared" si="322"/>
        <v>1039.73</v>
      </c>
      <c r="Z29" s="164">
        <f t="shared" si="322"/>
        <v>4324.49</v>
      </c>
      <c r="AA29" s="164">
        <f t="shared" si="322"/>
        <v>925.94</v>
      </c>
      <c r="AB29" s="164">
        <f t="shared" si="322"/>
        <v>1681.19</v>
      </c>
      <c r="AC29" s="164">
        <f t="shared" si="322"/>
        <v>2122.48</v>
      </c>
      <c r="AD29" s="164">
        <f t="shared" si="322"/>
        <v>0</v>
      </c>
      <c r="AE29" s="164">
        <f t="shared" si="322"/>
        <v>0</v>
      </c>
      <c r="AF29" s="164">
        <f t="shared" si="322"/>
        <v>2247.11</v>
      </c>
      <c r="AG29" s="164">
        <f t="shared" si="322"/>
        <v>1358</v>
      </c>
      <c r="AH29" s="193">
        <f t="shared" si="322"/>
        <v>4927.92</v>
      </c>
      <c r="AI29" s="164">
        <f t="shared" si="322"/>
        <v>0</v>
      </c>
      <c r="AJ29" s="164">
        <f t="shared" si="322"/>
        <v>1102.96</v>
      </c>
      <c r="AK29" s="164">
        <f t="shared" si="322"/>
        <v>0</v>
      </c>
      <c r="AL29" s="164">
        <f t="shared" si="322"/>
        <v>0</v>
      </c>
      <c r="AM29" s="164">
        <f t="shared" si="322"/>
        <v>769.28</v>
      </c>
      <c r="AN29" s="164">
        <f t="shared" si="322"/>
        <v>4918.66</v>
      </c>
      <c r="AO29" s="164">
        <f t="shared" si="322"/>
        <v>2481.94</v>
      </c>
      <c r="AP29" s="164">
        <f t="shared" si="322"/>
        <v>742.92000000000007</v>
      </c>
      <c r="AQ29" s="164">
        <f t="shared" si="322"/>
        <v>703.4</v>
      </c>
      <c r="AR29" s="164">
        <f t="shared" si="322"/>
        <v>247.6</v>
      </c>
      <c r="AS29" s="164">
        <f t="shared" si="322"/>
        <v>0</v>
      </c>
      <c r="AT29" s="164">
        <f t="shared" si="322"/>
        <v>2701.21</v>
      </c>
      <c r="AU29" s="164">
        <f t="shared" si="322"/>
        <v>522.43000000000006</v>
      </c>
      <c r="AV29" s="164">
        <f t="shared" si="322"/>
        <v>1703.1</v>
      </c>
      <c r="AW29" s="164">
        <f t="shared" si="322"/>
        <v>907.6</v>
      </c>
      <c r="AX29" s="164">
        <f t="shared" si="322"/>
        <v>3218.55</v>
      </c>
      <c r="AY29" s="164">
        <f t="shared" si="322"/>
        <v>468.97</v>
      </c>
      <c r="AZ29" s="164">
        <f t="shared" si="322"/>
        <v>0</v>
      </c>
      <c r="BA29" s="164">
        <f t="shared" si="322"/>
        <v>1618.83</v>
      </c>
      <c r="BB29" s="164">
        <f t="shared" si="322"/>
        <v>0</v>
      </c>
      <c r="BC29" s="164">
        <f t="shared" si="322"/>
        <v>0</v>
      </c>
      <c r="BD29" s="164">
        <f t="shared" si="322"/>
        <v>616.73</v>
      </c>
      <c r="BE29" s="164">
        <f t="shared" si="322"/>
        <v>0</v>
      </c>
      <c r="BF29" s="164">
        <f t="shared" si="322"/>
        <v>0</v>
      </c>
      <c r="BG29" s="164">
        <f t="shared" si="322"/>
        <v>0</v>
      </c>
      <c r="BH29" s="164">
        <f t="shared" si="322"/>
        <v>1875.14</v>
      </c>
      <c r="BI29" s="164">
        <f t="shared" si="322"/>
        <v>3791.62</v>
      </c>
      <c r="BJ29" s="164">
        <f t="shared" si="322"/>
        <v>5478.75</v>
      </c>
      <c r="BK29" s="164">
        <f t="shared" si="322"/>
        <v>651.02</v>
      </c>
      <c r="BL29" s="164">
        <f t="shared" si="322"/>
        <v>2514.48</v>
      </c>
      <c r="BM29" s="193">
        <f t="shared" si="322"/>
        <v>0</v>
      </c>
      <c r="BN29" s="164">
        <f t="shared" si="322"/>
        <v>0</v>
      </c>
      <c r="BO29" s="164">
        <f t="shared" si="322"/>
        <v>2720.19</v>
      </c>
      <c r="BP29" s="164">
        <f t="shared" si="322"/>
        <v>3517.33</v>
      </c>
      <c r="BQ29" s="164">
        <f t="shared" si="322"/>
        <v>3744.36</v>
      </c>
      <c r="BR29" s="164">
        <f t="shared" si="322"/>
        <v>3912.7799999999997</v>
      </c>
      <c r="BS29" s="164">
        <f t="shared" si="322"/>
        <v>2402.3200000000002</v>
      </c>
      <c r="BT29" s="164">
        <f t="shared" si="322"/>
        <v>0</v>
      </c>
      <c r="BU29" s="164">
        <f t="shared" si="322"/>
        <v>0</v>
      </c>
      <c r="BV29" s="164">
        <f t="shared" si="322"/>
        <v>3080.74</v>
      </c>
      <c r="BW29" s="164">
        <f t="shared" si="322"/>
        <v>4324.9399999999996</v>
      </c>
      <c r="BX29" s="164">
        <f t="shared" si="322"/>
        <v>5538.49</v>
      </c>
      <c r="BY29" s="164">
        <f t="shared" si="322"/>
        <v>923.26</v>
      </c>
      <c r="BZ29" s="164">
        <f t="shared" si="322"/>
        <v>1102.55</v>
      </c>
      <c r="CA29" s="164">
        <f t="shared" si="322"/>
        <v>0</v>
      </c>
      <c r="CB29" s="164">
        <f t="shared" si="322"/>
        <v>0</v>
      </c>
      <c r="CC29" s="164">
        <f t="shared" si="322"/>
        <v>1757.1999999999998</v>
      </c>
      <c r="CD29" s="164">
        <f t="shared" si="322"/>
        <v>7062.3600000000006</v>
      </c>
      <c r="CE29" s="164">
        <f t="shared" si="322"/>
        <v>1090.6100000000001</v>
      </c>
      <c r="CF29" s="164">
        <f t="shared" si="322"/>
        <v>556.47</v>
      </c>
      <c r="CG29" s="164">
        <f t="shared" si="322"/>
        <v>1060.73</v>
      </c>
      <c r="CH29" s="164">
        <f t="shared" si="322"/>
        <v>815</v>
      </c>
      <c r="CI29" s="164">
        <f t="shared" si="322"/>
        <v>0</v>
      </c>
      <c r="CJ29" s="164">
        <f t="shared" si="322"/>
        <v>315.86</v>
      </c>
      <c r="CK29" s="164">
        <f t="shared" si="322"/>
        <v>6376.23</v>
      </c>
      <c r="CL29" s="164">
        <f t="shared" si="322"/>
        <v>1778.9</v>
      </c>
      <c r="CM29" s="164">
        <f t="shared" si="322"/>
        <v>488.26</v>
      </c>
      <c r="CN29" s="164">
        <f t="shared" si="322"/>
        <v>704.23</v>
      </c>
      <c r="CO29" s="164">
        <f t="shared" si="322"/>
        <v>0</v>
      </c>
      <c r="CP29" s="164">
        <f t="shared" si="322"/>
        <v>0</v>
      </c>
      <c r="CQ29" s="164">
        <f t="shared" si="322"/>
        <v>156.25</v>
      </c>
      <c r="CR29" s="164">
        <f t="shared" ref="CR29:FC29" si="323">SUM(CR30:CR38)</f>
        <v>874.06</v>
      </c>
      <c r="CS29" s="164">
        <f t="shared" si="323"/>
        <v>958.56</v>
      </c>
      <c r="CT29" s="164">
        <f t="shared" si="323"/>
        <v>729</v>
      </c>
      <c r="CU29" s="164">
        <f t="shared" si="323"/>
        <v>689.05</v>
      </c>
      <c r="CV29" s="164">
        <f t="shared" si="323"/>
        <v>0</v>
      </c>
      <c r="CW29" s="164">
        <f t="shared" si="323"/>
        <v>514.54999999999995</v>
      </c>
      <c r="CX29" s="164">
        <f t="shared" si="323"/>
        <v>0</v>
      </c>
      <c r="CY29" s="164">
        <f t="shared" si="323"/>
        <v>0</v>
      </c>
      <c r="CZ29" s="164">
        <f t="shared" si="323"/>
        <v>0</v>
      </c>
      <c r="DA29" s="164">
        <f t="shared" si="323"/>
        <v>419.3</v>
      </c>
      <c r="DB29" s="164">
        <f t="shared" si="323"/>
        <v>0</v>
      </c>
      <c r="DC29" s="164">
        <f t="shared" si="323"/>
        <v>0</v>
      </c>
      <c r="DD29" s="164">
        <f t="shared" si="323"/>
        <v>0</v>
      </c>
      <c r="DE29" s="164">
        <f t="shared" si="323"/>
        <v>771.72</v>
      </c>
      <c r="DF29" s="164">
        <f t="shared" si="323"/>
        <v>0</v>
      </c>
      <c r="DG29" s="164">
        <f t="shared" si="323"/>
        <v>0</v>
      </c>
      <c r="DH29" s="164">
        <f t="shared" si="323"/>
        <v>532.55999999999995</v>
      </c>
      <c r="DI29" s="164">
        <f t="shared" si="323"/>
        <v>0</v>
      </c>
      <c r="DJ29" s="164">
        <f t="shared" si="323"/>
        <v>0</v>
      </c>
      <c r="DK29" s="164">
        <f t="shared" si="323"/>
        <v>0</v>
      </c>
      <c r="DL29" s="164">
        <f t="shared" si="323"/>
        <v>0</v>
      </c>
      <c r="DM29" s="164">
        <f t="shared" si="323"/>
        <v>0</v>
      </c>
      <c r="DN29" s="164">
        <f t="shared" si="323"/>
        <v>0</v>
      </c>
      <c r="DO29" s="164">
        <f t="shared" si="323"/>
        <v>0</v>
      </c>
      <c r="DP29" s="164">
        <f t="shared" si="323"/>
        <v>0</v>
      </c>
      <c r="DQ29" s="164">
        <f t="shared" si="323"/>
        <v>0</v>
      </c>
      <c r="DR29" s="164">
        <f t="shared" si="323"/>
        <v>0</v>
      </c>
      <c r="DS29" s="164">
        <f t="shared" si="323"/>
        <v>0</v>
      </c>
      <c r="DT29" s="164">
        <f t="shared" si="323"/>
        <v>0</v>
      </c>
      <c r="DU29" s="164">
        <f t="shared" si="323"/>
        <v>0</v>
      </c>
      <c r="DV29" s="164">
        <f t="shared" si="323"/>
        <v>0</v>
      </c>
      <c r="DW29" s="164">
        <f t="shared" si="323"/>
        <v>0</v>
      </c>
      <c r="DX29" s="164">
        <f t="shared" si="323"/>
        <v>0</v>
      </c>
      <c r="DY29" s="164">
        <f t="shared" si="323"/>
        <v>0</v>
      </c>
      <c r="DZ29" s="164">
        <f t="shared" si="323"/>
        <v>0</v>
      </c>
      <c r="EA29" s="164">
        <f t="shared" si="323"/>
        <v>0</v>
      </c>
      <c r="EB29" s="164">
        <f t="shared" si="323"/>
        <v>0</v>
      </c>
      <c r="EC29" s="164">
        <f t="shared" si="323"/>
        <v>0</v>
      </c>
      <c r="ED29" s="164">
        <f t="shared" si="323"/>
        <v>0</v>
      </c>
      <c r="EE29" s="164">
        <f t="shared" si="323"/>
        <v>0</v>
      </c>
      <c r="EF29" s="164">
        <f t="shared" si="323"/>
        <v>0</v>
      </c>
      <c r="EG29" s="164">
        <f t="shared" si="323"/>
        <v>0</v>
      </c>
      <c r="EH29" s="164">
        <f t="shared" si="323"/>
        <v>0</v>
      </c>
      <c r="EI29" s="164">
        <f t="shared" si="323"/>
        <v>0</v>
      </c>
      <c r="EJ29" s="164">
        <f t="shared" si="323"/>
        <v>0</v>
      </c>
      <c r="EK29" s="164">
        <f t="shared" si="323"/>
        <v>0</v>
      </c>
      <c r="EL29" s="164">
        <f t="shared" si="323"/>
        <v>0</v>
      </c>
      <c r="EM29" s="164">
        <f t="shared" si="323"/>
        <v>0</v>
      </c>
      <c r="EN29" s="164">
        <f t="shared" si="323"/>
        <v>0</v>
      </c>
      <c r="EO29" s="164">
        <f t="shared" si="323"/>
        <v>0</v>
      </c>
      <c r="EP29" s="164">
        <f t="shared" si="323"/>
        <v>0</v>
      </c>
      <c r="EQ29" s="164">
        <f t="shared" si="323"/>
        <v>0</v>
      </c>
      <c r="ER29" s="164">
        <f t="shared" si="323"/>
        <v>0</v>
      </c>
      <c r="ES29" s="164">
        <f t="shared" si="323"/>
        <v>0</v>
      </c>
      <c r="ET29" s="164">
        <f t="shared" si="323"/>
        <v>0</v>
      </c>
      <c r="EU29" s="164">
        <f t="shared" si="323"/>
        <v>0</v>
      </c>
      <c r="EV29" s="164">
        <f t="shared" si="323"/>
        <v>0</v>
      </c>
      <c r="EW29" s="164">
        <f t="shared" si="323"/>
        <v>0</v>
      </c>
      <c r="EX29" s="164">
        <f t="shared" si="323"/>
        <v>0</v>
      </c>
      <c r="EY29" s="164">
        <f t="shared" si="323"/>
        <v>0</v>
      </c>
      <c r="EZ29" s="164">
        <f t="shared" si="323"/>
        <v>0</v>
      </c>
      <c r="FA29" s="164">
        <f t="shared" si="323"/>
        <v>0</v>
      </c>
      <c r="FB29" s="164">
        <f t="shared" si="323"/>
        <v>0</v>
      </c>
      <c r="FC29" s="164">
        <f t="shared" si="323"/>
        <v>0</v>
      </c>
      <c r="FD29" s="164">
        <f t="shared" ref="FD29:HO29" si="324">SUM(FD30:FD38)</f>
        <v>0</v>
      </c>
      <c r="FE29" s="164">
        <f t="shared" si="324"/>
        <v>0</v>
      </c>
      <c r="FF29" s="164">
        <f t="shared" si="324"/>
        <v>0</v>
      </c>
      <c r="FG29" s="164">
        <f t="shared" si="324"/>
        <v>0</v>
      </c>
      <c r="FH29" s="164">
        <f t="shared" si="324"/>
        <v>0</v>
      </c>
      <c r="FI29" s="164">
        <f t="shared" si="324"/>
        <v>0</v>
      </c>
      <c r="FJ29" s="164">
        <f t="shared" si="324"/>
        <v>0</v>
      </c>
      <c r="FK29" s="164">
        <f t="shared" si="324"/>
        <v>0</v>
      </c>
      <c r="FL29" s="164">
        <f t="shared" si="324"/>
        <v>0</v>
      </c>
      <c r="FM29" s="164">
        <f t="shared" si="324"/>
        <v>0</v>
      </c>
      <c r="FN29" s="164">
        <f t="shared" si="324"/>
        <v>0</v>
      </c>
      <c r="FO29" s="164">
        <f t="shared" si="324"/>
        <v>0</v>
      </c>
      <c r="FP29" s="164">
        <f t="shared" si="324"/>
        <v>0</v>
      </c>
      <c r="FQ29" s="164">
        <f t="shared" si="324"/>
        <v>0</v>
      </c>
      <c r="FR29" s="164">
        <f t="shared" si="324"/>
        <v>0</v>
      </c>
      <c r="FS29" s="164">
        <f t="shared" si="324"/>
        <v>0</v>
      </c>
      <c r="FT29" s="164">
        <f t="shared" si="324"/>
        <v>0</v>
      </c>
      <c r="FU29" s="164">
        <f t="shared" si="324"/>
        <v>0</v>
      </c>
      <c r="FV29" s="164">
        <f t="shared" si="324"/>
        <v>0</v>
      </c>
      <c r="FW29" s="164">
        <f t="shared" si="324"/>
        <v>0</v>
      </c>
      <c r="FX29" s="164">
        <f t="shared" si="324"/>
        <v>0</v>
      </c>
      <c r="FY29" s="164">
        <f t="shared" si="324"/>
        <v>0</v>
      </c>
      <c r="FZ29" s="164">
        <f t="shared" si="324"/>
        <v>0</v>
      </c>
      <c r="GA29" s="164">
        <f t="shared" si="324"/>
        <v>0</v>
      </c>
      <c r="GB29" s="164">
        <f t="shared" si="324"/>
        <v>0</v>
      </c>
      <c r="GC29" s="164">
        <f t="shared" si="324"/>
        <v>0</v>
      </c>
      <c r="GD29" s="164">
        <f t="shared" si="324"/>
        <v>0</v>
      </c>
      <c r="GE29" s="164">
        <f t="shared" si="324"/>
        <v>0</v>
      </c>
      <c r="GF29" s="164">
        <f t="shared" si="324"/>
        <v>0</v>
      </c>
      <c r="GG29" s="164">
        <f t="shared" si="324"/>
        <v>0</v>
      </c>
      <c r="GH29" s="164">
        <f t="shared" si="324"/>
        <v>0</v>
      </c>
      <c r="GI29" s="164">
        <f t="shared" si="324"/>
        <v>0</v>
      </c>
      <c r="GJ29" s="164">
        <f t="shared" si="324"/>
        <v>0</v>
      </c>
      <c r="GK29" s="164">
        <f t="shared" si="324"/>
        <v>0</v>
      </c>
      <c r="GL29" s="164">
        <f t="shared" si="324"/>
        <v>0</v>
      </c>
      <c r="GM29" s="164">
        <f t="shared" si="324"/>
        <v>0</v>
      </c>
      <c r="GN29" s="164">
        <f t="shared" si="324"/>
        <v>0</v>
      </c>
      <c r="GO29" s="164">
        <f t="shared" si="324"/>
        <v>0</v>
      </c>
      <c r="GP29" s="164">
        <f t="shared" si="324"/>
        <v>0</v>
      </c>
      <c r="GQ29" s="164">
        <f t="shared" si="324"/>
        <v>0</v>
      </c>
      <c r="GR29" s="164">
        <f t="shared" si="324"/>
        <v>0</v>
      </c>
      <c r="GS29" s="164">
        <f t="shared" si="324"/>
        <v>0</v>
      </c>
      <c r="GT29" s="164">
        <f t="shared" si="324"/>
        <v>0</v>
      </c>
      <c r="GU29" s="164">
        <f t="shared" si="324"/>
        <v>0</v>
      </c>
      <c r="GV29" s="164">
        <f t="shared" si="324"/>
        <v>0</v>
      </c>
      <c r="GW29" s="164">
        <f t="shared" si="324"/>
        <v>0</v>
      </c>
      <c r="GX29" s="164">
        <f t="shared" si="324"/>
        <v>0</v>
      </c>
      <c r="GY29" s="164">
        <f t="shared" si="324"/>
        <v>0</v>
      </c>
      <c r="GZ29" s="164">
        <f t="shared" si="324"/>
        <v>0</v>
      </c>
      <c r="HA29" s="164">
        <f t="shared" si="324"/>
        <v>0</v>
      </c>
      <c r="HB29" s="164">
        <f t="shared" si="324"/>
        <v>0</v>
      </c>
      <c r="HC29" s="164">
        <f t="shared" si="324"/>
        <v>0</v>
      </c>
      <c r="HD29" s="164">
        <f t="shared" si="324"/>
        <v>0</v>
      </c>
      <c r="HE29" s="164">
        <f t="shared" si="324"/>
        <v>0</v>
      </c>
      <c r="HF29" s="164">
        <f t="shared" si="324"/>
        <v>0</v>
      </c>
      <c r="HG29" s="164">
        <f t="shared" si="324"/>
        <v>0</v>
      </c>
      <c r="HH29" s="164">
        <f t="shared" si="324"/>
        <v>0</v>
      </c>
      <c r="HI29" s="164">
        <f t="shared" si="324"/>
        <v>0</v>
      </c>
      <c r="HJ29" s="164">
        <f t="shared" si="324"/>
        <v>0</v>
      </c>
      <c r="HK29" s="164">
        <f t="shared" si="324"/>
        <v>0</v>
      </c>
      <c r="HL29" s="164">
        <f t="shared" si="324"/>
        <v>0</v>
      </c>
      <c r="HM29" s="164">
        <f t="shared" si="324"/>
        <v>0</v>
      </c>
      <c r="HN29" s="164">
        <f t="shared" si="324"/>
        <v>0</v>
      </c>
      <c r="HO29" s="164">
        <f t="shared" si="324"/>
        <v>0</v>
      </c>
      <c r="HP29" s="164">
        <f t="shared" ref="HP29:IL29" si="325">SUM(HP30:HP38)</f>
        <v>0</v>
      </c>
      <c r="HQ29" s="164">
        <f t="shared" si="325"/>
        <v>0</v>
      </c>
      <c r="HR29" s="164">
        <f t="shared" si="325"/>
        <v>0</v>
      </c>
      <c r="HS29" s="164">
        <f t="shared" si="325"/>
        <v>0</v>
      </c>
      <c r="HT29" s="164">
        <f t="shared" si="325"/>
        <v>0</v>
      </c>
      <c r="HU29" s="164">
        <f t="shared" si="325"/>
        <v>0</v>
      </c>
      <c r="HV29" s="164">
        <f t="shared" si="325"/>
        <v>0</v>
      </c>
      <c r="HW29" s="164">
        <f t="shared" si="325"/>
        <v>0</v>
      </c>
      <c r="HX29" s="164">
        <f t="shared" si="325"/>
        <v>0</v>
      </c>
      <c r="HY29" s="164">
        <f t="shared" si="325"/>
        <v>0</v>
      </c>
      <c r="HZ29" s="164">
        <f t="shared" si="325"/>
        <v>0</v>
      </c>
      <c r="IA29" s="164">
        <f t="shared" si="325"/>
        <v>0</v>
      </c>
      <c r="IB29" s="164">
        <f t="shared" si="325"/>
        <v>0</v>
      </c>
      <c r="IC29" s="164">
        <f t="shared" si="325"/>
        <v>0</v>
      </c>
      <c r="ID29" s="164">
        <f t="shared" si="325"/>
        <v>0</v>
      </c>
      <c r="IE29" s="164">
        <f t="shared" si="325"/>
        <v>0</v>
      </c>
      <c r="IF29" s="164">
        <f t="shared" si="325"/>
        <v>0</v>
      </c>
      <c r="IG29" s="164">
        <f t="shared" si="325"/>
        <v>0</v>
      </c>
      <c r="IH29" s="164">
        <f t="shared" si="325"/>
        <v>0</v>
      </c>
      <c r="II29" s="164">
        <f t="shared" si="325"/>
        <v>0</v>
      </c>
      <c r="IJ29" s="164">
        <f t="shared" si="325"/>
        <v>0</v>
      </c>
      <c r="IK29" s="164">
        <f t="shared" si="325"/>
        <v>0</v>
      </c>
      <c r="IL29" s="164">
        <f t="shared" si="325"/>
        <v>0</v>
      </c>
    </row>
    <row r="30" spans="1:246" ht="15.75" customHeight="1" outlineLevel="1" x14ac:dyDescent="0.35">
      <c r="A30" s="3" t="s">
        <v>32</v>
      </c>
      <c r="B30" s="70"/>
      <c r="C30" s="70"/>
      <c r="D30" s="168">
        <f>SUMPRODUCT(('Controle de NFs Tomadas'!$E$4:$E$9993=$A$1)*('Controle de NFs Tomadas'!$C$4:$C$9993=D$2)*('Controle de NFs Tomadas'!$G$4:$G$9993=$A30)*('Controle de NFs Tomadas'!$I$4:$I$9993))</f>
        <v>0</v>
      </c>
      <c r="E30" s="168">
        <f>SUMPRODUCT(('Controle de NFs Tomadas'!$E$4:$E$9993=$A$1)*('Controle de NFs Tomadas'!$C$4:$C$9993=E$2)*('Controle de NFs Tomadas'!$G$4:$G$9993=$A30)*('Controle de NFs Tomadas'!$I$4:$I$9993))</f>
        <v>0</v>
      </c>
      <c r="F30" s="168">
        <f>SUMPRODUCT(('Controle de NFs Tomadas'!$E$4:$E$9993=$A$1)*('Controle de NFs Tomadas'!$C$4:$C$9993=F$2)*('Controle de NFs Tomadas'!$G$4:$G$9993=$A30)*('Controle de NFs Tomadas'!$I$4:$I$9993))</f>
        <v>0</v>
      </c>
      <c r="G30" s="168">
        <f>SUMPRODUCT(('Controle de NFs Tomadas'!$E$4:$E$9993=$A$1)*('Controle de NFs Tomadas'!$C$4:$C$9993=G$2)*('Controle de NFs Tomadas'!$G$4:$G$9993=$A30)*('Controle de NFs Tomadas'!$I$4:$I$9993))</f>
        <v>0</v>
      </c>
      <c r="H30" s="168">
        <f>SUMPRODUCT(('Controle de NFs Tomadas'!$E$4:$E$9993=$A$1)*('Controle de NFs Tomadas'!$C$4:$C$9993=H$2)*('Controle de NFs Tomadas'!$G$4:$G$9993=$A30)*('Controle de NFs Tomadas'!$I$4:$I$9993))</f>
        <v>0</v>
      </c>
      <c r="I30" s="168">
        <f>SUMPRODUCT(('Controle de NFs Tomadas'!$E$4:$E$9993=$A$1)*('Controle de NFs Tomadas'!$C$4:$C$9993=I$2)*('Controle de NFs Tomadas'!$G$4:$G$9993=$A30)*('Controle de NFs Tomadas'!$I$4:$I$9993))</f>
        <v>0</v>
      </c>
      <c r="J30" s="168">
        <f>SUMPRODUCT(('Controle de NFs Tomadas'!$E$4:$E$9993=$A$1)*('Controle de NFs Tomadas'!$C$4:$C$9993=J$2)*('Controle de NFs Tomadas'!$G$4:$G$9993=$A30)*('Controle de NFs Tomadas'!$I$4:$I$9993))</f>
        <v>0</v>
      </c>
      <c r="K30" s="168">
        <f>SUMPRODUCT(('Controle de NFs Tomadas'!$E$4:$E$9993=$A$1)*('Controle de NFs Tomadas'!$C$4:$C$9993=K$2)*('Controle de NFs Tomadas'!$G$4:$G$9993=$A30)*('Controle de NFs Tomadas'!$I$4:$I$9993))</f>
        <v>0</v>
      </c>
      <c r="L30" s="168">
        <f>SUMPRODUCT(('Controle de NFs Tomadas'!$E$4:$E$9993=$A$1)*('Controle de NFs Tomadas'!$C$4:$C$9993=L$2)*('Controle de NFs Tomadas'!$G$4:$G$9993=$A30)*('Controle de NFs Tomadas'!$I$4:$I$9993))</f>
        <v>0</v>
      </c>
      <c r="M30" s="168">
        <f>SUMPRODUCT(('Controle de NFs Tomadas'!$E$4:$E$9993=$A$1)*('Controle de NFs Tomadas'!$C$4:$C$9993=M$2)*('Controle de NFs Tomadas'!$G$4:$G$9993=$A30)*('Controle de NFs Tomadas'!$I$4:$I$9993))</f>
        <v>0</v>
      </c>
      <c r="N30" s="168">
        <f>SUMPRODUCT(('Controle de NFs Tomadas'!$E$4:$E$9993=$A$1)*('Controle de NFs Tomadas'!$C$4:$C$9993=N$2)*('Controle de NFs Tomadas'!$G$4:$G$9993=$A30)*('Controle de NFs Tomadas'!$I$4:$I$9993))</f>
        <v>0</v>
      </c>
      <c r="O30" s="168">
        <f>SUMPRODUCT(('Controle de NFs Tomadas'!$E$4:$E$9993=$A$1)*('Controle de NFs Tomadas'!$C$4:$C$9993=O$2)*('Controle de NFs Tomadas'!$G$4:$G$9993=$A30)*('Controle de NFs Tomadas'!$I$4:$I$9993))</f>
        <v>0</v>
      </c>
      <c r="P30" s="168">
        <f>SUMPRODUCT(('Controle de NFs Tomadas'!$E$4:$E$9993=$A$1)*('Controle de NFs Tomadas'!$C$4:$C$9993=P$2)*('Controle de NFs Tomadas'!$G$4:$G$9993=$A30)*('Controle de NFs Tomadas'!$I$4:$I$9993))</f>
        <v>0</v>
      </c>
      <c r="Q30" s="168">
        <f>SUMPRODUCT(('Controle de NFs Tomadas'!$E$4:$E$9993=$A$1)*('Controle de NFs Tomadas'!$C$4:$C$9993=Q$2)*('Controle de NFs Tomadas'!$G$4:$G$9993=$A30)*('Controle de NFs Tomadas'!$I$4:$I$9993))</f>
        <v>0</v>
      </c>
      <c r="R30" s="168">
        <f>SUMPRODUCT(('Controle de NFs Tomadas'!$E$4:$E$9993=$A$1)*('Controle de NFs Tomadas'!$C$4:$C$9993=R$2)*('Controle de NFs Tomadas'!$G$4:$G$9993=$A30)*('Controle de NFs Tomadas'!$I$4:$I$9993))</f>
        <v>0</v>
      </c>
      <c r="S30" s="168">
        <f>SUMPRODUCT(('Controle de NFs Tomadas'!$E$4:$E$9993=$A$1)*('Controle de NFs Tomadas'!$C$4:$C$9993=S$2)*('Controle de NFs Tomadas'!$G$4:$G$9993=$A30)*('Controle de NFs Tomadas'!$I$4:$I$9993))</f>
        <v>0</v>
      </c>
      <c r="T30" s="168">
        <f>SUMPRODUCT(('Controle de NFs Tomadas'!$E$4:$E$9993=$A$1)*('Controle de NFs Tomadas'!$C$4:$C$9993=T$2)*('Controle de NFs Tomadas'!$G$4:$G$9993=$A30)*('Controle de NFs Tomadas'!$I$4:$I$9993))</f>
        <v>0</v>
      </c>
      <c r="U30" s="168">
        <f>SUMPRODUCT(('Controle de NFs Tomadas'!$E$4:$E$9993=$A$1)*('Controle de NFs Tomadas'!$C$4:$C$9993=U$2)*('Controle de NFs Tomadas'!$G$4:$G$9993=$A30)*('Controle de NFs Tomadas'!$I$4:$I$9993))</f>
        <v>0</v>
      </c>
      <c r="V30" s="168">
        <f>SUMPRODUCT(('Controle de NFs Tomadas'!$E$4:$E$9993=$A$1)*('Controle de NFs Tomadas'!$C$4:$C$9993=V$2)*('Controle de NFs Tomadas'!$G$4:$G$9993=$A30)*('Controle de NFs Tomadas'!$I$4:$I$9993))</f>
        <v>0</v>
      </c>
      <c r="W30" s="168">
        <f>SUMPRODUCT(('Controle de NFs Tomadas'!$E$4:$E$9993=$A$1)*('Controle de NFs Tomadas'!$C$4:$C$9993=W$2)*('Controle de NFs Tomadas'!$G$4:$G$9993=$A30)*('Controle de NFs Tomadas'!$I$4:$I$9993))</f>
        <v>493.47</v>
      </c>
      <c r="X30" s="168">
        <f>SUMPRODUCT(('Controle de NFs Tomadas'!$E$4:$E$9993=$A$1)*('Controle de NFs Tomadas'!$C$4:$C$9993=X$2)*('Controle de NFs Tomadas'!$G$4:$G$9993=$A30)*('Controle de NFs Tomadas'!$I$4:$I$9993))</f>
        <v>0</v>
      </c>
      <c r="Y30" s="168">
        <f>SUMPRODUCT(('Controle de NFs Tomadas'!$E$4:$E$9993=$A$1)*('Controle de NFs Tomadas'!$C$4:$C$9993=Y$2)*('Controle de NFs Tomadas'!$G$4:$G$9993=$A30)*('Controle de NFs Tomadas'!$I$4:$I$9993))</f>
        <v>0</v>
      </c>
      <c r="Z30" s="168">
        <v>554.4</v>
      </c>
      <c r="AA30" s="168">
        <f>SUMPRODUCT(('Controle de NFs Tomadas'!$E$4:$E$9993=$A$1)*('Controle de NFs Tomadas'!$C$4:$C$9993=AA$2)*('Controle de NFs Tomadas'!$G$4:$G$9993=$A30)*('Controle de NFs Tomadas'!$I$4:$I$9993))</f>
        <v>439</v>
      </c>
      <c r="AB30" s="168">
        <v>1681.19</v>
      </c>
      <c r="AC30" s="168">
        <v>91.36</v>
      </c>
      <c r="AD30" s="168">
        <f>SUMPRODUCT(('Controle de NFs Tomadas'!$E$4:$E$9993=$A$1)*('Controle de NFs Tomadas'!$C$4:$C$9993=AD$2)*('Controle de NFs Tomadas'!$G$4:$G$9993=$A30)*('Controle de NFs Tomadas'!$I$4:$I$9993))</f>
        <v>0</v>
      </c>
      <c r="AE30" s="168">
        <f>SUMPRODUCT(('Controle de NFs Tomadas'!$E$4:$E$9993=$A$1)*('Controle de NFs Tomadas'!$C$4:$C$9993=AE$2)*('Controle de NFs Tomadas'!$G$4:$G$9993=$A30)*('Controle de NFs Tomadas'!$I$4:$I$9993))</f>
        <v>0</v>
      </c>
      <c r="AF30" s="168">
        <f>SUMPRODUCT(('Controle de NFs Tomadas'!$E$4:$E$9993=$A$1)*('Controle de NFs Tomadas'!$C$4:$C$9993=AF$2)*('Controle de NFs Tomadas'!$G$4:$G$9993=$A30)*('Controle de NFs Tomadas'!$I$4:$I$9993))</f>
        <v>296.68</v>
      </c>
      <c r="AG30" s="168">
        <f>SUMPRODUCT(('Controle de NFs Tomadas'!$E$4:$E$9993=$A$1)*('Controle de NFs Tomadas'!$C$4:$C$9993=AG$2)*('Controle de NFs Tomadas'!$G$4:$G$9993=$A30)*('Controle de NFs Tomadas'!$I$4:$I$9993))</f>
        <v>1358</v>
      </c>
      <c r="AH30" s="168">
        <f>SUMPRODUCT(('Controle de NFs Tomadas'!$E$4:$E$9993=$A$1)*('Controle de NFs Tomadas'!$C$4:$C$9993=AH$2)*('Controle de NFs Tomadas'!$G$4:$G$9993=$A30)*('Controle de NFs Tomadas'!$I$4:$I$9993))</f>
        <v>487</v>
      </c>
      <c r="AI30" s="168">
        <f>SUMPRODUCT(('Controle de NFs Tomadas'!$E$4:$E$9993=$A$1)*('Controle de NFs Tomadas'!$C$4:$C$9993=AI$2)*('Controle de NFs Tomadas'!$G$4:$G$9993=$A30)*('Controle de NFs Tomadas'!$I$4:$I$9993))</f>
        <v>0</v>
      </c>
      <c r="AJ30" s="168">
        <f>SUMPRODUCT(('Controle de NFs Tomadas'!$E$4:$E$9993=$A$1)*('Controle de NFs Tomadas'!$C$4:$C$9993=AJ$2)*('Controle de NFs Tomadas'!$G$4:$G$9993=$A30)*('Controle de NFs Tomadas'!$I$4:$I$9993))</f>
        <v>0</v>
      </c>
      <c r="AK30" s="168">
        <f>SUMPRODUCT(('Controle de NFs Tomadas'!$E$4:$E$9993=$A$1)*('Controle de NFs Tomadas'!$C$4:$C$9993=AK$2)*('Controle de NFs Tomadas'!$G$4:$G$9993=$A30)*('Controle de NFs Tomadas'!$I$4:$I$9993))</f>
        <v>0</v>
      </c>
      <c r="AL30" s="168">
        <f>SUMPRODUCT(('Controle de NFs Tomadas'!$E$4:$E$9993=$A$1)*('Controle de NFs Tomadas'!$C$4:$C$9993=AL$2)*('Controle de NFs Tomadas'!$G$4:$G$9993=$A30)*('Controle de NFs Tomadas'!$I$4:$I$9993))</f>
        <v>0</v>
      </c>
      <c r="AM30" s="168">
        <f>SUMPRODUCT(('Controle de NFs Tomadas'!$E$4:$E$9993=$A$1)*('Controle de NFs Tomadas'!$C$4:$C$9993=AM$2)*('Controle de NFs Tomadas'!$G$4:$G$9993=$A30)*('Controle de NFs Tomadas'!$I$4:$I$9993))</f>
        <v>0</v>
      </c>
      <c r="AN30" s="168">
        <f>SUMPRODUCT(('Controle de NFs Tomadas'!$E$4:$E$9993=$A$1)*('Controle de NFs Tomadas'!$C$4:$C$9993=AN$2)*('Controle de NFs Tomadas'!$G$4:$G$9993=$A30)*('Controle de NFs Tomadas'!$I$4:$I$9993))</f>
        <v>0</v>
      </c>
      <c r="AO30" s="168">
        <f>SUMPRODUCT(('Controle de NFs Tomadas'!$E$4:$E$9993=$A$1)*('Controle de NFs Tomadas'!$C$4:$C$9993=AO$2)*('Controle de NFs Tomadas'!$G$4:$G$9993=$A30)*('Controle de NFs Tomadas'!$I$4:$I$9993))</f>
        <v>482</v>
      </c>
      <c r="AP30" s="168">
        <f>SUMPRODUCT(('Controle de NFs Tomadas'!$E$4:$E$9993=$A$1)*('Controle de NFs Tomadas'!$C$4:$C$9993=AP$2)*('Controle de NFs Tomadas'!$G$4:$G$9993=$A30)*('Controle de NFs Tomadas'!$I$4:$I$9993))</f>
        <v>430.98</v>
      </c>
      <c r="AQ30" s="168">
        <f>SUMPRODUCT(('Controle de NFs Tomadas'!$E$4:$E$9993=$A$1)*('Controle de NFs Tomadas'!$C$4:$C$9993=AQ$2)*('Controle de NFs Tomadas'!$G$4:$G$9993=$A30)*('Controle de NFs Tomadas'!$I$4:$I$9993))</f>
        <v>0</v>
      </c>
      <c r="AR30" s="168">
        <f>SUMPRODUCT(('Controle de NFs Tomadas'!$E$4:$E$9993=$A$1)*('Controle de NFs Tomadas'!$C$4:$C$9993=AR$2)*('Controle de NFs Tomadas'!$G$4:$G$9993=$A30)*('Controle de NFs Tomadas'!$I$4:$I$9993))</f>
        <v>0</v>
      </c>
      <c r="AS30" s="168">
        <f>SUMPRODUCT(('Controle de NFs Tomadas'!$E$4:$E$9993=$A$1)*('Controle de NFs Tomadas'!$C$4:$C$9993=AS$2)*('Controle de NFs Tomadas'!$G$4:$G$9993=$A30)*('Controle de NFs Tomadas'!$I$4:$I$9993))</f>
        <v>0</v>
      </c>
      <c r="AT30" s="168">
        <f>SUMPRODUCT(('Controle de NFs Tomadas'!$E$4:$E$9993=$A$1)*('Controle de NFs Tomadas'!$C$4:$C$9993=AT$2)*('Controle de NFs Tomadas'!$G$4:$G$9993=$A30)*('Controle de NFs Tomadas'!$I$4:$I$9993))</f>
        <v>452</v>
      </c>
      <c r="AU30" s="168">
        <v>213.36</v>
      </c>
      <c r="AV30" s="168">
        <f>SUMPRODUCT(('Controle de NFs Tomadas'!$E$4:$E$9993=$A$1)*('Controle de NFs Tomadas'!$C$4:$C$9993=AV$2)*('Controle de NFs Tomadas'!$G$4:$G$9993=$A30)*('Controle de NFs Tomadas'!$I$4:$I$9993))</f>
        <v>0</v>
      </c>
      <c r="AW30" s="168">
        <f>SUMPRODUCT(('Controle de NFs Tomadas'!$E$4:$E$9993=$A$1)*('Controle de NFs Tomadas'!$C$4:$C$9993=AW$2)*('Controle de NFs Tomadas'!$G$4:$G$9993=$A30)*('Controle de NFs Tomadas'!$I$4:$I$9993))</f>
        <v>0</v>
      </c>
      <c r="AX30" s="168">
        <f>SUMPRODUCT(('Controle de NFs Tomadas'!$E$4:$E$9993=$A$1)*('Controle de NFs Tomadas'!$C$4:$C$9993=AX$2)*('Controle de NFs Tomadas'!$G$4:$G$9993=$A30)*('Controle de NFs Tomadas'!$I$4:$I$9993))</f>
        <v>0</v>
      </c>
      <c r="AY30" s="168">
        <f>SUMPRODUCT(('Controle de NFs Tomadas'!$E$4:$E$9993=$A$1)*('Controle de NFs Tomadas'!$C$4:$C$9993=AY$2)*('Controle de NFs Tomadas'!$G$4:$G$9993=$A30)*('Controle de NFs Tomadas'!$I$4:$I$9993))</f>
        <v>0</v>
      </c>
      <c r="AZ30" s="168">
        <f>SUMPRODUCT(('Controle de NFs Tomadas'!$E$4:$E$9993=$A$1)*('Controle de NFs Tomadas'!$C$4:$C$9993=AZ$2)*('Controle de NFs Tomadas'!$G$4:$G$9993=$A30)*('Controle de NFs Tomadas'!$I$4:$I$9993))</f>
        <v>0</v>
      </c>
      <c r="BA30" s="168">
        <f>SUMPRODUCT(('Controle de NFs Tomadas'!$E$4:$E$9993=$A$1)*('Controle de NFs Tomadas'!$C$4:$C$9993=BA$2)*('Controle de NFs Tomadas'!$G$4:$G$9993=$A30)*('Controle de NFs Tomadas'!$I$4:$I$9993))</f>
        <v>461</v>
      </c>
      <c r="BB30" s="168">
        <f>SUMPRODUCT(('Controle de NFs Tomadas'!$E$4:$E$9993=$A$1)*('Controle de NFs Tomadas'!$C$4:$C$9993=BB$2)*('Controle de NFs Tomadas'!$G$4:$G$9993=$A30)*('Controle de NFs Tomadas'!$I$4:$I$9993))</f>
        <v>0</v>
      </c>
      <c r="BC30" s="168">
        <f>SUMPRODUCT(('Controle de NFs Tomadas'!$E$4:$E$9993=$A$1)*('Controle de NFs Tomadas'!$C$4:$C$9993=BC$2)*('Controle de NFs Tomadas'!$G$4:$G$9993=$A30)*('Controle de NFs Tomadas'!$I$4:$I$9993))</f>
        <v>0</v>
      </c>
      <c r="BD30" s="168">
        <f>SUMPRODUCT(('Controle de NFs Tomadas'!$E$4:$E$9993=$A$1)*('Controle de NFs Tomadas'!$C$4:$C$9993=BD$2)*('Controle de NFs Tomadas'!$G$4:$G$9993=$A30)*('Controle de NFs Tomadas'!$I$4:$I$9993))</f>
        <v>0</v>
      </c>
      <c r="BE30" s="168">
        <f>SUMPRODUCT(('Controle de NFs Tomadas'!$E$4:$E$9993=$A$1)*('Controle de NFs Tomadas'!$C$4:$C$9993=BE$2)*('Controle de NFs Tomadas'!$G$4:$G$9993=$A30)*('Controle de NFs Tomadas'!$I$4:$I$9993))</f>
        <v>0</v>
      </c>
      <c r="BF30" s="168">
        <v>0</v>
      </c>
      <c r="BG30" s="168">
        <f>SUMPRODUCT(('Controle de NFs Tomadas'!$E$4:$E$9993=$A$1)*('Controle de NFs Tomadas'!$C$4:$C$9993=BG$2)*('Controle de NFs Tomadas'!$G$4:$G$9993=$A30)*('Controle de NFs Tomadas'!$I$4:$I$9993))</f>
        <v>0</v>
      </c>
      <c r="BH30" s="168">
        <v>751.24</v>
      </c>
      <c r="BI30" s="168">
        <v>1014.65</v>
      </c>
      <c r="BJ30" s="168">
        <v>1354</v>
      </c>
      <c r="BK30" s="168">
        <f>SUMPRODUCT(('Controle de NFs Tomadas'!$E$4:$E$9993=$A$1)*('Controle de NFs Tomadas'!$C$4:$C$9993=BK$2)*('Controle de NFs Tomadas'!$G$4:$G$9993=$A30)*('Controle de NFs Tomadas'!$I$4:$I$9993))</f>
        <v>0</v>
      </c>
      <c r="BL30" s="168">
        <f>SUMPRODUCT(('Controle de NFs Tomadas'!$E$4:$E$9993=$A$1)*('Controle de NFs Tomadas'!$C$4:$C$9993=BL$2)*('Controle de NFs Tomadas'!$G$4:$G$9993=$A30)*('Controle de NFs Tomadas'!$I$4:$I$9993))</f>
        <v>0</v>
      </c>
      <c r="BM30" s="168">
        <f>SUMPRODUCT(('Controle de NFs Tomadas'!$E$4:$E$9993=$A$1)*('Controle de NFs Tomadas'!$C$4:$C$9993=BM$2)*('Controle de NFs Tomadas'!$G$4:$G$9993=$A30)*('Controle de NFs Tomadas'!$I$4:$I$9993))</f>
        <v>0</v>
      </c>
      <c r="BN30" s="168">
        <f>SUMPRODUCT(('Controle de NFs Tomadas'!$E$4:$E$9993=$A$1)*('Controle de NFs Tomadas'!$C$4:$C$9993=BN$2)*('Controle de NFs Tomadas'!$G$4:$G$9993=$A30)*('Controle de NFs Tomadas'!$I$4:$I$9993))</f>
        <v>0</v>
      </c>
      <c r="BO30" s="168">
        <v>459.3</v>
      </c>
      <c r="BP30" s="168">
        <v>711.2</v>
      </c>
      <c r="BQ30" s="168">
        <v>1450.15</v>
      </c>
      <c r="BR30" s="168">
        <f>SUMPRODUCT(('Controle de NFs Tomadas'!$E$4:$E$9993=$A$1)*('Controle de NFs Tomadas'!$C$4:$C$9993=BR$2)*('Controle de NFs Tomadas'!$G$4:$G$9993=$A30)*('Controle de NFs Tomadas'!$I$4:$I$9993))</f>
        <v>0</v>
      </c>
      <c r="BS30" s="168">
        <f>SUMPRODUCT(('Controle de NFs Tomadas'!$E$4:$E$9993=$A$1)*('Controle de NFs Tomadas'!$C$4:$C$9993=BS$2)*('Controle de NFs Tomadas'!$G$4:$G$9993=$A30)*('Controle de NFs Tomadas'!$I$4:$I$9993))</f>
        <v>0</v>
      </c>
      <c r="BT30" s="168">
        <f>SUMPRODUCT(('Controle de NFs Tomadas'!$E$4:$E$9993=$A$1)*('Controle de NFs Tomadas'!$C$4:$C$9993=BT$2)*('Controle de NFs Tomadas'!$G$4:$G$9993=$A30)*('Controle de NFs Tomadas'!$I$4:$I$9993))</f>
        <v>0</v>
      </c>
      <c r="BU30" s="168">
        <f>SUMPRODUCT(('Controle de NFs Tomadas'!$E$4:$E$9993=$A$1)*('Controle de NFs Tomadas'!$C$4:$C$9993=BU$2)*('Controle de NFs Tomadas'!$G$4:$G$9993=$A30)*('Controle de NFs Tomadas'!$I$4:$I$9993))</f>
        <v>0</v>
      </c>
      <c r="BV30" s="168">
        <f>SUMPRODUCT(('Controle de NFs Tomadas'!$E$4:$E$9993=$A$1)*('Controle de NFs Tomadas'!$C$4:$C$9993=BV$2)*('Controle de NFs Tomadas'!$G$4:$G$9993=$A30)*('Controle de NFs Tomadas'!$I$4:$I$9993))</f>
        <v>0</v>
      </c>
      <c r="BW30" s="168">
        <v>213.4</v>
      </c>
      <c r="BX30" s="168">
        <v>2146.5500000000002</v>
      </c>
      <c r="BY30" s="168">
        <v>342.95</v>
      </c>
      <c r="BZ30" s="168">
        <f>SUMPRODUCT(('Controle de NFs Tomadas'!$E$4:$E$9993=$A$1)*('Controle de NFs Tomadas'!$C$4:$C$9993=BZ$2)*('Controle de NFs Tomadas'!$G$4:$G$9993=$A30)*('Controle de NFs Tomadas'!$I$4:$I$9993))</f>
        <v>620.73</v>
      </c>
      <c r="CA30" s="168">
        <f>SUMPRODUCT(('Controle de NFs Tomadas'!$E$4:$E$9993=$A$1)*('Controle de NFs Tomadas'!$C$4:$C$9993=CA$2)*('Controle de NFs Tomadas'!$G$4:$G$9993=$A30)*('Controle de NFs Tomadas'!$I$4:$I$9993))</f>
        <v>0</v>
      </c>
      <c r="CB30" s="168"/>
      <c r="CC30" s="168">
        <f>SUMPRODUCT(('Controle de NFs Tomadas'!$E$4:$E$9993=$A$1)*('Controle de NFs Tomadas'!$C$4:$C$9993=CC$2)*('Controle de NFs Tomadas'!$G$4:$G$9993=$A30)*('Controle de NFs Tomadas'!$I$4:$I$9993))</f>
        <v>422</v>
      </c>
      <c r="CD30" s="168">
        <f>SUMPRODUCT(('Controle de NFs Tomadas'!$E$4:$E$9993=$A$1)*('Controle de NFs Tomadas'!$C$4:$C$9993=CD$2)*('Controle de NFs Tomadas'!$G$4:$G$9993=$A30)*('Controle de NFs Tomadas'!$I$4:$I$9993))</f>
        <v>0</v>
      </c>
      <c r="CE30" s="168">
        <f>SUMPRODUCT(('Controle de NFs Tomadas'!$E$4:$E$9993=$A$1)*('Controle de NFs Tomadas'!$C$4:$C$9993=CE$2)*('Controle de NFs Tomadas'!$G$4:$G$9993=$A30)*('Controle de NFs Tomadas'!$I$4:$I$9993))</f>
        <v>0</v>
      </c>
      <c r="CF30" s="168">
        <f>SUMPRODUCT(('Controle de NFs Tomadas'!$E$4:$E$9993=$A$1)*('Controle de NFs Tomadas'!$C$4:$C$9993=CF$2)*('Controle de NFs Tomadas'!$G$4:$G$9993=$A30)*('Controle de NFs Tomadas'!$I$4:$I$9993))</f>
        <v>0</v>
      </c>
      <c r="CG30" s="168">
        <v>554.79999999999995</v>
      </c>
      <c r="CH30" s="168">
        <f>SUMPRODUCT(('Controle de NFs Tomadas'!$E$4:$E$9993=$A$1)*('Controle de NFs Tomadas'!$C$4:$C$9993=CH$2)*('Controle de NFs Tomadas'!$G$4:$G$9993=$A30)*('Controle de NFs Tomadas'!$I$4:$I$9993))</f>
        <v>815</v>
      </c>
      <c r="CI30" s="168">
        <f>SUMPRODUCT(('Controle de NFs Tomadas'!$E$4:$E$9993=$A$1)*('Controle de NFs Tomadas'!$C$4:$C$9993=CI$2)*('Controle de NFs Tomadas'!$G$4:$G$9993=$A30)*('Controle de NFs Tomadas'!$I$4:$I$9993))</f>
        <v>0</v>
      </c>
      <c r="CJ30" s="168">
        <f>SUMPRODUCT(('Controle de NFs Tomadas'!$E$4:$E$9993=$A$1)*('Controle de NFs Tomadas'!$C$4:$C$9993=CJ$2)*('Controle de NFs Tomadas'!$G$4:$G$9993=$A30)*('Controle de NFs Tomadas'!$I$4:$I$9993))</f>
        <v>0</v>
      </c>
      <c r="CK30" s="168">
        <f>SUMPRODUCT(('Controle de NFs Tomadas'!$E$4:$E$9993=$A$1)*('Controle de NFs Tomadas'!$C$4:$C$9993=CK$2)*('Controle de NFs Tomadas'!$G$4:$G$9993=$A30)*('Controle de NFs Tomadas'!$I$4:$I$9993))</f>
        <v>0</v>
      </c>
      <c r="CL30" s="168">
        <f>SUMPRODUCT(('Controle de NFs Tomadas'!$E$4:$E$9993=$A$1)*('Controle de NFs Tomadas'!$C$4:$C$9993=CL$2)*('Controle de NFs Tomadas'!$G$4:$G$9993=$A30)*('Controle de NFs Tomadas'!$I$4:$I$9993))</f>
        <v>898</v>
      </c>
      <c r="CM30" s="168">
        <f>SUMPRODUCT(('Controle de NFs Tomadas'!$E$4:$E$9993=$A$1)*('Controle de NFs Tomadas'!$C$4:$C$9993=CM$2)*('Controle de NFs Tomadas'!$G$4:$G$9993=$A30)*('Controle de NFs Tomadas'!$I$4:$I$9993))</f>
        <v>0</v>
      </c>
      <c r="CN30" s="168">
        <f>SUMPRODUCT(('Controle de NFs Tomadas'!$E$4:$E$9993=$A$1)*('Controle de NFs Tomadas'!$C$4:$C$9993=CN$2)*('Controle de NFs Tomadas'!$G$4:$G$9993=$A30)*('Controle de NFs Tomadas'!$I$4:$I$9993))</f>
        <v>288</v>
      </c>
      <c r="CO30" s="168">
        <f>SUMPRODUCT(('Controle de NFs Tomadas'!$E$4:$E$9993=$A$1)*('Controle de NFs Tomadas'!$C$4:$C$9993=CO$2)*('Controle de NFs Tomadas'!$G$4:$G$9993=$A30)*('Controle de NFs Tomadas'!$I$4:$I$9993))</f>
        <v>0</v>
      </c>
      <c r="CP30" s="168">
        <f>SUMPRODUCT(('Controle de NFs Tomadas'!$E$4:$E$9993=$A$1)*('Controle de NFs Tomadas'!$C$4:$C$9993=CP$2)*('Controle de NFs Tomadas'!$G$4:$G$9993=$A30)*('Controle de NFs Tomadas'!$I$4:$I$9993))</f>
        <v>0</v>
      </c>
      <c r="CQ30" s="168">
        <f>SUMPRODUCT(('Controle de NFs Tomadas'!$E$4:$E$9993=$A$1)*('Controle de NFs Tomadas'!$C$4:$C$9993=CQ$2)*('Controle de NFs Tomadas'!$G$4:$G$9993=$A30)*('Controle de NFs Tomadas'!$I$4:$I$9993))</f>
        <v>0</v>
      </c>
      <c r="CR30" s="168">
        <f>SUMPRODUCT(('Controle de NFs Tomadas'!$E$4:$E$9993=$A$1)*('Controle de NFs Tomadas'!$C$4:$C$9993=CR$2)*('Controle de NFs Tomadas'!$G$4:$G$9993=$A30)*('Controle de NFs Tomadas'!$I$4:$I$9993))</f>
        <v>0</v>
      </c>
      <c r="CS30" s="168">
        <f>SUMPRODUCT(('Controle de NFs Tomadas'!$E$4:$E$9993=$A$1)*('Controle de NFs Tomadas'!$C$4:$C$9993=CS$2)*('Controle de NFs Tomadas'!$G$4:$G$9993=$A30)*('Controle de NFs Tomadas'!$I$4:$I$9993))</f>
        <v>0</v>
      </c>
      <c r="CT30" s="168">
        <f>SUMPRODUCT(('Controle de NFs Tomadas'!$E$4:$E$9993=$A$1)*('Controle de NFs Tomadas'!$C$4:$C$9993=CT$2)*('Controle de NFs Tomadas'!$G$4:$G$9993=$A30)*('Controle de NFs Tomadas'!$I$4:$I$9993))</f>
        <v>0</v>
      </c>
      <c r="CU30" s="168">
        <f>SUMPRODUCT(('Controle de NFs Tomadas'!$E$4:$E$9993=$A$1)*('Controle de NFs Tomadas'!$C$4:$C$9993=CU$2)*('Controle de NFs Tomadas'!$G$4:$G$9993=$A30)*('Controle de NFs Tomadas'!$I$4:$I$9993))</f>
        <v>0</v>
      </c>
      <c r="CV30" s="168">
        <f>SUMPRODUCT(('Controle de NFs Tomadas'!$E$4:$E$9993=$A$1)*('Controle de NFs Tomadas'!$C$4:$C$9993=CV$2)*('Controle de NFs Tomadas'!$G$4:$G$9993=$A30)*('Controle de NFs Tomadas'!$I$4:$I$9993))</f>
        <v>0</v>
      </c>
      <c r="CW30" s="168">
        <f>SUMPRODUCT(('Controle de NFs Tomadas'!$E$4:$E$9993=$A$1)*('Controle de NFs Tomadas'!$C$4:$C$9993=CW$2)*('Controle de NFs Tomadas'!$G$4:$G$9993=$A30)*('Controle de NFs Tomadas'!$I$4:$I$9993))</f>
        <v>0</v>
      </c>
      <c r="CX30" s="168">
        <f>SUMPRODUCT(('Controle de NFs Tomadas'!$E$4:$E$9993=$A$1)*('Controle de NFs Tomadas'!$C$4:$C$9993=CX$2)*('Controle de NFs Tomadas'!$G$4:$G$9993=$A30)*('Controle de NFs Tomadas'!$I$4:$I$9993))</f>
        <v>0</v>
      </c>
      <c r="CY30" s="168">
        <f>SUMPRODUCT(('Controle de NFs Tomadas'!$E$4:$E$9993=$A$1)*('Controle de NFs Tomadas'!$C$4:$C$9993=CY$2)*('Controle de NFs Tomadas'!$G$4:$G$9993=$A30)*('Controle de NFs Tomadas'!$I$4:$I$9993))</f>
        <v>0</v>
      </c>
      <c r="CZ30" s="168">
        <f>SUMPRODUCT(('Controle de NFs Tomadas'!$E$4:$E$9993=$A$1)*('Controle de NFs Tomadas'!$C$4:$C$9993=CZ$2)*('Controle de NFs Tomadas'!$G$4:$G$9993=$A30)*('Controle de NFs Tomadas'!$I$4:$I$9993))</f>
        <v>0</v>
      </c>
      <c r="DA30" s="168">
        <f>SUMPRODUCT(('Controle de NFs Tomadas'!$E$4:$E$9993=$A$1)*('Controle de NFs Tomadas'!$C$4:$C$9993=DA$2)*('Controle de NFs Tomadas'!$G$4:$G$9993=$A30)*('Controle de NFs Tomadas'!$I$4:$I$9993))</f>
        <v>0</v>
      </c>
      <c r="DB30" s="168">
        <f>SUMPRODUCT(('Controle de NFs Tomadas'!$E$4:$E$9993=$A$1)*('Controle de NFs Tomadas'!$C$4:$C$9993=DB$2)*('Controle de NFs Tomadas'!$G$4:$G$9993=$A30)*('Controle de NFs Tomadas'!$I$4:$I$9993))</f>
        <v>0</v>
      </c>
      <c r="DC30" s="168">
        <f>SUMPRODUCT(('Controle de NFs Tomadas'!$E$4:$E$9993=$A$1)*('Controle de NFs Tomadas'!$C$4:$C$9993=DC$2)*('Controle de NFs Tomadas'!$G$4:$G$9993=$A30)*('Controle de NFs Tomadas'!$I$4:$I$9993))</f>
        <v>0</v>
      </c>
      <c r="DD30" s="168">
        <f>SUMPRODUCT(('Controle de NFs Tomadas'!$E$4:$E$9993=$A$1)*('Controle de NFs Tomadas'!$C$4:$C$9993=DD$2)*('Controle de NFs Tomadas'!$G$4:$G$9993=$A30)*('Controle de NFs Tomadas'!$I$4:$I$9993))</f>
        <v>0</v>
      </c>
      <c r="DE30" s="168">
        <f>SUMPRODUCT(('Controle de NFs Tomadas'!$E$4:$E$9993=$A$1)*('Controle de NFs Tomadas'!$C$4:$C$9993=DE$2)*('Controle de NFs Tomadas'!$G$4:$G$9993=$A30)*('Controle de NFs Tomadas'!$I$4:$I$9993))</f>
        <v>0</v>
      </c>
      <c r="DF30" s="168">
        <f>SUMPRODUCT(('Controle de NFs Tomadas'!$E$4:$E$9993=$A$1)*('Controle de NFs Tomadas'!$C$4:$C$9993=DF$2)*('Controle de NFs Tomadas'!$G$4:$G$9993=$A30)*('Controle de NFs Tomadas'!$I$4:$I$9993))</f>
        <v>0</v>
      </c>
      <c r="DG30" s="168">
        <f>SUMPRODUCT(('Controle de NFs Tomadas'!$E$4:$E$9993=$A$1)*('Controle de NFs Tomadas'!$C$4:$C$9993=DG$2)*('Controle de NFs Tomadas'!$G$4:$G$9993=$A30)*('Controle de NFs Tomadas'!$I$4:$I$9993))</f>
        <v>0</v>
      </c>
      <c r="DH30" s="168">
        <f>SUMPRODUCT(('Controle de NFs Tomadas'!$E$4:$E$9993=$A$1)*('Controle de NFs Tomadas'!$C$4:$C$9993=DH$2)*('Controle de NFs Tomadas'!$G$4:$G$9993=$A30)*('Controle de NFs Tomadas'!$I$4:$I$9993))</f>
        <v>0</v>
      </c>
      <c r="DI30" s="168">
        <f>SUMPRODUCT(('Controle de NFs Tomadas'!$E$4:$E$9993=$A$1)*('Controle de NFs Tomadas'!$C$4:$C$9993=DI$2)*('Controle de NFs Tomadas'!$G$4:$G$9993=$A30)*('Controle de NFs Tomadas'!$I$4:$I$9993))</f>
        <v>0</v>
      </c>
      <c r="DJ30" s="168">
        <f>SUMPRODUCT(('Controle de NFs Tomadas'!$E$4:$E$9993=$A$1)*('Controle de NFs Tomadas'!$C$4:$C$9993=DJ$2)*('Controle de NFs Tomadas'!$G$4:$G$9993=$A30)*('Controle de NFs Tomadas'!$I$4:$I$9993))</f>
        <v>0</v>
      </c>
      <c r="DK30" s="168">
        <f>SUMPRODUCT(('Controle de NFs Tomadas'!$E$4:$E$9993=$A$1)*('Controle de NFs Tomadas'!$C$4:$C$9993=DK$2)*('Controle de NFs Tomadas'!$G$4:$G$9993=$A30)*('Controle de NFs Tomadas'!$I$4:$I$9993))</f>
        <v>0</v>
      </c>
      <c r="DL30" s="168">
        <f>SUMPRODUCT(('Controle de NFs Tomadas'!$E$4:$E$9993=$A$1)*('Controle de NFs Tomadas'!$C$4:$C$9993=DL$2)*('Controle de NFs Tomadas'!$G$4:$G$9993=$A30)*('Controle de NFs Tomadas'!$I$4:$I$9993))</f>
        <v>0</v>
      </c>
      <c r="DM30" s="168">
        <f>SUMPRODUCT(('Controle de NFs Tomadas'!$E$4:$E$9993=$A$1)*('Controle de NFs Tomadas'!$C$4:$C$9993=DM$2)*('Controle de NFs Tomadas'!$G$4:$G$9993=$A30)*('Controle de NFs Tomadas'!$I$4:$I$9993))</f>
        <v>0</v>
      </c>
      <c r="DN30" s="168">
        <f>SUMPRODUCT(('Controle de NFs Tomadas'!$E$4:$E$9993=$A$1)*('Controle de NFs Tomadas'!$C$4:$C$9993=DN$2)*('Controle de NFs Tomadas'!$G$4:$G$9993=$A30)*('Controle de NFs Tomadas'!$I$4:$I$9993))</f>
        <v>0</v>
      </c>
      <c r="DO30" s="168">
        <f>SUMPRODUCT(('Controle de NFs Tomadas'!$E$4:$E$9993=$A$1)*('Controle de NFs Tomadas'!$C$4:$C$9993=DO$2)*('Controle de NFs Tomadas'!$G$4:$G$9993=$A30)*('Controle de NFs Tomadas'!$I$4:$I$9993))</f>
        <v>0</v>
      </c>
      <c r="DP30" s="168">
        <f>SUMPRODUCT(('Controle de NFs Tomadas'!$E$4:$E$9993=$A$1)*('Controle de NFs Tomadas'!$C$4:$C$9993=DP$2)*('Controle de NFs Tomadas'!$G$4:$G$9993=$A30)*('Controle de NFs Tomadas'!$I$4:$I$9993))</f>
        <v>0</v>
      </c>
      <c r="DQ30" s="168">
        <f>SUMPRODUCT(('Controle de NFs Tomadas'!$E$4:$E$9993=$A$1)*('Controle de NFs Tomadas'!$C$4:$C$9993=DQ$2)*('Controle de NFs Tomadas'!$G$4:$G$9993=$A30)*('Controle de NFs Tomadas'!$I$4:$I$9993))</f>
        <v>0</v>
      </c>
      <c r="DR30" s="168">
        <f>SUMPRODUCT(('Controle de NFs Tomadas'!$E$4:$E$9993=$A$1)*('Controle de NFs Tomadas'!$C$4:$C$9993=DR$2)*('Controle de NFs Tomadas'!$G$4:$G$9993=$A30)*('Controle de NFs Tomadas'!$I$4:$I$9993))</f>
        <v>0</v>
      </c>
      <c r="DS30" s="168">
        <f>SUMPRODUCT(('Controle de NFs Tomadas'!$E$4:$E$9993=$A$1)*('Controle de NFs Tomadas'!$C$4:$C$9993=DS$2)*('Controle de NFs Tomadas'!$G$4:$G$9993=$A30)*('Controle de NFs Tomadas'!$I$4:$I$9993))</f>
        <v>0</v>
      </c>
      <c r="DT30" s="168">
        <f>SUMPRODUCT(('Controle de NFs Tomadas'!$E$4:$E$9993=$A$1)*('Controle de NFs Tomadas'!$C$4:$C$9993=DT$2)*('Controle de NFs Tomadas'!$G$4:$G$9993=$A30)*('Controle de NFs Tomadas'!$I$4:$I$9993))</f>
        <v>0</v>
      </c>
      <c r="DU30" s="168">
        <f>SUMPRODUCT(('Controle de NFs Tomadas'!$E$4:$E$9993=$A$1)*('Controle de NFs Tomadas'!$C$4:$C$9993=DU$2)*('Controle de NFs Tomadas'!$G$4:$G$9993=$A30)*('Controle de NFs Tomadas'!$I$4:$I$9993))</f>
        <v>0</v>
      </c>
      <c r="DV30" s="168">
        <f>SUMPRODUCT(('Controle de NFs Tomadas'!$E$4:$E$9993=$A$1)*('Controle de NFs Tomadas'!$C$4:$C$9993=DV$2)*('Controle de NFs Tomadas'!$G$4:$G$9993=$A30)*('Controle de NFs Tomadas'!$I$4:$I$9993))</f>
        <v>0</v>
      </c>
      <c r="DW30" s="168">
        <f>SUMPRODUCT(('Controle de NFs Tomadas'!$E$4:$E$9993=$A$1)*('Controle de NFs Tomadas'!$C$4:$C$9993=DW$2)*('Controle de NFs Tomadas'!$G$4:$G$9993=$A30)*('Controle de NFs Tomadas'!$I$4:$I$9993))</f>
        <v>0</v>
      </c>
      <c r="DX30" s="168">
        <f>SUMPRODUCT(('Controle de NFs Tomadas'!$E$4:$E$9993=$A$1)*('Controle de NFs Tomadas'!$C$4:$C$9993=DX$2)*('Controle de NFs Tomadas'!$G$4:$G$9993=$A30)*('Controle de NFs Tomadas'!$I$4:$I$9993))</f>
        <v>0</v>
      </c>
      <c r="DY30" s="168">
        <f>SUMPRODUCT(('Controle de NFs Tomadas'!$E$4:$E$9993=$A$1)*('Controle de NFs Tomadas'!$C$4:$C$9993=DY$2)*('Controle de NFs Tomadas'!$G$4:$G$9993=$A30)*('Controle de NFs Tomadas'!$I$4:$I$9993))</f>
        <v>0</v>
      </c>
      <c r="DZ30" s="168">
        <f>SUMPRODUCT(('Controle de NFs Tomadas'!$E$4:$E$9993=$A$1)*('Controle de NFs Tomadas'!$C$4:$C$9993=DZ$2)*('Controle de NFs Tomadas'!$G$4:$G$9993=$A30)*('Controle de NFs Tomadas'!$I$4:$I$9993))</f>
        <v>0</v>
      </c>
      <c r="EA30" s="168">
        <f>SUMPRODUCT(('Controle de NFs Tomadas'!$E$4:$E$9993=$A$1)*('Controle de NFs Tomadas'!$C$4:$C$9993=EA$2)*('Controle de NFs Tomadas'!$G$4:$G$9993=$A30)*('Controle de NFs Tomadas'!$I$4:$I$9993))</f>
        <v>0</v>
      </c>
      <c r="EB30" s="168">
        <f>SUMPRODUCT(('Controle de NFs Tomadas'!$E$4:$E$9993=$A$1)*('Controle de NFs Tomadas'!$C$4:$C$9993=EB$2)*('Controle de NFs Tomadas'!$G$4:$G$9993=$A30)*('Controle de NFs Tomadas'!$I$4:$I$9993))</f>
        <v>0</v>
      </c>
      <c r="EC30" s="168">
        <f>SUMPRODUCT(('Controle de NFs Tomadas'!$E$4:$E$9993=$A$1)*('Controle de NFs Tomadas'!$C$4:$C$9993=EC$2)*('Controle de NFs Tomadas'!$G$4:$G$9993=$A30)*('Controle de NFs Tomadas'!$I$4:$I$9993))</f>
        <v>0</v>
      </c>
      <c r="ED30" s="168">
        <f>SUMPRODUCT(('Controle de NFs Tomadas'!$E$4:$E$9993=$A$1)*('Controle de NFs Tomadas'!$C$4:$C$9993=ED$2)*('Controle de NFs Tomadas'!$G$4:$G$9993=$A30)*('Controle de NFs Tomadas'!$I$4:$I$9993))</f>
        <v>0</v>
      </c>
      <c r="EE30" s="168">
        <f>SUMPRODUCT(('Controle de NFs Tomadas'!$E$4:$E$9993=$A$1)*('Controle de NFs Tomadas'!$C$4:$C$9993=EE$2)*('Controle de NFs Tomadas'!$G$4:$G$9993=$A30)*('Controle de NFs Tomadas'!$I$4:$I$9993))</f>
        <v>0</v>
      </c>
      <c r="EF30" s="168">
        <f>SUMPRODUCT(('Controle de NFs Tomadas'!$E$4:$E$9993=$A$1)*('Controle de NFs Tomadas'!$C$4:$C$9993=EF$2)*('Controle de NFs Tomadas'!$G$4:$G$9993=$A30)*('Controle de NFs Tomadas'!$I$4:$I$9993))</f>
        <v>0</v>
      </c>
      <c r="EG30" s="168">
        <f>SUMPRODUCT(('Controle de NFs Tomadas'!$E$4:$E$9993=$A$1)*('Controle de NFs Tomadas'!$C$4:$C$9993=EG$2)*('Controle de NFs Tomadas'!$G$4:$G$9993=$A30)*('Controle de NFs Tomadas'!$I$4:$I$9993))</f>
        <v>0</v>
      </c>
      <c r="EH30" s="168">
        <f>SUMPRODUCT(('Controle de NFs Tomadas'!$E$4:$E$9993=$A$1)*('Controle de NFs Tomadas'!$C$4:$C$9993=EH$2)*('Controle de NFs Tomadas'!$G$4:$G$9993=$A30)*('Controle de NFs Tomadas'!$I$4:$I$9993))</f>
        <v>0</v>
      </c>
      <c r="EI30" s="168">
        <f>SUMPRODUCT(('Controle de NFs Tomadas'!$E$4:$E$9993=$A$1)*('Controle de NFs Tomadas'!$C$4:$C$9993=EI$2)*('Controle de NFs Tomadas'!$G$4:$G$9993=$A30)*('Controle de NFs Tomadas'!$I$4:$I$9993))</f>
        <v>0</v>
      </c>
      <c r="EJ30" s="168">
        <f>SUMPRODUCT(('Controle de NFs Tomadas'!$E$4:$E$9993=$A$1)*('Controle de NFs Tomadas'!$C$4:$C$9993=EJ$2)*('Controle de NFs Tomadas'!$G$4:$G$9993=$A30)*('Controle de NFs Tomadas'!$I$4:$I$9993))</f>
        <v>0</v>
      </c>
      <c r="EK30" s="168">
        <f>SUMPRODUCT(('Controle de NFs Tomadas'!$E$4:$E$9993=$A$1)*('Controle de NFs Tomadas'!$C$4:$C$9993=EK$2)*('Controle de NFs Tomadas'!$G$4:$G$9993=$A30)*('Controle de NFs Tomadas'!$I$4:$I$9993))</f>
        <v>0</v>
      </c>
      <c r="EL30" s="168">
        <f>SUMPRODUCT(('Controle de NFs Tomadas'!$E$4:$E$9993=$A$1)*('Controle de NFs Tomadas'!$C$4:$C$9993=EL$2)*('Controle de NFs Tomadas'!$G$4:$G$9993=$A30)*('Controle de NFs Tomadas'!$I$4:$I$9993))</f>
        <v>0</v>
      </c>
      <c r="EM30" s="168">
        <f>SUMPRODUCT(('Controle de NFs Tomadas'!$E$4:$E$9993=$A$1)*('Controle de NFs Tomadas'!$C$4:$C$9993=EM$2)*('Controle de NFs Tomadas'!$G$4:$G$9993=$A30)*('Controle de NFs Tomadas'!$I$4:$I$9993))</f>
        <v>0</v>
      </c>
      <c r="EN30" s="168">
        <f>SUMPRODUCT(('Controle de NFs Tomadas'!$E$4:$E$9993=$A$1)*('Controle de NFs Tomadas'!$C$4:$C$9993=EN$2)*('Controle de NFs Tomadas'!$G$4:$G$9993=$A30)*('Controle de NFs Tomadas'!$I$4:$I$9993))</f>
        <v>0</v>
      </c>
      <c r="EO30" s="168">
        <f>SUMPRODUCT(('Controle de NFs Tomadas'!$E$4:$E$9993=$A$1)*('Controle de NFs Tomadas'!$C$4:$C$9993=EO$2)*('Controle de NFs Tomadas'!$G$4:$G$9993=$A30)*('Controle de NFs Tomadas'!$I$4:$I$9993))</f>
        <v>0</v>
      </c>
      <c r="EP30" s="168">
        <f>SUMPRODUCT(('Controle de NFs Tomadas'!$E$4:$E$9993=$A$1)*('Controle de NFs Tomadas'!$C$4:$C$9993=EP$2)*('Controle de NFs Tomadas'!$G$4:$G$9993=$A30)*('Controle de NFs Tomadas'!$I$4:$I$9993))</f>
        <v>0</v>
      </c>
      <c r="EQ30" s="168">
        <f>SUMPRODUCT(('Controle de NFs Tomadas'!$E$4:$E$9993=$A$1)*('Controle de NFs Tomadas'!$C$4:$C$9993=EQ$2)*('Controle de NFs Tomadas'!$G$4:$G$9993=$A30)*('Controle de NFs Tomadas'!$I$4:$I$9993))</f>
        <v>0</v>
      </c>
      <c r="ER30" s="168">
        <f>SUMPRODUCT(('Controle de NFs Tomadas'!$E$4:$E$9993=$A$1)*('Controle de NFs Tomadas'!$C$4:$C$9993=ER$2)*('Controle de NFs Tomadas'!$G$4:$G$9993=$A30)*('Controle de NFs Tomadas'!$I$4:$I$9993))</f>
        <v>0</v>
      </c>
      <c r="ES30" s="168">
        <f>SUMPRODUCT(('Controle de NFs Tomadas'!$E$4:$E$9993=$A$1)*('Controle de NFs Tomadas'!$C$4:$C$9993=ES$2)*('Controle de NFs Tomadas'!$G$4:$G$9993=$A30)*('Controle de NFs Tomadas'!$I$4:$I$9993))</f>
        <v>0</v>
      </c>
      <c r="ET30" s="168">
        <f>SUMPRODUCT(('Controle de NFs Tomadas'!$E$4:$E$9993=$A$1)*('Controle de NFs Tomadas'!$C$4:$C$9993=ET$2)*('Controle de NFs Tomadas'!$G$4:$G$9993=$A30)*('Controle de NFs Tomadas'!$I$4:$I$9993))</f>
        <v>0</v>
      </c>
      <c r="EU30" s="168">
        <f>SUMPRODUCT(('Controle de NFs Tomadas'!$E$4:$E$9993=$A$1)*('Controle de NFs Tomadas'!$C$4:$C$9993=EU$2)*('Controle de NFs Tomadas'!$G$4:$G$9993=$A30)*('Controle de NFs Tomadas'!$I$4:$I$9993))</f>
        <v>0</v>
      </c>
      <c r="EV30" s="168">
        <f>SUMPRODUCT(('Controle de NFs Tomadas'!$E$4:$E$9993=$A$1)*('Controle de NFs Tomadas'!$C$4:$C$9993=EV$2)*('Controle de NFs Tomadas'!$G$4:$G$9993=$A30)*('Controle de NFs Tomadas'!$I$4:$I$9993))</f>
        <v>0</v>
      </c>
      <c r="EW30" s="168">
        <f>SUMPRODUCT(('Controle de NFs Tomadas'!$E$4:$E$9993=$A$1)*('Controle de NFs Tomadas'!$C$4:$C$9993=EW$2)*('Controle de NFs Tomadas'!$G$4:$G$9993=$A30)*('Controle de NFs Tomadas'!$I$4:$I$9993))</f>
        <v>0</v>
      </c>
      <c r="EX30" s="168">
        <f>SUMPRODUCT(('Controle de NFs Tomadas'!$E$4:$E$9993=$A$1)*('Controle de NFs Tomadas'!$C$4:$C$9993=EX$2)*('Controle de NFs Tomadas'!$G$4:$G$9993=$A30)*('Controle de NFs Tomadas'!$I$4:$I$9993))</f>
        <v>0</v>
      </c>
      <c r="EY30" s="168">
        <f>SUMPRODUCT(('Controle de NFs Tomadas'!$E$4:$E$9993=$A$1)*('Controle de NFs Tomadas'!$C$4:$C$9993=EY$2)*('Controle de NFs Tomadas'!$G$4:$G$9993=$A30)*('Controle de NFs Tomadas'!$I$4:$I$9993))</f>
        <v>0</v>
      </c>
      <c r="EZ30" s="168">
        <f>SUMPRODUCT(('Controle de NFs Tomadas'!$E$4:$E$9993=$A$1)*('Controle de NFs Tomadas'!$C$4:$C$9993=EZ$2)*('Controle de NFs Tomadas'!$G$4:$G$9993=$A30)*('Controle de NFs Tomadas'!$I$4:$I$9993))</f>
        <v>0</v>
      </c>
      <c r="FA30" s="168">
        <f>SUMPRODUCT(('Controle de NFs Tomadas'!$E$4:$E$9993=$A$1)*('Controle de NFs Tomadas'!$C$4:$C$9993=FA$2)*('Controle de NFs Tomadas'!$G$4:$G$9993=$A30)*('Controle de NFs Tomadas'!$I$4:$I$9993))</f>
        <v>0</v>
      </c>
      <c r="FB30" s="168">
        <f>SUMPRODUCT(('Controle de NFs Tomadas'!$E$4:$E$9993=$A$1)*('Controle de NFs Tomadas'!$C$4:$C$9993=FB$2)*('Controle de NFs Tomadas'!$G$4:$G$9993=$A30)*('Controle de NFs Tomadas'!$I$4:$I$9993))</f>
        <v>0</v>
      </c>
      <c r="FC30" s="168">
        <f>SUMPRODUCT(('Controle de NFs Tomadas'!$E$4:$E$9993=$A$1)*('Controle de NFs Tomadas'!$C$4:$C$9993=FC$2)*('Controle de NFs Tomadas'!$G$4:$G$9993=$A30)*('Controle de NFs Tomadas'!$I$4:$I$9993))</f>
        <v>0</v>
      </c>
      <c r="FD30" s="168">
        <f>SUMPRODUCT(('Controle de NFs Tomadas'!$E$4:$E$9993=$A$1)*('Controle de NFs Tomadas'!$C$4:$C$9993=FD$2)*('Controle de NFs Tomadas'!$G$4:$G$9993=$A30)*('Controle de NFs Tomadas'!$I$4:$I$9993))</f>
        <v>0</v>
      </c>
      <c r="FE30" s="168">
        <f>SUMPRODUCT(('Controle de NFs Tomadas'!$E$4:$E$9993=$A$1)*('Controle de NFs Tomadas'!$C$4:$C$9993=FE$2)*('Controle de NFs Tomadas'!$G$4:$G$9993=$A30)*('Controle de NFs Tomadas'!$I$4:$I$9993))</f>
        <v>0</v>
      </c>
      <c r="FF30" s="168">
        <f>SUMPRODUCT(('Controle de NFs Tomadas'!$E$4:$E$9993=$A$1)*('Controle de NFs Tomadas'!$C$4:$C$9993=FF$2)*('Controle de NFs Tomadas'!$G$4:$G$9993=$A30)*('Controle de NFs Tomadas'!$I$4:$I$9993))</f>
        <v>0</v>
      </c>
      <c r="FG30" s="168">
        <f>SUMPRODUCT(('Controle de NFs Tomadas'!$E$4:$E$9993=$A$1)*('Controle de NFs Tomadas'!$C$4:$C$9993=FG$2)*('Controle de NFs Tomadas'!$G$4:$G$9993=$A30)*('Controle de NFs Tomadas'!$I$4:$I$9993))</f>
        <v>0</v>
      </c>
      <c r="FH30" s="168">
        <f>SUMPRODUCT(('Controle de NFs Tomadas'!$E$4:$E$9993=$A$1)*('Controle de NFs Tomadas'!$C$4:$C$9993=FH$2)*('Controle de NFs Tomadas'!$G$4:$G$9993=$A30)*('Controle de NFs Tomadas'!$I$4:$I$9993))</f>
        <v>0</v>
      </c>
      <c r="FI30" s="168">
        <f>SUMPRODUCT(('Controle de NFs Tomadas'!$E$4:$E$9993=$A$1)*('Controle de NFs Tomadas'!$C$4:$C$9993=FI$2)*('Controle de NFs Tomadas'!$G$4:$G$9993=$A30)*('Controle de NFs Tomadas'!$I$4:$I$9993))</f>
        <v>0</v>
      </c>
      <c r="FJ30" s="168">
        <f>SUMPRODUCT(('Controle de NFs Tomadas'!$E$4:$E$9993=$A$1)*('Controle de NFs Tomadas'!$C$4:$C$9993=FJ$2)*('Controle de NFs Tomadas'!$G$4:$G$9993=$A30)*('Controle de NFs Tomadas'!$I$4:$I$9993))</f>
        <v>0</v>
      </c>
      <c r="FK30" s="168">
        <f>SUMPRODUCT(('Controle de NFs Tomadas'!$E$4:$E$9993=$A$1)*('Controle de NFs Tomadas'!$C$4:$C$9993=FK$2)*('Controle de NFs Tomadas'!$G$4:$G$9993=$A30)*('Controle de NFs Tomadas'!$I$4:$I$9993))</f>
        <v>0</v>
      </c>
      <c r="FL30" s="168">
        <f>SUMPRODUCT(('Controle de NFs Tomadas'!$E$4:$E$9993=$A$1)*('Controle de NFs Tomadas'!$C$4:$C$9993=FL$2)*('Controle de NFs Tomadas'!$G$4:$G$9993=$A30)*('Controle de NFs Tomadas'!$I$4:$I$9993))</f>
        <v>0</v>
      </c>
      <c r="FM30" s="168">
        <f>SUMPRODUCT(('Controle de NFs Tomadas'!$E$4:$E$9993=$A$1)*('Controle de NFs Tomadas'!$C$4:$C$9993=FM$2)*('Controle de NFs Tomadas'!$G$4:$G$9993=$A30)*('Controle de NFs Tomadas'!$I$4:$I$9993))</f>
        <v>0</v>
      </c>
      <c r="FN30" s="168">
        <f>SUMPRODUCT(('Controle de NFs Tomadas'!$E$4:$E$9993=$A$1)*('Controle de NFs Tomadas'!$C$4:$C$9993=FN$2)*('Controle de NFs Tomadas'!$G$4:$G$9993=$A30)*('Controle de NFs Tomadas'!$I$4:$I$9993))</f>
        <v>0</v>
      </c>
      <c r="FO30" s="168">
        <f>SUMPRODUCT(('Controle de NFs Tomadas'!$E$4:$E$9993=$A$1)*('Controle de NFs Tomadas'!$C$4:$C$9993=FO$2)*('Controle de NFs Tomadas'!$G$4:$G$9993=$A30)*('Controle de NFs Tomadas'!$I$4:$I$9993))</f>
        <v>0</v>
      </c>
      <c r="FP30" s="168">
        <f>SUMPRODUCT(('Controle de NFs Tomadas'!$E$4:$E$9993=$A$1)*('Controle de NFs Tomadas'!$C$4:$C$9993=FP$2)*('Controle de NFs Tomadas'!$G$4:$G$9993=$A30)*('Controle de NFs Tomadas'!$I$4:$I$9993))</f>
        <v>0</v>
      </c>
      <c r="FQ30" s="168">
        <f>SUMPRODUCT(('Controle de NFs Tomadas'!$E$4:$E$9993=$A$1)*('Controle de NFs Tomadas'!$C$4:$C$9993=FQ$2)*('Controle de NFs Tomadas'!$G$4:$G$9993=$A30)*('Controle de NFs Tomadas'!$I$4:$I$9993))</f>
        <v>0</v>
      </c>
      <c r="FR30" s="168">
        <f>SUMPRODUCT(('Controle de NFs Tomadas'!$E$4:$E$9993=$A$1)*('Controle de NFs Tomadas'!$C$4:$C$9993=FR$2)*('Controle de NFs Tomadas'!$G$4:$G$9993=$A30)*('Controle de NFs Tomadas'!$I$4:$I$9993))</f>
        <v>0</v>
      </c>
      <c r="FS30" s="168">
        <f>SUMPRODUCT(('Controle de NFs Tomadas'!$E$4:$E$9993=$A$1)*('Controle de NFs Tomadas'!$C$4:$C$9993=FS$2)*('Controle de NFs Tomadas'!$G$4:$G$9993=$A30)*('Controle de NFs Tomadas'!$I$4:$I$9993))</f>
        <v>0</v>
      </c>
      <c r="FT30" s="168">
        <f>SUMPRODUCT(('Controle de NFs Tomadas'!$E$4:$E$9993=$A$1)*('Controle de NFs Tomadas'!$C$4:$C$9993=FT$2)*('Controle de NFs Tomadas'!$G$4:$G$9993=$A30)*('Controle de NFs Tomadas'!$I$4:$I$9993))</f>
        <v>0</v>
      </c>
      <c r="FU30" s="168">
        <f>SUMPRODUCT(('Controle de NFs Tomadas'!$E$4:$E$9993=$A$1)*('Controle de NFs Tomadas'!$C$4:$C$9993=FU$2)*('Controle de NFs Tomadas'!$G$4:$G$9993=$A30)*('Controle de NFs Tomadas'!$I$4:$I$9993))</f>
        <v>0</v>
      </c>
      <c r="FV30" s="168">
        <f>SUMPRODUCT(('Controle de NFs Tomadas'!$E$4:$E$9993=$A$1)*('Controle de NFs Tomadas'!$C$4:$C$9993=FV$2)*('Controle de NFs Tomadas'!$G$4:$G$9993=$A30)*('Controle de NFs Tomadas'!$I$4:$I$9993))</f>
        <v>0</v>
      </c>
      <c r="FW30" s="168">
        <f>SUMPRODUCT(('Controle de NFs Tomadas'!$E$4:$E$9993=$A$1)*('Controle de NFs Tomadas'!$C$4:$C$9993=FW$2)*('Controle de NFs Tomadas'!$G$4:$G$9993=$A30)*('Controle de NFs Tomadas'!$I$4:$I$9993))</f>
        <v>0</v>
      </c>
      <c r="FX30" s="168">
        <f>SUMPRODUCT(('Controle de NFs Tomadas'!$E$4:$E$9993=$A$1)*('Controle de NFs Tomadas'!$C$4:$C$9993=FX$2)*('Controle de NFs Tomadas'!$G$4:$G$9993=$A30)*('Controle de NFs Tomadas'!$I$4:$I$9993))</f>
        <v>0</v>
      </c>
      <c r="FY30" s="168">
        <f>SUMPRODUCT(('Controle de NFs Tomadas'!$E$4:$E$9993=$A$1)*('Controle de NFs Tomadas'!$C$4:$C$9993=FY$2)*('Controle de NFs Tomadas'!$G$4:$G$9993=$A30)*('Controle de NFs Tomadas'!$I$4:$I$9993))</f>
        <v>0</v>
      </c>
      <c r="FZ30" s="168">
        <f>SUMPRODUCT(('Controle de NFs Tomadas'!$E$4:$E$9993=$A$1)*('Controle de NFs Tomadas'!$C$4:$C$9993=FZ$2)*('Controle de NFs Tomadas'!$G$4:$G$9993=$A30)*('Controle de NFs Tomadas'!$I$4:$I$9993))</f>
        <v>0</v>
      </c>
      <c r="GA30" s="168">
        <f>SUMPRODUCT(('Controle de NFs Tomadas'!$E$4:$E$9993=$A$1)*('Controle de NFs Tomadas'!$C$4:$C$9993=GA$2)*('Controle de NFs Tomadas'!$G$4:$G$9993=$A30)*('Controle de NFs Tomadas'!$I$4:$I$9993))</f>
        <v>0</v>
      </c>
      <c r="GB30" s="168">
        <f>SUMPRODUCT(('Controle de NFs Tomadas'!$E$4:$E$9993=$A$1)*('Controle de NFs Tomadas'!$C$4:$C$9993=GB$2)*('Controle de NFs Tomadas'!$G$4:$G$9993=$A30)*('Controle de NFs Tomadas'!$I$4:$I$9993))</f>
        <v>0</v>
      </c>
      <c r="GC30" s="168">
        <f>SUMPRODUCT(('Controle de NFs Tomadas'!$E$4:$E$9993=$A$1)*('Controle de NFs Tomadas'!$C$4:$C$9993=GC$2)*('Controle de NFs Tomadas'!$G$4:$G$9993=$A30)*('Controle de NFs Tomadas'!$I$4:$I$9993))</f>
        <v>0</v>
      </c>
      <c r="GD30" s="168">
        <f>SUMPRODUCT(('Controle de NFs Tomadas'!$E$4:$E$9993=$A$1)*('Controle de NFs Tomadas'!$C$4:$C$9993=GD$2)*('Controle de NFs Tomadas'!$G$4:$G$9993=$A30)*('Controle de NFs Tomadas'!$I$4:$I$9993))</f>
        <v>0</v>
      </c>
      <c r="GE30" s="168">
        <f>SUMPRODUCT(('Controle de NFs Tomadas'!$E$4:$E$9993=$A$1)*('Controle de NFs Tomadas'!$C$4:$C$9993=GE$2)*('Controle de NFs Tomadas'!$G$4:$G$9993=$A30)*('Controle de NFs Tomadas'!$I$4:$I$9993))</f>
        <v>0</v>
      </c>
      <c r="GF30" s="168">
        <f>SUMPRODUCT(('Controle de NFs Tomadas'!$E$4:$E$9993=$A$1)*('Controle de NFs Tomadas'!$C$4:$C$9993=GF$2)*('Controle de NFs Tomadas'!$G$4:$G$9993=$A30)*('Controle de NFs Tomadas'!$I$4:$I$9993))</f>
        <v>0</v>
      </c>
      <c r="GG30" s="168">
        <f>SUMPRODUCT(('Controle de NFs Tomadas'!$E$4:$E$9993=$A$1)*('Controle de NFs Tomadas'!$C$4:$C$9993=GG$2)*('Controle de NFs Tomadas'!$G$4:$G$9993=$A30)*('Controle de NFs Tomadas'!$I$4:$I$9993))</f>
        <v>0</v>
      </c>
      <c r="GH30" s="168">
        <f>SUMPRODUCT(('Controle de NFs Tomadas'!$E$4:$E$9993=$A$1)*('Controle de NFs Tomadas'!$C$4:$C$9993=GH$2)*('Controle de NFs Tomadas'!$G$4:$G$9993=$A30)*('Controle de NFs Tomadas'!$I$4:$I$9993))</f>
        <v>0</v>
      </c>
      <c r="GI30" s="168">
        <f>SUMPRODUCT(('Controle de NFs Tomadas'!$E$4:$E$9993=$A$1)*('Controle de NFs Tomadas'!$C$4:$C$9993=GI$2)*('Controle de NFs Tomadas'!$G$4:$G$9993=$A30)*('Controle de NFs Tomadas'!$I$4:$I$9993))</f>
        <v>0</v>
      </c>
      <c r="GJ30" s="168">
        <f>SUMPRODUCT(('Controle de NFs Tomadas'!$E$4:$E$9993=$A$1)*('Controle de NFs Tomadas'!$C$4:$C$9993=GJ$2)*('Controle de NFs Tomadas'!$G$4:$G$9993=$A30)*('Controle de NFs Tomadas'!$I$4:$I$9993))</f>
        <v>0</v>
      </c>
      <c r="GK30" s="168">
        <f>SUMPRODUCT(('Controle de NFs Tomadas'!$E$4:$E$9993=$A$1)*('Controle de NFs Tomadas'!$C$4:$C$9993=GK$2)*('Controle de NFs Tomadas'!$G$4:$G$9993=$A30)*('Controle de NFs Tomadas'!$I$4:$I$9993))</f>
        <v>0</v>
      </c>
      <c r="GL30" s="168">
        <f>SUMPRODUCT(('Controle de NFs Tomadas'!$E$4:$E$9993=$A$1)*('Controle de NFs Tomadas'!$C$4:$C$9993=GL$2)*('Controle de NFs Tomadas'!$G$4:$G$9993=$A30)*('Controle de NFs Tomadas'!$I$4:$I$9993))</f>
        <v>0</v>
      </c>
      <c r="GM30" s="168">
        <f>SUMPRODUCT(('Controle de NFs Tomadas'!$E$4:$E$9993=$A$1)*('Controle de NFs Tomadas'!$C$4:$C$9993=GM$2)*('Controle de NFs Tomadas'!$G$4:$G$9993=$A30)*('Controle de NFs Tomadas'!$I$4:$I$9993))</f>
        <v>0</v>
      </c>
      <c r="GN30" s="168">
        <f>SUMPRODUCT(('Controle de NFs Tomadas'!$E$4:$E$9993=$A$1)*('Controle de NFs Tomadas'!$C$4:$C$9993=GN$2)*('Controle de NFs Tomadas'!$G$4:$G$9993=$A30)*('Controle de NFs Tomadas'!$I$4:$I$9993))</f>
        <v>0</v>
      </c>
      <c r="GO30" s="168">
        <f>SUMPRODUCT(('Controle de NFs Tomadas'!$E$4:$E$9993=$A$1)*('Controle de NFs Tomadas'!$C$4:$C$9993=GO$2)*('Controle de NFs Tomadas'!$G$4:$G$9993=$A30)*('Controle de NFs Tomadas'!$I$4:$I$9993))</f>
        <v>0</v>
      </c>
      <c r="GP30" s="168">
        <f>SUMPRODUCT(('Controle de NFs Tomadas'!$E$4:$E$9993=$A$1)*('Controle de NFs Tomadas'!$C$4:$C$9993=GP$2)*('Controle de NFs Tomadas'!$G$4:$G$9993=$A30)*('Controle de NFs Tomadas'!$I$4:$I$9993))</f>
        <v>0</v>
      </c>
      <c r="GQ30" s="168">
        <f>SUMPRODUCT(('Controle de NFs Tomadas'!$E$4:$E$9993=$A$1)*('Controle de NFs Tomadas'!$C$4:$C$9993=GQ$2)*('Controle de NFs Tomadas'!$G$4:$G$9993=$A30)*('Controle de NFs Tomadas'!$I$4:$I$9993))</f>
        <v>0</v>
      </c>
      <c r="GR30" s="168">
        <f>SUMPRODUCT(('Controle de NFs Tomadas'!$E$4:$E$9993=$A$1)*('Controle de NFs Tomadas'!$C$4:$C$9993=GR$2)*('Controle de NFs Tomadas'!$G$4:$G$9993=$A30)*('Controle de NFs Tomadas'!$I$4:$I$9993))</f>
        <v>0</v>
      </c>
      <c r="GS30" s="168">
        <f>SUMPRODUCT(('Controle de NFs Tomadas'!$E$4:$E$9993=$A$1)*('Controle de NFs Tomadas'!$C$4:$C$9993=GS$2)*('Controle de NFs Tomadas'!$G$4:$G$9993=$A30)*('Controle de NFs Tomadas'!$I$4:$I$9993))</f>
        <v>0</v>
      </c>
      <c r="GT30" s="168">
        <f>SUMPRODUCT(('Controle de NFs Tomadas'!$E$4:$E$9993=$A$1)*('Controle de NFs Tomadas'!$C$4:$C$9993=GT$2)*('Controle de NFs Tomadas'!$G$4:$G$9993=$A30)*('Controle de NFs Tomadas'!$I$4:$I$9993))</f>
        <v>0</v>
      </c>
      <c r="GU30" s="168">
        <f>SUMPRODUCT(('Controle de NFs Tomadas'!$E$4:$E$9993=$A$1)*('Controle de NFs Tomadas'!$C$4:$C$9993=GU$2)*('Controle de NFs Tomadas'!$G$4:$G$9993=$A30)*('Controle de NFs Tomadas'!$I$4:$I$9993))</f>
        <v>0</v>
      </c>
      <c r="GV30" s="168">
        <f>SUMPRODUCT(('Controle de NFs Tomadas'!$E$4:$E$9993=$A$1)*('Controle de NFs Tomadas'!$C$4:$C$9993=GV$2)*('Controle de NFs Tomadas'!$G$4:$G$9993=$A30)*('Controle de NFs Tomadas'!$I$4:$I$9993))</f>
        <v>0</v>
      </c>
      <c r="GW30" s="168">
        <f>SUMPRODUCT(('Controle de NFs Tomadas'!$E$4:$E$9993=$A$1)*('Controle de NFs Tomadas'!$C$4:$C$9993=GW$2)*('Controle de NFs Tomadas'!$G$4:$G$9993=$A30)*('Controle de NFs Tomadas'!$I$4:$I$9993))</f>
        <v>0</v>
      </c>
      <c r="GX30" s="168">
        <f>SUMPRODUCT(('Controle de NFs Tomadas'!$E$4:$E$9993=$A$1)*('Controle de NFs Tomadas'!$C$4:$C$9993=GX$2)*('Controle de NFs Tomadas'!$G$4:$G$9993=$A30)*('Controle de NFs Tomadas'!$I$4:$I$9993))</f>
        <v>0</v>
      </c>
      <c r="GY30" s="168">
        <f>SUMPRODUCT(('Controle de NFs Tomadas'!$E$4:$E$9993=$A$1)*('Controle de NFs Tomadas'!$C$4:$C$9993=GY$2)*('Controle de NFs Tomadas'!$G$4:$G$9993=$A30)*('Controle de NFs Tomadas'!$I$4:$I$9993))</f>
        <v>0</v>
      </c>
      <c r="GZ30" s="168">
        <f>SUMPRODUCT(('Controle de NFs Tomadas'!$E$4:$E$9993=$A$1)*('Controle de NFs Tomadas'!$C$4:$C$9993=GZ$2)*('Controle de NFs Tomadas'!$G$4:$G$9993=$A30)*('Controle de NFs Tomadas'!$I$4:$I$9993))</f>
        <v>0</v>
      </c>
      <c r="HA30" s="168">
        <f>SUMPRODUCT(('Controle de NFs Tomadas'!$E$4:$E$9993=$A$1)*('Controle de NFs Tomadas'!$C$4:$C$9993=HA$2)*('Controle de NFs Tomadas'!$G$4:$G$9993=$A30)*('Controle de NFs Tomadas'!$I$4:$I$9993))</f>
        <v>0</v>
      </c>
      <c r="HB30" s="168">
        <f>SUMPRODUCT(('Controle de NFs Tomadas'!$E$4:$E$9993=$A$1)*('Controle de NFs Tomadas'!$C$4:$C$9993=HB$2)*('Controle de NFs Tomadas'!$G$4:$G$9993=$A30)*('Controle de NFs Tomadas'!$I$4:$I$9993))</f>
        <v>0</v>
      </c>
      <c r="HC30" s="168">
        <f>SUMPRODUCT(('Controle de NFs Tomadas'!$E$4:$E$9993=$A$1)*('Controle de NFs Tomadas'!$C$4:$C$9993=HC$2)*('Controle de NFs Tomadas'!$G$4:$G$9993=$A30)*('Controle de NFs Tomadas'!$I$4:$I$9993))</f>
        <v>0</v>
      </c>
      <c r="HD30" s="168">
        <f>SUMPRODUCT(('Controle de NFs Tomadas'!$E$4:$E$9993=$A$1)*('Controle de NFs Tomadas'!$C$4:$C$9993=HD$2)*('Controle de NFs Tomadas'!$G$4:$G$9993=$A30)*('Controle de NFs Tomadas'!$I$4:$I$9993))</f>
        <v>0</v>
      </c>
      <c r="HE30" s="168">
        <f>SUMPRODUCT(('Controle de NFs Tomadas'!$E$4:$E$9993=$A$1)*('Controle de NFs Tomadas'!$C$4:$C$9993=HE$2)*('Controle de NFs Tomadas'!$G$4:$G$9993=$A30)*('Controle de NFs Tomadas'!$I$4:$I$9993))</f>
        <v>0</v>
      </c>
      <c r="HF30" s="168">
        <f>SUMPRODUCT(('Controle de NFs Tomadas'!$E$4:$E$9993=$A$1)*('Controle de NFs Tomadas'!$C$4:$C$9993=HF$2)*('Controle de NFs Tomadas'!$G$4:$G$9993=$A30)*('Controle de NFs Tomadas'!$I$4:$I$9993))</f>
        <v>0</v>
      </c>
      <c r="HG30" s="168">
        <f>SUMPRODUCT(('Controle de NFs Tomadas'!$E$4:$E$9993=$A$1)*('Controle de NFs Tomadas'!$C$4:$C$9993=HG$2)*('Controle de NFs Tomadas'!$G$4:$G$9993=$A30)*('Controle de NFs Tomadas'!$I$4:$I$9993))</f>
        <v>0</v>
      </c>
      <c r="HH30" s="168">
        <f>SUMPRODUCT(('Controle de NFs Tomadas'!$E$4:$E$9993=$A$1)*('Controle de NFs Tomadas'!$C$4:$C$9993=HH$2)*('Controle de NFs Tomadas'!$G$4:$G$9993=$A30)*('Controle de NFs Tomadas'!$I$4:$I$9993))</f>
        <v>0</v>
      </c>
      <c r="HI30" s="168">
        <f>SUMPRODUCT(('Controle de NFs Tomadas'!$E$4:$E$9993=$A$1)*('Controle de NFs Tomadas'!$C$4:$C$9993=HI$2)*('Controle de NFs Tomadas'!$G$4:$G$9993=$A30)*('Controle de NFs Tomadas'!$I$4:$I$9993))</f>
        <v>0</v>
      </c>
      <c r="HJ30" s="168">
        <f>SUMPRODUCT(('Controle de NFs Tomadas'!$E$4:$E$9993=$A$1)*('Controle de NFs Tomadas'!$C$4:$C$9993=HJ$2)*('Controle de NFs Tomadas'!$G$4:$G$9993=$A30)*('Controle de NFs Tomadas'!$I$4:$I$9993))</f>
        <v>0</v>
      </c>
      <c r="HK30" s="168">
        <f>SUMPRODUCT(('Controle de NFs Tomadas'!$E$4:$E$9993=$A$1)*('Controle de NFs Tomadas'!$C$4:$C$9993=HK$2)*('Controle de NFs Tomadas'!$G$4:$G$9993=$A30)*('Controle de NFs Tomadas'!$I$4:$I$9993))</f>
        <v>0</v>
      </c>
      <c r="HL30" s="168">
        <f>SUMPRODUCT(('Controle de NFs Tomadas'!$E$4:$E$9993=$A$1)*('Controle de NFs Tomadas'!$C$4:$C$9993=HL$2)*('Controle de NFs Tomadas'!$G$4:$G$9993=$A30)*('Controle de NFs Tomadas'!$I$4:$I$9993))</f>
        <v>0</v>
      </c>
      <c r="HM30" s="168">
        <f>SUMPRODUCT(('Controle de NFs Tomadas'!$E$4:$E$9993=$A$1)*('Controle de NFs Tomadas'!$C$4:$C$9993=HM$2)*('Controle de NFs Tomadas'!$G$4:$G$9993=$A30)*('Controle de NFs Tomadas'!$I$4:$I$9993))</f>
        <v>0</v>
      </c>
      <c r="HN30" s="168">
        <f>SUMPRODUCT(('Controle de NFs Tomadas'!$E$4:$E$9993=$A$1)*('Controle de NFs Tomadas'!$C$4:$C$9993=HN$2)*('Controle de NFs Tomadas'!$G$4:$G$9993=$A30)*('Controle de NFs Tomadas'!$I$4:$I$9993))</f>
        <v>0</v>
      </c>
      <c r="HO30" s="168">
        <f>SUMPRODUCT(('Controle de NFs Tomadas'!$E$4:$E$9993=$A$1)*('Controle de NFs Tomadas'!$C$4:$C$9993=HO$2)*('Controle de NFs Tomadas'!$G$4:$G$9993=$A30)*('Controle de NFs Tomadas'!$I$4:$I$9993))</f>
        <v>0</v>
      </c>
      <c r="HP30" s="168">
        <f>SUMPRODUCT(('Controle de NFs Tomadas'!$E$4:$E$9993=$A$1)*('Controle de NFs Tomadas'!$C$4:$C$9993=HP$2)*('Controle de NFs Tomadas'!$G$4:$G$9993=$A30)*('Controle de NFs Tomadas'!$I$4:$I$9993))</f>
        <v>0</v>
      </c>
      <c r="HQ30" s="168">
        <f>SUMPRODUCT(('Controle de NFs Tomadas'!$E$4:$E$9993=$A$1)*('Controle de NFs Tomadas'!$C$4:$C$9993=HQ$2)*('Controle de NFs Tomadas'!$G$4:$G$9993=$A30)*('Controle de NFs Tomadas'!$I$4:$I$9993))</f>
        <v>0</v>
      </c>
      <c r="HR30" s="168">
        <f>SUMPRODUCT(('Controle de NFs Tomadas'!$E$4:$E$9993=$A$1)*('Controle de NFs Tomadas'!$C$4:$C$9993=HR$2)*('Controle de NFs Tomadas'!$G$4:$G$9993=$A30)*('Controle de NFs Tomadas'!$I$4:$I$9993))</f>
        <v>0</v>
      </c>
      <c r="HS30" s="168">
        <f>SUMPRODUCT(('Controle de NFs Tomadas'!$E$4:$E$9993=$A$1)*('Controle de NFs Tomadas'!$C$4:$C$9993=HS$2)*('Controle de NFs Tomadas'!$G$4:$G$9993=$A30)*('Controle de NFs Tomadas'!$I$4:$I$9993))</f>
        <v>0</v>
      </c>
      <c r="HT30" s="168">
        <f>SUMPRODUCT(('Controle de NFs Tomadas'!$E$4:$E$9993=$A$1)*('Controle de NFs Tomadas'!$C$4:$C$9993=HT$2)*('Controle de NFs Tomadas'!$G$4:$G$9993=$A30)*('Controle de NFs Tomadas'!$I$4:$I$9993))</f>
        <v>0</v>
      </c>
      <c r="HU30" s="168">
        <f>SUMPRODUCT(('Controle de NFs Tomadas'!$E$4:$E$9993=$A$1)*('Controle de NFs Tomadas'!$C$4:$C$9993=HU$2)*('Controle de NFs Tomadas'!$G$4:$G$9993=$A30)*('Controle de NFs Tomadas'!$I$4:$I$9993))</f>
        <v>0</v>
      </c>
      <c r="HV30" s="168">
        <f>SUMPRODUCT(('Controle de NFs Tomadas'!$E$4:$E$9993=$A$1)*('Controle de NFs Tomadas'!$C$4:$C$9993=HV$2)*('Controle de NFs Tomadas'!$G$4:$G$9993=$A30)*('Controle de NFs Tomadas'!$I$4:$I$9993))</f>
        <v>0</v>
      </c>
      <c r="HW30" s="168">
        <f>SUMPRODUCT(('Controle de NFs Tomadas'!$E$4:$E$9993=$A$1)*('Controle de NFs Tomadas'!$C$4:$C$9993=HW$2)*('Controle de NFs Tomadas'!$G$4:$G$9993=$A30)*('Controle de NFs Tomadas'!$I$4:$I$9993))</f>
        <v>0</v>
      </c>
      <c r="HX30" s="168">
        <f>SUMPRODUCT(('Controle de NFs Tomadas'!$E$4:$E$9993=$A$1)*('Controle de NFs Tomadas'!$C$4:$C$9993=HX$2)*('Controle de NFs Tomadas'!$G$4:$G$9993=$A30)*('Controle de NFs Tomadas'!$I$4:$I$9993))</f>
        <v>0</v>
      </c>
      <c r="HY30" s="168">
        <f>SUMPRODUCT(('Controle de NFs Tomadas'!$E$4:$E$9993=$A$1)*('Controle de NFs Tomadas'!$C$4:$C$9993=HY$2)*('Controle de NFs Tomadas'!$G$4:$G$9993=$A30)*('Controle de NFs Tomadas'!$I$4:$I$9993))</f>
        <v>0</v>
      </c>
      <c r="HZ30" s="168">
        <f>SUMPRODUCT(('Controle de NFs Tomadas'!$E$4:$E$9993=$A$1)*('Controle de NFs Tomadas'!$C$4:$C$9993=HZ$2)*('Controle de NFs Tomadas'!$G$4:$G$9993=$A30)*('Controle de NFs Tomadas'!$I$4:$I$9993))</f>
        <v>0</v>
      </c>
      <c r="IA30" s="168">
        <f>SUMPRODUCT(('Controle de NFs Tomadas'!$E$4:$E$9993=$A$1)*('Controle de NFs Tomadas'!$C$4:$C$9993=IA$2)*('Controle de NFs Tomadas'!$G$4:$G$9993=$A30)*('Controle de NFs Tomadas'!$I$4:$I$9993))</f>
        <v>0</v>
      </c>
      <c r="IB30" s="168">
        <f>SUMPRODUCT(('Controle de NFs Tomadas'!$E$4:$E$9993=$A$1)*('Controle de NFs Tomadas'!$C$4:$C$9993=IB$2)*('Controle de NFs Tomadas'!$G$4:$G$9993=$A30)*('Controle de NFs Tomadas'!$I$4:$I$9993))</f>
        <v>0</v>
      </c>
      <c r="IC30" s="168">
        <f>SUMPRODUCT(('Controle de NFs Tomadas'!$E$4:$E$9993=$A$1)*('Controle de NFs Tomadas'!$C$4:$C$9993=IC$2)*('Controle de NFs Tomadas'!$G$4:$G$9993=$A30)*('Controle de NFs Tomadas'!$I$4:$I$9993))</f>
        <v>0</v>
      </c>
      <c r="ID30" s="168">
        <f>SUMPRODUCT(('Controle de NFs Tomadas'!$E$4:$E$9993=$A$1)*('Controle de NFs Tomadas'!$C$4:$C$9993=ID$2)*('Controle de NFs Tomadas'!$G$4:$G$9993=$A30)*('Controle de NFs Tomadas'!$I$4:$I$9993))</f>
        <v>0</v>
      </c>
      <c r="IE30" s="168">
        <f>SUMPRODUCT(('Controle de NFs Tomadas'!$E$4:$E$9993=$A$1)*('Controle de NFs Tomadas'!$C$4:$C$9993=IE$2)*('Controle de NFs Tomadas'!$G$4:$G$9993=$A30)*('Controle de NFs Tomadas'!$I$4:$I$9993))</f>
        <v>0</v>
      </c>
      <c r="IF30" s="168">
        <f>SUMPRODUCT(('Controle de NFs Tomadas'!$E$4:$E$9993=$A$1)*('Controle de NFs Tomadas'!$C$4:$C$9993=IF$2)*('Controle de NFs Tomadas'!$G$4:$G$9993=$A30)*('Controle de NFs Tomadas'!$I$4:$I$9993))</f>
        <v>0</v>
      </c>
      <c r="IG30" s="168">
        <f>SUMPRODUCT(('Controle de NFs Tomadas'!$E$4:$E$9993=$A$1)*('Controle de NFs Tomadas'!$C$4:$C$9993=IG$2)*('Controle de NFs Tomadas'!$G$4:$G$9993=$A30)*('Controle de NFs Tomadas'!$I$4:$I$9993))</f>
        <v>0</v>
      </c>
      <c r="IH30" s="168">
        <f>SUMPRODUCT(('Controle de NFs Tomadas'!$E$4:$E$9993=$A$1)*('Controle de NFs Tomadas'!$C$4:$C$9993=IH$2)*('Controle de NFs Tomadas'!$G$4:$G$9993=$A30)*('Controle de NFs Tomadas'!$I$4:$I$9993))</f>
        <v>0</v>
      </c>
      <c r="II30" s="168">
        <f>SUMPRODUCT(('Controle de NFs Tomadas'!$E$4:$E$9993=$A$1)*('Controle de NFs Tomadas'!$C$4:$C$9993=II$2)*('Controle de NFs Tomadas'!$G$4:$G$9993=$A30)*('Controle de NFs Tomadas'!$I$4:$I$9993))</f>
        <v>0</v>
      </c>
      <c r="IJ30" s="168">
        <f>SUMPRODUCT(('Controle de NFs Tomadas'!$E$4:$E$9993=$A$1)*('Controle de NFs Tomadas'!$C$4:$C$9993=IJ$2)*('Controle de NFs Tomadas'!$G$4:$G$9993=$A30)*('Controle de NFs Tomadas'!$I$4:$I$9993))</f>
        <v>0</v>
      </c>
      <c r="IK30" s="168">
        <f>SUMPRODUCT(('Controle de NFs Tomadas'!$E$4:$E$9993=$A$1)*('Controle de NFs Tomadas'!$C$4:$C$9993=IK$2)*('Controle de NFs Tomadas'!$G$4:$G$9993=$A30)*('Controle de NFs Tomadas'!$I$4:$I$9993))</f>
        <v>0</v>
      </c>
      <c r="IL30" s="168">
        <f>SUMPRODUCT(('Controle de NFs Tomadas'!$E$4:$E$9993=$A$1)*('Controle de NFs Tomadas'!$C$4:$C$9993=IL$2)*('Controle de NFs Tomadas'!$G$4:$G$9993=$A30)*('Controle de NFs Tomadas'!$I$4:$I$9993))</f>
        <v>0</v>
      </c>
    </row>
    <row r="31" spans="1:246" ht="15.75" customHeight="1" outlineLevel="1" x14ac:dyDescent="0.35">
      <c r="A31" s="3" t="s">
        <v>42</v>
      </c>
      <c r="B31" s="70"/>
      <c r="C31" s="70"/>
      <c r="D31" s="168">
        <f>SUMPRODUCT(('Controle de NFs Tomadas'!$E$4:$E$9993=$A$1)*('Controle de NFs Tomadas'!$C$4:$C$9993=D$2)*('Controle de NFs Tomadas'!$G$4:$G$9993=$A31)*('Controle de NFs Tomadas'!$I$4:$I$9993))</f>
        <v>0</v>
      </c>
      <c r="E31" s="168">
        <f>SUMPRODUCT(('Controle de NFs Tomadas'!$E$4:$E$9993=$A$1)*('Controle de NFs Tomadas'!$C$4:$C$9993=E$2)*('Controle de NFs Tomadas'!$G$4:$G$9993=$A31)*('Controle de NFs Tomadas'!$I$4:$I$9993))</f>
        <v>0</v>
      </c>
      <c r="F31" s="168">
        <f>SUMPRODUCT(('Controle de NFs Tomadas'!$E$4:$E$9993=$A$1)*('Controle de NFs Tomadas'!$C$4:$C$9993=F$2)*('Controle de NFs Tomadas'!$G$4:$G$9993=$A31)*('Controle de NFs Tomadas'!$I$4:$I$9993))</f>
        <v>0</v>
      </c>
      <c r="G31" s="168">
        <f>SUMPRODUCT(('Controle de NFs Tomadas'!$E$4:$E$9993=$A$1)*('Controle de NFs Tomadas'!$C$4:$C$9993=G$2)*('Controle de NFs Tomadas'!$G$4:$G$9993=$A31)*('Controle de NFs Tomadas'!$I$4:$I$9993))</f>
        <v>0</v>
      </c>
      <c r="H31" s="168">
        <f>SUMPRODUCT(('Controle de NFs Tomadas'!$E$4:$E$9993=$A$1)*('Controle de NFs Tomadas'!$C$4:$C$9993=H$2)*('Controle de NFs Tomadas'!$G$4:$G$9993=$A31)*('Controle de NFs Tomadas'!$I$4:$I$9993))</f>
        <v>0</v>
      </c>
      <c r="I31" s="168">
        <f>SUMPRODUCT(('Controle de NFs Tomadas'!$E$4:$E$9993=$A$1)*('Controle de NFs Tomadas'!$C$4:$C$9993=I$2)*('Controle de NFs Tomadas'!$G$4:$G$9993=$A31)*('Controle de NFs Tomadas'!$I$4:$I$9993))</f>
        <v>0</v>
      </c>
      <c r="J31" s="168">
        <f>SUMPRODUCT(('Controle de NFs Tomadas'!$E$4:$E$9993=$A$1)*('Controle de NFs Tomadas'!$C$4:$C$9993=J$2)*('Controle de NFs Tomadas'!$G$4:$G$9993=$A31)*('Controle de NFs Tomadas'!$I$4:$I$9993))</f>
        <v>0</v>
      </c>
      <c r="K31" s="168">
        <f>SUMPRODUCT(('Controle de NFs Tomadas'!$E$4:$E$9993=$A$1)*('Controle de NFs Tomadas'!$C$4:$C$9993=K$2)*('Controle de NFs Tomadas'!$G$4:$G$9993=$A31)*('Controle de NFs Tomadas'!$I$4:$I$9993))</f>
        <v>0</v>
      </c>
      <c r="L31" s="168">
        <f>SUMPRODUCT(('Controle de NFs Tomadas'!$E$4:$E$9993=$A$1)*('Controle de NFs Tomadas'!$C$4:$C$9993=L$2)*('Controle de NFs Tomadas'!$G$4:$G$9993=$A31)*('Controle de NFs Tomadas'!$I$4:$I$9993))</f>
        <v>0</v>
      </c>
      <c r="M31" s="168">
        <f>SUMPRODUCT(('Controle de NFs Tomadas'!$E$4:$E$9993=$A$1)*('Controle de NFs Tomadas'!$C$4:$C$9993=M$2)*('Controle de NFs Tomadas'!$G$4:$G$9993=$A31)*('Controle de NFs Tomadas'!$I$4:$I$9993))</f>
        <v>0</v>
      </c>
      <c r="N31" s="168">
        <f>SUMPRODUCT(('Controle de NFs Tomadas'!$E$4:$E$9993=$A$1)*('Controle de NFs Tomadas'!$C$4:$C$9993=N$2)*('Controle de NFs Tomadas'!$G$4:$G$9993=$A31)*('Controle de NFs Tomadas'!$I$4:$I$9993))</f>
        <v>0</v>
      </c>
      <c r="O31" s="168">
        <f>SUMPRODUCT(('Controle de NFs Tomadas'!$E$4:$E$9993=$A$1)*('Controle de NFs Tomadas'!$C$4:$C$9993=O$2)*('Controle de NFs Tomadas'!$G$4:$G$9993=$A31)*('Controle de NFs Tomadas'!$I$4:$I$9993))</f>
        <v>0</v>
      </c>
      <c r="P31" s="168">
        <f>SUMPRODUCT(('Controle de NFs Tomadas'!$E$4:$E$9993=$A$1)*('Controle de NFs Tomadas'!$C$4:$C$9993=P$2)*('Controle de NFs Tomadas'!$G$4:$G$9993=$A31)*('Controle de NFs Tomadas'!$I$4:$I$9993))</f>
        <v>0</v>
      </c>
      <c r="Q31" s="168">
        <f>SUMPRODUCT(('Controle de NFs Tomadas'!$E$4:$E$9993=$A$1)*('Controle de NFs Tomadas'!$C$4:$C$9993=Q$2)*('Controle de NFs Tomadas'!$G$4:$G$9993=$A31)*('Controle de NFs Tomadas'!$I$4:$I$9993))</f>
        <v>0</v>
      </c>
      <c r="R31" s="168">
        <f>SUMPRODUCT(('Controle de NFs Tomadas'!$E$4:$E$9993=$A$1)*('Controle de NFs Tomadas'!$C$4:$C$9993=R$2)*('Controle de NFs Tomadas'!$G$4:$G$9993=$A31)*('Controle de NFs Tomadas'!$I$4:$I$9993))</f>
        <v>0</v>
      </c>
      <c r="S31" s="168">
        <f>SUMPRODUCT(('Controle de NFs Tomadas'!$E$4:$E$9993=$A$1)*('Controle de NFs Tomadas'!$C$4:$C$9993=S$2)*('Controle de NFs Tomadas'!$G$4:$G$9993=$A31)*('Controle de NFs Tomadas'!$I$4:$I$9993))</f>
        <v>0</v>
      </c>
      <c r="T31" s="168">
        <f>SUMPRODUCT(('Controle de NFs Tomadas'!$E$4:$E$9993=$A$1)*('Controle de NFs Tomadas'!$C$4:$C$9993=T$2)*('Controle de NFs Tomadas'!$G$4:$G$9993=$A31)*('Controle de NFs Tomadas'!$I$4:$I$9993))</f>
        <v>0</v>
      </c>
      <c r="U31" s="168">
        <f>SUMPRODUCT(('Controle de NFs Tomadas'!$E$4:$E$9993=$A$1)*('Controle de NFs Tomadas'!$C$4:$C$9993=U$2)*('Controle de NFs Tomadas'!$G$4:$G$9993=$A31)*('Controle de NFs Tomadas'!$I$4:$I$9993))</f>
        <v>0</v>
      </c>
      <c r="V31" s="168">
        <f>SUMPRODUCT(('Controle de NFs Tomadas'!$E$4:$E$9993=$A$1)*('Controle de NFs Tomadas'!$C$4:$C$9993=V$2)*('Controle de NFs Tomadas'!$G$4:$G$9993=$A31)*('Controle de NFs Tomadas'!$I$4:$I$9993))</f>
        <v>0</v>
      </c>
      <c r="W31" s="168">
        <f>SUMPRODUCT(('Controle de NFs Tomadas'!$E$4:$E$9993=$A$1)*('Controle de NFs Tomadas'!$C$4:$C$9993=W$2)*('Controle de NFs Tomadas'!$G$4:$G$9993=$A31)*('Controle de NFs Tomadas'!$I$4:$I$9993))</f>
        <v>0</v>
      </c>
      <c r="X31" s="168">
        <f>SUMPRODUCT(('Controle de NFs Tomadas'!$E$4:$E$9993=$A$1)*('Controle de NFs Tomadas'!$C$4:$C$9993=X$2)*('Controle de NFs Tomadas'!$G$4:$G$9993=$A31)*('Controle de NFs Tomadas'!$I$4:$I$9993))</f>
        <v>0</v>
      </c>
      <c r="Y31" s="168">
        <v>283.01</v>
      </c>
      <c r="Z31" s="168">
        <f>SUMPRODUCT(('Controle de NFs Tomadas'!$E$4:$E$9993=$A$1)*('Controle de NFs Tomadas'!$C$4:$C$9993=Z$2)*('Controle de NFs Tomadas'!$G$4:$G$9993=$A31)*('Controle de NFs Tomadas'!$I$4:$I$9993))</f>
        <v>0</v>
      </c>
      <c r="AA31" s="168">
        <f>SUMPRODUCT(('Controle de NFs Tomadas'!$E$4:$E$9993=$A$1)*('Controle de NFs Tomadas'!$C$4:$C$9993=AA$2)*('Controle de NFs Tomadas'!$G$4:$G$9993=$A31)*('Controle de NFs Tomadas'!$I$4:$I$9993))</f>
        <v>175</v>
      </c>
      <c r="AB31" s="168">
        <f>SUMPRODUCT(('Controle de NFs Tomadas'!$E$4:$E$9993=$A$1)*('Controle de NFs Tomadas'!$C$4:$C$9993=AB$2)*('Controle de NFs Tomadas'!$G$4:$G$9993=$A31)*('Controle de NFs Tomadas'!$I$4:$I$9993))</f>
        <v>0</v>
      </c>
      <c r="AC31" s="168">
        <f>SUMPRODUCT(('Controle de NFs Tomadas'!$E$4:$E$9993=$A$1)*('Controle de NFs Tomadas'!$C$4:$C$9993=AC$2)*('Controle de NFs Tomadas'!$G$4:$G$9993=$A31)*('Controle de NFs Tomadas'!$I$4:$I$9993))</f>
        <v>0</v>
      </c>
      <c r="AD31" s="168">
        <f>SUMPRODUCT(('Controle de NFs Tomadas'!$E$4:$E$9993=$A$1)*('Controle de NFs Tomadas'!$C$4:$C$9993=AD$2)*('Controle de NFs Tomadas'!$G$4:$G$9993=$A31)*('Controle de NFs Tomadas'!$I$4:$I$9993))</f>
        <v>0</v>
      </c>
      <c r="AE31" s="168">
        <f>SUMPRODUCT(('Controle de NFs Tomadas'!$E$4:$E$9993=$A$1)*('Controle de NFs Tomadas'!$C$4:$C$9993=AE$2)*('Controle de NFs Tomadas'!$G$4:$G$9993=$A31)*('Controle de NFs Tomadas'!$I$4:$I$9993))</f>
        <v>0</v>
      </c>
      <c r="AF31" s="168">
        <f>SUMPRODUCT(('Controle de NFs Tomadas'!$E$4:$E$9993=$A$1)*('Controle de NFs Tomadas'!$C$4:$C$9993=AF$2)*('Controle de NFs Tomadas'!$G$4:$G$9993=$A31)*('Controle de NFs Tomadas'!$I$4:$I$9993))</f>
        <v>0</v>
      </c>
      <c r="AG31" s="168">
        <f>SUMPRODUCT(('Controle de NFs Tomadas'!$E$4:$E$9993=$A$1)*('Controle de NFs Tomadas'!$C$4:$C$9993=AG$2)*('Controle de NFs Tomadas'!$G$4:$G$9993=$A31)*('Controle de NFs Tomadas'!$I$4:$I$9993))</f>
        <v>0</v>
      </c>
      <c r="AH31" s="168">
        <v>1927.46</v>
      </c>
      <c r="AI31" s="168">
        <f>SUMPRODUCT(('Controle de NFs Tomadas'!$E$4:$E$9993=$A$1)*('Controle de NFs Tomadas'!$C$4:$C$9993=AI$2)*('Controle de NFs Tomadas'!$G$4:$G$9993=$A31)*('Controle de NFs Tomadas'!$I$4:$I$9993))</f>
        <v>0</v>
      </c>
      <c r="AJ31" s="168">
        <f>SUMPRODUCT(('Controle de NFs Tomadas'!$E$4:$E$9993=$A$1)*('Controle de NFs Tomadas'!$C$4:$C$9993=AJ$2)*('Controle de NFs Tomadas'!$G$4:$G$9993=$A31)*('Controle de NFs Tomadas'!$I$4:$I$9993))</f>
        <v>0</v>
      </c>
      <c r="AK31" s="168">
        <f>SUMPRODUCT(('Controle de NFs Tomadas'!$E$4:$E$9993=$A$1)*('Controle de NFs Tomadas'!$C$4:$C$9993=AK$2)*('Controle de NFs Tomadas'!$G$4:$G$9993=$A31)*('Controle de NFs Tomadas'!$I$4:$I$9993))</f>
        <v>0</v>
      </c>
      <c r="AL31" s="168">
        <f>SUMPRODUCT(('Controle de NFs Tomadas'!$E$4:$E$9993=$A$1)*('Controle de NFs Tomadas'!$C$4:$C$9993=AL$2)*('Controle de NFs Tomadas'!$G$4:$G$9993=$A31)*('Controle de NFs Tomadas'!$I$4:$I$9993))</f>
        <v>0</v>
      </c>
      <c r="AM31" s="168">
        <f>SUMPRODUCT(('Controle de NFs Tomadas'!$E$4:$E$9993=$A$1)*('Controle de NFs Tomadas'!$C$4:$C$9993=AM$2)*('Controle de NFs Tomadas'!$G$4:$G$9993=$A31)*('Controle de NFs Tomadas'!$I$4:$I$9993))</f>
        <v>0</v>
      </c>
      <c r="AN31" s="168">
        <f>SUMPRODUCT(('Controle de NFs Tomadas'!$E$4:$E$9993=$A$1)*('Controle de NFs Tomadas'!$C$4:$C$9993=AN$2)*('Controle de NFs Tomadas'!$G$4:$G$9993=$A31)*('Controle de NFs Tomadas'!$I$4:$I$9993))</f>
        <v>510.77</v>
      </c>
      <c r="AO31" s="168">
        <v>983.22</v>
      </c>
      <c r="AP31" s="168">
        <f>SUMPRODUCT(('Controle de NFs Tomadas'!$E$4:$E$9993=$A$1)*('Controle de NFs Tomadas'!$C$4:$C$9993=AP$2)*('Controle de NFs Tomadas'!$G$4:$G$9993=$A31)*('Controle de NFs Tomadas'!$I$4:$I$9993))</f>
        <v>0</v>
      </c>
      <c r="AQ31" s="168">
        <f>SUMPRODUCT(('Controle de NFs Tomadas'!$E$4:$E$9993=$A$1)*('Controle de NFs Tomadas'!$C$4:$C$9993=AQ$2)*('Controle de NFs Tomadas'!$G$4:$G$9993=$A31)*('Controle de NFs Tomadas'!$I$4:$I$9993))</f>
        <v>0</v>
      </c>
      <c r="AR31" s="168">
        <f>SUMPRODUCT(('Controle de NFs Tomadas'!$E$4:$E$9993=$A$1)*('Controle de NFs Tomadas'!$C$4:$C$9993=AR$2)*('Controle de NFs Tomadas'!$G$4:$G$9993=$A31)*('Controle de NFs Tomadas'!$I$4:$I$9993))</f>
        <v>247.6</v>
      </c>
      <c r="AS31" s="168">
        <f>SUMPRODUCT(('Controle de NFs Tomadas'!$E$4:$E$9993=$A$1)*('Controle de NFs Tomadas'!$C$4:$C$9993=AS$2)*('Controle de NFs Tomadas'!$G$4:$G$9993=$A31)*('Controle de NFs Tomadas'!$I$4:$I$9993))</f>
        <v>0</v>
      </c>
      <c r="AT31" s="168">
        <v>708.35</v>
      </c>
      <c r="AU31" s="168">
        <f>SUMPRODUCT(('Controle de NFs Tomadas'!$E$4:$E$9993=$A$1)*('Controle de NFs Tomadas'!$C$4:$C$9993=AU$2)*('Controle de NFs Tomadas'!$G$4:$G$9993=$A31)*('Controle de NFs Tomadas'!$I$4:$I$9993))</f>
        <v>0</v>
      </c>
      <c r="AV31" s="168">
        <f>SUMPRODUCT(('Controle de NFs Tomadas'!$E$4:$E$9993=$A$1)*('Controle de NFs Tomadas'!$C$4:$C$9993=AV$2)*('Controle de NFs Tomadas'!$G$4:$G$9993=$A31)*('Controle de NFs Tomadas'!$I$4:$I$9993))</f>
        <v>0</v>
      </c>
      <c r="AW31" s="168">
        <f>SUMPRODUCT(('Controle de NFs Tomadas'!$E$4:$E$9993=$A$1)*('Controle de NFs Tomadas'!$C$4:$C$9993=AW$2)*('Controle de NFs Tomadas'!$G$4:$G$9993=$A31)*('Controle de NFs Tomadas'!$I$4:$I$9993))</f>
        <v>0</v>
      </c>
      <c r="AX31" s="168">
        <f>SUMPRODUCT(('Controle de NFs Tomadas'!$E$4:$E$9993=$A$1)*('Controle de NFs Tomadas'!$C$4:$C$9993=AX$2)*('Controle de NFs Tomadas'!$G$4:$G$9993=$A31)*('Controle de NFs Tomadas'!$I$4:$I$9993))</f>
        <v>0</v>
      </c>
      <c r="AY31" s="168">
        <f>SUMPRODUCT(('Controle de NFs Tomadas'!$E$4:$E$9993=$A$1)*('Controle de NFs Tomadas'!$C$4:$C$9993=AY$2)*('Controle de NFs Tomadas'!$G$4:$G$9993=$A31)*('Controle de NFs Tomadas'!$I$4:$I$9993))</f>
        <v>0</v>
      </c>
      <c r="AZ31" s="168">
        <f>SUMPRODUCT(('Controle de NFs Tomadas'!$E$4:$E$9993=$A$1)*('Controle de NFs Tomadas'!$C$4:$C$9993=AZ$2)*('Controle de NFs Tomadas'!$G$4:$G$9993=$A31)*('Controle de NFs Tomadas'!$I$4:$I$9993))</f>
        <v>0</v>
      </c>
      <c r="BA31" s="168">
        <f>SUMPRODUCT(('Controle de NFs Tomadas'!$E$4:$E$9993=$A$1)*('Controle de NFs Tomadas'!$C$4:$C$9993=BA$2)*('Controle de NFs Tomadas'!$G$4:$G$9993=$A31)*('Controle de NFs Tomadas'!$I$4:$I$9993))</f>
        <v>469.35</v>
      </c>
      <c r="BB31" s="168">
        <v>0</v>
      </c>
      <c r="BC31" s="168">
        <f>SUMPRODUCT(('Controle de NFs Tomadas'!$E$4:$E$9993=$A$1)*('Controle de NFs Tomadas'!$C$4:$C$9993=BC$2)*('Controle de NFs Tomadas'!$G$4:$G$9993=$A31)*('Controle de NFs Tomadas'!$I$4:$I$9993))</f>
        <v>0</v>
      </c>
      <c r="BD31" s="168">
        <v>0</v>
      </c>
      <c r="BE31" s="168">
        <f>SUMPRODUCT(('Controle de NFs Tomadas'!$E$4:$E$9993=$A$1)*('Controle de NFs Tomadas'!$C$4:$C$9993=BE$2)*('Controle de NFs Tomadas'!$G$4:$G$9993=$A31)*('Controle de NFs Tomadas'!$I$4:$I$9993))</f>
        <v>0</v>
      </c>
      <c r="BF31" s="168">
        <f>SUMPRODUCT(('Controle de NFs Tomadas'!$E$4:$E$9993=$A$1)*('Controle de NFs Tomadas'!$C$4:$C$9993=BF$2)*('Controle de NFs Tomadas'!$G$4:$G$9993=$A31)*('Controle de NFs Tomadas'!$I$4:$I$9993))</f>
        <v>0</v>
      </c>
      <c r="BG31" s="168">
        <f>SUMPRODUCT(('Controle de NFs Tomadas'!$E$4:$E$9993=$A$1)*('Controle de NFs Tomadas'!$C$4:$C$9993=BG$2)*('Controle de NFs Tomadas'!$G$4:$G$9993=$A31)*('Controle de NFs Tomadas'!$I$4:$I$9993))</f>
        <v>0</v>
      </c>
      <c r="BH31" s="168">
        <f>SUMPRODUCT(('Controle de NFs Tomadas'!$E$4:$E$9993=$A$1)*('Controle de NFs Tomadas'!$C$4:$C$9993=BH$2)*('Controle de NFs Tomadas'!$G$4:$G$9993=$A31)*('Controle de NFs Tomadas'!$I$4:$I$9993))</f>
        <v>0</v>
      </c>
      <c r="BI31" s="168">
        <v>486.57</v>
      </c>
      <c r="BJ31" s="168">
        <f>SUMPRODUCT(('Controle de NFs Tomadas'!$E$4:$E$9993=$A$1)*('Controle de NFs Tomadas'!$C$4:$C$9993=BJ$2)*('Controle de NFs Tomadas'!$G$4:$G$9993=$A31)*('Controle de NFs Tomadas'!$I$4:$I$9993))</f>
        <v>0</v>
      </c>
      <c r="BK31" s="168">
        <v>152.6</v>
      </c>
      <c r="BL31" s="168">
        <f>SUMPRODUCT(('Controle de NFs Tomadas'!$E$4:$E$9993=$A$1)*('Controle de NFs Tomadas'!$C$4:$C$9993=BL$2)*('Controle de NFs Tomadas'!$G$4:$G$9993=$A31)*('Controle de NFs Tomadas'!$I$4:$I$9993))</f>
        <v>0</v>
      </c>
      <c r="BM31" s="168">
        <f>SUMPRODUCT(('Controle de NFs Tomadas'!$E$4:$E$9993=$A$1)*('Controle de NFs Tomadas'!$C$4:$C$9993=BM$2)*('Controle de NFs Tomadas'!$G$4:$G$9993=$A31)*('Controle de NFs Tomadas'!$I$4:$I$9993))</f>
        <v>0</v>
      </c>
      <c r="BN31" s="168">
        <f>SUMPRODUCT(('Controle de NFs Tomadas'!$E$4:$E$9993=$A$1)*('Controle de NFs Tomadas'!$C$4:$C$9993=BN$2)*('Controle de NFs Tomadas'!$G$4:$G$9993=$A31)*('Controle de NFs Tomadas'!$I$4:$I$9993))</f>
        <v>0</v>
      </c>
      <c r="BO31" s="168">
        <v>591.24</v>
      </c>
      <c r="BP31" s="168">
        <f>SUMPRODUCT(('Controle de NFs Tomadas'!$E$4:$E$9993=$A$1)*('Controle de NFs Tomadas'!$C$4:$C$9993=BP$2)*('Controle de NFs Tomadas'!$G$4:$G$9993=$A31)*('Controle de NFs Tomadas'!$I$4:$I$9993))</f>
        <v>0</v>
      </c>
      <c r="BQ31" s="168">
        <f>SUMPRODUCT(('Controle de NFs Tomadas'!$E$4:$E$9993=$A$1)*('Controle de NFs Tomadas'!$C$4:$C$9993=BQ$2)*('Controle de NFs Tomadas'!$G$4:$G$9993=$A31)*('Controle de NFs Tomadas'!$I$4:$I$9993))</f>
        <v>0</v>
      </c>
      <c r="BR31" s="168">
        <f>SUMPRODUCT(('Controle de NFs Tomadas'!$E$4:$E$9993=$A$1)*('Controle de NFs Tomadas'!$C$4:$C$9993=BR$2)*('Controle de NFs Tomadas'!$G$4:$G$9993=$A31)*('Controle de NFs Tomadas'!$I$4:$I$9993))</f>
        <v>0</v>
      </c>
      <c r="BS31" s="168">
        <f>SUMPRODUCT(('Controle de NFs Tomadas'!$E$4:$E$9993=$A$1)*('Controle de NFs Tomadas'!$C$4:$C$9993=BS$2)*('Controle de NFs Tomadas'!$G$4:$G$9993=$A31)*('Controle de NFs Tomadas'!$I$4:$I$9993))</f>
        <v>0</v>
      </c>
      <c r="BT31" s="168">
        <f>SUMPRODUCT(('Controle de NFs Tomadas'!$E$4:$E$9993=$A$1)*('Controle de NFs Tomadas'!$C$4:$C$9993=BT$2)*('Controle de NFs Tomadas'!$G$4:$G$9993=$A31)*('Controle de NFs Tomadas'!$I$4:$I$9993))</f>
        <v>0</v>
      </c>
      <c r="BU31" s="168">
        <f>SUMPRODUCT(('Controle de NFs Tomadas'!$E$4:$E$9993=$A$1)*('Controle de NFs Tomadas'!$C$4:$C$9993=BU$2)*('Controle de NFs Tomadas'!$G$4:$G$9993=$A31)*('Controle de NFs Tomadas'!$I$4:$I$9993))</f>
        <v>0</v>
      </c>
      <c r="BV31" s="168">
        <f>SUMPRODUCT(('Controle de NFs Tomadas'!$E$4:$E$9993=$A$1)*('Controle de NFs Tomadas'!$C$4:$C$9993=BV$2)*('Controle de NFs Tomadas'!$G$4:$G$9993=$A31)*('Controle de NFs Tomadas'!$I$4:$I$9993))</f>
        <v>600.99</v>
      </c>
      <c r="BW31" s="168">
        <v>158.5</v>
      </c>
      <c r="BX31" s="168">
        <f>SUMPRODUCT(('Controle de NFs Tomadas'!$E$4:$E$9993=$A$1)*('Controle de NFs Tomadas'!$C$4:$C$9993=BX$2)*('Controle de NFs Tomadas'!$G$4:$G$9993=$A31)*('Controle de NFs Tomadas'!$I$4:$I$9993))</f>
        <v>234.8</v>
      </c>
      <c r="BY31" s="168">
        <v>275.88</v>
      </c>
      <c r="BZ31" s="168">
        <f>SUMPRODUCT(('Controle de NFs Tomadas'!$E$4:$E$9993=$A$1)*('Controle de NFs Tomadas'!$C$4:$C$9993=BZ$2)*('Controle de NFs Tomadas'!$G$4:$G$9993=$A31)*('Controle de NFs Tomadas'!$I$4:$I$9993))</f>
        <v>0</v>
      </c>
      <c r="CA31" s="168">
        <f>SUMPRODUCT(('Controle de NFs Tomadas'!$E$4:$E$9993=$A$1)*('Controle de NFs Tomadas'!$C$4:$C$9993=CA$2)*('Controle de NFs Tomadas'!$G$4:$G$9993=$A31)*('Controle de NFs Tomadas'!$I$4:$I$9993))</f>
        <v>0</v>
      </c>
      <c r="CB31" s="168">
        <f>SUMPRODUCT(('Controle de NFs Tomadas'!$E$4:$E$9993=$A$1)*('Controle de NFs Tomadas'!$C$4:$C$9993=CB$2)*('Controle de NFs Tomadas'!$G$4:$G$9993=$A31)*('Controle de NFs Tomadas'!$I$4:$I$9993))</f>
        <v>0</v>
      </c>
      <c r="CC31" s="168">
        <v>76</v>
      </c>
      <c r="CD31" s="168">
        <f>SUMPRODUCT(('Controle de NFs Tomadas'!$E$4:$E$9993=$A$1)*('Controle de NFs Tomadas'!$C$4:$C$9993=CD$2)*('Controle de NFs Tomadas'!$G$4:$G$9993=$A31)*('Controle de NFs Tomadas'!$I$4:$I$9993))</f>
        <v>125</v>
      </c>
      <c r="CE31" s="168">
        <f>SUMPRODUCT(('Controle de NFs Tomadas'!$E$4:$E$9993=$A$1)*('Controle de NFs Tomadas'!$C$4:$C$9993=CE$2)*('Controle de NFs Tomadas'!$G$4:$G$9993=$A31)*('Controle de NFs Tomadas'!$I$4:$I$9993))</f>
        <v>361.62</v>
      </c>
      <c r="CF31" s="168">
        <f>SUMPRODUCT(('Controle de NFs Tomadas'!$E$4:$E$9993=$A$1)*('Controle de NFs Tomadas'!$C$4:$C$9993=CF$2)*('Controle de NFs Tomadas'!$G$4:$G$9993=$A31)*('Controle de NFs Tomadas'!$I$4:$I$9993))</f>
        <v>0</v>
      </c>
      <c r="CG31" s="168">
        <f>SUMPRODUCT(('Controle de NFs Tomadas'!$E$4:$E$9993=$A$1)*('Controle de NFs Tomadas'!$C$4:$C$9993=CG$2)*('Controle de NFs Tomadas'!$G$4:$G$9993=$A31)*('Controle de NFs Tomadas'!$I$4:$I$9993))</f>
        <v>0</v>
      </c>
      <c r="CH31" s="168">
        <f>SUMPRODUCT(('Controle de NFs Tomadas'!$E$4:$E$9993=$A$1)*('Controle de NFs Tomadas'!$C$4:$C$9993=CH$2)*('Controle de NFs Tomadas'!$G$4:$G$9993=$A31)*('Controle de NFs Tomadas'!$I$4:$I$9993))</f>
        <v>0</v>
      </c>
      <c r="CI31" s="168">
        <f>SUMPRODUCT(('Controle de NFs Tomadas'!$E$4:$E$9993=$A$1)*('Controle de NFs Tomadas'!$C$4:$C$9993=CI$2)*('Controle de NFs Tomadas'!$G$4:$G$9993=$A31)*('Controle de NFs Tomadas'!$I$4:$I$9993))</f>
        <v>0</v>
      </c>
      <c r="CJ31" s="168">
        <f>SUMPRODUCT(('Controle de NFs Tomadas'!$E$4:$E$9993=$A$1)*('Controle de NFs Tomadas'!$C$4:$C$9993=CJ$2)*('Controle de NFs Tomadas'!$G$4:$G$9993=$A31)*('Controle de NFs Tomadas'!$I$4:$I$9993))</f>
        <v>70</v>
      </c>
      <c r="CK31" s="168">
        <f>SUMPRODUCT(('Controle de NFs Tomadas'!$E$4:$E$9993=$A$1)*('Controle de NFs Tomadas'!$C$4:$C$9993=CK$2)*('Controle de NFs Tomadas'!$G$4:$G$9993=$A31)*('Controle de NFs Tomadas'!$I$4:$I$9993))</f>
        <v>326.02</v>
      </c>
      <c r="CL31" s="168">
        <f>SUMPRODUCT(('Controle de NFs Tomadas'!$E$4:$E$9993=$A$1)*('Controle de NFs Tomadas'!$C$4:$C$9993=CL$2)*('Controle de NFs Tomadas'!$G$4:$G$9993=$A31)*('Controle de NFs Tomadas'!$I$4:$I$9993))</f>
        <v>361.61</v>
      </c>
      <c r="CM31" s="168">
        <f>SUMPRODUCT(('Controle de NFs Tomadas'!$E$4:$E$9993=$A$1)*('Controle de NFs Tomadas'!$C$4:$C$9993=CM$2)*('Controle de NFs Tomadas'!$G$4:$G$9993=$A31)*('Controle de NFs Tomadas'!$I$4:$I$9993))</f>
        <v>0</v>
      </c>
      <c r="CN31" s="168">
        <f>SUMPRODUCT(('Controle de NFs Tomadas'!$E$4:$E$9993=$A$1)*('Controle de NFs Tomadas'!$C$4:$C$9993=CN$2)*('Controle de NFs Tomadas'!$G$4:$G$9993=$A31)*('Controle de NFs Tomadas'!$I$4:$I$9993))</f>
        <v>0</v>
      </c>
      <c r="CO31" s="168">
        <f>SUMPRODUCT(('Controle de NFs Tomadas'!$E$4:$E$9993=$A$1)*('Controle de NFs Tomadas'!$C$4:$C$9993=CO$2)*('Controle de NFs Tomadas'!$G$4:$G$9993=$A31)*('Controle de NFs Tomadas'!$I$4:$I$9993))</f>
        <v>0</v>
      </c>
      <c r="CP31" s="168">
        <f>SUMPRODUCT(('Controle de NFs Tomadas'!$E$4:$E$9993=$A$1)*('Controle de NFs Tomadas'!$C$4:$C$9993=CP$2)*('Controle de NFs Tomadas'!$G$4:$G$9993=$A31)*('Controle de NFs Tomadas'!$I$4:$I$9993))</f>
        <v>0</v>
      </c>
      <c r="CQ31" s="168">
        <f>SUMPRODUCT(('Controle de NFs Tomadas'!$E$4:$E$9993=$A$1)*('Controle de NFs Tomadas'!$C$4:$C$9993=CQ$2)*('Controle de NFs Tomadas'!$G$4:$G$9993=$A31)*('Controle de NFs Tomadas'!$I$4:$I$9993))</f>
        <v>0</v>
      </c>
      <c r="CR31" s="168">
        <f>SUMPRODUCT(('Controle de NFs Tomadas'!$E$4:$E$9993=$A$1)*('Controle de NFs Tomadas'!$C$4:$C$9993=CR$2)*('Controle de NFs Tomadas'!$G$4:$G$9993=$A31)*('Controle de NFs Tomadas'!$I$4:$I$9993))</f>
        <v>874.06</v>
      </c>
      <c r="CS31" s="168">
        <f>SUMPRODUCT(('Controle de NFs Tomadas'!$E$4:$E$9993=$A$1)*('Controle de NFs Tomadas'!$C$4:$C$9993=CS$2)*('Controle de NFs Tomadas'!$G$4:$G$9993=$A31)*('Controle de NFs Tomadas'!$I$4:$I$9993))</f>
        <v>0</v>
      </c>
      <c r="CT31" s="168">
        <f>SUMPRODUCT(('Controle de NFs Tomadas'!$E$4:$E$9993=$A$1)*('Controle de NFs Tomadas'!$C$4:$C$9993=CT$2)*('Controle de NFs Tomadas'!$G$4:$G$9993=$A31)*('Controle de NFs Tomadas'!$I$4:$I$9993))</f>
        <v>0</v>
      </c>
      <c r="CU31" s="168">
        <f>SUMPRODUCT(('Controle de NFs Tomadas'!$E$4:$E$9993=$A$1)*('Controle de NFs Tomadas'!$C$4:$C$9993=CU$2)*('Controle de NFs Tomadas'!$G$4:$G$9993=$A31)*('Controle de NFs Tomadas'!$I$4:$I$9993))</f>
        <v>220.05</v>
      </c>
      <c r="CV31" s="168">
        <f>SUMPRODUCT(('Controle de NFs Tomadas'!$E$4:$E$9993=$A$1)*('Controle de NFs Tomadas'!$C$4:$C$9993=CV$2)*('Controle de NFs Tomadas'!$G$4:$G$9993=$A31)*('Controle de NFs Tomadas'!$I$4:$I$9993))</f>
        <v>0</v>
      </c>
      <c r="CW31" s="168">
        <f>SUMPRODUCT(('Controle de NFs Tomadas'!$E$4:$E$9993=$A$1)*('Controle de NFs Tomadas'!$C$4:$C$9993=CW$2)*('Controle de NFs Tomadas'!$G$4:$G$9993=$A31)*('Controle de NFs Tomadas'!$I$4:$I$9993))</f>
        <v>514.54999999999995</v>
      </c>
      <c r="CX31" s="168">
        <f>SUMPRODUCT(('Controle de NFs Tomadas'!$E$4:$E$9993=$A$1)*('Controle de NFs Tomadas'!$C$4:$C$9993=CX$2)*('Controle de NFs Tomadas'!$G$4:$G$9993=$A31)*('Controle de NFs Tomadas'!$I$4:$I$9993))</f>
        <v>0</v>
      </c>
      <c r="CY31" s="168">
        <f>SUMPRODUCT(('Controle de NFs Tomadas'!$E$4:$E$9993=$A$1)*('Controle de NFs Tomadas'!$C$4:$C$9993=CY$2)*('Controle de NFs Tomadas'!$G$4:$G$9993=$A31)*('Controle de NFs Tomadas'!$I$4:$I$9993))</f>
        <v>0</v>
      </c>
      <c r="CZ31" s="168">
        <f>SUMPRODUCT(('Controle de NFs Tomadas'!$E$4:$E$9993=$A$1)*('Controle de NFs Tomadas'!$C$4:$C$9993=CZ$2)*('Controle de NFs Tomadas'!$G$4:$G$9993=$A31)*('Controle de NFs Tomadas'!$I$4:$I$9993))</f>
        <v>0</v>
      </c>
      <c r="DA31" s="168">
        <f>SUMPRODUCT(('Controle de NFs Tomadas'!$E$4:$E$9993=$A$1)*('Controle de NFs Tomadas'!$C$4:$C$9993=DA$2)*('Controle de NFs Tomadas'!$G$4:$G$9993=$A31)*('Controle de NFs Tomadas'!$I$4:$I$9993))</f>
        <v>0</v>
      </c>
      <c r="DB31" s="168">
        <f>SUMPRODUCT(('Controle de NFs Tomadas'!$E$4:$E$9993=$A$1)*('Controle de NFs Tomadas'!$C$4:$C$9993=DB$2)*('Controle de NFs Tomadas'!$G$4:$G$9993=$A31)*('Controle de NFs Tomadas'!$I$4:$I$9993))</f>
        <v>0</v>
      </c>
      <c r="DC31" s="168">
        <f>SUMPRODUCT(('Controle de NFs Tomadas'!$E$4:$E$9993=$A$1)*('Controle de NFs Tomadas'!$C$4:$C$9993=DC$2)*('Controle de NFs Tomadas'!$G$4:$G$9993=$A31)*('Controle de NFs Tomadas'!$I$4:$I$9993))</f>
        <v>0</v>
      </c>
      <c r="DD31" s="168">
        <f>SUMPRODUCT(('Controle de NFs Tomadas'!$E$4:$E$9993=$A$1)*('Controle de NFs Tomadas'!$C$4:$C$9993=DD$2)*('Controle de NFs Tomadas'!$G$4:$G$9993=$A31)*('Controle de NFs Tomadas'!$I$4:$I$9993))</f>
        <v>0</v>
      </c>
      <c r="DE31" s="168">
        <f>SUMPRODUCT(('Controle de NFs Tomadas'!$E$4:$E$9993=$A$1)*('Controle de NFs Tomadas'!$C$4:$C$9993=DE$2)*('Controle de NFs Tomadas'!$G$4:$G$9993=$A31)*('Controle de NFs Tomadas'!$I$4:$I$9993))</f>
        <v>0</v>
      </c>
      <c r="DF31" s="168">
        <f>SUMPRODUCT(('Controle de NFs Tomadas'!$E$4:$E$9993=$A$1)*('Controle de NFs Tomadas'!$C$4:$C$9993=DF$2)*('Controle de NFs Tomadas'!$G$4:$G$9993=$A31)*('Controle de NFs Tomadas'!$I$4:$I$9993))</f>
        <v>0</v>
      </c>
      <c r="DG31" s="168">
        <f>SUMPRODUCT(('Controle de NFs Tomadas'!$E$4:$E$9993=$A$1)*('Controle de NFs Tomadas'!$C$4:$C$9993=DG$2)*('Controle de NFs Tomadas'!$G$4:$G$9993=$A31)*('Controle de NFs Tomadas'!$I$4:$I$9993))</f>
        <v>0</v>
      </c>
      <c r="DH31" s="168">
        <f>SUMPRODUCT(('Controle de NFs Tomadas'!$E$4:$E$9993=$A$1)*('Controle de NFs Tomadas'!$C$4:$C$9993=DH$2)*('Controle de NFs Tomadas'!$G$4:$G$9993=$A31)*('Controle de NFs Tomadas'!$I$4:$I$9993))</f>
        <v>0</v>
      </c>
      <c r="DI31" s="168">
        <f>SUMPRODUCT(('Controle de NFs Tomadas'!$E$4:$E$9993=$A$1)*('Controle de NFs Tomadas'!$C$4:$C$9993=DI$2)*('Controle de NFs Tomadas'!$G$4:$G$9993=$A31)*('Controle de NFs Tomadas'!$I$4:$I$9993))</f>
        <v>0</v>
      </c>
      <c r="DJ31" s="168">
        <f>SUMPRODUCT(('Controle de NFs Tomadas'!$E$4:$E$9993=$A$1)*('Controle de NFs Tomadas'!$C$4:$C$9993=DJ$2)*('Controle de NFs Tomadas'!$G$4:$G$9993=$A31)*('Controle de NFs Tomadas'!$I$4:$I$9993))</f>
        <v>0</v>
      </c>
      <c r="DK31" s="168">
        <f>SUMPRODUCT(('Controle de NFs Tomadas'!$E$4:$E$9993=$A$1)*('Controle de NFs Tomadas'!$C$4:$C$9993=DK$2)*('Controle de NFs Tomadas'!$G$4:$G$9993=$A31)*('Controle de NFs Tomadas'!$I$4:$I$9993))</f>
        <v>0</v>
      </c>
      <c r="DL31" s="168">
        <f>SUMPRODUCT(('Controle de NFs Tomadas'!$E$4:$E$9993=$A$1)*('Controle de NFs Tomadas'!$C$4:$C$9993=DL$2)*('Controle de NFs Tomadas'!$G$4:$G$9993=$A31)*('Controle de NFs Tomadas'!$I$4:$I$9993))</f>
        <v>0</v>
      </c>
      <c r="DM31" s="168">
        <f>SUMPRODUCT(('Controle de NFs Tomadas'!$E$4:$E$9993=$A$1)*('Controle de NFs Tomadas'!$C$4:$C$9993=DM$2)*('Controle de NFs Tomadas'!$G$4:$G$9993=$A31)*('Controle de NFs Tomadas'!$I$4:$I$9993))</f>
        <v>0</v>
      </c>
      <c r="DN31" s="168">
        <f>SUMPRODUCT(('Controle de NFs Tomadas'!$E$4:$E$9993=$A$1)*('Controle de NFs Tomadas'!$C$4:$C$9993=DN$2)*('Controle de NFs Tomadas'!$G$4:$G$9993=$A31)*('Controle de NFs Tomadas'!$I$4:$I$9993))</f>
        <v>0</v>
      </c>
      <c r="DO31" s="168">
        <f>SUMPRODUCT(('Controle de NFs Tomadas'!$E$4:$E$9993=$A$1)*('Controle de NFs Tomadas'!$C$4:$C$9993=DO$2)*('Controle de NFs Tomadas'!$G$4:$G$9993=$A31)*('Controle de NFs Tomadas'!$I$4:$I$9993))</f>
        <v>0</v>
      </c>
      <c r="DP31" s="168">
        <f>SUMPRODUCT(('Controle de NFs Tomadas'!$E$4:$E$9993=$A$1)*('Controle de NFs Tomadas'!$C$4:$C$9993=DP$2)*('Controle de NFs Tomadas'!$G$4:$G$9993=$A31)*('Controle de NFs Tomadas'!$I$4:$I$9993))</f>
        <v>0</v>
      </c>
      <c r="DQ31" s="168">
        <f>SUMPRODUCT(('Controle de NFs Tomadas'!$E$4:$E$9993=$A$1)*('Controle de NFs Tomadas'!$C$4:$C$9993=DQ$2)*('Controle de NFs Tomadas'!$G$4:$G$9993=$A31)*('Controle de NFs Tomadas'!$I$4:$I$9993))</f>
        <v>0</v>
      </c>
      <c r="DR31" s="168">
        <f>SUMPRODUCT(('Controle de NFs Tomadas'!$E$4:$E$9993=$A$1)*('Controle de NFs Tomadas'!$C$4:$C$9993=DR$2)*('Controle de NFs Tomadas'!$G$4:$G$9993=$A31)*('Controle de NFs Tomadas'!$I$4:$I$9993))</f>
        <v>0</v>
      </c>
      <c r="DS31" s="168">
        <f>SUMPRODUCT(('Controle de NFs Tomadas'!$E$4:$E$9993=$A$1)*('Controle de NFs Tomadas'!$C$4:$C$9993=DS$2)*('Controle de NFs Tomadas'!$G$4:$G$9993=$A31)*('Controle de NFs Tomadas'!$I$4:$I$9993))</f>
        <v>0</v>
      </c>
      <c r="DT31" s="168">
        <f>SUMPRODUCT(('Controle de NFs Tomadas'!$E$4:$E$9993=$A$1)*('Controle de NFs Tomadas'!$C$4:$C$9993=DT$2)*('Controle de NFs Tomadas'!$G$4:$G$9993=$A31)*('Controle de NFs Tomadas'!$I$4:$I$9993))</f>
        <v>0</v>
      </c>
      <c r="DU31" s="168">
        <f>SUMPRODUCT(('Controle de NFs Tomadas'!$E$4:$E$9993=$A$1)*('Controle de NFs Tomadas'!$C$4:$C$9993=DU$2)*('Controle de NFs Tomadas'!$G$4:$G$9993=$A31)*('Controle de NFs Tomadas'!$I$4:$I$9993))</f>
        <v>0</v>
      </c>
      <c r="DV31" s="168">
        <f>SUMPRODUCT(('Controle de NFs Tomadas'!$E$4:$E$9993=$A$1)*('Controle de NFs Tomadas'!$C$4:$C$9993=DV$2)*('Controle de NFs Tomadas'!$G$4:$G$9993=$A31)*('Controle de NFs Tomadas'!$I$4:$I$9993))</f>
        <v>0</v>
      </c>
      <c r="DW31" s="168">
        <f>SUMPRODUCT(('Controle de NFs Tomadas'!$E$4:$E$9993=$A$1)*('Controle de NFs Tomadas'!$C$4:$C$9993=DW$2)*('Controle de NFs Tomadas'!$G$4:$G$9993=$A31)*('Controle de NFs Tomadas'!$I$4:$I$9993))</f>
        <v>0</v>
      </c>
      <c r="DX31" s="168">
        <f>SUMPRODUCT(('Controle de NFs Tomadas'!$E$4:$E$9993=$A$1)*('Controle de NFs Tomadas'!$C$4:$C$9993=DX$2)*('Controle de NFs Tomadas'!$G$4:$G$9993=$A31)*('Controle de NFs Tomadas'!$I$4:$I$9993))</f>
        <v>0</v>
      </c>
      <c r="DY31" s="168">
        <f>SUMPRODUCT(('Controle de NFs Tomadas'!$E$4:$E$9993=$A$1)*('Controle de NFs Tomadas'!$C$4:$C$9993=DY$2)*('Controle de NFs Tomadas'!$G$4:$G$9993=$A31)*('Controle de NFs Tomadas'!$I$4:$I$9993))</f>
        <v>0</v>
      </c>
      <c r="DZ31" s="168">
        <f>SUMPRODUCT(('Controle de NFs Tomadas'!$E$4:$E$9993=$A$1)*('Controle de NFs Tomadas'!$C$4:$C$9993=DZ$2)*('Controle de NFs Tomadas'!$G$4:$G$9993=$A31)*('Controle de NFs Tomadas'!$I$4:$I$9993))</f>
        <v>0</v>
      </c>
      <c r="EA31" s="168">
        <f>SUMPRODUCT(('Controle de NFs Tomadas'!$E$4:$E$9993=$A$1)*('Controle de NFs Tomadas'!$C$4:$C$9993=EA$2)*('Controle de NFs Tomadas'!$G$4:$G$9993=$A31)*('Controle de NFs Tomadas'!$I$4:$I$9993))</f>
        <v>0</v>
      </c>
      <c r="EB31" s="168">
        <f>SUMPRODUCT(('Controle de NFs Tomadas'!$E$4:$E$9993=$A$1)*('Controle de NFs Tomadas'!$C$4:$C$9993=EB$2)*('Controle de NFs Tomadas'!$G$4:$G$9993=$A31)*('Controle de NFs Tomadas'!$I$4:$I$9993))</f>
        <v>0</v>
      </c>
      <c r="EC31" s="168">
        <f>SUMPRODUCT(('Controle de NFs Tomadas'!$E$4:$E$9993=$A$1)*('Controle de NFs Tomadas'!$C$4:$C$9993=EC$2)*('Controle de NFs Tomadas'!$G$4:$G$9993=$A31)*('Controle de NFs Tomadas'!$I$4:$I$9993))</f>
        <v>0</v>
      </c>
      <c r="ED31" s="168">
        <f>SUMPRODUCT(('Controle de NFs Tomadas'!$E$4:$E$9993=$A$1)*('Controle de NFs Tomadas'!$C$4:$C$9993=ED$2)*('Controle de NFs Tomadas'!$G$4:$G$9993=$A31)*('Controle de NFs Tomadas'!$I$4:$I$9993))</f>
        <v>0</v>
      </c>
      <c r="EE31" s="168">
        <f>SUMPRODUCT(('Controle de NFs Tomadas'!$E$4:$E$9993=$A$1)*('Controle de NFs Tomadas'!$C$4:$C$9993=EE$2)*('Controle de NFs Tomadas'!$G$4:$G$9993=$A31)*('Controle de NFs Tomadas'!$I$4:$I$9993))</f>
        <v>0</v>
      </c>
      <c r="EF31" s="168">
        <f>SUMPRODUCT(('Controle de NFs Tomadas'!$E$4:$E$9993=$A$1)*('Controle de NFs Tomadas'!$C$4:$C$9993=EF$2)*('Controle de NFs Tomadas'!$G$4:$G$9993=$A31)*('Controle de NFs Tomadas'!$I$4:$I$9993))</f>
        <v>0</v>
      </c>
      <c r="EG31" s="168">
        <f>SUMPRODUCT(('Controle de NFs Tomadas'!$E$4:$E$9993=$A$1)*('Controle de NFs Tomadas'!$C$4:$C$9993=EG$2)*('Controle de NFs Tomadas'!$G$4:$G$9993=$A31)*('Controle de NFs Tomadas'!$I$4:$I$9993))</f>
        <v>0</v>
      </c>
      <c r="EH31" s="168">
        <f>SUMPRODUCT(('Controle de NFs Tomadas'!$E$4:$E$9993=$A$1)*('Controle de NFs Tomadas'!$C$4:$C$9993=EH$2)*('Controle de NFs Tomadas'!$G$4:$G$9993=$A31)*('Controle de NFs Tomadas'!$I$4:$I$9993))</f>
        <v>0</v>
      </c>
      <c r="EI31" s="168">
        <f>SUMPRODUCT(('Controle de NFs Tomadas'!$E$4:$E$9993=$A$1)*('Controle de NFs Tomadas'!$C$4:$C$9993=EI$2)*('Controle de NFs Tomadas'!$G$4:$G$9993=$A31)*('Controle de NFs Tomadas'!$I$4:$I$9993))</f>
        <v>0</v>
      </c>
      <c r="EJ31" s="168">
        <f>SUMPRODUCT(('Controle de NFs Tomadas'!$E$4:$E$9993=$A$1)*('Controle de NFs Tomadas'!$C$4:$C$9993=EJ$2)*('Controle de NFs Tomadas'!$G$4:$G$9993=$A31)*('Controle de NFs Tomadas'!$I$4:$I$9993))</f>
        <v>0</v>
      </c>
      <c r="EK31" s="168">
        <f>SUMPRODUCT(('Controle de NFs Tomadas'!$E$4:$E$9993=$A$1)*('Controle de NFs Tomadas'!$C$4:$C$9993=EK$2)*('Controle de NFs Tomadas'!$G$4:$G$9993=$A31)*('Controle de NFs Tomadas'!$I$4:$I$9993))</f>
        <v>0</v>
      </c>
      <c r="EL31" s="168">
        <f>SUMPRODUCT(('Controle de NFs Tomadas'!$E$4:$E$9993=$A$1)*('Controle de NFs Tomadas'!$C$4:$C$9993=EL$2)*('Controle de NFs Tomadas'!$G$4:$G$9993=$A31)*('Controle de NFs Tomadas'!$I$4:$I$9993))</f>
        <v>0</v>
      </c>
      <c r="EM31" s="168">
        <f>SUMPRODUCT(('Controle de NFs Tomadas'!$E$4:$E$9993=$A$1)*('Controle de NFs Tomadas'!$C$4:$C$9993=EM$2)*('Controle de NFs Tomadas'!$G$4:$G$9993=$A31)*('Controle de NFs Tomadas'!$I$4:$I$9993))</f>
        <v>0</v>
      </c>
      <c r="EN31" s="168">
        <f>SUMPRODUCT(('Controle de NFs Tomadas'!$E$4:$E$9993=$A$1)*('Controle de NFs Tomadas'!$C$4:$C$9993=EN$2)*('Controle de NFs Tomadas'!$G$4:$G$9993=$A31)*('Controle de NFs Tomadas'!$I$4:$I$9993))</f>
        <v>0</v>
      </c>
      <c r="EO31" s="168">
        <f>SUMPRODUCT(('Controle de NFs Tomadas'!$E$4:$E$9993=$A$1)*('Controle de NFs Tomadas'!$C$4:$C$9993=EO$2)*('Controle de NFs Tomadas'!$G$4:$G$9993=$A31)*('Controle de NFs Tomadas'!$I$4:$I$9993))</f>
        <v>0</v>
      </c>
      <c r="EP31" s="168">
        <f>SUMPRODUCT(('Controle de NFs Tomadas'!$E$4:$E$9993=$A$1)*('Controle de NFs Tomadas'!$C$4:$C$9993=EP$2)*('Controle de NFs Tomadas'!$G$4:$G$9993=$A31)*('Controle de NFs Tomadas'!$I$4:$I$9993))</f>
        <v>0</v>
      </c>
      <c r="EQ31" s="168">
        <f>SUMPRODUCT(('Controle de NFs Tomadas'!$E$4:$E$9993=$A$1)*('Controle de NFs Tomadas'!$C$4:$C$9993=EQ$2)*('Controle de NFs Tomadas'!$G$4:$G$9993=$A31)*('Controle de NFs Tomadas'!$I$4:$I$9993))</f>
        <v>0</v>
      </c>
      <c r="ER31" s="168">
        <f>SUMPRODUCT(('Controle de NFs Tomadas'!$E$4:$E$9993=$A$1)*('Controle de NFs Tomadas'!$C$4:$C$9993=ER$2)*('Controle de NFs Tomadas'!$G$4:$G$9993=$A31)*('Controle de NFs Tomadas'!$I$4:$I$9993))</f>
        <v>0</v>
      </c>
      <c r="ES31" s="168">
        <f>SUMPRODUCT(('Controle de NFs Tomadas'!$E$4:$E$9993=$A$1)*('Controle de NFs Tomadas'!$C$4:$C$9993=ES$2)*('Controle de NFs Tomadas'!$G$4:$G$9993=$A31)*('Controle de NFs Tomadas'!$I$4:$I$9993))</f>
        <v>0</v>
      </c>
      <c r="ET31" s="168">
        <f>SUMPRODUCT(('Controle de NFs Tomadas'!$E$4:$E$9993=$A$1)*('Controle de NFs Tomadas'!$C$4:$C$9993=ET$2)*('Controle de NFs Tomadas'!$G$4:$G$9993=$A31)*('Controle de NFs Tomadas'!$I$4:$I$9993))</f>
        <v>0</v>
      </c>
      <c r="EU31" s="168">
        <f>SUMPRODUCT(('Controle de NFs Tomadas'!$E$4:$E$9993=$A$1)*('Controle de NFs Tomadas'!$C$4:$C$9993=EU$2)*('Controle de NFs Tomadas'!$G$4:$G$9993=$A31)*('Controle de NFs Tomadas'!$I$4:$I$9993))</f>
        <v>0</v>
      </c>
      <c r="EV31" s="168">
        <f>SUMPRODUCT(('Controle de NFs Tomadas'!$E$4:$E$9993=$A$1)*('Controle de NFs Tomadas'!$C$4:$C$9993=EV$2)*('Controle de NFs Tomadas'!$G$4:$G$9993=$A31)*('Controle de NFs Tomadas'!$I$4:$I$9993))</f>
        <v>0</v>
      </c>
      <c r="EW31" s="168">
        <f>SUMPRODUCT(('Controle de NFs Tomadas'!$E$4:$E$9993=$A$1)*('Controle de NFs Tomadas'!$C$4:$C$9993=EW$2)*('Controle de NFs Tomadas'!$G$4:$G$9993=$A31)*('Controle de NFs Tomadas'!$I$4:$I$9993))</f>
        <v>0</v>
      </c>
      <c r="EX31" s="168">
        <f>SUMPRODUCT(('Controle de NFs Tomadas'!$E$4:$E$9993=$A$1)*('Controle de NFs Tomadas'!$C$4:$C$9993=EX$2)*('Controle de NFs Tomadas'!$G$4:$G$9993=$A31)*('Controle de NFs Tomadas'!$I$4:$I$9993))</f>
        <v>0</v>
      </c>
      <c r="EY31" s="168">
        <f>SUMPRODUCT(('Controle de NFs Tomadas'!$E$4:$E$9993=$A$1)*('Controle de NFs Tomadas'!$C$4:$C$9993=EY$2)*('Controle de NFs Tomadas'!$G$4:$G$9993=$A31)*('Controle de NFs Tomadas'!$I$4:$I$9993))</f>
        <v>0</v>
      </c>
      <c r="EZ31" s="168">
        <f>SUMPRODUCT(('Controle de NFs Tomadas'!$E$4:$E$9993=$A$1)*('Controle de NFs Tomadas'!$C$4:$C$9993=EZ$2)*('Controle de NFs Tomadas'!$G$4:$G$9993=$A31)*('Controle de NFs Tomadas'!$I$4:$I$9993))</f>
        <v>0</v>
      </c>
      <c r="FA31" s="168">
        <f>SUMPRODUCT(('Controle de NFs Tomadas'!$E$4:$E$9993=$A$1)*('Controle de NFs Tomadas'!$C$4:$C$9993=FA$2)*('Controle de NFs Tomadas'!$G$4:$G$9993=$A31)*('Controle de NFs Tomadas'!$I$4:$I$9993))</f>
        <v>0</v>
      </c>
      <c r="FB31" s="168">
        <f>SUMPRODUCT(('Controle de NFs Tomadas'!$E$4:$E$9993=$A$1)*('Controle de NFs Tomadas'!$C$4:$C$9993=FB$2)*('Controle de NFs Tomadas'!$G$4:$G$9993=$A31)*('Controle de NFs Tomadas'!$I$4:$I$9993))</f>
        <v>0</v>
      </c>
      <c r="FC31" s="168">
        <f>SUMPRODUCT(('Controle de NFs Tomadas'!$E$4:$E$9993=$A$1)*('Controle de NFs Tomadas'!$C$4:$C$9993=FC$2)*('Controle de NFs Tomadas'!$G$4:$G$9993=$A31)*('Controle de NFs Tomadas'!$I$4:$I$9993))</f>
        <v>0</v>
      </c>
      <c r="FD31" s="168">
        <f>SUMPRODUCT(('Controle de NFs Tomadas'!$E$4:$E$9993=$A$1)*('Controle de NFs Tomadas'!$C$4:$C$9993=FD$2)*('Controle de NFs Tomadas'!$G$4:$G$9993=$A31)*('Controle de NFs Tomadas'!$I$4:$I$9993))</f>
        <v>0</v>
      </c>
      <c r="FE31" s="168">
        <f>SUMPRODUCT(('Controle de NFs Tomadas'!$E$4:$E$9993=$A$1)*('Controle de NFs Tomadas'!$C$4:$C$9993=FE$2)*('Controle de NFs Tomadas'!$G$4:$G$9993=$A31)*('Controle de NFs Tomadas'!$I$4:$I$9993))</f>
        <v>0</v>
      </c>
      <c r="FF31" s="168">
        <f>SUMPRODUCT(('Controle de NFs Tomadas'!$E$4:$E$9993=$A$1)*('Controle de NFs Tomadas'!$C$4:$C$9993=FF$2)*('Controle de NFs Tomadas'!$G$4:$G$9993=$A31)*('Controle de NFs Tomadas'!$I$4:$I$9993))</f>
        <v>0</v>
      </c>
      <c r="FG31" s="168">
        <f>SUMPRODUCT(('Controle de NFs Tomadas'!$E$4:$E$9993=$A$1)*('Controle de NFs Tomadas'!$C$4:$C$9993=FG$2)*('Controle de NFs Tomadas'!$G$4:$G$9993=$A31)*('Controle de NFs Tomadas'!$I$4:$I$9993))</f>
        <v>0</v>
      </c>
      <c r="FH31" s="168">
        <f>SUMPRODUCT(('Controle de NFs Tomadas'!$E$4:$E$9993=$A$1)*('Controle de NFs Tomadas'!$C$4:$C$9993=FH$2)*('Controle de NFs Tomadas'!$G$4:$G$9993=$A31)*('Controle de NFs Tomadas'!$I$4:$I$9993))</f>
        <v>0</v>
      </c>
      <c r="FI31" s="168">
        <f>SUMPRODUCT(('Controle de NFs Tomadas'!$E$4:$E$9993=$A$1)*('Controle de NFs Tomadas'!$C$4:$C$9993=FI$2)*('Controle de NFs Tomadas'!$G$4:$G$9993=$A31)*('Controle de NFs Tomadas'!$I$4:$I$9993))</f>
        <v>0</v>
      </c>
      <c r="FJ31" s="168">
        <f>SUMPRODUCT(('Controle de NFs Tomadas'!$E$4:$E$9993=$A$1)*('Controle de NFs Tomadas'!$C$4:$C$9993=FJ$2)*('Controle de NFs Tomadas'!$G$4:$G$9993=$A31)*('Controle de NFs Tomadas'!$I$4:$I$9993))</f>
        <v>0</v>
      </c>
      <c r="FK31" s="168">
        <f>SUMPRODUCT(('Controle de NFs Tomadas'!$E$4:$E$9993=$A$1)*('Controle de NFs Tomadas'!$C$4:$C$9993=FK$2)*('Controle de NFs Tomadas'!$G$4:$G$9993=$A31)*('Controle de NFs Tomadas'!$I$4:$I$9993))</f>
        <v>0</v>
      </c>
      <c r="FL31" s="168">
        <f>SUMPRODUCT(('Controle de NFs Tomadas'!$E$4:$E$9993=$A$1)*('Controle de NFs Tomadas'!$C$4:$C$9993=FL$2)*('Controle de NFs Tomadas'!$G$4:$G$9993=$A31)*('Controle de NFs Tomadas'!$I$4:$I$9993))</f>
        <v>0</v>
      </c>
      <c r="FM31" s="168">
        <f>SUMPRODUCT(('Controle de NFs Tomadas'!$E$4:$E$9993=$A$1)*('Controle de NFs Tomadas'!$C$4:$C$9993=FM$2)*('Controle de NFs Tomadas'!$G$4:$G$9993=$A31)*('Controle de NFs Tomadas'!$I$4:$I$9993))</f>
        <v>0</v>
      </c>
      <c r="FN31" s="168">
        <f>SUMPRODUCT(('Controle de NFs Tomadas'!$E$4:$E$9993=$A$1)*('Controle de NFs Tomadas'!$C$4:$C$9993=FN$2)*('Controle de NFs Tomadas'!$G$4:$G$9993=$A31)*('Controle de NFs Tomadas'!$I$4:$I$9993))</f>
        <v>0</v>
      </c>
      <c r="FO31" s="168">
        <f>SUMPRODUCT(('Controle de NFs Tomadas'!$E$4:$E$9993=$A$1)*('Controle de NFs Tomadas'!$C$4:$C$9993=FO$2)*('Controle de NFs Tomadas'!$G$4:$G$9993=$A31)*('Controle de NFs Tomadas'!$I$4:$I$9993))</f>
        <v>0</v>
      </c>
      <c r="FP31" s="168">
        <f>SUMPRODUCT(('Controle de NFs Tomadas'!$E$4:$E$9993=$A$1)*('Controle de NFs Tomadas'!$C$4:$C$9993=FP$2)*('Controle de NFs Tomadas'!$G$4:$G$9993=$A31)*('Controle de NFs Tomadas'!$I$4:$I$9993))</f>
        <v>0</v>
      </c>
      <c r="FQ31" s="168">
        <f>SUMPRODUCT(('Controle de NFs Tomadas'!$E$4:$E$9993=$A$1)*('Controle de NFs Tomadas'!$C$4:$C$9993=FQ$2)*('Controle de NFs Tomadas'!$G$4:$G$9993=$A31)*('Controle de NFs Tomadas'!$I$4:$I$9993))</f>
        <v>0</v>
      </c>
      <c r="FR31" s="168">
        <f>SUMPRODUCT(('Controle de NFs Tomadas'!$E$4:$E$9993=$A$1)*('Controle de NFs Tomadas'!$C$4:$C$9993=FR$2)*('Controle de NFs Tomadas'!$G$4:$G$9993=$A31)*('Controle de NFs Tomadas'!$I$4:$I$9993))</f>
        <v>0</v>
      </c>
      <c r="FS31" s="168">
        <f>SUMPRODUCT(('Controle de NFs Tomadas'!$E$4:$E$9993=$A$1)*('Controle de NFs Tomadas'!$C$4:$C$9993=FS$2)*('Controle de NFs Tomadas'!$G$4:$G$9993=$A31)*('Controle de NFs Tomadas'!$I$4:$I$9993))</f>
        <v>0</v>
      </c>
      <c r="FT31" s="168">
        <f>SUMPRODUCT(('Controle de NFs Tomadas'!$E$4:$E$9993=$A$1)*('Controle de NFs Tomadas'!$C$4:$C$9993=FT$2)*('Controle de NFs Tomadas'!$G$4:$G$9993=$A31)*('Controle de NFs Tomadas'!$I$4:$I$9993))</f>
        <v>0</v>
      </c>
      <c r="FU31" s="168">
        <f>SUMPRODUCT(('Controle de NFs Tomadas'!$E$4:$E$9993=$A$1)*('Controle de NFs Tomadas'!$C$4:$C$9993=FU$2)*('Controle de NFs Tomadas'!$G$4:$G$9993=$A31)*('Controle de NFs Tomadas'!$I$4:$I$9993))</f>
        <v>0</v>
      </c>
      <c r="FV31" s="168">
        <f>SUMPRODUCT(('Controle de NFs Tomadas'!$E$4:$E$9993=$A$1)*('Controle de NFs Tomadas'!$C$4:$C$9993=FV$2)*('Controle de NFs Tomadas'!$G$4:$G$9993=$A31)*('Controle de NFs Tomadas'!$I$4:$I$9993))</f>
        <v>0</v>
      </c>
      <c r="FW31" s="168">
        <f>SUMPRODUCT(('Controle de NFs Tomadas'!$E$4:$E$9993=$A$1)*('Controle de NFs Tomadas'!$C$4:$C$9993=FW$2)*('Controle de NFs Tomadas'!$G$4:$G$9993=$A31)*('Controle de NFs Tomadas'!$I$4:$I$9993))</f>
        <v>0</v>
      </c>
      <c r="FX31" s="168">
        <f>SUMPRODUCT(('Controle de NFs Tomadas'!$E$4:$E$9993=$A$1)*('Controle de NFs Tomadas'!$C$4:$C$9993=FX$2)*('Controle de NFs Tomadas'!$G$4:$G$9993=$A31)*('Controle de NFs Tomadas'!$I$4:$I$9993))</f>
        <v>0</v>
      </c>
      <c r="FY31" s="168">
        <f>SUMPRODUCT(('Controle de NFs Tomadas'!$E$4:$E$9993=$A$1)*('Controle de NFs Tomadas'!$C$4:$C$9993=FY$2)*('Controle de NFs Tomadas'!$G$4:$G$9993=$A31)*('Controle de NFs Tomadas'!$I$4:$I$9993))</f>
        <v>0</v>
      </c>
      <c r="FZ31" s="168">
        <f>SUMPRODUCT(('Controle de NFs Tomadas'!$E$4:$E$9993=$A$1)*('Controle de NFs Tomadas'!$C$4:$C$9993=FZ$2)*('Controle de NFs Tomadas'!$G$4:$G$9993=$A31)*('Controle de NFs Tomadas'!$I$4:$I$9993))</f>
        <v>0</v>
      </c>
      <c r="GA31" s="168">
        <f>SUMPRODUCT(('Controle de NFs Tomadas'!$E$4:$E$9993=$A$1)*('Controle de NFs Tomadas'!$C$4:$C$9993=GA$2)*('Controle de NFs Tomadas'!$G$4:$G$9993=$A31)*('Controle de NFs Tomadas'!$I$4:$I$9993))</f>
        <v>0</v>
      </c>
      <c r="GB31" s="168">
        <f>SUMPRODUCT(('Controle de NFs Tomadas'!$E$4:$E$9993=$A$1)*('Controle de NFs Tomadas'!$C$4:$C$9993=GB$2)*('Controle de NFs Tomadas'!$G$4:$G$9993=$A31)*('Controle de NFs Tomadas'!$I$4:$I$9993))</f>
        <v>0</v>
      </c>
      <c r="GC31" s="168">
        <f>SUMPRODUCT(('Controle de NFs Tomadas'!$E$4:$E$9993=$A$1)*('Controle de NFs Tomadas'!$C$4:$C$9993=GC$2)*('Controle de NFs Tomadas'!$G$4:$G$9993=$A31)*('Controle de NFs Tomadas'!$I$4:$I$9993))</f>
        <v>0</v>
      </c>
      <c r="GD31" s="168">
        <f>SUMPRODUCT(('Controle de NFs Tomadas'!$E$4:$E$9993=$A$1)*('Controle de NFs Tomadas'!$C$4:$C$9993=GD$2)*('Controle de NFs Tomadas'!$G$4:$G$9993=$A31)*('Controle de NFs Tomadas'!$I$4:$I$9993))</f>
        <v>0</v>
      </c>
      <c r="GE31" s="168">
        <f>SUMPRODUCT(('Controle de NFs Tomadas'!$E$4:$E$9993=$A$1)*('Controle de NFs Tomadas'!$C$4:$C$9993=GE$2)*('Controle de NFs Tomadas'!$G$4:$G$9993=$A31)*('Controle de NFs Tomadas'!$I$4:$I$9993))</f>
        <v>0</v>
      </c>
      <c r="GF31" s="168">
        <f>SUMPRODUCT(('Controle de NFs Tomadas'!$E$4:$E$9993=$A$1)*('Controle de NFs Tomadas'!$C$4:$C$9993=GF$2)*('Controle de NFs Tomadas'!$G$4:$G$9993=$A31)*('Controle de NFs Tomadas'!$I$4:$I$9993))</f>
        <v>0</v>
      </c>
      <c r="GG31" s="168">
        <f>SUMPRODUCT(('Controle de NFs Tomadas'!$E$4:$E$9993=$A$1)*('Controle de NFs Tomadas'!$C$4:$C$9993=GG$2)*('Controle de NFs Tomadas'!$G$4:$G$9993=$A31)*('Controle de NFs Tomadas'!$I$4:$I$9993))</f>
        <v>0</v>
      </c>
      <c r="GH31" s="168">
        <f>SUMPRODUCT(('Controle de NFs Tomadas'!$E$4:$E$9993=$A$1)*('Controle de NFs Tomadas'!$C$4:$C$9993=GH$2)*('Controle de NFs Tomadas'!$G$4:$G$9993=$A31)*('Controle de NFs Tomadas'!$I$4:$I$9993))</f>
        <v>0</v>
      </c>
      <c r="GI31" s="168">
        <f>SUMPRODUCT(('Controle de NFs Tomadas'!$E$4:$E$9993=$A$1)*('Controle de NFs Tomadas'!$C$4:$C$9993=GI$2)*('Controle de NFs Tomadas'!$G$4:$G$9993=$A31)*('Controle de NFs Tomadas'!$I$4:$I$9993))</f>
        <v>0</v>
      </c>
      <c r="GJ31" s="168">
        <f>SUMPRODUCT(('Controle de NFs Tomadas'!$E$4:$E$9993=$A$1)*('Controle de NFs Tomadas'!$C$4:$C$9993=GJ$2)*('Controle de NFs Tomadas'!$G$4:$G$9993=$A31)*('Controle de NFs Tomadas'!$I$4:$I$9993))</f>
        <v>0</v>
      </c>
      <c r="GK31" s="168">
        <f>SUMPRODUCT(('Controle de NFs Tomadas'!$E$4:$E$9993=$A$1)*('Controle de NFs Tomadas'!$C$4:$C$9993=GK$2)*('Controle de NFs Tomadas'!$G$4:$G$9993=$A31)*('Controle de NFs Tomadas'!$I$4:$I$9993))</f>
        <v>0</v>
      </c>
      <c r="GL31" s="168">
        <f>SUMPRODUCT(('Controle de NFs Tomadas'!$E$4:$E$9993=$A$1)*('Controle de NFs Tomadas'!$C$4:$C$9993=GL$2)*('Controle de NFs Tomadas'!$G$4:$G$9993=$A31)*('Controle de NFs Tomadas'!$I$4:$I$9993))</f>
        <v>0</v>
      </c>
      <c r="GM31" s="168">
        <f>SUMPRODUCT(('Controle de NFs Tomadas'!$E$4:$E$9993=$A$1)*('Controle de NFs Tomadas'!$C$4:$C$9993=GM$2)*('Controle de NFs Tomadas'!$G$4:$G$9993=$A31)*('Controle de NFs Tomadas'!$I$4:$I$9993))</f>
        <v>0</v>
      </c>
      <c r="GN31" s="168">
        <f>SUMPRODUCT(('Controle de NFs Tomadas'!$E$4:$E$9993=$A$1)*('Controle de NFs Tomadas'!$C$4:$C$9993=GN$2)*('Controle de NFs Tomadas'!$G$4:$G$9993=$A31)*('Controle de NFs Tomadas'!$I$4:$I$9993))</f>
        <v>0</v>
      </c>
      <c r="GO31" s="168">
        <f>SUMPRODUCT(('Controle de NFs Tomadas'!$E$4:$E$9993=$A$1)*('Controle de NFs Tomadas'!$C$4:$C$9993=GO$2)*('Controle de NFs Tomadas'!$G$4:$G$9993=$A31)*('Controle de NFs Tomadas'!$I$4:$I$9993))</f>
        <v>0</v>
      </c>
      <c r="GP31" s="168">
        <f>SUMPRODUCT(('Controle de NFs Tomadas'!$E$4:$E$9993=$A$1)*('Controle de NFs Tomadas'!$C$4:$C$9993=GP$2)*('Controle de NFs Tomadas'!$G$4:$G$9993=$A31)*('Controle de NFs Tomadas'!$I$4:$I$9993))</f>
        <v>0</v>
      </c>
      <c r="GQ31" s="168">
        <f>SUMPRODUCT(('Controle de NFs Tomadas'!$E$4:$E$9993=$A$1)*('Controle de NFs Tomadas'!$C$4:$C$9993=GQ$2)*('Controle de NFs Tomadas'!$G$4:$G$9993=$A31)*('Controle de NFs Tomadas'!$I$4:$I$9993))</f>
        <v>0</v>
      </c>
      <c r="GR31" s="168">
        <f>SUMPRODUCT(('Controle de NFs Tomadas'!$E$4:$E$9993=$A$1)*('Controle de NFs Tomadas'!$C$4:$C$9993=GR$2)*('Controle de NFs Tomadas'!$G$4:$G$9993=$A31)*('Controle de NFs Tomadas'!$I$4:$I$9993))</f>
        <v>0</v>
      </c>
      <c r="GS31" s="168">
        <f>SUMPRODUCT(('Controle de NFs Tomadas'!$E$4:$E$9993=$A$1)*('Controle de NFs Tomadas'!$C$4:$C$9993=GS$2)*('Controle de NFs Tomadas'!$G$4:$G$9993=$A31)*('Controle de NFs Tomadas'!$I$4:$I$9993))</f>
        <v>0</v>
      </c>
      <c r="GT31" s="168">
        <f>SUMPRODUCT(('Controle de NFs Tomadas'!$E$4:$E$9993=$A$1)*('Controle de NFs Tomadas'!$C$4:$C$9993=GT$2)*('Controle de NFs Tomadas'!$G$4:$G$9993=$A31)*('Controle de NFs Tomadas'!$I$4:$I$9993))</f>
        <v>0</v>
      </c>
      <c r="GU31" s="168">
        <f>SUMPRODUCT(('Controle de NFs Tomadas'!$E$4:$E$9993=$A$1)*('Controle de NFs Tomadas'!$C$4:$C$9993=GU$2)*('Controle de NFs Tomadas'!$G$4:$G$9993=$A31)*('Controle de NFs Tomadas'!$I$4:$I$9993))</f>
        <v>0</v>
      </c>
      <c r="GV31" s="168">
        <f>SUMPRODUCT(('Controle de NFs Tomadas'!$E$4:$E$9993=$A$1)*('Controle de NFs Tomadas'!$C$4:$C$9993=GV$2)*('Controle de NFs Tomadas'!$G$4:$G$9993=$A31)*('Controle de NFs Tomadas'!$I$4:$I$9993))</f>
        <v>0</v>
      </c>
      <c r="GW31" s="168">
        <f>SUMPRODUCT(('Controle de NFs Tomadas'!$E$4:$E$9993=$A$1)*('Controle de NFs Tomadas'!$C$4:$C$9993=GW$2)*('Controle de NFs Tomadas'!$G$4:$G$9993=$A31)*('Controle de NFs Tomadas'!$I$4:$I$9993))</f>
        <v>0</v>
      </c>
      <c r="GX31" s="168">
        <f>SUMPRODUCT(('Controle de NFs Tomadas'!$E$4:$E$9993=$A$1)*('Controle de NFs Tomadas'!$C$4:$C$9993=GX$2)*('Controle de NFs Tomadas'!$G$4:$G$9993=$A31)*('Controle de NFs Tomadas'!$I$4:$I$9993))</f>
        <v>0</v>
      </c>
      <c r="GY31" s="168">
        <f>SUMPRODUCT(('Controle de NFs Tomadas'!$E$4:$E$9993=$A$1)*('Controle de NFs Tomadas'!$C$4:$C$9993=GY$2)*('Controle de NFs Tomadas'!$G$4:$G$9993=$A31)*('Controle de NFs Tomadas'!$I$4:$I$9993))</f>
        <v>0</v>
      </c>
      <c r="GZ31" s="168">
        <f>SUMPRODUCT(('Controle de NFs Tomadas'!$E$4:$E$9993=$A$1)*('Controle de NFs Tomadas'!$C$4:$C$9993=GZ$2)*('Controle de NFs Tomadas'!$G$4:$G$9993=$A31)*('Controle de NFs Tomadas'!$I$4:$I$9993))</f>
        <v>0</v>
      </c>
      <c r="HA31" s="168">
        <f>SUMPRODUCT(('Controle de NFs Tomadas'!$E$4:$E$9993=$A$1)*('Controle de NFs Tomadas'!$C$4:$C$9993=HA$2)*('Controle de NFs Tomadas'!$G$4:$G$9993=$A31)*('Controle de NFs Tomadas'!$I$4:$I$9993))</f>
        <v>0</v>
      </c>
      <c r="HB31" s="168">
        <f>SUMPRODUCT(('Controle de NFs Tomadas'!$E$4:$E$9993=$A$1)*('Controle de NFs Tomadas'!$C$4:$C$9993=HB$2)*('Controle de NFs Tomadas'!$G$4:$G$9993=$A31)*('Controle de NFs Tomadas'!$I$4:$I$9993))</f>
        <v>0</v>
      </c>
      <c r="HC31" s="168">
        <f>SUMPRODUCT(('Controle de NFs Tomadas'!$E$4:$E$9993=$A$1)*('Controle de NFs Tomadas'!$C$4:$C$9993=HC$2)*('Controle de NFs Tomadas'!$G$4:$G$9993=$A31)*('Controle de NFs Tomadas'!$I$4:$I$9993))</f>
        <v>0</v>
      </c>
      <c r="HD31" s="168">
        <f>SUMPRODUCT(('Controle de NFs Tomadas'!$E$4:$E$9993=$A$1)*('Controle de NFs Tomadas'!$C$4:$C$9993=HD$2)*('Controle de NFs Tomadas'!$G$4:$G$9993=$A31)*('Controle de NFs Tomadas'!$I$4:$I$9993))</f>
        <v>0</v>
      </c>
      <c r="HE31" s="168">
        <f>SUMPRODUCT(('Controle de NFs Tomadas'!$E$4:$E$9993=$A$1)*('Controle de NFs Tomadas'!$C$4:$C$9993=HE$2)*('Controle de NFs Tomadas'!$G$4:$G$9993=$A31)*('Controle de NFs Tomadas'!$I$4:$I$9993))</f>
        <v>0</v>
      </c>
      <c r="HF31" s="168">
        <f>SUMPRODUCT(('Controle de NFs Tomadas'!$E$4:$E$9993=$A$1)*('Controle de NFs Tomadas'!$C$4:$C$9993=HF$2)*('Controle de NFs Tomadas'!$G$4:$G$9993=$A31)*('Controle de NFs Tomadas'!$I$4:$I$9993))</f>
        <v>0</v>
      </c>
      <c r="HG31" s="168">
        <f>SUMPRODUCT(('Controle de NFs Tomadas'!$E$4:$E$9993=$A$1)*('Controle de NFs Tomadas'!$C$4:$C$9993=HG$2)*('Controle de NFs Tomadas'!$G$4:$G$9993=$A31)*('Controle de NFs Tomadas'!$I$4:$I$9993))</f>
        <v>0</v>
      </c>
      <c r="HH31" s="168">
        <f>SUMPRODUCT(('Controle de NFs Tomadas'!$E$4:$E$9993=$A$1)*('Controle de NFs Tomadas'!$C$4:$C$9993=HH$2)*('Controle de NFs Tomadas'!$G$4:$G$9993=$A31)*('Controle de NFs Tomadas'!$I$4:$I$9993))</f>
        <v>0</v>
      </c>
      <c r="HI31" s="168">
        <f>SUMPRODUCT(('Controle de NFs Tomadas'!$E$4:$E$9993=$A$1)*('Controle de NFs Tomadas'!$C$4:$C$9993=HI$2)*('Controle de NFs Tomadas'!$G$4:$G$9993=$A31)*('Controle de NFs Tomadas'!$I$4:$I$9993))</f>
        <v>0</v>
      </c>
      <c r="HJ31" s="168">
        <f>SUMPRODUCT(('Controle de NFs Tomadas'!$E$4:$E$9993=$A$1)*('Controle de NFs Tomadas'!$C$4:$C$9993=HJ$2)*('Controle de NFs Tomadas'!$G$4:$G$9993=$A31)*('Controle de NFs Tomadas'!$I$4:$I$9993))</f>
        <v>0</v>
      </c>
      <c r="HK31" s="168">
        <f>SUMPRODUCT(('Controle de NFs Tomadas'!$E$4:$E$9993=$A$1)*('Controle de NFs Tomadas'!$C$4:$C$9993=HK$2)*('Controle de NFs Tomadas'!$G$4:$G$9993=$A31)*('Controle de NFs Tomadas'!$I$4:$I$9993))</f>
        <v>0</v>
      </c>
      <c r="HL31" s="168">
        <f>SUMPRODUCT(('Controle de NFs Tomadas'!$E$4:$E$9993=$A$1)*('Controle de NFs Tomadas'!$C$4:$C$9993=HL$2)*('Controle de NFs Tomadas'!$G$4:$G$9993=$A31)*('Controle de NFs Tomadas'!$I$4:$I$9993))</f>
        <v>0</v>
      </c>
      <c r="HM31" s="168">
        <f>SUMPRODUCT(('Controle de NFs Tomadas'!$E$4:$E$9993=$A$1)*('Controle de NFs Tomadas'!$C$4:$C$9993=HM$2)*('Controle de NFs Tomadas'!$G$4:$G$9993=$A31)*('Controle de NFs Tomadas'!$I$4:$I$9993))</f>
        <v>0</v>
      </c>
      <c r="HN31" s="168">
        <f>SUMPRODUCT(('Controle de NFs Tomadas'!$E$4:$E$9993=$A$1)*('Controle de NFs Tomadas'!$C$4:$C$9993=HN$2)*('Controle de NFs Tomadas'!$G$4:$G$9993=$A31)*('Controle de NFs Tomadas'!$I$4:$I$9993))</f>
        <v>0</v>
      </c>
      <c r="HO31" s="168">
        <f>SUMPRODUCT(('Controle de NFs Tomadas'!$E$4:$E$9993=$A$1)*('Controle de NFs Tomadas'!$C$4:$C$9993=HO$2)*('Controle de NFs Tomadas'!$G$4:$G$9993=$A31)*('Controle de NFs Tomadas'!$I$4:$I$9993))</f>
        <v>0</v>
      </c>
      <c r="HP31" s="168">
        <f>SUMPRODUCT(('Controle de NFs Tomadas'!$E$4:$E$9993=$A$1)*('Controle de NFs Tomadas'!$C$4:$C$9993=HP$2)*('Controle de NFs Tomadas'!$G$4:$G$9993=$A31)*('Controle de NFs Tomadas'!$I$4:$I$9993))</f>
        <v>0</v>
      </c>
      <c r="HQ31" s="168">
        <f>SUMPRODUCT(('Controle de NFs Tomadas'!$E$4:$E$9993=$A$1)*('Controle de NFs Tomadas'!$C$4:$C$9993=HQ$2)*('Controle de NFs Tomadas'!$G$4:$G$9993=$A31)*('Controle de NFs Tomadas'!$I$4:$I$9993))</f>
        <v>0</v>
      </c>
      <c r="HR31" s="168">
        <f>SUMPRODUCT(('Controle de NFs Tomadas'!$E$4:$E$9993=$A$1)*('Controle de NFs Tomadas'!$C$4:$C$9993=HR$2)*('Controle de NFs Tomadas'!$G$4:$G$9993=$A31)*('Controle de NFs Tomadas'!$I$4:$I$9993))</f>
        <v>0</v>
      </c>
      <c r="HS31" s="168">
        <f>SUMPRODUCT(('Controle de NFs Tomadas'!$E$4:$E$9993=$A$1)*('Controle de NFs Tomadas'!$C$4:$C$9993=HS$2)*('Controle de NFs Tomadas'!$G$4:$G$9993=$A31)*('Controle de NFs Tomadas'!$I$4:$I$9993))</f>
        <v>0</v>
      </c>
      <c r="HT31" s="168">
        <f>SUMPRODUCT(('Controle de NFs Tomadas'!$E$4:$E$9993=$A$1)*('Controle de NFs Tomadas'!$C$4:$C$9993=HT$2)*('Controle de NFs Tomadas'!$G$4:$G$9993=$A31)*('Controle de NFs Tomadas'!$I$4:$I$9993))</f>
        <v>0</v>
      </c>
      <c r="HU31" s="168">
        <f>SUMPRODUCT(('Controle de NFs Tomadas'!$E$4:$E$9993=$A$1)*('Controle de NFs Tomadas'!$C$4:$C$9993=HU$2)*('Controle de NFs Tomadas'!$G$4:$G$9993=$A31)*('Controle de NFs Tomadas'!$I$4:$I$9993))</f>
        <v>0</v>
      </c>
      <c r="HV31" s="168">
        <f>SUMPRODUCT(('Controle de NFs Tomadas'!$E$4:$E$9993=$A$1)*('Controle de NFs Tomadas'!$C$4:$C$9993=HV$2)*('Controle de NFs Tomadas'!$G$4:$G$9993=$A31)*('Controle de NFs Tomadas'!$I$4:$I$9993))</f>
        <v>0</v>
      </c>
      <c r="HW31" s="168">
        <f>SUMPRODUCT(('Controle de NFs Tomadas'!$E$4:$E$9993=$A$1)*('Controle de NFs Tomadas'!$C$4:$C$9993=HW$2)*('Controle de NFs Tomadas'!$G$4:$G$9993=$A31)*('Controle de NFs Tomadas'!$I$4:$I$9993))</f>
        <v>0</v>
      </c>
      <c r="HX31" s="168">
        <f>SUMPRODUCT(('Controle de NFs Tomadas'!$E$4:$E$9993=$A$1)*('Controle de NFs Tomadas'!$C$4:$C$9993=HX$2)*('Controle de NFs Tomadas'!$G$4:$G$9993=$A31)*('Controle de NFs Tomadas'!$I$4:$I$9993))</f>
        <v>0</v>
      </c>
      <c r="HY31" s="168">
        <f>SUMPRODUCT(('Controle de NFs Tomadas'!$E$4:$E$9993=$A$1)*('Controle de NFs Tomadas'!$C$4:$C$9993=HY$2)*('Controle de NFs Tomadas'!$G$4:$G$9993=$A31)*('Controle de NFs Tomadas'!$I$4:$I$9993))</f>
        <v>0</v>
      </c>
      <c r="HZ31" s="168">
        <f>SUMPRODUCT(('Controle de NFs Tomadas'!$E$4:$E$9993=$A$1)*('Controle de NFs Tomadas'!$C$4:$C$9993=HZ$2)*('Controle de NFs Tomadas'!$G$4:$G$9993=$A31)*('Controle de NFs Tomadas'!$I$4:$I$9993))</f>
        <v>0</v>
      </c>
      <c r="IA31" s="168">
        <f>SUMPRODUCT(('Controle de NFs Tomadas'!$E$4:$E$9993=$A$1)*('Controle de NFs Tomadas'!$C$4:$C$9993=IA$2)*('Controle de NFs Tomadas'!$G$4:$G$9993=$A31)*('Controle de NFs Tomadas'!$I$4:$I$9993))</f>
        <v>0</v>
      </c>
      <c r="IB31" s="168">
        <f>SUMPRODUCT(('Controle de NFs Tomadas'!$E$4:$E$9993=$A$1)*('Controle de NFs Tomadas'!$C$4:$C$9993=IB$2)*('Controle de NFs Tomadas'!$G$4:$G$9993=$A31)*('Controle de NFs Tomadas'!$I$4:$I$9993))</f>
        <v>0</v>
      </c>
      <c r="IC31" s="168">
        <f>SUMPRODUCT(('Controle de NFs Tomadas'!$E$4:$E$9993=$A$1)*('Controle de NFs Tomadas'!$C$4:$C$9993=IC$2)*('Controle de NFs Tomadas'!$G$4:$G$9993=$A31)*('Controle de NFs Tomadas'!$I$4:$I$9993))</f>
        <v>0</v>
      </c>
      <c r="ID31" s="168">
        <f>SUMPRODUCT(('Controle de NFs Tomadas'!$E$4:$E$9993=$A$1)*('Controle de NFs Tomadas'!$C$4:$C$9993=ID$2)*('Controle de NFs Tomadas'!$G$4:$G$9993=$A31)*('Controle de NFs Tomadas'!$I$4:$I$9993))</f>
        <v>0</v>
      </c>
      <c r="IE31" s="168">
        <f>SUMPRODUCT(('Controle de NFs Tomadas'!$E$4:$E$9993=$A$1)*('Controle de NFs Tomadas'!$C$4:$C$9993=IE$2)*('Controle de NFs Tomadas'!$G$4:$G$9993=$A31)*('Controle de NFs Tomadas'!$I$4:$I$9993))</f>
        <v>0</v>
      </c>
      <c r="IF31" s="168">
        <f>SUMPRODUCT(('Controle de NFs Tomadas'!$E$4:$E$9993=$A$1)*('Controle de NFs Tomadas'!$C$4:$C$9993=IF$2)*('Controle de NFs Tomadas'!$G$4:$G$9993=$A31)*('Controle de NFs Tomadas'!$I$4:$I$9993))</f>
        <v>0</v>
      </c>
      <c r="IG31" s="168">
        <f>SUMPRODUCT(('Controle de NFs Tomadas'!$E$4:$E$9993=$A$1)*('Controle de NFs Tomadas'!$C$4:$C$9993=IG$2)*('Controle de NFs Tomadas'!$G$4:$G$9993=$A31)*('Controle de NFs Tomadas'!$I$4:$I$9993))</f>
        <v>0</v>
      </c>
      <c r="IH31" s="168">
        <f>SUMPRODUCT(('Controle de NFs Tomadas'!$E$4:$E$9993=$A$1)*('Controle de NFs Tomadas'!$C$4:$C$9993=IH$2)*('Controle de NFs Tomadas'!$G$4:$G$9993=$A31)*('Controle de NFs Tomadas'!$I$4:$I$9993))</f>
        <v>0</v>
      </c>
      <c r="II31" s="168">
        <f>SUMPRODUCT(('Controle de NFs Tomadas'!$E$4:$E$9993=$A$1)*('Controle de NFs Tomadas'!$C$4:$C$9993=II$2)*('Controle de NFs Tomadas'!$G$4:$G$9993=$A31)*('Controle de NFs Tomadas'!$I$4:$I$9993))</f>
        <v>0</v>
      </c>
      <c r="IJ31" s="168">
        <f>SUMPRODUCT(('Controle de NFs Tomadas'!$E$4:$E$9993=$A$1)*('Controle de NFs Tomadas'!$C$4:$C$9993=IJ$2)*('Controle de NFs Tomadas'!$G$4:$G$9993=$A31)*('Controle de NFs Tomadas'!$I$4:$I$9993))</f>
        <v>0</v>
      </c>
      <c r="IK31" s="168">
        <f>SUMPRODUCT(('Controle de NFs Tomadas'!$E$4:$E$9993=$A$1)*('Controle de NFs Tomadas'!$C$4:$C$9993=IK$2)*('Controle de NFs Tomadas'!$G$4:$G$9993=$A31)*('Controle de NFs Tomadas'!$I$4:$I$9993))</f>
        <v>0</v>
      </c>
      <c r="IL31" s="168">
        <f>SUMPRODUCT(('Controle de NFs Tomadas'!$E$4:$E$9993=$A$1)*('Controle de NFs Tomadas'!$C$4:$C$9993=IL$2)*('Controle de NFs Tomadas'!$G$4:$G$9993=$A31)*('Controle de NFs Tomadas'!$I$4:$I$9993))</f>
        <v>0</v>
      </c>
    </row>
    <row r="32" spans="1:246" ht="15.75" customHeight="1" outlineLevel="1" x14ac:dyDescent="0.35">
      <c r="A32" s="3" t="s">
        <v>38</v>
      </c>
      <c r="B32" s="70"/>
      <c r="C32" s="70"/>
      <c r="D32" s="168">
        <f>SUMPRODUCT(('Controle de NFs Tomadas'!$E$4:$E$9993=$A$1)*('Controle de NFs Tomadas'!$C$4:$C$9993=D$2)*('Controle de NFs Tomadas'!$G$4:$G$9993=$A32)*('Controle de NFs Tomadas'!$I$4:$I$9993))</f>
        <v>0</v>
      </c>
      <c r="E32" s="168">
        <f>SUMPRODUCT(('Controle de NFs Tomadas'!$E$4:$E$9993=$A$1)*('Controle de NFs Tomadas'!$C$4:$C$9993=E$2)*('Controle de NFs Tomadas'!$G$4:$G$9993=$A32)*('Controle de NFs Tomadas'!$I$4:$I$9993))</f>
        <v>0</v>
      </c>
      <c r="F32" s="168">
        <f>SUMPRODUCT(('Controle de NFs Tomadas'!$E$4:$E$9993=$A$1)*('Controle de NFs Tomadas'!$C$4:$C$9993=F$2)*('Controle de NFs Tomadas'!$G$4:$G$9993=$A32)*('Controle de NFs Tomadas'!$I$4:$I$9993))</f>
        <v>0</v>
      </c>
      <c r="G32" s="168">
        <f>SUMPRODUCT(('Controle de NFs Tomadas'!$E$4:$E$9993=$A$1)*('Controle de NFs Tomadas'!$C$4:$C$9993=G$2)*('Controle de NFs Tomadas'!$G$4:$G$9993=$A32)*('Controle de NFs Tomadas'!$I$4:$I$9993))</f>
        <v>0</v>
      </c>
      <c r="H32" s="168">
        <f>SUMPRODUCT(('Controle de NFs Tomadas'!$E$4:$E$9993=$A$1)*('Controle de NFs Tomadas'!$C$4:$C$9993=H$2)*('Controle de NFs Tomadas'!$G$4:$G$9993=$A32)*('Controle de NFs Tomadas'!$I$4:$I$9993))</f>
        <v>0</v>
      </c>
      <c r="I32" s="168">
        <f>SUMPRODUCT(('Controle de NFs Tomadas'!$E$4:$E$9993=$A$1)*('Controle de NFs Tomadas'!$C$4:$C$9993=I$2)*('Controle de NFs Tomadas'!$G$4:$G$9993=$A32)*('Controle de NFs Tomadas'!$I$4:$I$9993))</f>
        <v>0</v>
      </c>
      <c r="J32" s="168">
        <f>SUMPRODUCT(('Controle de NFs Tomadas'!$E$4:$E$9993=$A$1)*('Controle de NFs Tomadas'!$C$4:$C$9993=J$2)*('Controle de NFs Tomadas'!$G$4:$G$9993=$A32)*('Controle de NFs Tomadas'!$I$4:$I$9993))</f>
        <v>0</v>
      </c>
      <c r="K32" s="168">
        <f>SUMPRODUCT(('Controle de NFs Tomadas'!$E$4:$E$9993=$A$1)*('Controle de NFs Tomadas'!$C$4:$C$9993=K$2)*('Controle de NFs Tomadas'!$G$4:$G$9993=$A32)*('Controle de NFs Tomadas'!$I$4:$I$9993))</f>
        <v>0</v>
      </c>
      <c r="L32" s="168">
        <f>SUMPRODUCT(('Controle de NFs Tomadas'!$E$4:$E$9993=$A$1)*('Controle de NFs Tomadas'!$C$4:$C$9993=L$2)*('Controle de NFs Tomadas'!$G$4:$G$9993=$A32)*('Controle de NFs Tomadas'!$I$4:$I$9993))</f>
        <v>0</v>
      </c>
      <c r="M32" s="168">
        <f>SUMPRODUCT(('Controle de NFs Tomadas'!$E$4:$E$9993=$A$1)*('Controle de NFs Tomadas'!$C$4:$C$9993=M$2)*('Controle de NFs Tomadas'!$G$4:$G$9993=$A32)*('Controle de NFs Tomadas'!$I$4:$I$9993))</f>
        <v>0</v>
      </c>
      <c r="N32" s="168">
        <f>SUMPRODUCT(('Controle de NFs Tomadas'!$E$4:$E$9993=$A$1)*('Controle de NFs Tomadas'!$C$4:$C$9993=N$2)*('Controle de NFs Tomadas'!$G$4:$G$9993=$A32)*('Controle de NFs Tomadas'!$I$4:$I$9993))</f>
        <v>0</v>
      </c>
      <c r="O32" s="168">
        <f>SUMPRODUCT(('Controle de NFs Tomadas'!$E$4:$E$9993=$A$1)*('Controle de NFs Tomadas'!$C$4:$C$9993=O$2)*('Controle de NFs Tomadas'!$G$4:$G$9993=$A32)*('Controle de NFs Tomadas'!$I$4:$I$9993))</f>
        <v>0</v>
      </c>
      <c r="P32" s="168">
        <f>SUMPRODUCT(('Controle de NFs Tomadas'!$E$4:$E$9993=$A$1)*('Controle de NFs Tomadas'!$C$4:$C$9993=P$2)*('Controle de NFs Tomadas'!$G$4:$G$9993=$A32)*('Controle de NFs Tomadas'!$I$4:$I$9993))</f>
        <v>0</v>
      </c>
      <c r="Q32" s="168">
        <f>SUMPRODUCT(('Controle de NFs Tomadas'!$E$4:$E$9993=$A$1)*('Controle de NFs Tomadas'!$C$4:$C$9993=Q$2)*('Controle de NFs Tomadas'!$G$4:$G$9993=$A32)*('Controle de NFs Tomadas'!$I$4:$I$9993))</f>
        <v>0</v>
      </c>
      <c r="R32" s="168">
        <f>SUMPRODUCT(('Controle de NFs Tomadas'!$E$4:$E$9993=$A$1)*('Controle de NFs Tomadas'!$C$4:$C$9993=R$2)*('Controle de NFs Tomadas'!$G$4:$G$9993=$A32)*('Controle de NFs Tomadas'!$I$4:$I$9993))</f>
        <v>0</v>
      </c>
      <c r="S32" s="168">
        <f>SUMPRODUCT(('Controle de NFs Tomadas'!$E$4:$E$9993=$A$1)*('Controle de NFs Tomadas'!$C$4:$C$9993=S$2)*('Controle de NFs Tomadas'!$G$4:$G$9993=$A32)*('Controle de NFs Tomadas'!$I$4:$I$9993))</f>
        <v>0</v>
      </c>
      <c r="T32" s="168">
        <f>SUMPRODUCT(('Controle de NFs Tomadas'!$E$4:$E$9993=$A$1)*('Controle de NFs Tomadas'!$C$4:$C$9993=T$2)*('Controle de NFs Tomadas'!$G$4:$G$9993=$A32)*('Controle de NFs Tomadas'!$I$4:$I$9993))</f>
        <v>0</v>
      </c>
      <c r="U32" s="168">
        <f>SUMPRODUCT(('Controle de NFs Tomadas'!$E$4:$E$9993=$A$1)*('Controle de NFs Tomadas'!$C$4:$C$9993=U$2)*('Controle de NFs Tomadas'!$G$4:$G$9993=$A32)*('Controle de NFs Tomadas'!$I$4:$I$9993))</f>
        <v>0</v>
      </c>
      <c r="V32" s="168">
        <f>SUMPRODUCT(('Controle de NFs Tomadas'!$E$4:$E$9993=$A$1)*('Controle de NFs Tomadas'!$C$4:$C$9993=V$2)*('Controle de NFs Tomadas'!$G$4:$G$9993=$A32)*('Controle de NFs Tomadas'!$I$4:$I$9993))</f>
        <v>0</v>
      </c>
      <c r="W32" s="168">
        <f>SUMPRODUCT(('Controle de NFs Tomadas'!$E$4:$E$9993=$A$1)*('Controle de NFs Tomadas'!$C$4:$C$9993=W$2)*('Controle de NFs Tomadas'!$G$4:$G$9993=$A32)*('Controle de NFs Tomadas'!$I$4:$I$9993))</f>
        <v>169.36</v>
      </c>
      <c r="X32" s="168">
        <f>SUMPRODUCT(('Controle de NFs Tomadas'!$E$4:$E$9993=$A$1)*('Controle de NFs Tomadas'!$C$4:$C$9993=X$2)*('Controle de NFs Tomadas'!$G$4:$G$9993=$A32)*('Controle de NFs Tomadas'!$I$4:$I$9993))</f>
        <v>1242.2</v>
      </c>
      <c r="Y32" s="168">
        <f>SUMPRODUCT(('Controle de NFs Tomadas'!$E$4:$E$9993=$A$1)*('Controle de NFs Tomadas'!$C$4:$C$9993=Y$2)*('Controle de NFs Tomadas'!$G$4:$G$9993=$A32)*('Controle de NFs Tomadas'!$I$4:$I$9993))</f>
        <v>0</v>
      </c>
      <c r="Z32" s="168">
        <v>3770.09</v>
      </c>
      <c r="AA32" s="168">
        <f>SUMPRODUCT(('Controle de NFs Tomadas'!$E$4:$E$9993=$A$1)*('Controle de NFs Tomadas'!$C$4:$C$9993=AA$2)*('Controle de NFs Tomadas'!$G$4:$G$9993=$A32)*('Controle de NFs Tomadas'!$I$4:$I$9993))</f>
        <v>0</v>
      </c>
      <c r="AB32" s="168">
        <f>SUMPRODUCT(('Controle de NFs Tomadas'!$E$4:$E$9993=$A$1)*('Controle de NFs Tomadas'!$C$4:$C$9993=AB$2)*('Controle de NFs Tomadas'!$G$4:$G$9993=$A32)*('Controle de NFs Tomadas'!$I$4:$I$9993))</f>
        <v>0</v>
      </c>
      <c r="AC32" s="168">
        <f>SUMPRODUCT(('Controle de NFs Tomadas'!$E$4:$E$9993=$A$1)*('Controle de NFs Tomadas'!$C$4:$C$9993=AC$2)*('Controle de NFs Tomadas'!$G$4:$G$9993=$A32)*('Controle de NFs Tomadas'!$I$4:$I$9993))</f>
        <v>1679.02</v>
      </c>
      <c r="AD32" s="168">
        <f>SUMPRODUCT(('Controle de NFs Tomadas'!$E$4:$E$9993=$A$1)*('Controle de NFs Tomadas'!$C$4:$C$9993=AD$2)*('Controle de NFs Tomadas'!$G$4:$G$9993=$A32)*('Controle de NFs Tomadas'!$I$4:$I$9993))</f>
        <v>0</v>
      </c>
      <c r="AE32" s="168">
        <f>SUMPRODUCT(('Controle de NFs Tomadas'!$E$4:$E$9993=$A$1)*('Controle de NFs Tomadas'!$C$4:$C$9993=AE$2)*('Controle de NFs Tomadas'!$G$4:$G$9993=$A32)*('Controle de NFs Tomadas'!$I$4:$I$9993))</f>
        <v>0</v>
      </c>
      <c r="AF32" s="168">
        <f>SUMPRODUCT(('Controle de NFs Tomadas'!$E$4:$E$9993=$A$1)*('Controle de NFs Tomadas'!$C$4:$C$9993=AF$2)*('Controle de NFs Tomadas'!$G$4:$G$9993=$A32)*('Controle de NFs Tomadas'!$I$4:$I$9993))</f>
        <v>496.79</v>
      </c>
      <c r="AG32" s="168">
        <f>SUMPRODUCT(('Controle de NFs Tomadas'!$E$4:$E$9993=$A$1)*('Controle de NFs Tomadas'!$C$4:$C$9993=AG$2)*('Controle de NFs Tomadas'!$G$4:$G$9993=$A32)*('Controle de NFs Tomadas'!$I$4:$I$9993))</f>
        <v>0</v>
      </c>
      <c r="AH32" s="168">
        <f>SUMPRODUCT(('Controle de NFs Tomadas'!$E$4:$E$9993=$A$1)*('Controle de NFs Tomadas'!$C$4:$C$9993=AH$2)*('Controle de NFs Tomadas'!$G$4:$G$9993=$A32)*('Controle de NFs Tomadas'!$I$4:$I$9993))</f>
        <v>0</v>
      </c>
      <c r="AI32" s="168">
        <v>0</v>
      </c>
      <c r="AJ32" s="168">
        <v>750.86</v>
      </c>
      <c r="AK32" s="168">
        <f>SUMPRODUCT(('Controle de NFs Tomadas'!$E$4:$E$9993=$A$1)*('Controle de NFs Tomadas'!$C$4:$C$9993=AK$2)*('Controle de NFs Tomadas'!$G$4:$G$9993=$A32)*('Controle de NFs Tomadas'!$I$4:$I$9993))</f>
        <v>0</v>
      </c>
      <c r="AL32" s="168">
        <f>SUMPRODUCT(('Controle de NFs Tomadas'!$E$4:$E$9993=$A$1)*('Controle de NFs Tomadas'!$C$4:$C$9993=AL$2)*('Controle de NFs Tomadas'!$G$4:$G$9993=$A32)*('Controle de NFs Tomadas'!$I$4:$I$9993))</f>
        <v>0</v>
      </c>
      <c r="AM32" s="168">
        <f>SUMPRODUCT(('Controle de NFs Tomadas'!$E$4:$E$9993=$A$1)*('Controle de NFs Tomadas'!$C$4:$C$9993=AM$2)*('Controle de NFs Tomadas'!$G$4:$G$9993=$A32)*('Controle de NFs Tomadas'!$I$4:$I$9993))</f>
        <v>0</v>
      </c>
      <c r="AN32" s="168">
        <f>SUMPRODUCT(('Controle de NFs Tomadas'!$E$4:$E$9993=$A$1)*('Controle de NFs Tomadas'!$C$4:$C$9993=AN$2)*('Controle de NFs Tomadas'!$G$4:$G$9993=$A32)*('Controle de NFs Tomadas'!$I$4:$I$9993))</f>
        <v>3698.89</v>
      </c>
      <c r="AO32" s="168">
        <v>400</v>
      </c>
      <c r="AP32" s="168">
        <f>SUMPRODUCT(('Controle de NFs Tomadas'!$E$4:$E$9993=$A$1)*('Controle de NFs Tomadas'!$C$4:$C$9993=AP$2)*('Controle de NFs Tomadas'!$G$4:$G$9993=$A32)*('Controle de NFs Tomadas'!$I$4:$I$9993))</f>
        <v>0</v>
      </c>
      <c r="AQ32" s="168">
        <f>SUMPRODUCT(('Controle de NFs Tomadas'!$E$4:$E$9993=$A$1)*('Controle de NFs Tomadas'!$C$4:$C$9993=AQ$2)*('Controle de NFs Tomadas'!$G$4:$G$9993=$A32)*('Controle de NFs Tomadas'!$I$4:$I$9993))</f>
        <v>0</v>
      </c>
      <c r="AR32" s="168">
        <f>SUMPRODUCT(('Controle de NFs Tomadas'!$E$4:$E$9993=$A$1)*('Controle de NFs Tomadas'!$C$4:$C$9993=AR$2)*('Controle de NFs Tomadas'!$G$4:$G$9993=$A32)*('Controle de NFs Tomadas'!$I$4:$I$9993))</f>
        <v>0</v>
      </c>
      <c r="AS32" s="168">
        <f>SUMPRODUCT(('Controle de NFs Tomadas'!$E$4:$E$9993=$A$1)*('Controle de NFs Tomadas'!$C$4:$C$9993=AS$2)*('Controle de NFs Tomadas'!$G$4:$G$9993=$A32)*('Controle de NFs Tomadas'!$I$4:$I$9993))</f>
        <v>0</v>
      </c>
      <c r="AT32" s="168">
        <f>SUMPRODUCT(('Controle de NFs Tomadas'!$E$4:$E$9993=$A$1)*('Controle de NFs Tomadas'!$C$4:$C$9993=AT$2)*('Controle de NFs Tomadas'!$G$4:$G$9993=$A32)*('Controle de NFs Tomadas'!$I$4:$I$9993))</f>
        <v>0</v>
      </c>
      <c r="AU32" s="168">
        <f>SUMPRODUCT(('Controle de NFs Tomadas'!$E$4:$E$9993=$A$1)*('Controle de NFs Tomadas'!$C$4:$C$9993=AU$2)*('Controle de NFs Tomadas'!$G$4:$G$9993=$A32)*('Controle de NFs Tomadas'!$I$4:$I$9993))</f>
        <v>0</v>
      </c>
      <c r="AV32" s="168">
        <f>SUMPRODUCT(('Controle de NFs Tomadas'!$E$4:$E$9993=$A$1)*('Controle de NFs Tomadas'!$C$4:$C$9993=AV$2)*('Controle de NFs Tomadas'!$G$4:$G$9993=$A32)*('Controle de NFs Tomadas'!$I$4:$I$9993))</f>
        <v>808.43</v>
      </c>
      <c r="AW32" s="168">
        <f>SUMPRODUCT(('Controle de NFs Tomadas'!$E$4:$E$9993=$A$1)*('Controle de NFs Tomadas'!$C$4:$C$9993=AW$2)*('Controle de NFs Tomadas'!$G$4:$G$9993=$A32)*('Controle de NFs Tomadas'!$I$4:$I$9993))</f>
        <v>0</v>
      </c>
      <c r="AX32" s="168">
        <f>SUMPRODUCT(('Controle de NFs Tomadas'!$E$4:$E$9993=$A$1)*('Controle de NFs Tomadas'!$C$4:$C$9993=AX$2)*('Controle de NFs Tomadas'!$G$4:$G$9993=$A32)*('Controle de NFs Tomadas'!$I$4:$I$9993))</f>
        <v>2743.15</v>
      </c>
      <c r="AY32" s="168">
        <f>SUMPRODUCT(('Controle de NFs Tomadas'!$E$4:$E$9993=$A$1)*('Controle de NFs Tomadas'!$C$4:$C$9993=AY$2)*('Controle de NFs Tomadas'!$G$4:$G$9993=$A32)*('Controle de NFs Tomadas'!$I$4:$I$9993))</f>
        <v>468.97</v>
      </c>
      <c r="AZ32" s="168">
        <f>SUMPRODUCT(('Controle de NFs Tomadas'!$E$4:$E$9993=$A$1)*('Controle de NFs Tomadas'!$C$4:$C$9993=AZ$2)*('Controle de NFs Tomadas'!$G$4:$G$9993=$A32)*('Controle de NFs Tomadas'!$I$4:$I$9993))</f>
        <v>0</v>
      </c>
      <c r="BA32" s="168"/>
      <c r="BB32" s="168">
        <v>0</v>
      </c>
      <c r="BC32" s="168">
        <f>SUMPRODUCT(('Controle de NFs Tomadas'!$E$4:$E$9993=$A$1)*('Controle de NFs Tomadas'!$C$4:$C$9993=BC$2)*('Controle de NFs Tomadas'!$G$4:$G$9993=$A32)*('Controle de NFs Tomadas'!$I$4:$I$9993))</f>
        <v>0</v>
      </c>
      <c r="BD32" s="168">
        <f>SUMPRODUCT(('Controle de NFs Tomadas'!$E$4:$E$9993=$A$1)*('Controle de NFs Tomadas'!$C$4:$C$9993=BD$2)*('Controle de NFs Tomadas'!$G$4:$G$9993=$A32)*('Controle de NFs Tomadas'!$I$4:$I$9993))</f>
        <v>0</v>
      </c>
      <c r="BE32" s="168">
        <v>0</v>
      </c>
      <c r="BF32" s="168">
        <f>SUMPRODUCT(('Controle de NFs Tomadas'!$E$4:$E$9993=$A$1)*('Controle de NFs Tomadas'!$C$4:$C$9993=BF$2)*('Controle de NFs Tomadas'!$G$4:$G$9993=$A32)*('Controle de NFs Tomadas'!$I$4:$I$9993))</f>
        <v>0</v>
      </c>
      <c r="BG32" s="168">
        <f>SUMPRODUCT(('Controle de NFs Tomadas'!$E$4:$E$9993=$A$1)*('Controle de NFs Tomadas'!$C$4:$C$9993=BG$2)*('Controle de NFs Tomadas'!$G$4:$G$9993=$A32)*('Controle de NFs Tomadas'!$I$4:$I$9993))</f>
        <v>0</v>
      </c>
      <c r="BH32" s="168">
        <f>SUMPRODUCT(('Controle de NFs Tomadas'!$E$4:$E$9993=$A$1)*('Controle de NFs Tomadas'!$C$4:$C$9993=BH$2)*('Controle de NFs Tomadas'!$G$4:$G$9993=$A32)*('Controle de NFs Tomadas'!$I$4:$I$9993))</f>
        <v>0</v>
      </c>
      <c r="BI32" s="168">
        <f>SUMPRODUCT(('Controle de NFs Tomadas'!$E$4:$E$9993=$A$1)*('Controle de NFs Tomadas'!$C$4:$C$9993=BI$2)*('Controle de NFs Tomadas'!$G$4:$G$9993=$A32)*('Controle de NFs Tomadas'!$I$4:$I$9993))</f>
        <v>1895.15</v>
      </c>
      <c r="BJ32" s="168">
        <f>SUMPRODUCT(('Controle de NFs Tomadas'!$E$4:$E$9993=$A$1)*('Controle de NFs Tomadas'!$C$4:$C$9993=BJ$2)*('Controle de NFs Tomadas'!$G$4:$G$9993=$A32)*('Controle de NFs Tomadas'!$I$4:$I$9993))</f>
        <v>1298.54</v>
      </c>
      <c r="BK32" s="168">
        <v>498.42</v>
      </c>
      <c r="BL32" s="168">
        <v>1791.68</v>
      </c>
      <c r="BM32" s="168">
        <f>SUMPRODUCT(('Controle de NFs Tomadas'!$E$4:$E$9993=$A$1)*('Controle de NFs Tomadas'!$C$4:$C$9993=BM$2)*('Controle de NFs Tomadas'!$G$4:$G$9993=$A32)*('Controle de NFs Tomadas'!$I$4:$I$9993))</f>
        <v>0</v>
      </c>
      <c r="BN32" s="168">
        <f>SUMPRODUCT(('Controle de NFs Tomadas'!$E$4:$E$9993=$A$1)*('Controle de NFs Tomadas'!$C$4:$C$9993=BN$2)*('Controle de NFs Tomadas'!$G$4:$G$9993=$A32)*('Controle de NFs Tomadas'!$I$4:$I$9993))</f>
        <v>0</v>
      </c>
      <c r="BO32" s="168">
        <f>SUMPRODUCT(('Controle de NFs Tomadas'!$E$4:$E$9993=$A$1)*('Controle de NFs Tomadas'!$C$4:$C$9993=BO$2)*('Controle de NFs Tomadas'!$G$4:$G$9993=$A32)*('Controle de NFs Tomadas'!$I$4:$I$9993))</f>
        <v>603.66</v>
      </c>
      <c r="BP32" s="168">
        <f>SUMPRODUCT(('Controle de NFs Tomadas'!$E$4:$E$9993=$A$1)*('Controle de NFs Tomadas'!$C$4:$C$9993=BP$2)*('Controle de NFs Tomadas'!$G$4:$G$9993=$A32)*('Controle de NFs Tomadas'!$I$4:$I$9993))</f>
        <v>1634.63</v>
      </c>
      <c r="BQ32" s="168">
        <v>1050</v>
      </c>
      <c r="BR32" s="168">
        <v>2767.3</v>
      </c>
      <c r="BS32" s="168">
        <v>2039.52</v>
      </c>
      <c r="BT32" s="168">
        <f>SUMPRODUCT(('Controle de NFs Tomadas'!$E$4:$E$9993=$A$1)*('Controle de NFs Tomadas'!$C$4:$C$9993=BT$2)*('Controle de NFs Tomadas'!$G$4:$G$9993=$A32)*('Controle de NFs Tomadas'!$I$4:$I$9993))</f>
        <v>0</v>
      </c>
      <c r="BU32" s="168">
        <f>SUMPRODUCT(('Controle de NFs Tomadas'!$E$4:$E$9993=$A$1)*('Controle de NFs Tomadas'!$C$4:$C$9993=BU$2)*('Controle de NFs Tomadas'!$G$4:$G$9993=$A32)*('Controle de NFs Tomadas'!$I$4:$I$9993))</f>
        <v>0</v>
      </c>
      <c r="BV32" s="168">
        <v>1299.69</v>
      </c>
      <c r="BW32" s="168">
        <f>SUMPRODUCT(('Controle de NFs Tomadas'!$E$4:$E$9993=$A$1)*('Controle de NFs Tomadas'!$C$4:$C$9993=BW$2)*('Controle de NFs Tomadas'!$G$4:$G$9993=$A32)*('Controle de NFs Tomadas'!$I$4:$I$9993))</f>
        <v>3928.04</v>
      </c>
      <c r="BX32" s="168">
        <f>SUMPRODUCT(('Controle de NFs Tomadas'!$E$4:$E$9993=$A$1)*('Controle de NFs Tomadas'!$C$4:$C$9993=BX$2)*('Controle de NFs Tomadas'!$G$4:$G$9993=$A32)*('Controle de NFs Tomadas'!$I$4:$I$9993))</f>
        <v>0</v>
      </c>
      <c r="BY32" s="168">
        <f>SUMPRODUCT(('Controle de NFs Tomadas'!$E$4:$E$9993=$A$1)*('Controle de NFs Tomadas'!$C$4:$C$9993=BY$2)*('Controle de NFs Tomadas'!$G$4:$G$9993=$A32)*('Controle de NFs Tomadas'!$I$4:$I$9993))</f>
        <v>0</v>
      </c>
      <c r="BZ32" s="168">
        <f>SUMPRODUCT(('Controle de NFs Tomadas'!$E$4:$E$9993=$A$1)*('Controle de NFs Tomadas'!$C$4:$C$9993=BZ$2)*('Controle de NFs Tomadas'!$G$4:$G$9993=$A32)*('Controle de NFs Tomadas'!$I$4:$I$9993))</f>
        <v>119.02</v>
      </c>
      <c r="CA32" s="168">
        <f>SUMPRODUCT(('Controle de NFs Tomadas'!$E$4:$E$9993=$A$1)*('Controle de NFs Tomadas'!$C$4:$C$9993=CA$2)*('Controle de NFs Tomadas'!$G$4:$G$9993=$A32)*('Controle de NFs Tomadas'!$I$4:$I$9993))</f>
        <v>0</v>
      </c>
      <c r="CB32" s="168">
        <f>SUMPRODUCT(('Controle de NFs Tomadas'!$E$4:$E$9993=$A$1)*('Controle de NFs Tomadas'!$C$4:$C$9993=CB$2)*('Controle de NFs Tomadas'!$G$4:$G$9993=$A32)*('Controle de NFs Tomadas'!$I$4:$I$9993))</f>
        <v>0</v>
      </c>
      <c r="CC32" s="168">
        <f>SUMPRODUCT(('Controle de NFs Tomadas'!$E$4:$E$9993=$A$1)*('Controle de NFs Tomadas'!$C$4:$C$9993=CC$2)*('Controle de NFs Tomadas'!$G$4:$G$9993=$A32)*('Controle de NFs Tomadas'!$I$4:$I$9993))</f>
        <v>0</v>
      </c>
      <c r="CD32" s="168">
        <f>SUMPRODUCT(('Controle de NFs Tomadas'!$E$4:$E$9993=$A$1)*('Controle de NFs Tomadas'!$C$4:$C$9993=CD$2)*('Controle de NFs Tomadas'!$G$4:$G$9993=$A32)*('Controle de NFs Tomadas'!$I$4:$I$9993))</f>
        <v>6937.3600000000006</v>
      </c>
      <c r="CE32" s="168">
        <f>SUMPRODUCT(('Controle de NFs Tomadas'!$E$4:$E$9993=$A$1)*('Controle de NFs Tomadas'!$C$4:$C$9993=CE$2)*('Controle de NFs Tomadas'!$G$4:$G$9993=$A32)*('Controle de NFs Tomadas'!$I$4:$I$9993))</f>
        <v>0</v>
      </c>
      <c r="CF32" s="168">
        <f>SUMPRODUCT(('Controle de NFs Tomadas'!$E$4:$E$9993=$A$1)*('Controle de NFs Tomadas'!$C$4:$C$9993=CF$2)*('Controle de NFs Tomadas'!$G$4:$G$9993=$A32)*('Controle de NFs Tomadas'!$I$4:$I$9993))</f>
        <v>556.47</v>
      </c>
      <c r="CG32" s="168">
        <f>SUMPRODUCT(('Controle de NFs Tomadas'!$E$4:$E$9993=$A$1)*('Controle de NFs Tomadas'!$C$4:$C$9993=CG$2)*('Controle de NFs Tomadas'!$G$4:$G$9993=$A32)*('Controle de NFs Tomadas'!$I$4:$I$9993))</f>
        <v>0</v>
      </c>
      <c r="CH32" s="168">
        <f>SUMPRODUCT(('Controle de NFs Tomadas'!$E$4:$E$9993=$A$1)*('Controle de NFs Tomadas'!$C$4:$C$9993=CH$2)*('Controle de NFs Tomadas'!$G$4:$G$9993=$A32)*('Controle de NFs Tomadas'!$I$4:$I$9993))</f>
        <v>0</v>
      </c>
      <c r="CI32" s="168">
        <f>SUMPRODUCT(('Controle de NFs Tomadas'!$E$4:$E$9993=$A$1)*('Controle de NFs Tomadas'!$C$4:$C$9993=CI$2)*('Controle de NFs Tomadas'!$G$4:$G$9993=$A32)*('Controle de NFs Tomadas'!$I$4:$I$9993))</f>
        <v>0</v>
      </c>
      <c r="CJ32" s="168">
        <f>SUMPRODUCT(('Controle de NFs Tomadas'!$E$4:$E$9993=$A$1)*('Controle de NFs Tomadas'!$C$4:$C$9993=CJ$2)*('Controle de NFs Tomadas'!$G$4:$G$9993=$A32)*('Controle de NFs Tomadas'!$I$4:$I$9993))</f>
        <v>0</v>
      </c>
      <c r="CK32" s="168">
        <f>SUMPRODUCT(('Controle de NFs Tomadas'!$E$4:$E$9993=$A$1)*('Controle de NFs Tomadas'!$C$4:$C$9993=CK$2)*('Controle de NFs Tomadas'!$G$4:$G$9993=$A32)*('Controle de NFs Tomadas'!$I$4:$I$9993))</f>
        <v>6050.21</v>
      </c>
      <c r="CL32" s="168">
        <f>SUMPRODUCT(('Controle de NFs Tomadas'!$E$4:$E$9993=$A$1)*('Controle de NFs Tomadas'!$C$4:$C$9993=CL$2)*('Controle de NFs Tomadas'!$G$4:$G$9993=$A32)*('Controle de NFs Tomadas'!$I$4:$I$9993))</f>
        <v>0</v>
      </c>
      <c r="CM32" s="168">
        <f>SUMPRODUCT(('Controle de NFs Tomadas'!$E$4:$E$9993=$A$1)*('Controle de NFs Tomadas'!$C$4:$C$9993=CM$2)*('Controle de NFs Tomadas'!$G$4:$G$9993=$A32)*('Controle de NFs Tomadas'!$I$4:$I$9993))</f>
        <v>0</v>
      </c>
      <c r="CN32" s="168">
        <f>SUMPRODUCT(('Controle de NFs Tomadas'!$E$4:$E$9993=$A$1)*('Controle de NFs Tomadas'!$C$4:$C$9993=CN$2)*('Controle de NFs Tomadas'!$G$4:$G$9993=$A32)*('Controle de NFs Tomadas'!$I$4:$I$9993))</f>
        <v>178.53</v>
      </c>
      <c r="CO32" s="168">
        <f>SUMPRODUCT(('Controle de NFs Tomadas'!$E$4:$E$9993=$A$1)*('Controle de NFs Tomadas'!$C$4:$C$9993=CO$2)*('Controle de NFs Tomadas'!$G$4:$G$9993=$A32)*('Controle de NFs Tomadas'!$I$4:$I$9993))</f>
        <v>0</v>
      </c>
      <c r="CP32" s="168">
        <f>SUMPRODUCT(('Controle de NFs Tomadas'!$E$4:$E$9993=$A$1)*('Controle de NFs Tomadas'!$C$4:$C$9993=CP$2)*('Controle de NFs Tomadas'!$G$4:$G$9993=$A32)*('Controle de NFs Tomadas'!$I$4:$I$9993))</f>
        <v>0</v>
      </c>
      <c r="CQ32" s="168">
        <f>SUMPRODUCT(('Controle de NFs Tomadas'!$E$4:$E$9993=$A$1)*('Controle de NFs Tomadas'!$C$4:$C$9993=CQ$2)*('Controle de NFs Tomadas'!$G$4:$G$9993=$A32)*('Controle de NFs Tomadas'!$I$4:$I$9993))</f>
        <v>0</v>
      </c>
      <c r="CR32" s="168">
        <f>SUMPRODUCT(('Controle de NFs Tomadas'!$E$4:$E$9993=$A$1)*('Controle de NFs Tomadas'!$C$4:$C$9993=CR$2)*('Controle de NFs Tomadas'!$G$4:$G$9993=$A32)*('Controle de NFs Tomadas'!$I$4:$I$9993))</f>
        <v>0</v>
      </c>
      <c r="CS32" s="168">
        <f>SUMPRODUCT(('Controle de NFs Tomadas'!$E$4:$E$9993=$A$1)*('Controle de NFs Tomadas'!$C$4:$C$9993=CS$2)*('Controle de NFs Tomadas'!$G$4:$G$9993=$A32)*('Controle de NFs Tomadas'!$I$4:$I$9993))</f>
        <v>0</v>
      </c>
      <c r="CT32" s="168">
        <f>SUMPRODUCT(('Controle de NFs Tomadas'!$E$4:$E$9993=$A$1)*('Controle de NFs Tomadas'!$C$4:$C$9993=CT$2)*('Controle de NFs Tomadas'!$G$4:$G$9993=$A32)*('Controle de NFs Tomadas'!$I$4:$I$9993))</f>
        <v>0</v>
      </c>
      <c r="CU32" s="168">
        <f>SUMPRODUCT(('Controle de NFs Tomadas'!$E$4:$E$9993=$A$1)*('Controle de NFs Tomadas'!$C$4:$C$9993=CU$2)*('Controle de NFs Tomadas'!$G$4:$G$9993=$A32)*('Controle de NFs Tomadas'!$I$4:$I$9993))</f>
        <v>469</v>
      </c>
      <c r="CV32" s="168">
        <f>SUMPRODUCT(('Controle de NFs Tomadas'!$E$4:$E$9993=$A$1)*('Controle de NFs Tomadas'!$C$4:$C$9993=CV$2)*('Controle de NFs Tomadas'!$G$4:$G$9993=$A32)*('Controle de NFs Tomadas'!$I$4:$I$9993))</f>
        <v>0</v>
      </c>
      <c r="CW32" s="168">
        <f>SUMPRODUCT(('Controle de NFs Tomadas'!$E$4:$E$9993=$A$1)*('Controle de NFs Tomadas'!$C$4:$C$9993=CW$2)*('Controle de NFs Tomadas'!$G$4:$G$9993=$A32)*('Controle de NFs Tomadas'!$I$4:$I$9993))</f>
        <v>0</v>
      </c>
      <c r="CX32" s="168">
        <f>SUMPRODUCT(('Controle de NFs Tomadas'!$E$4:$E$9993=$A$1)*('Controle de NFs Tomadas'!$C$4:$C$9993=CX$2)*('Controle de NFs Tomadas'!$G$4:$G$9993=$A32)*('Controle de NFs Tomadas'!$I$4:$I$9993))</f>
        <v>0</v>
      </c>
      <c r="CY32" s="168">
        <f>SUMPRODUCT(('Controle de NFs Tomadas'!$E$4:$E$9993=$A$1)*('Controle de NFs Tomadas'!$C$4:$C$9993=CY$2)*('Controle de NFs Tomadas'!$G$4:$G$9993=$A32)*('Controle de NFs Tomadas'!$I$4:$I$9993))</f>
        <v>0</v>
      </c>
      <c r="CZ32" s="168">
        <f>SUMPRODUCT(('Controle de NFs Tomadas'!$E$4:$E$9993=$A$1)*('Controle de NFs Tomadas'!$C$4:$C$9993=CZ$2)*('Controle de NFs Tomadas'!$G$4:$G$9993=$A32)*('Controle de NFs Tomadas'!$I$4:$I$9993))</f>
        <v>0</v>
      </c>
      <c r="DA32" s="168">
        <f>SUMPRODUCT(('Controle de NFs Tomadas'!$E$4:$E$9993=$A$1)*('Controle de NFs Tomadas'!$C$4:$C$9993=DA$2)*('Controle de NFs Tomadas'!$G$4:$G$9993=$A32)*('Controle de NFs Tomadas'!$I$4:$I$9993))</f>
        <v>0</v>
      </c>
      <c r="DB32" s="168">
        <f>SUMPRODUCT(('Controle de NFs Tomadas'!$E$4:$E$9993=$A$1)*('Controle de NFs Tomadas'!$C$4:$C$9993=DB$2)*('Controle de NFs Tomadas'!$G$4:$G$9993=$A32)*('Controle de NFs Tomadas'!$I$4:$I$9993))</f>
        <v>0</v>
      </c>
      <c r="DC32" s="168">
        <f>SUMPRODUCT(('Controle de NFs Tomadas'!$E$4:$E$9993=$A$1)*('Controle de NFs Tomadas'!$C$4:$C$9993=DC$2)*('Controle de NFs Tomadas'!$G$4:$G$9993=$A32)*('Controle de NFs Tomadas'!$I$4:$I$9993))</f>
        <v>0</v>
      </c>
      <c r="DD32" s="168">
        <f>SUMPRODUCT(('Controle de NFs Tomadas'!$E$4:$E$9993=$A$1)*('Controle de NFs Tomadas'!$C$4:$C$9993=DD$2)*('Controle de NFs Tomadas'!$G$4:$G$9993=$A32)*('Controle de NFs Tomadas'!$I$4:$I$9993))</f>
        <v>0</v>
      </c>
      <c r="DE32" s="168">
        <f>SUMPRODUCT(('Controle de NFs Tomadas'!$E$4:$E$9993=$A$1)*('Controle de NFs Tomadas'!$C$4:$C$9993=DE$2)*('Controle de NFs Tomadas'!$G$4:$G$9993=$A32)*('Controle de NFs Tomadas'!$I$4:$I$9993))</f>
        <v>0</v>
      </c>
      <c r="DF32" s="168">
        <f>SUMPRODUCT(('Controle de NFs Tomadas'!$E$4:$E$9993=$A$1)*('Controle de NFs Tomadas'!$C$4:$C$9993=DF$2)*('Controle de NFs Tomadas'!$G$4:$G$9993=$A32)*('Controle de NFs Tomadas'!$I$4:$I$9993))</f>
        <v>0</v>
      </c>
      <c r="DG32" s="168">
        <f>SUMPRODUCT(('Controle de NFs Tomadas'!$E$4:$E$9993=$A$1)*('Controle de NFs Tomadas'!$C$4:$C$9993=DG$2)*('Controle de NFs Tomadas'!$G$4:$G$9993=$A32)*('Controle de NFs Tomadas'!$I$4:$I$9993))</f>
        <v>0</v>
      </c>
      <c r="DH32" s="168">
        <f>SUMPRODUCT(('Controle de NFs Tomadas'!$E$4:$E$9993=$A$1)*('Controle de NFs Tomadas'!$C$4:$C$9993=DH$2)*('Controle de NFs Tomadas'!$G$4:$G$9993=$A32)*('Controle de NFs Tomadas'!$I$4:$I$9993))</f>
        <v>0</v>
      </c>
      <c r="DI32" s="168">
        <f>SUMPRODUCT(('Controle de NFs Tomadas'!$E$4:$E$9993=$A$1)*('Controle de NFs Tomadas'!$C$4:$C$9993=DI$2)*('Controle de NFs Tomadas'!$G$4:$G$9993=$A32)*('Controle de NFs Tomadas'!$I$4:$I$9993))</f>
        <v>0</v>
      </c>
      <c r="DJ32" s="168">
        <f>SUMPRODUCT(('Controle de NFs Tomadas'!$E$4:$E$9993=$A$1)*('Controle de NFs Tomadas'!$C$4:$C$9993=DJ$2)*('Controle de NFs Tomadas'!$G$4:$G$9993=$A32)*('Controle de NFs Tomadas'!$I$4:$I$9993))</f>
        <v>0</v>
      </c>
      <c r="DK32" s="168">
        <f>SUMPRODUCT(('Controle de NFs Tomadas'!$E$4:$E$9993=$A$1)*('Controle de NFs Tomadas'!$C$4:$C$9993=DK$2)*('Controle de NFs Tomadas'!$G$4:$G$9993=$A32)*('Controle de NFs Tomadas'!$I$4:$I$9993))</f>
        <v>0</v>
      </c>
      <c r="DL32" s="168">
        <f>SUMPRODUCT(('Controle de NFs Tomadas'!$E$4:$E$9993=$A$1)*('Controle de NFs Tomadas'!$C$4:$C$9993=DL$2)*('Controle de NFs Tomadas'!$G$4:$G$9993=$A32)*('Controle de NFs Tomadas'!$I$4:$I$9993))</f>
        <v>0</v>
      </c>
      <c r="DM32" s="168">
        <f>SUMPRODUCT(('Controle de NFs Tomadas'!$E$4:$E$9993=$A$1)*('Controle de NFs Tomadas'!$C$4:$C$9993=DM$2)*('Controle de NFs Tomadas'!$G$4:$G$9993=$A32)*('Controle de NFs Tomadas'!$I$4:$I$9993))</f>
        <v>0</v>
      </c>
      <c r="DN32" s="168">
        <f>SUMPRODUCT(('Controle de NFs Tomadas'!$E$4:$E$9993=$A$1)*('Controle de NFs Tomadas'!$C$4:$C$9993=DN$2)*('Controle de NFs Tomadas'!$G$4:$G$9993=$A32)*('Controle de NFs Tomadas'!$I$4:$I$9993))</f>
        <v>0</v>
      </c>
      <c r="DO32" s="168">
        <f>SUMPRODUCT(('Controle de NFs Tomadas'!$E$4:$E$9993=$A$1)*('Controle de NFs Tomadas'!$C$4:$C$9993=DO$2)*('Controle de NFs Tomadas'!$G$4:$G$9993=$A32)*('Controle de NFs Tomadas'!$I$4:$I$9993))</f>
        <v>0</v>
      </c>
      <c r="DP32" s="168">
        <f>SUMPRODUCT(('Controle de NFs Tomadas'!$E$4:$E$9993=$A$1)*('Controle de NFs Tomadas'!$C$4:$C$9993=DP$2)*('Controle de NFs Tomadas'!$G$4:$G$9993=$A32)*('Controle de NFs Tomadas'!$I$4:$I$9993))</f>
        <v>0</v>
      </c>
      <c r="DQ32" s="168">
        <f>SUMPRODUCT(('Controle de NFs Tomadas'!$E$4:$E$9993=$A$1)*('Controle de NFs Tomadas'!$C$4:$C$9993=DQ$2)*('Controle de NFs Tomadas'!$G$4:$G$9993=$A32)*('Controle de NFs Tomadas'!$I$4:$I$9993))</f>
        <v>0</v>
      </c>
      <c r="DR32" s="168">
        <f>SUMPRODUCT(('Controle de NFs Tomadas'!$E$4:$E$9993=$A$1)*('Controle de NFs Tomadas'!$C$4:$C$9993=DR$2)*('Controle de NFs Tomadas'!$G$4:$G$9993=$A32)*('Controle de NFs Tomadas'!$I$4:$I$9993))</f>
        <v>0</v>
      </c>
      <c r="DS32" s="168">
        <f>SUMPRODUCT(('Controle de NFs Tomadas'!$E$4:$E$9993=$A$1)*('Controle de NFs Tomadas'!$C$4:$C$9993=DS$2)*('Controle de NFs Tomadas'!$G$4:$G$9993=$A32)*('Controle de NFs Tomadas'!$I$4:$I$9993))</f>
        <v>0</v>
      </c>
      <c r="DT32" s="168">
        <f>SUMPRODUCT(('Controle de NFs Tomadas'!$E$4:$E$9993=$A$1)*('Controle de NFs Tomadas'!$C$4:$C$9993=DT$2)*('Controle de NFs Tomadas'!$G$4:$G$9993=$A32)*('Controle de NFs Tomadas'!$I$4:$I$9993))</f>
        <v>0</v>
      </c>
      <c r="DU32" s="168">
        <f>SUMPRODUCT(('Controle de NFs Tomadas'!$E$4:$E$9993=$A$1)*('Controle de NFs Tomadas'!$C$4:$C$9993=DU$2)*('Controle de NFs Tomadas'!$G$4:$G$9993=$A32)*('Controle de NFs Tomadas'!$I$4:$I$9993))</f>
        <v>0</v>
      </c>
      <c r="DV32" s="168">
        <f>SUMPRODUCT(('Controle de NFs Tomadas'!$E$4:$E$9993=$A$1)*('Controle de NFs Tomadas'!$C$4:$C$9993=DV$2)*('Controle de NFs Tomadas'!$G$4:$G$9993=$A32)*('Controle de NFs Tomadas'!$I$4:$I$9993))</f>
        <v>0</v>
      </c>
      <c r="DW32" s="168">
        <f>SUMPRODUCT(('Controle de NFs Tomadas'!$E$4:$E$9993=$A$1)*('Controle de NFs Tomadas'!$C$4:$C$9993=DW$2)*('Controle de NFs Tomadas'!$G$4:$G$9993=$A32)*('Controle de NFs Tomadas'!$I$4:$I$9993))</f>
        <v>0</v>
      </c>
      <c r="DX32" s="168">
        <f>SUMPRODUCT(('Controle de NFs Tomadas'!$E$4:$E$9993=$A$1)*('Controle de NFs Tomadas'!$C$4:$C$9993=DX$2)*('Controle de NFs Tomadas'!$G$4:$G$9993=$A32)*('Controle de NFs Tomadas'!$I$4:$I$9993))</f>
        <v>0</v>
      </c>
      <c r="DY32" s="168">
        <f>SUMPRODUCT(('Controle de NFs Tomadas'!$E$4:$E$9993=$A$1)*('Controle de NFs Tomadas'!$C$4:$C$9993=DY$2)*('Controle de NFs Tomadas'!$G$4:$G$9993=$A32)*('Controle de NFs Tomadas'!$I$4:$I$9993))</f>
        <v>0</v>
      </c>
      <c r="DZ32" s="168">
        <f>SUMPRODUCT(('Controle de NFs Tomadas'!$E$4:$E$9993=$A$1)*('Controle de NFs Tomadas'!$C$4:$C$9993=DZ$2)*('Controle de NFs Tomadas'!$G$4:$G$9993=$A32)*('Controle de NFs Tomadas'!$I$4:$I$9993))</f>
        <v>0</v>
      </c>
      <c r="EA32" s="168">
        <f>SUMPRODUCT(('Controle de NFs Tomadas'!$E$4:$E$9993=$A$1)*('Controle de NFs Tomadas'!$C$4:$C$9993=EA$2)*('Controle de NFs Tomadas'!$G$4:$G$9993=$A32)*('Controle de NFs Tomadas'!$I$4:$I$9993))</f>
        <v>0</v>
      </c>
      <c r="EB32" s="168">
        <f>SUMPRODUCT(('Controle de NFs Tomadas'!$E$4:$E$9993=$A$1)*('Controle de NFs Tomadas'!$C$4:$C$9993=EB$2)*('Controle de NFs Tomadas'!$G$4:$G$9993=$A32)*('Controle de NFs Tomadas'!$I$4:$I$9993))</f>
        <v>0</v>
      </c>
      <c r="EC32" s="168">
        <f>SUMPRODUCT(('Controle de NFs Tomadas'!$E$4:$E$9993=$A$1)*('Controle de NFs Tomadas'!$C$4:$C$9993=EC$2)*('Controle de NFs Tomadas'!$G$4:$G$9993=$A32)*('Controle de NFs Tomadas'!$I$4:$I$9993))</f>
        <v>0</v>
      </c>
      <c r="ED32" s="168">
        <f>SUMPRODUCT(('Controle de NFs Tomadas'!$E$4:$E$9993=$A$1)*('Controle de NFs Tomadas'!$C$4:$C$9993=ED$2)*('Controle de NFs Tomadas'!$G$4:$G$9993=$A32)*('Controle de NFs Tomadas'!$I$4:$I$9993))</f>
        <v>0</v>
      </c>
      <c r="EE32" s="168">
        <f>SUMPRODUCT(('Controle de NFs Tomadas'!$E$4:$E$9993=$A$1)*('Controle de NFs Tomadas'!$C$4:$C$9993=EE$2)*('Controle de NFs Tomadas'!$G$4:$G$9993=$A32)*('Controle de NFs Tomadas'!$I$4:$I$9993))</f>
        <v>0</v>
      </c>
      <c r="EF32" s="168">
        <f>SUMPRODUCT(('Controle de NFs Tomadas'!$E$4:$E$9993=$A$1)*('Controle de NFs Tomadas'!$C$4:$C$9993=EF$2)*('Controle de NFs Tomadas'!$G$4:$G$9993=$A32)*('Controle de NFs Tomadas'!$I$4:$I$9993))</f>
        <v>0</v>
      </c>
      <c r="EG32" s="168">
        <f>SUMPRODUCT(('Controle de NFs Tomadas'!$E$4:$E$9993=$A$1)*('Controle de NFs Tomadas'!$C$4:$C$9993=EG$2)*('Controle de NFs Tomadas'!$G$4:$G$9993=$A32)*('Controle de NFs Tomadas'!$I$4:$I$9993))</f>
        <v>0</v>
      </c>
      <c r="EH32" s="168">
        <f>SUMPRODUCT(('Controle de NFs Tomadas'!$E$4:$E$9993=$A$1)*('Controle de NFs Tomadas'!$C$4:$C$9993=EH$2)*('Controle de NFs Tomadas'!$G$4:$G$9993=$A32)*('Controle de NFs Tomadas'!$I$4:$I$9993))</f>
        <v>0</v>
      </c>
      <c r="EI32" s="168">
        <f>SUMPRODUCT(('Controle de NFs Tomadas'!$E$4:$E$9993=$A$1)*('Controle de NFs Tomadas'!$C$4:$C$9993=EI$2)*('Controle de NFs Tomadas'!$G$4:$G$9993=$A32)*('Controle de NFs Tomadas'!$I$4:$I$9993))</f>
        <v>0</v>
      </c>
      <c r="EJ32" s="168">
        <f>SUMPRODUCT(('Controle de NFs Tomadas'!$E$4:$E$9993=$A$1)*('Controle de NFs Tomadas'!$C$4:$C$9993=EJ$2)*('Controle de NFs Tomadas'!$G$4:$G$9993=$A32)*('Controle de NFs Tomadas'!$I$4:$I$9993))</f>
        <v>0</v>
      </c>
      <c r="EK32" s="168">
        <f>SUMPRODUCT(('Controle de NFs Tomadas'!$E$4:$E$9993=$A$1)*('Controle de NFs Tomadas'!$C$4:$C$9993=EK$2)*('Controle de NFs Tomadas'!$G$4:$G$9993=$A32)*('Controle de NFs Tomadas'!$I$4:$I$9993))</f>
        <v>0</v>
      </c>
      <c r="EL32" s="168">
        <f>SUMPRODUCT(('Controle de NFs Tomadas'!$E$4:$E$9993=$A$1)*('Controle de NFs Tomadas'!$C$4:$C$9993=EL$2)*('Controle de NFs Tomadas'!$G$4:$G$9993=$A32)*('Controle de NFs Tomadas'!$I$4:$I$9993))</f>
        <v>0</v>
      </c>
      <c r="EM32" s="168">
        <f>SUMPRODUCT(('Controle de NFs Tomadas'!$E$4:$E$9993=$A$1)*('Controle de NFs Tomadas'!$C$4:$C$9993=EM$2)*('Controle de NFs Tomadas'!$G$4:$G$9993=$A32)*('Controle de NFs Tomadas'!$I$4:$I$9993))</f>
        <v>0</v>
      </c>
      <c r="EN32" s="168">
        <f>SUMPRODUCT(('Controle de NFs Tomadas'!$E$4:$E$9993=$A$1)*('Controle de NFs Tomadas'!$C$4:$C$9993=EN$2)*('Controle de NFs Tomadas'!$G$4:$G$9993=$A32)*('Controle de NFs Tomadas'!$I$4:$I$9993))</f>
        <v>0</v>
      </c>
      <c r="EO32" s="168">
        <f>SUMPRODUCT(('Controle de NFs Tomadas'!$E$4:$E$9993=$A$1)*('Controle de NFs Tomadas'!$C$4:$C$9993=EO$2)*('Controle de NFs Tomadas'!$G$4:$G$9993=$A32)*('Controle de NFs Tomadas'!$I$4:$I$9993))</f>
        <v>0</v>
      </c>
      <c r="EP32" s="168">
        <f>SUMPRODUCT(('Controle de NFs Tomadas'!$E$4:$E$9993=$A$1)*('Controle de NFs Tomadas'!$C$4:$C$9993=EP$2)*('Controle de NFs Tomadas'!$G$4:$G$9993=$A32)*('Controle de NFs Tomadas'!$I$4:$I$9993))</f>
        <v>0</v>
      </c>
      <c r="EQ32" s="168">
        <f>SUMPRODUCT(('Controle de NFs Tomadas'!$E$4:$E$9993=$A$1)*('Controle de NFs Tomadas'!$C$4:$C$9993=EQ$2)*('Controle de NFs Tomadas'!$G$4:$G$9993=$A32)*('Controle de NFs Tomadas'!$I$4:$I$9993))</f>
        <v>0</v>
      </c>
      <c r="ER32" s="168">
        <f>SUMPRODUCT(('Controle de NFs Tomadas'!$E$4:$E$9993=$A$1)*('Controle de NFs Tomadas'!$C$4:$C$9993=ER$2)*('Controle de NFs Tomadas'!$G$4:$G$9993=$A32)*('Controle de NFs Tomadas'!$I$4:$I$9993))</f>
        <v>0</v>
      </c>
      <c r="ES32" s="168">
        <f>SUMPRODUCT(('Controle de NFs Tomadas'!$E$4:$E$9993=$A$1)*('Controle de NFs Tomadas'!$C$4:$C$9993=ES$2)*('Controle de NFs Tomadas'!$G$4:$G$9993=$A32)*('Controle de NFs Tomadas'!$I$4:$I$9993))</f>
        <v>0</v>
      </c>
      <c r="ET32" s="168">
        <f>SUMPRODUCT(('Controle de NFs Tomadas'!$E$4:$E$9993=$A$1)*('Controle de NFs Tomadas'!$C$4:$C$9993=ET$2)*('Controle de NFs Tomadas'!$G$4:$G$9993=$A32)*('Controle de NFs Tomadas'!$I$4:$I$9993))</f>
        <v>0</v>
      </c>
      <c r="EU32" s="168">
        <f>SUMPRODUCT(('Controle de NFs Tomadas'!$E$4:$E$9993=$A$1)*('Controle de NFs Tomadas'!$C$4:$C$9993=EU$2)*('Controle de NFs Tomadas'!$G$4:$G$9993=$A32)*('Controle de NFs Tomadas'!$I$4:$I$9993))</f>
        <v>0</v>
      </c>
      <c r="EV32" s="168">
        <f>SUMPRODUCT(('Controle de NFs Tomadas'!$E$4:$E$9993=$A$1)*('Controle de NFs Tomadas'!$C$4:$C$9993=EV$2)*('Controle de NFs Tomadas'!$G$4:$G$9993=$A32)*('Controle de NFs Tomadas'!$I$4:$I$9993))</f>
        <v>0</v>
      </c>
      <c r="EW32" s="168">
        <f>SUMPRODUCT(('Controle de NFs Tomadas'!$E$4:$E$9993=$A$1)*('Controle de NFs Tomadas'!$C$4:$C$9993=EW$2)*('Controle de NFs Tomadas'!$G$4:$G$9993=$A32)*('Controle de NFs Tomadas'!$I$4:$I$9993))</f>
        <v>0</v>
      </c>
      <c r="EX32" s="168">
        <f>SUMPRODUCT(('Controle de NFs Tomadas'!$E$4:$E$9993=$A$1)*('Controle de NFs Tomadas'!$C$4:$C$9993=EX$2)*('Controle de NFs Tomadas'!$G$4:$G$9993=$A32)*('Controle de NFs Tomadas'!$I$4:$I$9993))</f>
        <v>0</v>
      </c>
      <c r="EY32" s="168">
        <f>SUMPRODUCT(('Controle de NFs Tomadas'!$E$4:$E$9993=$A$1)*('Controle de NFs Tomadas'!$C$4:$C$9993=EY$2)*('Controle de NFs Tomadas'!$G$4:$G$9993=$A32)*('Controle de NFs Tomadas'!$I$4:$I$9993))</f>
        <v>0</v>
      </c>
      <c r="EZ32" s="168">
        <f>SUMPRODUCT(('Controle de NFs Tomadas'!$E$4:$E$9993=$A$1)*('Controle de NFs Tomadas'!$C$4:$C$9993=EZ$2)*('Controle de NFs Tomadas'!$G$4:$G$9993=$A32)*('Controle de NFs Tomadas'!$I$4:$I$9993))</f>
        <v>0</v>
      </c>
      <c r="FA32" s="168">
        <f>SUMPRODUCT(('Controle de NFs Tomadas'!$E$4:$E$9993=$A$1)*('Controle de NFs Tomadas'!$C$4:$C$9993=FA$2)*('Controle de NFs Tomadas'!$G$4:$G$9993=$A32)*('Controle de NFs Tomadas'!$I$4:$I$9993))</f>
        <v>0</v>
      </c>
      <c r="FB32" s="168">
        <f>SUMPRODUCT(('Controle de NFs Tomadas'!$E$4:$E$9993=$A$1)*('Controle de NFs Tomadas'!$C$4:$C$9993=FB$2)*('Controle de NFs Tomadas'!$G$4:$G$9993=$A32)*('Controle de NFs Tomadas'!$I$4:$I$9993))</f>
        <v>0</v>
      </c>
      <c r="FC32" s="168">
        <f>SUMPRODUCT(('Controle de NFs Tomadas'!$E$4:$E$9993=$A$1)*('Controle de NFs Tomadas'!$C$4:$C$9993=FC$2)*('Controle de NFs Tomadas'!$G$4:$G$9993=$A32)*('Controle de NFs Tomadas'!$I$4:$I$9993))</f>
        <v>0</v>
      </c>
      <c r="FD32" s="168">
        <f>SUMPRODUCT(('Controle de NFs Tomadas'!$E$4:$E$9993=$A$1)*('Controle de NFs Tomadas'!$C$4:$C$9993=FD$2)*('Controle de NFs Tomadas'!$G$4:$G$9993=$A32)*('Controle de NFs Tomadas'!$I$4:$I$9993))</f>
        <v>0</v>
      </c>
      <c r="FE32" s="168">
        <f>SUMPRODUCT(('Controle de NFs Tomadas'!$E$4:$E$9993=$A$1)*('Controle de NFs Tomadas'!$C$4:$C$9993=FE$2)*('Controle de NFs Tomadas'!$G$4:$G$9993=$A32)*('Controle de NFs Tomadas'!$I$4:$I$9993))</f>
        <v>0</v>
      </c>
      <c r="FF32" s="168">
        <f>SUMPRODUCT(('Controle de NFs Tomadas'!$E$4:$E$9993=$A$1)*('Controle de NFs Tomadas'!$C$4:$C$9993=FF$2)*('Controle de NFs Tomadas'!$G$4:$G$9993=$A32)*('Controle de NFs Tomadas'!$I$4:$I$9993))</f>
        <v>0</v>
      </c>
      <c r="FG32" s="168">
        <f>SUMPRODUCT(('Controle de NFs Tomadas'!$E$4:$E$9993=$A$1)*('Controle de NFs Tomadas'!$C$4:$C$9993=FG$2)*('Controle de NFs Tomadas'!$G$4:$G$9993=$A32)*('Controle de NFs Tomadas'!$I$4:$I$9993))</f>
        <v>0</v>
      </c>
      <c r="FH32" s="168">
        <f>SUMPRODUCT(('Controle de NFs Tomadas'!$E$4:$E$9993=$A$1)*('Controle de NFs Tomadas'!$C$4:$C$9993=FH$2)*('Controle de NFs Tomadas'!$G$4:$G$9993=$A32)*('Controle de NFs Tomadas'!$I$4:$I$9993))</f>
        <v>0</v>
      </c>
      <c r="FI32" s="168">
        <f>SUMPRODUCT(('Controle de NFs Tomadas'!$E$4:$E$9993=$A$1)*('Controle de NFs Tomadas'!$C$4:$C$9993=FI$2)*('Controle de NFs Tomadas'!$G$4:$G$9993=$A32)*('Controle de NFs Tomadas'!$I$4:$I$9993))</f>
        <v>0</v>
      </c>
      <c r="FJ32" s="168">
        <f>SUMPRODUCT(('Controle de NFs Tomadas'!$E$4:$E$9993=$A$1)*('Controle de NFs Tomadas'!$C$4:$C$9993=FJ$2)*('Controle de NFs Tomadas'!$G$4:$G$9993=$A32)*('Controle de NFs Tomadas'!$I$4:$I$9993))</f>
        <v>0</v>
      </c>
      <c r="FK32" s="168">
        <f>SUMPRODUCT(('Controle de NFs Tomadas'!$E$4:$E$9993=$A$1)*('Controle de NFs Tomadas'!$C$4:$C$9993=FK$2)*('Controle de NFs Tomadas'!$G$4:$G$9993=$A32)*('Controle de NFs Tomadas'!$I$4:$I$9993))</f>
        <v>0</v>
      </c>
      <c r="FL32" s="168">
        <f>SUMPRODUCT(('Controle de NFs Tomadas'!$E$4:$E$9993=$A$1)*('Controle de NFs Tomadas'!$C$4:$C$9993=FL$2)*('Controle de NFs Tomadas'!$G$4:$G$9993=$A32)*('Controle de NFs Tomadas'!$I$4:$I$9993))</f>
        <v>0</v>
      </c>
      <c r="FM32" s="168">
        <f>SUMPRODUCT(('Controle de NFs Tomadas'!$E$4:$E$9993=$A$1)*('Controle de NFs Tomadas'!$C$4:$C$9993=FM$2)*('Controle de NFs Tomadas'!$G$4:$G$9993=$A32)*('Controle de NFs Tomadas'!$I$4:$I$9993))</f>
        <v>0</v>
      </c>
      <c r="FN32" s="168">
        <f>SUMPRODUCT(('Controle de NFs Tomadas'!$E$4:$E$9993=$A$1)*('Controle de NFs Tomadas'!$C$4:$C$9993=FN$2)*('Controle de NFs Tomadas'!$G$4:$G$9993=$A32)*('Controle de NFs Tomadas'!$I$4:$I$9993))</f>
        <v>0</v>
      </c>
      <c r="FO32" s="168">
        <f>SUMPRODUCT(('Controle de NFs Tomadas'!$E$4:$E$9993=$A$1)*('Controle de NFs Tomadas'!$C$4:$C$9993=FO$2)*('Controle de NFs Tomadas'!$G$4:$G$9993=$A32)*('Controle de NFs Tomadas'!$I$4:$I$9993))</f>
        <v>0</v>
      </c>
      <c r="FP32" s="168">
        <f>SUMPRODUCT(('Controle de NFs Tomadas'!$E$4:$E$9993=$A$1)*('Controle de NFs Tomadas'!$C$4:$C$9993=FP$2)*('Controle de NFs Tomadas'!$G$4:$G$9993=$A32)*('Controle de NFs Tomadas'!$I$4:$I$9993))</f>
        <v>0</v>
      </c>
      <c r="FQ32" s="168">
        <f>SUMPRODUCT(('Controle de NFs Tomadas'!$E$4:$E$9993=$A$1)*('Controle de NFs Tomadas'!$C$4:$C$9993=FQ$2)*('Controle de NFs Tomadas'!$G$4:$G$9993=$A32)*('Controle de NFs Tomadas'!$I$4:$I$9993))</f>
        <v>0</v>
      </c>
      <c r="FR32" s="168">
        <f>SUMPRODUCT(('Controle de NFs Tomadas'!$E$4:$E$9993=$A$1)*('Controle de NFs Tomadas'!$C$4:$C$9993=FR$2)*('Controle de NFs Tomadas'!$G$4:$G$9993=$A32)*('Controle de NFs Tomadas'!$I$4:$I$9993))</f>
        <v>0</v>
      </c>
      <c r="FS32" s="168">
        <f>SUMPRODUCT(('Controle de NFs Tomadas'!$E$4:$E$9993=$A$1)*('Controle de NFs Tomadas'!$C$4:$C$9993=FS$2)*('Controle de NFs Tomadas'!$G$4:$G$9993=$A32)*('Controle de NFs Tomadas'!$I$4:$I$9993))</f>
        <v>0</v>
      </c>
      <c r="FT32" s="168">
        <f>SUMPRODUCT(('Controle de NFs Tomadas'!$E$4:$E$9993=$A$1)*('Controle de NFs Tomadas'!$C$4:$C$9993=FT$2)*('Controle de NFs Tomadas'!$G$4:$G$9993=$A32)*('Controle de NFs Tomadas'!$I$4:$I$9993))</f>
        <v>0</v>
      </c>
      <c r="FU32" s="168">
        <f>SUMPRODUCT(('Controle de NFs Tomadas'!$E$4:$E$9993=$A$1)*('Controle de NFs Tomadas'!$C$4:$C$9993=FU$2)*('Controle de NFs Tomadas'!$G$4:$G$9993=$A32)*('Controle de NFs Tomadas'!$I$4:$I$9993))</f>
        <v>0</v>
      </c>
      <c r="FV32" s="168">
        <f>SUMPRODUCT(('Controle de NFs Tomadas'!$E$4:$E$9993=$A$1)*('Controle de NFs Tomadas'!$C$4:$C$9993=FV$2)*('Controle de NFs Tomadas'!$G$4:$G$9993=$A32)*('Controle de NFs Tomadas'!$I$4:$I$9993))</f>
        <v>0</v>
      </c>
      <c r="FW32" s="168">
        <f>SUMPRODUCT(('Controle de NFs Tomadas'!$E$4:$E$9993=$A$1)*('Controle de NFs Tomadas'!$C$4:$C$9993=FW$2)*('Controle de NFs Tomadas'!$G$4:$G$9993=$A32)*('Controle de NFs Tomadas'!$I$4:$I$9993))</f>
        <v>0</v>
      </c>
      <c r="FX32" s="168">
        <f>SUMPRODUCT(('Controle de NFs Tomadas'!$E$4:$E$9993=$A$1)*('Controle de NFs Tomadas'!$C$4:$C$9993=FX$2)*('Controle de NFs Tomadas'!$G$4:$G$9993=$A32)*('Controle de NFs Tomadas'!$I$4:$I$9993))</f>
        <v>0</v>
      </c>
      <c r="FY32" s="168">
        <f>SUMPRODUCT(('Controle de NFs Tomadas'!$E$4:$E$9993=$A$1)*('Controle de NFs Tomadas'!$C$4:$C$9993=FY$2)*('Controle de NFs Tomadas'!$G$4:$G$9993=$A32)*('Controle de NFs Tomadas'!$I$4:$I$9993))</f>
        <v>0</v>
      </c>
      <c r="FZ32" s="168">
        <f>SUMPRODUCT(('Controle de NFs Tomadas'!$E$4:$E$9993=$A$1)*('Controle de NFs Tomadas'!$C$4:$C$9993=FZ$2)*('Controle de NFs Tomadas'!$G$4:$G$9993=$A32)*('Controle de NFs Tomadas'!$I$4:$I$9993))</f>
        <v>0</v>
      </c>
      <c r="GA32" s="168">
        <f>SUMPRODUCT(('Controle de NFs Tomadas'!$E$4:$E$9993=$A$1)*('Controle de NFs Tomadas'!$C$4:$C$9993=GA$2)*('Controle de NFs Tomadas'!$G$4:$G$9993=$A32)*('Controle de NFs Tomadas'!$I$4:$I$9993))</f>
        <v>0</v>
      </c>
      <c r="GB32" s="168">
        <f>SUMPRODUCT(('Controle de NFs Tomadas'!$E$4:$E$9993=$A$1)*('Controle de NFs Tomadas'!$C$4:$C$9993=GB$2)*('Controle de NFs Tomadas'!$G$4:$G$9993=$A32)*('Controle de NFs Tomadas'!$I$4:$I$9993))</f>
        <v>0</v>
      </c>
      <c r="GC32" s="168">
        <f>SUMPRODUCT(('Controle de NFs Tomadas'!$E$4:$E$9993=$A$1)*('Controle de NFs Tomadas'!$C$4:$C$9993=GC$2)*('Controle de NFs Tomadas'!$G$4:$G$9993=$A32)*('Controle de NFs Tomadas'!$I$4:$I$9993))</f>
        <v>0</v>
      </c>
      <c r="GD32" s="168">
        <f>SUMPRODUCT(('Controle de NFs Tomadas'!$E$4:$E$9993=$A$1)*('Controle de NFs Tomadas'!$C$4:$C$9993=GD$2)*('Controle de NFs Tomadas'!$G$4:$G$9993=$A32)*('Controle de NFs Tomadas'!$I$4:$I$9993))</f>
        <v>0</v>
      </c>
      <c r="GE32" s="168">
        <f>SUMPRODUCT(('Controle de NFs Tomadas'!$E$4:$E$9993=$A$1)*('Controle de NFs Tomadas'!$C$4:$C$9993=GE$2)*('Controle de NFs Tomadas'!$G$4:$G$9993=$A32)*('Controle de NFs Tomadas'!$I$4:$I$9993))</f>
        <v>0</v>
      </c>
      <c r="GF32" s="168">
        <f>SUMPRODUCT(('Controle de NFs Tomadas'!$E$4:$E$9993=$A$1)*('Controle de NFs Tomadas'!$C$4:$C$9993=GF$2)*('Controle de NFs Tomadas'!$G$4:$G$9993=$A32)*('Controle de NFs Tomadas'!$I$4:$I$9993))</f>
        <v>0</v>
      </c>
      <c r="GG32" s="168">
        <f>SUMPRODUCT(('Controle de NFs Tomadas'!$E$4:$E$9993=$A$1)*('Controle de NFs Tomadas'!$C$4:$C$9993=GG$2)*('Controle de NFs Tomadas'!$G$4:$G$9993=$A32)*('Controle de NFs Tomadas'!$I$4:$I$9993))</f>
        <v>0</v>
      </c>
      <c r="GH32" s="168">
        <f>SUMPRODUCT(('Controle de NFs Tomadas'!$E$4:$E$9993=$A$1)*('Controle de NFs Tomadas'!$C$4:$C$9993=GH$2)*('Controle de NFs Tomadas'!$G$4:$G$9993=$A32)*('Controle de NFs Tomadas'!$I$4:$I$9993))</f>
        <v>0</v>
      </c>
      <c r="GI32" s="168">
        <f>SUMPRODUCT(('Controle de NFs Tomadas'!$E$4:$E$9993=$A$1)*('Controle de NFs Tomadas'!$C$4:$C$9993=GI$2)*('Controle de NFs Tomadas'!$G$4:$G$9993=$A32)*('Controle de NFs Tomadas'!$I$4:$I$9993))</f>
        <v>0</v>
      </c>
      <c r="GJ32" s="168">
        <f>SUMPRODUCT(('Controle de NFs Tomadas'!$E$4:$E$9993=$A$1)*('Controle de NFs Tomadas'!$C$4:$C$9993=GJ$2)*('Controle de NFs Tomadas'!$G$4:$G$9993=$A32)*('Controle de NFs Tomadas'!$I$4:$I$9993))</f>
        <v>0</v>
      </c>
      <c r="GK32" s="168">
        <f>SUMPRODUCT(('Controle de NFs Tomadas'!$E$4:$E$9993=$A$1)*('Controle de NFs Tomadas'!$C$4:$C$9993=GK$2)*('Controle de NFs Tomadas'!$G$4:$G$9993=$A32)*('Controle de NFs Tomadas'!$I$4:$I$9993))</f>
        <v>0</v>
      </c>
      <c r="GL32" s="168">
        <f>SUMPRODUCT(('Controle de NFs Tomadas'!$E$4:$E$9993=$A$1)*('Controle de NFs Tomadas'!$C$4:$C$9993=GL$2)*('Controle de NFs Tomadas'!$G$4:$G$9993=$A32)*('Controle de NFs Tomadas'!$I$4:$I$9993))</f>
        <v>0</v>
      </c>
      <c r="GM32" s="168">
        <f>SUMPRODUCT(('Controle de NFs Tomadas'!$E$4:$E$9993=$A$1)*('Controle de NFs Tomadas'!$C$4:$C$9993=GM$2)*('Controle de NFs Tomadas'!$G$4:$G$9993=$A32)*('Controle de NFs Tomadas'!$I$4:$I$9993))</f>
        <v>0</v>
      </c>
      <c r="GN32" s="168">
        <f>SUMPRODUCT(('Controle de NFs Tomadas'!$E$4:$E$9993=$A$1)*('Controle de NFs Tomadas'!$C$4:$C$9993=GN$2)*('Controle de NFs Tomadas'!$G$4:$G$9993=$A32)*('Controle de NFs Tomadas'!$I$4:$I$9993))</f>
        <v>0</v>
      </c>
      <c r="GO32" s="168">
        <f>SUMPRODUCT(('Controle de NFs Tomadas'!$E$4:$E$9993=$A$1)*('Controle de NFs Tomadas'!$C$4:$C$9993=GO$2)*('Controle de NFs Tomadas'!$G$4:$G$9993=$A32)*('Controle de NFs Tomadas'!$I$4:$I$9993))</f>
        <v>0</v>
      </c>
      <c r="GP32" s="168">
        <f>SUMPRODUCT(('Controle de NFs Tomadas'!$E$4:$E$9993=$A$1)*('Controle de NFs Tomadas'!$C$4:$C$9993=GP$2)*('Controle de NFs Tomadas'!$G$4:$G$9993=$A32)*('Controle de NFs Tomadas'!$I$4:$I$9993))</f>
        <v>0</v>
      </c>
      <c r="GQ32" s="168">
        <f>SUMPRODUCT(('Controle de NFs Tomadas'!$E$4:$E$9993=$A$1)*('Controle de NFs Tomadas'!$C$4:$C$9993=GQ$2)*('Controle de NFs Tomadas'!$G$4:$G$9993=$A32)*('Controle de NFs Tomadas'!$I$4:$I$9993))</f>
        <v>0</v>
      </c>
      <c r="GR32" s="168">
        <f>SUMPRODUCT(('Controle de NFs Tomadas'!$E$4:$E$9993=$A$1)*('Controle de NFs Tomadas'!$C$4:$C$9993=GR$2)*('Controle de NFs Tomadas'!$G$4:$G$9993=$A32)*('Controle de NFs Tomadas'!$I$4:$I$9993))</f>
        <v>0</v>
      </c>
      <c r="GS32" s="168">
        <f>SUMPRODUCT(('Controle de NFs Tomadas'!$E$4:$E$9993=$A$1)*('Controle de NFs Tomadas'!$C$4:$C$9993=GS$2)*('Controle de NFs Tomadas'!$G$4:$G$9993=$A32)*('Controle de NFs Tomadas'!$I$4:$I$9993))</f>
        <v>0</v>
      </c>
      <c r="GT32" s="168">
        <f>SUMPRODUCT(('Controle de NFs Tomadas'!$E$4:$E$9993=$A$1)*('Controle de NFs Tomadas'!$C$4:$C$9993=GT$2)*('Controle de NFs Tomadas'!$G$4:$G$9993=$A32)*('Controle de NFs Tomadas'!$I$4:$I$9993))</f>
        <v>0</v>
      </c>
      <c r="GU32" s="168">
        <f>SUMPRODUCT(('Controle de NFs Tomadas'!$E$4:$E$9993=$A$1)*('Controle de NFs Tomadas'!$C$4:$C$9993=GU$2)*('Controle de NFs Tomadas'!$G$4:$G$9993=$A32)*('Controle de NFs Tomadas'!$I$4:$I$9993))</f>
        <v>0</v>
      </c>
      <c r="GV32" s="168">
        <f>SUMPRODUCT(('Controle de NFs Tomadas'!$E$4:$E$9993=$A$1)*('Controle de NFs Tomadas'!$C$4:$C$9993=GV$2)*('Controle de NFs Tomadas'!$G$4:$G$9993=$A32)*('Controle de NFs Tomadas'!$I$4:$I$9993))</f>
        <v>0</v>
      </c>
      <c r="GW32" s="168">
        <f>SUMPRODUCT(('Controle de NFs Tomadas'!$E$4:$E$9993=$A$1)*('Controle de NFs Tomadas'!$C$4:$C$9993=GW$2)*('Controle de NFs Tomadas'!$G$4:$G$9993=$A32)*('Controle de NFs Tomadas'!$I$4:$I$9993))</f>
        <v>0</v>
      </c>
      <c r="GX32" s="168">
        <f>SUMPRODUCT(('Controle de NFs Tomadas'!$E$4:$E$9993=$A$1)*('Controle de NFs Tomadas'!$C$4:$C$9993=GX$2)*('Controle de NFs Tomadas'!$G$4:$G$9993=$A32)*('Controle de NFs Tomadas'!$I$4:$I$9993))</f>
        <v>0</v>
      </c>
      <c r="GY32" s="168">
        <f>SUMPRODUCT(('Controle de NFs Tomadas'!$E$4:$E$9993=$A$1)*('Controle de NFs Tomadas'!$C$4:$C$9993=GY$2)*('Controle de NFs Tomadas'!$G$4:$G$9993=$A32)*('Controle de NFs Tomadas'!$I$4:$I$9993))</f>
        <v>0</v>
      </c>
      <c r="GZ32" s="168">
        <f>SUMPRODUCT(('Controle de NFs Tomadas'!$E$4:$E$9993=$A$1)*('Controle de NFs Tomadas'!$C$4:$C$9993=GZ$2)*('Controle de NFs Tomadas'!$G$4:$G$9993=$A32)*('Controle de NFs Tomadas'!$I$4:$I$9993))</f>
        <v>0</v>
      </c>
      <c r="HA32" s="168">
        <f>SUMPRODUCT(('Controle de NFs Tomadas'!$E$4:$E$9993=$A$1)*('Controle de NFs Tomadas'!$C$4:$C$9993=HA$2)*('Controle de NFs Tomadas'!$G$4:$G$9993=$A32)*('Controle de NFs Tomadas'!$I$4:$I$9993))</f>
        <v>0</v>
      </c>
      <c r="HB32" s="168">
        <f>SUMPRODUCT(('Controle de NFs Tomadas'!$E$4:$E$9993=$A$1)*('Controle de NFs Tomadas'!$C$4:$C$9993=HB$2)*('Controle de NFs Tomadas'!$G$4:$G$9993=$A32)*('Controle de NFs Tomadas'!$I$4:$I$9993))</f>
        <v>0</v>
      </c>
      <c r="HC32" s="168">
        <f>SUMPRODUCT(('Controle de NFs Tomadas'!$E$4:$E$9993=$A$1)*('Controle de NFs Tomadas'!$C$4:$C$9993=HC$2)*('Controle de NFs Tomadas'!$G$4:$G$9993=$A32)*('Controle de NFs Tomadas'!$I$4:$I$9993))</f>
        <v>0</v>
      </c>
      <c r="HD32" s="168">
        <f>SUMPRODUCT(('Controle de NFs Tomadas'!$E$4:$E$9993=$A$1)*('Controle de NFs Tomadas'!$C$4:$C$9993=HD$2)*('Controle de NFs Tomadas'!$G$4:$G$9993=$A32)*('Controle de NFs Tomadas'!$I$4:$I$9993))</f>
        <v>0</v>
      </c>
      <c r="HE32" s="168">
        <f>SUMPRODUCT(('Controle de NFs Tomadas'!$E$4:$E$9993=$A$1)*('Controle de NFs Tomadas'!$C$4:$C$9993=HE$2)*('Controle de NFs Tomadas'!$G$4:$G$9993=$A32)*('Controle de NFs Tomadas'!$I$4:$I$9993))</f>
        <v>0</v>
      </c>
      <c r="HF32" s="168">
        <f>SUMPRODUCT(('Controle de NFs Tomadas'!$E$4:$E$9993=$A$1)*('Controle de NFs Tomadas'!$C$4:$C$9993=HF$2)*('Controle de NFs Tomadas'!$G$4:$G$9993=$A32)*('Controle de NFs Tomadas'!$I$4:$I$9993))</f>
        <v>0</v>
      </c>
      <c r="HG32" s="168">
        <f>SUMPRODUCT(('Controle de NFs Tomadas'!$E$4:$E$9993=$A$1)*('Controle de NFs Tomadas'!$C$4:$C$9993=HG$2)*('Controle de NFs Tomadas'!$G$4:$G$9993=$A32)*('Controle de NFs Tomadas'!$I$4:$I$9993))</f>
        <v>0</v>
      </c>
      <c r="HH32" s="168">
        <f>SUMPRODUCT(('Controle de NFs Tomadas'!$E$4:$E$9993=$A$1)*('Controle de NFs Tomadas'!$C$4:$C$9993=HH$2)*('Controle de NFs Tomadas'!$G$4:$G$9993=$A32)*('Controle de NFs Tomadas'!$I$4:$I$9993))</f>
        <v>0</v>
      </c>
      <c r="HI32" s="168">
        <f>SUMPRODUCT(('Controle de NFs Tomadas'!$E$4:$E$9993=$A$1)*('Controle de NFs Tomadas'!$C$4:$C$9993=HI$2)*('Controle de NFs Tomadas'!$G$4:$G$9993=$A32)*('Controle de NFs Tomadas'!$I$4:$I$9993))</f>
        <v>0</v>
      </c>
      <c r="HJ32" s="168">
        <f>SUMPRODUCT(('Controle de NFs Tomadas'!$E$4:$E$9993=$A$1)*('Controle de NFs Tomadas'!$C$4:$C$9993=HJ$2)*('Controle de NFs Tomadas'!$G$4:$G$9993=$A32)*('Controle de NFs Tomadas'!$I$4:$I$9993))</f>
        <v>0</v>
      </c>
      <c r="HK32" s="168">
        <f>SUMPRODUCT(('Controle de NFs Tomadas'!$E$4:$E$9993=$A$1)*('Controle de NFs Tomadas'!$C$4:$C$9993=HK$2)*('Controle de NFs Tomadas'!$G$4:$G$9993=$A32)*('Controle de NFs Tomadas'!$I$4:$I$9993))</f>
        <v>0</v>
      </c>
      <c r="HL32" s="168">
        <f>SUMPRODUCT(('Controle de NFs Tomadas'!$E$4:$E$9993=$A$1)*('Controle de NFs Tomadas'!$C$4:$C$9993=HL$2)*('Controle de NFs Tomadas'!$G$4:$G$9993=$A32)*('Controle de NFs Tomadas'!$I$4:$I$9993))</f>
        <v>0</v>
      </c>
      <c r="HM32" s="168">
        <f>SUMPRODUCT(('Controle de NFs Tomadas'!$E$4:$E$9993=$A$1)*('Controle de NFs Tomadas'!$C$4:$C$9993=HM$2)*('Controle de NFs Tomadas'!$G$4:$G$9993=$A32)*('Controle de NFs Tomadas'!$I$4:$I$9993))</f>
        <v>0</v>
      </c>
      <c r="HN32" s="168">
        <f>SUMPRODUCT(('Controle de NFs Tomadas'!$E$4:$E$9993=$A$1)*('Controle de NFs Tomadas'!$C$4:$C$9993=HN$2)*('Controle de NFs Tomadas'!$G$4:$G$9993=$A32)*('Controle de NFs Tomadas'!$I$4:$I$9993))</f>
        <v>0</v>
      </c>
      <c r="HO32" s="168">
        <f>SUMPRODUCT(('Controle de NFs Tomadas'!$E$4:$E$9993=$A$1)*('Controle de NFs Tomadas'!$C$4:$C$9993=HO$2)*('Controle de NFs Tomadas'!$G$4:$G$9993=$A32)*('Controle de NFs Tomadas'!$I$4:$I$9993))</f>
        <v>0</v>
      </c>
      <c r="HP32" s="168">
        <f>SUMPRODUCT(('Controle de NFs Tomadas'!$E$4:$E$9993=$A$1)*('Controle de NFs Tomadas'!$C$4:$C$9993=HP$2)*('Controle de NFs Tomadas'!$G$4:$G$9993=$A32)*('Controle de NFs Tomadas'!$I$4:$I$9993))</f>
        <v>0</v>
      </c>
      <c r="HQ32" s="168">
        <f>SUMPRODUCT(('Controle de NFs Tomadas'!$E$4:$E$9993=$A$1)*('Controle de NFs Tomadas'!$C$4:$C$9993=HQ$2)*('Controle de NFs Tomadas'!$G$4:$G$9993=$A32)*('Controle de NFs Tomadas'!$I$4:$I$9993))</f>
        <v>0</v>
      </c>
      <c r="HR32" s="168">
        <f>SUMPRODUCT(('Controle de NFs Tomadas'!$E$4:$E$9993=$A$1)*('Controle de NFs Tomadas'!$C$4:$C$9993=HR$2)*('Controle de NFs Tomadas'!$G$4:$G$9993=$A32)*('Controle de NFs Tomadas'!$I$4:$I$9993))</f>
        <v>0</v>
      </c>
      <c r="HS32" s="168">
        <f>SUMPRODUCT(('Controle de NFs Tomadas'!$E$4:$E$9993=$A$1)*('Controle de NFs Tomadas'!$C$4:$C$9993=HS$2)*('Controle de NFs Tomadas'!$G$4:$G$9993=$A32)*('Controle de NFs Tomadas'!$I$4:$I$9993))</f>
        <v>0</v>
      </c>
      <c r="HT32" s="168">
        <f>SUMPRODUCT(('Controle de NFs Tomadas'!$E$4:$E$9993=$A$1)*('Controle de NFs Tomadas'!$C$4:$C$9993=HT$2)*('Controle de NFs Tomadas'!$G$4:$G$9993=$A32)*('Controle de NFs Tomadas'!$I$4:$I$9993))</f>
        <v>0</v>
      </c>
      <c r="HU32" s="168">
        <f>SUMPRODUCT(('Controle de NFs Tomadas'!$E$4:$E$9993=$A$1)*('Controle de NFs Tomadas'!$C$4:$C$9993=HU$2)*('Controle de NFs Tomadas'!$G$4:$G$9993=$A32)*('Controle de NFs Tomadas'!$I$4:$I$9993))</f>
        <v>0</v>
      </c>
      <c r="HV32" s="168">
        <f>SUMPRODUCT(('Controle de NFs Tomadas'!$E$4:$E$9993=$A$1)*('Controle de NFs Tomadas'!$C$4:$C$9993=HV$2)*('Controle de NFs Tomadas'!$G$4:$G$9993=$A32)*('Controle de NFs Tomadas'!$I$4:$I$9993))</f>
        <v>0</v>
      </c>
      <c r="HW32" s="168">
        <f>SUMPRODUCT(('Controle de NFs Tomadas'!$E$4:$E$9993=$A$1)*('Controle de NFs Tomadas'!$C$4:$C$9993=HW$2)*('Controle de NFs Tomadas'!$G$4:$G$9993=$A32)*('Controle de NFs Tomadas'!$I$4:$I$9993))</f>
        <v>0</v>
      </c>
      <c r="HX32" s="168">
        <f>SUMPRODUCT(('Controle de NFs Tomadas'!$E$4:$E$9993=$A$1)*('Controle de NFs Tomadas'!$C$4:$C$9993=HX$2)*('Controle de NFs Tomadas'!$G$4:$G$9993=$A32)*('Controle de NFs Tomadas'!$I$4:$I$9993))</f>
        <v>0</v>
      </c>
      <c r="HY32" s="168">
        <f>SUMPRODUCT(('Controle de NFs Tomadas'!$E$4:$E$9993=$A$1)*('Controle de NFs Tomadas'!$C$4:$C$9993=HY$2)*('Controle de NFs Tomadas'!$G$4:$G$9993=$A32)*('Controle de NFs Tomadas'!$I$4:$I$9993))</f>
        <v>0</v>
      </c>
      <c r="HZ32" s="168">
        <f>SUMPRODUCT(('Controle de NFs Tomadas'!$E$4:$E$9993=$A$1)*('Controle de NFs Tomadas'!$C$4:$C$9993=HZ$2)*('Controle de NFs Tomadas'!$G$4:$G$9993=$A32)*('Controle de NFs Tomadas'!$I$4:$I$9993))</f>
        <v>0</v>
      </c>
      <c r="IA32" s="168">
        <f>SUMPRODUCT(('Controle de NFs Tomadas'!$E$4:$E$9993=$A$1)*('Controle de NFs Tomadas'!$C$4:$C$9993=IA$2)*('Controle de NFs Tomadas'!$G$4:$G$9993=$A32)*('Controle de NFs Tomadas'!$I$4:$I$9993))</f>
        <v>0</v>
      </c>
      <c r="IB32" s="168">
        <f>SUMPRODUCT(('Controle de NFs Tomadas'!$E$4:$E$9993=$A$1)*('Controle de NFs Tomadas'!$C$4:$C$9993=IB$2)*('Controle de NFs Tomadas'!$G$4:$G$9993=$A32)*('Controle de NFs Tomadas'!$I$4:$I$9993))</f>
        <v>0</v>
      </c>
      <c r="IC32" s="168">
        <f>SUMPRODUCT(('Controle de NFs Tomadas'!$E$4:$E$9993=$A$1)*('Controle de NFs Tomadas'!$C$4:$C$9993=IC$2)*('Controle de NFs Tomadas'!$G$4:$G$9993=$A32)*('Controle de NFs Tomadas'!$I$4:$I$9993))</f>
        <v>0</v>
      </c>
      <c r="ID32" s="168">
        <f>SUMPRODUCT(('Controle de NFs Tomadas'!$E$4:$E$9993=$A$1)*('Controle de NFs Tomadas'!$C$4:$C$9993=ID$2)*('Controle de NFs Tomadas'!$G$4:$G$9993=$A32)*('Controle de NFs Tomadas'!$I$4:$I$9993))</f>
        <v>0</v>
      </c>
      <c r="IE32" s="168">
        <f>SUMPRODUCT(('Controle de NFs Tomadas'!$E$4:$E$9993=$A$1)*('Controle de NFs Tomadas'!$C$4:$C$9993=IE$2)*('Controle de NFs Tomadas'!$G$4:$G$9993=$A32)*('Controle de NFs Tomadas'!$I$4:$I$9993))</f>
        <v>0</v>
      </c>
      <c r="IF32" s="168">
        <f>SUMPRODUCT(('Controle de NFs Tomadas'!$E$4:$E$9993=$A$1)*('Controle de NFs Tomadas'!$C$4:$C$9993=IF$2)*('Controle de NFs Tomadas'!$G$4:$G$9993=$A32)*('Controle de NFs Tomadas'!$I$4:$I$9993))</f>
        <v>0</v>
      </c>
      <c r="IG32" s="168">
        <f>SUMPRODUCT(('Controle de NFs Tomadas'!$E$4:$E$9993=$A$1)*('Controle de NFs Tomadas'!$C$4:$C$9993=IG$2)*('Controle de NFs Tomadas'!$G$4:$G$9993=$A32)*('Controle de NFs Tomadas'!$I$4:$I$9993))</f>
        <v>0</v>
      </c>
      <c r="IH32" s="168">
        <f>SUMPRODUCT(('Controle de NFs Tomadas'!$E$4:$E$9993=$A$1)*('Controle de NFs Tomadas'!$C$4:$C$9993=IH$2)*('Controle de NFs Tomadas'!$G$4:$G$9993=$A32)*('Controle de NFs Tomadas'!$I$4:$I$9993))</f>
        <v>0</v>
      </c>
      <c r="II32" s="168">
        <f>SUMPRODUCT(('Controle de NFs Tomadas'!$E$4:$E$9993=$A$1)*('Controle de NFs Tomadas'!$C$4:$C$9993=II$2)*('Controle de NFs Tomadas'!$G$4:$G$9993=$A32)*('Controle de NFs Tomadas'!$I$4:$I$9993))</f>
        <v>0</v>
      </c>
      <c r="IJ32" s="168">
        <f>SUMPRODUCT(('Controle de NFs Tomadas'!$E$4:$E$9993=$A$1)*('Controle de NFs Tomadas'!$C$4:$C$9993=IJ$2)*('Controle de NFs Tomadas'!$G$4:$G$9993=$A32)*('Controle de NFs Tomadas'!$I$4:$I$9993))</f>
        <v>0</v>
      </c>
      <c r="IK32" s="168">
        <f>SUMPRODUCT(('Controle de NFs Tomadas'!$E$4:$E$9993=$A$1)*('Controle de NFs Tomadas'!$C$4:$C$9993=IK$2)*('Controle de NFs Tomadas'!$G$4:$G$9993=$A32)*('Controle de NFs Tomadas'!$I$4:$I$9993))</f>
        <v>0</v>
      </c>
      <c r="IL32" s="168">
        <f>SUMPRODUCT(('Controle de NFs Tomadas'!$E$4:$E$9993=$A$1)*('Controle de NFs Tomadas'!$C$4:$C$9993=IL$2)*('Controle de NFs Tomadas'!$G$4:$G$9993=$A32)*('Controle de NFs Tomadas'!$I$4:$I$9993))</f>
        <v>0</v>
      </c>
    </row>
    <row r="33" spans="1:246" ht="15.75" customHeight="1" outlineLevel="1" x14ac:dyDescent="0.35">
      <c r="A33" s="3" t="s">
        <v>51</v>
      </c>
      <c r="B33" s="70"/>
      <c r="C33" s="70"/>
      <c r="D33" s="168">
        <f>SUMPRODUCT(('Controle de NFs Tomadas'!$E$4:$E$9993=$A$1)*('Controle de NFs Tomadas'!$C$4:$C$9993=D$2)*('Controle de NFs Tomadas'!$G$4:$G$9993=$A33)*('Controle de NFs Tomadas'!$I$4:$I$9993))</f>
        <v>0</v>
      </c>
      <c r="E33" s="168">
        <f>SUMPRODUCT(('Controle de NFs Tomadas'!$E$4:$E$9993=$A$1)*('Controle de NFs Tomadas'!$C$4:$C$9993=E$2)*('Controle de NFs Tomadas'!$G$4:$G$9993=$A33)*('Controle de NFs Tomadas'!$I$4:$I$9993))</f>
        <v>0</v>
      </c>
      <c r="F33" s="168">
        <f>SUMPRODUCT(('Controle de NFs Tomadas'!$E$4:$E$9993=$A$1)*('Controle de NFs Tomadas'!$C$4:$C$9993=F$2)*('Controle de NFs Tomadas'!$G$4:$G$9993=$A33)*('Controle de NFs Tomadas'!$I$4:$I$9993))</f>
        <v>0</v>
      </c>
      <c r="G33" s="168">
        <f>SUMPRODUCT(('Controle de NFs Tomadas'!$E$4:$E$9993=$A$1)*('Controle de NFs Tomadas'!$C$4:$C$9993=G$2)*('Controle de NFs Tomadas'!$G$4:$G$9993=$A33)*('Controle de NFs Tomadas'!$I$4:$I$9993))</f>
        <v>0</v>
      </c>
      <c r="H33" s="168">
        <f>SUMPRODUCT(('Controle de NFs Tomadas'!$E$4:$E$9993=$A$1)*('Controle de NFs Tomadas'!$C$4:$C$9993=H$2)*('Controle de NFs Tomadas'!$G$4:$G$9993=$A33)*('Controle de NFs Tomadas'!$I$4:$I$9993))</f>
        <v>0</v>
      </c>
      <c r="I33" s="168">
        <f>SUMPRODUCT(('Controle de NFs Tomadas'!$E$4:$E$9993=$A$1)*('Controle de NFs Tomadas'!$C$4:$C$9993=I$2)*('Controle de NFs Tomadas'!$G$4:$G$9993=$A33)*('Controle de NFs Tomadas'!$I$4:$I$9993))</f>
        <v>0</v>
      </c>
      <c r="J33" s="168">
        <f>SUMPRODUCT(('Controle de NFs Tomadas'!$E$4:$E$9993=$A$1)*('Controle de NFs Tomadas'!$C$4:$C$9993=J$2)*('Controle de NFs Tomadas'!$G$4:$G$9993=$A33)*('Controle de NFs Tomadas'!$I$4:$I$9993))</f>
        <v>0</v>
      </c>
      <c r="K33" s="168">
        <f>SUMPRODUCT(('Controle de NFs Tomadas'!$E$4:$E$9993=$A$1)*('Controle de NFs Tomadas'!$C$4:$C$9993=K$2)*('Controle de NFs Tomadas'!$G$4:$G$9993=$A33)*('Controle de NFs Tomadas'!$I$4:$I$9993))</f>
        <v>0</v>
      </c>
      <c r="L33" s="168">
        <f>SUMPRODUCT(('Controle de NFs Tomadas'!$E$4:$E$9993=$A$1)*('Controle de NFs Tomadas'!$C$4:$C$9993=L$2)*('Controle de NFs Tomadas'!$G$4:$G$9993=$A33)*('Controle de NFs Tomadas'!$I$4:$I$9993))</f>
        <v>0</v>
      </c>
      <c r="M33" s="168">
        <f>SUMPRODUCT(('Controle de NFs Tomadas'!$E$4:$E$9993=$A$1)*('Controle de NFs Tomadas'!$C$4:$C$9993=M$2)*('Controle de NFs Tomadas'!$G$4:$G$9993=$A33)*('Controle de NFs Tomadas'!$I$4:$I$9993))</f>
        <v>0</v>
      </c>
      <c r="N33" s="168">
        <f>SUMPRODUCT(('Controle de NFs Tomadas'!$E$4:$E$9993=$A$1)*('Controle de NFs Tomadas'!$C$4:$C$9993=N$2)*('Controle de NFs Tomadas'!$G$4:$G$9993=$A33)*('Controle de NFs Tomadas'!$I$4:$I$9993))</f>
        <v>0</v>
      </c>
      <c r="O33" s="168">
        <f>SUMPRODUCT(('Controle de NFs Tomadas'!$E$4:$E$9993=$A$1)*('Controle de NFs Tomadas'!$C$4:$C$9993=O$2)*('Controle de NFs Tomadas'!$G$4:$G$9993=$A33)*('Controle de NFs Tomadas'!$I$4:$I$9993))</f>
        <v>0</v>
      </c>
      <c r="P33" s="168">
        <f>SUMPRODUCT(('Controle de NFs Tomadas'!$E$4:$E$9993=$A$1)*('Controle de NFs Tomadas'!$C$4:$C$9993=P$2)*('Controle de NFs Tomadas'!$G$4:$G$9993=$A33)*('Controle de NFs Tomadas'!$I$4:$I$9993))</f>
        <v>0</v>
      </c>
      <c r="Q33" s="168">
        <f>SUMPRODUCT(('Controle de NFs Tomadas'!$E$4:$E$9993=$A$1)*('Controle de NFs Tomadas'!$C$4:$C$9993=Q$2)*('Controle de NFs Tomadas'!$G$4:$G$9993=$A33)*('Controle de NFs Tomadas'!$I$4:$I$9993))</f>
        <v>0</v>
      </c>
      <c r="R33" s="168">
        <f>SUMPRODUCT(('Controle de NFs Tomadas'!$E$4:$E$9993=$A$1)*('Controle de NFs Tomadas'!$C$4:$C$9993=R$2)*('Controle de NFs Tomadas'!$G$4:$G$9993=$A33)*('Controle de NFs Tomadas'!$I$4:$I$9993))</f>
        <v>0</v>
      </c>
      <c r="S33" s="168">
        <f>SUMPRODUCT(('Controle de NFs Tomadas'!$E$4:$E$9993=$A$1)*('Controle de NFs Tomadas'!$C$4:$C$9993=S$2)*('Controle de NFs Tomadas'!$G$4:$G$9993=$A33)*('Controle de NFs Tomadas'!$I$4:$I$9993))</f>
        <v>0</v>
      </c>
      <c r="T33" s="168">
        <f>SUMPRODUCT(('Controle de NFs Tomadas'!$E$4:$E$9993=$A$1)*('Controle de NFs Tomadas'!$C$4:$C$9993=T$2)*('Controle de NFs Tomadas'!$G$4:$G$9993=$A33)*('Controle de NFs Tomadas'!$I$4:$I$9993))</f>
        <v>0</v>
      </c>
      <c r="U33" s="168">
        <f>SUMPRODUCT(('Controle de NFs Tomadas'!$E$4:$E$9993=$A$1)*('Controle de NFs Tomadas'!$C$4:$C$9993=U$2)*('Controle de NFs Tomadas'!$G$4:$G$9993=$A33)*('Controle de NFs Tomadas'!$I$4:$I$9993))</f>
        <v>0</v>
      </c>
      <c r="V33" s="168">
        <f>SUMPRODUCT(('Controle de NFs Tomadas'!$E$4:$E$9993=$A$1)*('Controle de NFs Tomadas'!$C$4:$C$9993=V$2)*('Controle de NFs Tomadas'!$G$4:$G$9993=$A33)*('Controle de NFs Tomadas'!$I$4:$I$9993))</f>
        <v>0</v>
      </c>
      <c r="W33" s="168">
        <f>SUMPRODUCT(('Controle de NFs Tomadas'!$E$4:$E$9993=$A$1)*('Controle de NFs Tomadas'!$C$4:$C$9993=W$2)*('Controle de NFs Tomadas'!$G$4:$G$9993=$A33)*('Controle de NFs Tomadas'!$I$4:$I$9993))</f>
        <v>0</v>
      </c>
      <c r="X33" s="168">
        <f>SUMPRODUCT(('Controle de NFs Tomadas'!$E$4:$E$9993=$A$1)*('Controle de NFs Tomadas'!$C$4:$C$9993=X$2)*('Controle de NFs Tomadas'!$G$4:$G$9993=$A33)*('Controle de NFs Tomadas'!$I$4:$I$9993))</f>
        <v>0</v>
      </c>
      <c r="Y33" s="168">
        <f>SUMPRODUCT(('Controle de NFs Tomadas'!$E$4:$E$9993=$A$1)*('Controle de NFs Tomadas'!$C$4:$C$9993=Y$2)*('Controle de NFs Tomadas'!$G$4:$G$9993=$A33)*('Controle de NFs Tomadas'!$I$4:$I$9993))</f>
        <v>0</v>
      </c>
      <c r="Z33" s="168">
        <f>SUMPRODUCT(('Controle de NFs Tomadas'!$E$4:$E$9993=$A$1)*('Controle de NFs Tomadas'!$C$4:$C$9993=Z$2)*('Controle de NFs Tomadas'!$G$4:$G$9993=$A33)*('Controle de NFs Tomadas'!$I$4:$I$9993))</f>
        <v>0</v>
      </c>
      <c r="AA33" s="168">
        <f>SUMPRODUCT(('Controle de NFs Tomadas'!$E$4:$E$9993=$A$1)*('Controle de NFs Tomadas'!$C$4:$C$9993=AA$2)*('Controle de NFs Tomadas'!$G$4:$G$9993=$A33)*('Controle de NFs Tomadas'!$I$4:$I$9993))</f>
        <v>0</v>
      </c>
      <c r="AB33" s="168">
        <f>SUMPRODUCT(('Controle de NFs Tomadas'!$E$4:$E$9993=$A$1)*('Controle de NFs Tomadas'!$C$4:$C$9993=AB$2)*('Controle de NFs Tomadas'!$G$4:$G$9993=$A33)*('Controle de NFs Tomadas'!$I$4:$I$9993))</f>
        <v>0</v>
      </c>
      <c r="AC33" s="168">
        <f>SUMPRODUCT(('Controle de NFs Tomadas'!$E$4:$E$9993=$A$1)*('Controle de NFs Tomadas'!$C$4:$C$9993=AC$2)*('Controle de NFs Tomadas'!$G$4:$G$9993=$A33)*('Controle de NFs Tomadas'!$I$4:$I$9993))</f>
        <v>0</v>
      </c>
      <c r="AD33" s="168">
        <f>SUMPRODUCT(('Controle de NFs Tomadas'!$E$4:$E$9993=$A$1)*('Controle de NFs Tomadas'!$C$4:$C$9993=AD$2)*('Controle de NFs Tomadas'!$G$4:$G$9993=$A33)*('Controle de NFs Tomadas'!$I$4:$I$9993))</f>
        <v>0</v>
      </c>
      <c r="AE33" s="168">
        <f>SUMPRODUCT(('Controle de NFs Tomadas'!$E$4:$E$9993=$A$1)*('Controle de NFs Tomadas'!$C$4:$C$9993=AE$2)*('Controle de NFs Tomadas'!$G$4:$G$9993=$A33)*('Controle de NFs Tomadas'!$I$4:$I$9993))</f>
        <v>0</v>
      </c>
      <c r="AF33" s="168">
        <f>SUMPRODUCT(('Controle de NFs Tomadas'!$E$4:$E$9993=$A$1)*('Controle de NFs Tomadas'!$C$4:$C$9993=AF$2)*('Controle de NFs Tomadas'!$G$4:$G$9993=$A33)*('Controle de NFs Tomadas'!$I$4:$I$9993))</f>
        <v>0</v>
      </c>
      <c r="AG33" s="168">
        <f>SUMPRODUCT(('Controle de NFs Tomadas'!$E$4:$E$9993=$A$1)*('Controle de NFs Tomadas'!$C$4:$C$9993=AG$2)*('Controle de NFs Tomadas'!$G$4:$G$9993=$A33)*('Controle de NFs Tomadas'!$I$4:$I$9993))</f>
        <v>0</v>
      </c>
      <c r="AH33" s="168">
        <v>1295.3</v>
      </c>
      <c r="AI33" s="168">
        <f>SUMPRODUCT(('Controle de NFs Tomadas'!$E$4:$E$9993=$A$1)*('Controle de NFs Tomadas'!$C$4:$C$9993=AI$2)*('Controle de NFs Tomadas'!$G$4:$G$9993=$A33)*('Controle de NFs Tomadas'!$I$4:$I$9993))</f>
        <v>0</v>
      </c>
      <c r="AJ33" s="168">
        <f>SUMPRODUCT(('Controle de NFs Tomadas'!$E$4:$E$9993=$A$1)*('Controle de NFs Tomadas'!$C$4:$C$9993=AJ$2)*('Controle de NFs Tomadas'!$G$4:$G$9993=$A33)*('Controle de NFs Tomadas'!$I$4:$I$9993))</f>
        <v>0</v>
      </c>
      <c r="AK33" s="168">
        <f>SUMPRODUCT(('Controle de NFs Tomadas'!$E$4:$E$9993=$A$1)*('Controle de NFs Tomadas'!$C$4:$C$9993=AK$2)*('Controle de NFs Tomadas'!$G$4:$G$9993=$A33)*('Controle de NFs Tomadas'!$I$4:$I$9993))</f>
        <v>0</v>
      </c>
      <c r="AL33" s="168">
        <f>SUMPRODUCT(('Controle de NFs Tomadas'!$E$4:$E$9993=$A$1)*('Controle de NFs Tomadas'!$C$4:$C$9993=AL$2)*('Controle de NFs Tomadas'!$G$4:$G$9993=$A33)*('Controle de NFs Tomadas'!$I$4:$I$9993))</f>
        <v>0</v>
      </c>
      <c r="AM33" s="168">
        <f>SUMPRODUCT(('Controle de NFs Tomadas'!$E$4:$E$9993=$A$1)*('Controle de NFs Tomadas'!$C$4:$C$9993=AM$2)*('Controle de NFs Tomadas'!$G$4:$G$9993=$A33)*('Controle de NFs Tomadas'!$I$4:$I$9993))</f>
        <v>0</v>
      </c>
      <c r="AN33" s="168">
        <f>SUMPRODUCT(('Controle de NFs Tomadas'!$E$4:$E$9993=$A$1)*('Controle de NFs Tomadas'!$C$4:$C$9993=AN$2)*('Controle de NFs Tomadas'!$G$4:$G$9993=$A33)*('Controle de NFs Tomadas'!$I$4:$I$9993))</f>
        <v>0</v>
      </c>
      <c r="AO33" s="168">
        <f>SUMPRODUCT(('Controle de NFs Tomadas'!$E$4:$E$9993=$A$1)*('Controle de NFs Tomadas'!$C$4:$C$9993=AO$2)*('Controle de NFs Tomadas'!$G$4:$G$9993=$A33)*('Controle de NFs Tomadas'!$I$4:$I$9993))</f>
        <v>0</v>
      </c>
      <c r="AP33" s="168">
        <f>SUMPRODUCT(('Controle de NFs Tomadas'!$E$4:$E$9993=$A$1)*('Controle de NFs Tomadas'!$C$4:$C$9993=AP$2)*('Controle de NFs Tomadas'!$G$4:$G$9993=$A33)*('Controle de NFs Tomadas'!$I$4:$I$9993))</f>
        <v>0</v>
      </c>
      <c r="AQ33" s="168">
        <f>SUMPRODUCT(('Controle de NFs Tomadas'!$E$4:$E$9993=$A$1)*('Controle de NFs Tomadas'!$C$4:$C$9993=AQ$2)*('Controle de NFs Tomadas'!$G$4:$G$9993=$A33)*('Controle de NFs Tomadas'!$I$4:$I$9993))</f>
        <v>0</v>
      </c>
      <c r="AR33" s="168">
        <f>SUMPRODUCT(('Controle de NFs Tomadas'!$E$4:$E$9993=$A$1)*('Controle de NFs Tomadas'!$C$4:$C$9993=AR$2)*('Controle de NFs Tomadas'!$G$4:$G$9993=$A33)*('Controle de NFs Tomadas'!$I$4:$I$9993))</f>
        <v>0</v>
      </c>
      <c r="AS33" s="168">
        <f>SUMPRODUCT(('Controle de NFs Tomadas'!$E$4:$E$9993=$A$1)*('Controle de NFs Tomadas'!$C$4:$C$9993=AS$2)*('Controle de NFs Tomadas'!$G$4:$G$9993=$A33)*('Controle de NFs Tomadas'!$I$4:$I$9993))</f>
        <v>0</v>
      </c>
      <c r="AT33" s="168">
        <f>SUMPRODUCT(('Controle de NFs Tomadas'!$E$4:$E$9993=$A$1)*('Controle de NFs Tomadas'!$C$4:$C$9993=AT$2)*('Controle de NFs Tomadas'!$G$4:$G$9993=$A33)*('Controle de NFs Tomadas'!$I$4:$I$9993))</f>
        <v>0</v>
      </c>
      <c r="AU33" s="168">
        <f>SUMPRODUCT(('Controle de NFs Tomadas'!$E$4:$E$9993=$A$1)*('Controle de NFs Tomadas'!$C$4:$C$9993=AU$2)*('Controle de NFs Tomadas'!$G$4:$G$9993=$A33)*('Controle de NFs Tomadas'!$I$4:$I$9993))</f>
        <v>0</v>
      </c>
      <c r="AV33" s="168">
        <f>SUMPRODUCT(('Controle de NFs Tomadas'!$E$4:$E$9993=$A$1)*('Controle de NFs Tomadas'!$C$4:$C$9993=AV$2)*('Controle de NFs Tomadas'!$G$4:$G$9993=$A33)*('Controle de NFs Tomadas'!$I$4:$I$9993))</f>
        <v>0</v>
      </c>
      <c r="AW33" s="168">
        <v>584.1</v>
      </c>
      <c r="AX33" s="168">
        <f>SUMPRODUCT(('Controle de NFs Tomadas'!$E$4:$E$9993=$A$1)*('Controle de NFs Tomadas'!$C$4:$C$9993=AX$2)*('Controle de NFs Tomadas'!$G$4:$G$9993=$A33)*('Controle de NFs Tomadas'!$I$4:$I$9993))</f>
        <v>0</v>
      </c>
      <c r="AY33" s="168">
        <f>SUMPRODUCT(('Controle de NFs Tomadas'!$E$4:$E$9993=$A$1)*('Controle de NFs Tomadas'!$C$4:$C$9993=AY$2)*('Controle de NFs Tomadas'!$G$4:$G$9993=$A33)*('Controle de NFs Tomadas'!$I$4:$I$9993))</f>
        <v>0</v>
      </c>
      <c r="AZ33" s="168">
        <f>SUMPRODUCT(('Controle de NFs Tomadas'!$E$4:$E$9993=$A$1)*('Controle de NFs Tomadas'!$C$4:$C$9993=AZ$2)*('Controle de NFs Tomadas'!$G$4:$G$9993=$A33)*('Controle de NFs Tomadas'!$I$4:$I$9993))</f>
        <v>0</v>
      </c>
      <c r="BA33" s="168">
        <f>SUMPRODUCT(('Controle de NFs Tomadas'!$E$4:$E$9993=$A$1)*('Controle de NFs Tomadas'!$C$4:$C$9993=BA$2)*('Controle de NFs Tomadas'!$G$4:$G$9993=$A33)*('Controle de NFs Tomadas'!$I$4:$I$9993))</f>
        <v>0</v>
      </c>
      <c r="BB33" s="168">
        <f>SUMPRODUCT(('Controle de NFs Tomadas'!$E$4:$E$9993=$A$1)*('Controle de NFs Tomadas'!$C$4:$C$9993=BB$2)*('Controle de NFs Tomadas'!$G$4:$G$9993=$A33)*('Controle de NFs Tomadas'!$I$4:$I$9993))</f>
        <v>0</v>
      </c>
      <c r="BC33" s="168">
        <f>SUMPRODUCT(('Controle de NFs Tomadas'!$E$4:$E$9993=$A$1)*('Controle de NFs Tomadas'!$C$4:$C$9993=BC$2)*('Controle de NFs Tomadas'!$G$4:$G$9993=$A33)*('Controle de NFs Tomadas'!$I$4:$I$9993))</f>
        <v>0</v>
      </c>
      <c r="BD33" s="168">
        <f>SUMPRODUCT(('Controle de NFs Tomadas'!$E$4:$E$9993=$A$1)*('Controle de NFs Tomadas'!$C$4:$C$9993=BD$2)*('Controle de NFs Tomadas'!$G$4:$G$9993=$A33)*('Controle de NFs Tomadas'!$I$4:$I$9993))</f>
        <v>0</v>
      </c>
      <c r="BE33" s="168">
        <f>SUMPRODUCT(('Controle de NFs Tomadas'!$E$4:$E$9993=$A$1)*('Controle de NFs Tomadas'!$C$4:$C$9993=BE$2)*('Controle de NFs Tomadas'!$G$4:$G$9993=$A33)*('Controle de NFs Tomadas'!$I$4:$I$9993))</f>
        <v>0</v>
      </c>
      <c r="BF33" s="168">
        <f>SUMPRODUCT(('Controle de NFs Tomadas'!$E$4:$E$9993=$A$1)*('Controle de NFs Tomadas'!$C$4:$C$9993=BF$2)*('Controle de NFs Tomadas'!$G$4:$G$9993=$A33)*('Controle de NFs Tomadas'!$I$4:$I$9993))</f>
        <v>0</v>
      </c>
      <c r="BG33" s="168">
        <f>SUMPRODUCT(('Controle de NFs Tomadas'!$E$4:$E$9993=$A$1)*('Controle de NFs Tomadas'!$C$4:$C$9993=BG$2)*('Controle de NFs Tomadas'!$G$4:$G$9993=$A33)*('Controle de NFs Tomadas'!$I$4:$I$9993))</f>
        <v>0</v>
      </c>
      <c r="BH33" s="168">
        <f>SUMPRODUCT(('Controle de NFs Tomadas'!$E$4:$E$9993=$A$1)*('Controle de NFs Tomadas'!$C$4:$C$9993=BH$2)*('Controle de NFs Tomadas'!$G$4:$G$9993=$A33)*('Controle de NFs Tomadas'!$I$4:$I$9993))</f>
        <v>0</v>
      </c>
      <c r="BI33" s="168">
        <f>SUMPRODUCT(('Controle de NFs Tomadas'!$E$4:$E$9993=$A$1)*('Controle de NFs Tomadas'!$C$4:$C$9993=BI$2)*('Controle de NFs Tomadas'!$G$4:$G$9993=$A33)*('Controle de NFs Tomadas'!$I$4:$I$9993))</f>
        <v>0</v>
      </c>
      <c r="BJ33" s="168">
        <f>SUMPRODUCT(('Controle de NFs Tomadas'!$E$4:$E$9993=$A$1)*('Controle de NFs Tomadas'!$C$4:$C$9993=BJ$2)*('Controle de NFs Tomadas'!$G$4:$G$9993=$A33)*('Controle de NFs Tomadas'!$I$4:$I$9993))</f>
        <v>0</v>
      </c>
      <c r="BK33" s="168">
        <f>SUMPRODUCT(('Controle de NFs Tomadas'!$E$4:$E$9993=$A$1)*('Controle de NFs Tomadas'!$C$4:$C$9993=BK$2)*('Controle de NFs Tomadas'!$G$4:$G$9993=$A33)*('Controle de NFs Tomadas'!$I$4:$I$9993))</f>
        <v>0</v>
      </c>
      <c r="BL33" s="168">
        <f>SUMPRODUCT(('Controle de NFs Tomadas'!$E$4:$E$9993=$A$1)*('Controle de NFs Tomadas'!$C$4:$C$9993=BL$2)*('Controle de NFs Tomadas'!$G$4:$G$9993=$A33)*('Controle de NFs Tomadas'!$I$4:$I$9993))</f>
        <v>0</v>
      </c>
      <c r="BM33" s="168">
        <f>SUMPRODUCT(('Controle de NFs Tomadas'!$E$4:$E$9993=$A$1)*('Controle de NFs Tomadas'!$C$4:$C$9993=BM$2)*('Controle de NFs Tomadas'!$G$4:$G$9993=$A33)*('Controle de NFs Tomadas'!$I$4:$I$9993))</f>
        <v>0</v>
      </c>
      <c r="BN33" s="168">
        <f>SUMPRODUCT(('Controle de NFs Tomadas'!$E$4:$E$9993=$A$1)*('Controle de NFs Tomadas'!$C$4:$C$9993=BN$2)*('Controle de NFs Tomadas'!$G$4:$G$9993=$A33)*('Controle de NFs Tomadas'!$I$4:$I$9993))</f>
        <v>0</v>
      </c>
      <c r="BO33" s="168">
        <f>SUMPRODUCT(('Controle de NFs Tomadas'!$E$4:$E$9993=$A$1)*('Controle de NFs Tomadas'!$C$4:$C$9993=BO$2)*('Controle de NFs Tomadas'!$G$4:$G$9993=$A33)*('Controle de NFs Tomadas'!$I$4:$I$9993))</f>
        <v>0</v>
      </c>
      <c r="BP33" s="168">
        <f>SUMPRODUCT(('Controle de NFs Tomadas'!$E$4:$E$9993=$A$1)*('Controle de NFs Tomadas'!$C$4:$C$9993=BP$2)*('Controle de NFs Tomadas'!$G$4:$G$9993=$A33)*('Controle de NFs Tomadas'!$I$4:$I$9993))</f>
        <v>0</v>
      </c>
      <c r="BQ33" s="168">
        <f>SUMPRODUCT(('Controle de NFs Tomadas'!$E$4:$E$9993=$A$1)*('Controle de NFs Tomadas'!$C$4:$C$9993=BQ$2)*('Controle de NFs Tomadas'!$G$4:$G$9993=$A33)*('Controle de NFs Tomadas'!$I$4:$I$9993))</f>
        <v>0</v>
      </c>
      <c r="BR33" s="168">
        <f>SUMPRODUCT(('Controle de NFs Tomadas'!$E$4:$E$9993=$A$1)*('Controle de NFs Tomadas'!$C$4:$C$9993=BR$2)*('Controle de NFs Tomadas'!$G$4:$G$9993=$A33)*('Controle de NFs Tomadas'!$I$4:$I$9993))</f>
        <v>0</v>
      </c>
      <c r="BS33" s="168">
        <f>SUMPRODUCT(('Controle de NFs Tomadas'!$E$4:$E$9993=$A$1)*('Controle de NFs Tomadas'!$C$4:$C$9993=BS$2)*('Controle de NFs Tomadas'!$G$4:$G$9993=$A33)*('Controle de NFs Tomadas'!$I$4:$I$9993))</f>
        <v>0</v>
      </c>
      <c r="BT33" s="168">
        <f>SUMPRODUCT(('Controle de NFs Tomadas'!$E$4:$E$9993=$A$1)*('Controle de NFs Tomadas'!$C$4:$C$9993=BT$2)*('Controle de NFs Tomadas'!$G$4:$G$9993=$A33)*('Controle de NFs Tomadas'!$I$4:$I$9993))</f>
        <v>0</v>
      </c>
      <c r="BU33" s="168">
        <f>SUMPRODUCT(('Controle de NFs Tomadas'!$E$4:$E$9993=$A$1)*('Controle de NFs Tomadas'!$C$4:$C$9993=BU$2)*('Controle de NFs Tomadas'!$G$4:$G$9993=$A33)*('Controle de NFs Tomadas'!$I$4:$I$9993))</f>
        <v>0</v>
      </c>
      <c r="BV33" s="168">
        <f>SUMPRODUCT(('Controle de NFs Tomadas'!$E$4:$E$9993=$A$1)*('Controle de NFs Tomadas'!$C$4:$C$9993=BV$2)*('Controle de NFs Tomadas'!$G$4:$G$9993=$A33)*('Controle de NFs Tomadas'!$I$4:$I$9993))</f>
        <v>0</v>
      </c>
      <c r="BW33" s="168">
        <f>SUMPRODUCT(('Controle de NFs Tomadas'!$E$4:$E$9993=$A$1)*('Controle de NFs Tomadas'!$C$4:$C$9993=BW$2)*('Controle de NFs Tomadas'!$G$4:$G$9993=$A33)*('Controle de NFs Tomadas'!$I$4:$I$9993))</f>
        <v>0</v>
      </c>
      <c r="BX33" s="168">
        <f>SUMPRODUCT(('Controle de NFs Tomadas'!$E$4:$E$9993=$A$1)*('Controle de NFs Tomadas'!$C$4:$C$9993=BX$2)*('Controle de NFs Tomadas'!$G$4:$G$9993=$A33)*('Controle de NFs Tomadas'!$I$4:$I$9993))</f>
        <v>0</v>
      </c>
      <c r="BY33" s="168">
        <f>SUMPRODUCT(('Controle de NFs Tomadas'!$E$4:$E$9993=$A$1)*('Controle de NFs Tomadas'!$C$4:$C$9993=BY$2)*('Controle de NFs Tomadas'!$G$4:$G$9993=$A33)*('Controle de NFs Tomadas'!$I$4:$I$9993))</f>
        <v>0</v>
      </c>
      <c r="BZ33" s="168">
        <f>SUMPRODUCT(('Controle de NFs Tomadas'!$E$4:$E$9993=$A$1)*('Controle de NFs Tomadas'!$C$4:$C$9993=BZ$2)*('Controle de NFs Tomadas'!$G$4:$G$9993=$A33)*('Controle de NFs Tomadas'!$I$4:$I$9993))</f>
        <v>0</v>
      </c>
      <c r="CA33" s="168">
        <f>SUMPRODUCT(('Controle de NFs Tomadas'!$E$4:$E$9993=$A$1)*('Controle de NFs Tomadas'!$C$4:$C$9993=CA$2)*('Controle de NFs Tomadas'!$G$4:$G$9993=$A33)*('Controle de NFs Tomadas'!$I$4:$I$9993))</f>
        <v>0</v>
      </c>
      <c r="CB33" s="168">
        <f>SUMPRODUCT(('Controle de NFs Tomadas'!$E$4:$E$9993=$A$1)*('Controle de NFs Tomadas'!$C$4:$C$9993=CB$2)*('Controle de NFs Tomadas'!$G$4:$G$9993=$A33)*('Controle de NFs Tomadas'!$I$4:$I$9993))</f>
        <v>0</v>
      </c>
      <c r="CC33" s="168">
        <v>467.28</v>
      </c>
      <c r="CD33" s="168">
        <f>SUMPRODUCT(('Controle de NFs Tomadas'!$E$4:$E$9993=$A$1)*('Controle de NFs Tomadas'!$C$4:$C$9993=CD$2)*('Controle de NFs Tomadas'!$G$4:$G$9993=$A33)*('Controle de NFs Tomadas'!$I$4:$I$9993))</f>
        <v>0</v>
      </c>
      <c r="CE33" s="168">
        <f>SUMPRODUCT(('Controle de NFs Tomadas'!$E$4:$E$9993=$A$1)*('Controle de NFs Tomadas'!$C$4:$C$9993=CE$2)*('Controle de NFs Tomadas'!$G$4:$G$9993=$A33)*('Controle de NFs Tomadas'!$I$4:$I$9993))</f>
        <v>0</v>
      </c>
      <c r="CF33" s="168">
        <f>SUMPRODUCT(('Controle de NFs Tomadas'!$E$4:$E$9993=$A$1)*('Controle de NFs Tomadas'!$C$4:$C$9993=CF$2)*('Controle de NFs Tomadas'!$G$4:$G$9993=$A33)*('Controle de NFs Tomadas'!$I$4:$I$9993))</f>
        <v>0</v>
      </c>
      <c r="CG33" s="168">
        <f>SUMPRODUCT(('Controle de NFs Tomadas'!$E$4:$E$9993=$A$1)*('Controle de NFs Tomadas'!$C$4:$C$9993=CG$2)*('Controle de NFs Tomadas'!$G$4:$G$9993=$A33)*('Controle de NFs Tomadas'!$I$4:$I$9993))</f>
        <v>0</v>
      </c>
      <c r="CH33" s="168">
        <f>SUMPRODUCT(('Controle de NFs Tomadas'!$E$4:$E$9993=$A$1)*('Controle de NFs Tomadas'!$C$4:$C$9993=CH$2)*('Controle de NFs Tomadas'!$G$4:$G$9993=$A33)*('Controle de NFs Tomadas'!$I$4:$I$9993))</f>
        <v>0</v>
      </c>
      <c r="CI33" s="168">
        <f>SUMPRODUCT(('Controle de NFs Tomadas'!$E$4:$E$9993=$A$1)*('Controle de NFs Tomadas'!$C$4:$C$9993=CI$2)*('Controle de NFs Tomadas'!$G$4:$G$9993=$A33)*('Controle de NFs Tomadas'!$I$4:$I$9993))</f>
        <v>0</v>
      </c>
      <c r="CJ33" s="168">
        <f>SUMPRODUCT(('Controle de NFs Tomadas'!$E$4:$E$9993=$A$1)*('Controle de NFs Tomadas'!$C$4:$C$9993=CJ$2)*('Controle de NFs Tomadas'!$G$4:$G$9993=$A33)*('Controle de NFs Tomadas'!$I$4:$I$9993))</f>
        <v>0</v>
      </c>
      <c r="CK33" s="168">
        <f>SUMPRODUCT(('Controle de NFs Tomadas'!$E$4:$E$9993=$A$1)*('Controle de NFs Tomadas'!$C$4:$C$9993=CK$2)*('Controle de NFs Tomadas'!$G$4:$G$9993=$A33)*('Controle de NFs Tomadas'!$I$4:$I$9993))</f>
        <v>0</v>
      </c>
      <c r="CL33" s="168">
        <v>100</v>
      </c>
      <c r="CM33" s="168">
        <f>SUMPRODUCT(('Controle de NFs Tomadas'!$E$4:$E$9993=$A$1)*('Controle de NFs Tomadas'!$C$4:$C$9993=CM$2)*('Controle de NFs Tomadas'!$G$4:$G$9993=$A33)*('Controle de NFs Tomadas'!$I$4:$I$9993))</f>
        <v>0</v>
      </c>
      <c r="CN33" s="168">
        <f>SUMPRODUCT(('Controle de NFs Tomadas'!$E$4:$E$9993=$A$1)*('Controle de NFs Tomadas'!$C$4:$C$9993=CN$2)*('Controle de NFs Tomadas'!$G$4:$G$9993=$A33)*('Controle de NFs Tomadas'!$I$4:$I$9993))</f>
        <v>0</v>
      </c>
      <c r="CO33" s="168">
        <f>SUMPRODUCT(('Controle de NFs Tomadas'!$E$4:$E$9993=$A$1)*('Controle de NFs Tomadas'!$C$4:$C$9993=CO$2)*('Controle de NFs Tomadas'!$G$4:$G$9993=$A33)*('Controle de NFs Tomadas'!$I$4:$I$9993))</f>
        <v>0</v>
      </c>
      <c r="CP33" s="168">
        <f>SUMPRODUCT(('Controle de NFs Tomadas'!$E$4:$E$9993=$A$1)*('Controle de NFs Tomadas'!$C$4:$C$9993=CP$2)*('Controle de NFs Tomadas'!$G$4:$G$9993=$A33)*('Controle de NFs Tomadas'!$I$4:$I$9993))</f>
        <v>0</v>
      </c>
      <c r="CQ33" s="168">
        <f>SUMPRODUCT(('Controle de NFs Tomadas'!$E$4:$E$9993=$A$1)*('Controle de NFs Tomadas'!$C$4:$C$9993=CQ$2)*('Controle de NFs Tomadas'!$G$4:$G$9993=$A33)*('Controle de NFs Tomadas'!$I$4:$I$9993))</f>
        <v>156.25</v>
      </c>
      <c r="CR33" s="168">
        <f>SUMPRODUCT(('Controle de NFs Tomadas'!$E$4:$E$9993=$A$1)*('Controle de NFs Tomadas'!$C$4:$C$9993=CR$2)*('Controle de NFs Tomadas'!$G$4:$G$9993=$A33)*('Controle de NFs Tomadas'!$I$4:$I$9993))</f>
        <v>0</v>
      </c>
      <c r="CS33" s="168">
        <f>SUMPRODUCT(('Controle de NFs Tomadas'!$E$4:$E$9993=$A$1)*('Controle de NFs Tomadas'!$C$4:$C$9993=CS$2)*('Controle de NFs Tomadas'!$G$4:$G$9993=$A33)*('Controle de NFs Tomadas'!$I$4:$I$9993))</f>
        <v>0</v>
      </c>
      <c r="CT33" s="168">
        <f>SUMPRODUCT(('Controle de NFs Tomadas'!$E$4:$E$9993=$A$1)*('Controle de NFs Tomadas'!$C$4:$C$9993=CT$2)*('Controle de NFs Tomadas'!$G$4:$G$9993=$A33)*('Controle de NFs Tomadas'!$I$4:$I$9993))</f>
        <v>0</v>
      </c>
      <c r="CU33" s="168">
        <f>SUMPRODUCT(('Controle de NFs Tomadas'!$E$4:$E$9993=$A$1)*('Controle de NFs Tomadas'!$C$4:$C$9993=CU$2)*('Controle de NFs Tomadas'!$G$4:$G$9993=$A33)*('Controle de NFs Tomadas'!$I$4:$I$9993))</f>
        <v>0</v>
      </c>
      <c r="CV33" s="168">
        <f>SUMPRODUCT(('Controle de NFs Tomadas'!$E$4:$E$9993=$A$1)*('Controle de NFs Tomadas'!$C$4:$C$9993=CV$2)*('Controle de NFs Tomadas'!$G$4:$G$9993=$A33)*('Controle de NFs Tomadas'!$I$4:$I$9993))</f>
        <v>0</v>
      </c>
      <c r="CW33" s="168">
        <f>SUMPRODUCT(('Controle de NFs Tomadas'!$E$4:$E$9993=$A$1)*('Controle de NFs Tomadas'!$C$4:$C$9993=CW$2)*('Controle de NFs Tomadas'!$G$4:$G$9993=$A33)*('Controle de NFs Tomadas'!$I$4:$I$9993))</f>
        <v>0</v>
      </c>
      <c r="CX33" s="168">
        <f>SUMPRODUCT(('Controle de NFs Tomadas'!$E$4:$E$9993=$A$1)*('Controle de NFs Tomadas'!$C$4:$C$9993=CX$2)*('Controle de NFs Tomadas'!$G$4:$G$9993=$A33)*('Controle de NFs Tomadas'!$I$4:$I$9993))</f>
        <v>0</v>
      </c>
      <c r="CY33" s="168">
        <f>SUMPRODUCT(('Controle de NFs Tomadas'!$E$4:$E$9993=$A$1)*('Controle de NFs Tomadas'!$C$4:$C$9993=CY$2)*('Controle de NFs Tomadas'!$G$4:$G$9993=$A33)*('Controle de NFs Tomadas'!$I$4:$I$9993))</f>
        <v>0</v>
      </c>
      <c r="CZ33" s="168">
        <f>SUMPRODUCT(('Controle de NFs Tomadas'!$E$4:$E$9993=$A$1)*('Controle de NFs Tomadas'!$C$4:$C$9993=CZ$2)*('Controle de NFs Tomadas'!$G$4:$G$9993=$A33)*('Controle de NFs Tomadas'!$I$4:$I$9993))</f>
        <v>0</v>
      </c>
      <c r="DA33" s="168">
        <f>SUMPRODUCT(('Controle de NFs Tomadas'!$E$4:$E$9993=$A$1)*('Controle de NFs Tomadas'!$C$4:$C$9993=DA$2)*('Controle de NFs Tomadas'!$G$4:$G$9993=$A33)*('Controle de NFs Tomadas'!$I$4:$I$9993))</f>
        <v>0</v>
      </c>
      <c r="DB33" s="168">
        <f>SUMPRODUCT(('Controle de NFs Tomadas'!$E$4:$E$9993=$A$1)*('Controle de NFs Tomadas'!$C$4:$C$9993=DB$2)*('Controle de NFs Tomadas'!$G$4:$G$9993=$A33)*('Controle de NFs Tomadas'!$I$4:$I$9993))</f>
        <v>0</v>
      </c>
      <c r="DC33" s="168">
        <f>SUMPRODUCT(('Controle de NFs Tomadas'!$E$4:$E$9993=$A$1)*('Controle de NFs Tomadas'!$C$4:$C$9993=DC$2)*('Controle de NFs Tomadas'!$G$4:$G$9993=$A33)*('Controle de NFs Tomadas'!$I$4:$I$9993))</f>
        <v>0</v>
      </c>
      <c r="DD33" s="168">
        <f>SUMPRODUCT(('Controle de NFs Tomadas'!$E$4:$E$9993=$A$1)*('Controle de NFs Tomadas'!$C$4:$C$9993=DD$2)*('Controle de NFs Tomadas'!$G$4:$G$9993=$A33)*('Controle de NFs Tomadas'!$I$4:$I$9993))</f>
        <v>0</v>
      </c>
      <c r="DE33" s="168">
        <f>SUMPRODUCT(('Controle de NFs Tomadas'!$E$4:$E$9993=$A$1)*('Controle de NFs Tomadas'!$C$4:$C$9993=DE$2)*('Controle de NFs Tomadas'!$G$4:$G$9993=$A33)*('Controle de NFs Tomadas'!$I$4:$I$9993))</f>
        <v>771.72</v>
      </c>
      <c r="DF33" s="168">
        <f>SUMPRODUCT(('Controle de NFs Tomadas'!$E$4:$E$9993=$A$1)*('Controle de NFs Tomadas'!$C$4:$C$9993=DF$2)*('Controle de NFs Tomadas'!$G$4:$G$9993=$A33)*('Controle de NFs Tomadas'!$I$4:$I$9993))</f>
        <v>0</v>
      </c>
      <c r="DG33" s="168">
        <f>SUMPRODUCT(('Controle de NFs Tomadas'!$E$4:$E$9993=$A$1)*('Controle de NFs Tomadas'!$C$4:$C$9993=DG$2)*('Controle de NFs Tomadas'!$G$4:$G$9993=$A33)*('Controle de NFs Tomadas'!$I$4:$I$9993))</f>
        <v>0</v>
      </c>
      <c r="DH33" s="168">
        <f>SUMPRODUCT(('Controle de NFs Tomadas'!$E$4:$E$9993=$A$1)*('Controle de NFs Tomadas'!$C$4:$C$9993=DH$2)*('Controle de NFs Tomadas'!$G$4:$G$9993=$A33)*('Controle de NFs Tomadas'!$I$4:$I$9993))</f>
        <v>0</v>
      </c>
      <c r="DI33" s="168">
        <f>SUMPRODUCT(('Controle de NFs Tomadas'!$E$4:$E$9993=$A$1)*('Controle de NFs Tomadas'!$C$4:$C$9993=DI$2)*('Controle de NFs Tomadas'!$G$4:$G$9993=$A33)*('Controle de NFs Tomadas'!$I$4:$I$9993))</f>
        <v>0</v>
      </c>
      <c r="DJ33" s="168">
        <f>SUMPRODUCT(('Controle de NFs Tomadas'!$E$4:$E$9993=$A$1)*('Controle de NFs Tomadas'!$C$4:$C$9993=DJ$2)*('Controle de NFs Tomadas'!$G$4:$G$9993=$A33)*('Controle de NFs Tomadas'!$I$4:$I$9993))</f>
        <v>0</v>
      </c>
      <c r="DK33" s="168">
        <f>SUMPRODUCT(('Controle de NFs Tomadas'!$E$4:$E$9993=$A$1)*('Controle de NFs Tomadas'!$C$4:$C$9993=DK$2)*('Controle de NFs Tomadas'!$G$4:$G$9993=$A33)*('Controle de NFs Tomadas'!$I$4:$I$9993))</f>
        <v>0</v>
      </c>
      <c r="DL33" s="168">
        <f>SUMPRODUCT(('Controle de NFs Tomadas'!$E$4:$E$9993=$A$1)*('Controle de NFs Tomadas'!$C$4:$C$9993=DL$2)*('Controle de NFs Tomadas'!$G$4:$G$9993=$A33)*('Controle de NFs Tomadas'!$I$4:$I$9993))</f>
        <v>0</v>
      </c>
      <c r="DM33" s="168">
        <f>SUMPRODUCT(('Controle de NFs Tomadas'!$E$4:$E$9993=$A$1)*('Controle de NFs Tomadas'!$C$4:$C$9993=DM$2)*('Controle de NFs Tomadas'!$G$4:$G$9993=$A33)*('Controle de NFs Tomadas'!$I$4:$I$9993))</f>
        <v>0</v>
      </c>
      <c r="DN33" s="168">
        <f>SUMPRODUCT(('Controle de NFs Tomadas'!$E$4:$E$9993=$A$1)*('Controle de NFs Tomadas'!$C$4:$C$9993=DN$2)*('Controle de NFs Tomadas'!$G$4:$G$9993=$A33)*('Controle de NFs Tomadas'!$I$4:$I$9993))</f>
        <v>0</v>
      </c>
      <c r="DO33" s="168">
        <f>SUMPRODUCT(('Controle de NFs Tomadas'!$E$4:$E$9993=$A$1)*('Controle de NFs Tomadas'!$C$4:$C$9993=DO$2)*('Controle de NFs Tomadas'!$G$4:$G$9993=$A33)*('Controle de NFs Tomadas'!$I$4:$I$9993))</f>
        <v>0</v>
      </c>
      <c r="DP33" s="168">
        <f>SUMPRODUCT(('Controle de NFs Tomadas'!$E$4:$E$9993=$A$1)*('Controle de NFs Tomadas'!$C$4:$C$9993=DP$2)*('Controle de NFs Tomadas'!$G$4:$G$9993=$A33)*('Controle de NFs Tomadas'!$I$4:$I$9993))</f>
        <v>0</v>
      </c>
      <c r="DQ33" s="168">
        <f>SUMPRODUCT(('Controle de NFs Tomadas'!$E$4:$E$9993=$A$1)*('Controle de NFs Tomadas'!$C$4:$C$9993=DQ$2)*('Controle de NFs Tomadas'!$G$4:$G$9993=$A33)*('Controle de NFs Tomadas'!$I$4:$I$9993))</f>
        <v>0</v>
      </c>
      <c r="DR33" s="168">
        <f>SUMPRODUCT(('Controle de NFs Tomadas'!$E$4:$E$9993=$A$1)*('Controle de NFs Tomadas'!$C$4:$C$9993=DR$2)*('Controle de NFs Tomadas'!$G$4:$G$9993=$A33)*('Controle de NFs Tomadas'!$I$4:$I$9993))</f>
        <v>0</v>
      </c>
      <c r="DS33" s="168">
        <f>SUMPRODUCT(('Controle de NFs Tomadas'!$E$4:$E$9993=$A$1)*('Controle de NFs Tomadas'!$C$4:$C$9993=DS$2)*('Controle de NFs Tomadas'!$G$4:$G$9993=$A33)*('Controle de NFs Tomadas'!$I$4:$I$9993))</f>
        <v>0</v>
      </c>
      <c r="DT33" s="168">
        <f>SUMPRODUCT(('Controle de NFs Tomadas'!$E$4:$E$9993=$A$1)*('Controle de NFs Tomadas'!$C$4:$C$9993=DT$2)*('Controle de NFs Tomadas'!$G$4:$G$9993=$A33)*('Controle de NFs Tomadas'!$I$4:$I$9993))</f>
        <v>0</v>
      </c>
      <c r="DU33" s="168">
        <f>SUMPRODUCT(('Controle de NFs Tomadas'!$E$4:$E$9993=$A$1)*('Controle de NFs Tomadas'!$C$4:$C$9993=DU$2)*('Controle de NFs Tomadas'!$G$4:$G$9993=$A33)*('Controle de NFs Tomadas'!$I$4:$I$9993))</f>
        <v>0</v>
      </c>
      <c r="DV33" s="168">
        <f>SUMPRODUCT(('Controle de NFs Tomadas'!$E$4:$E$9993=$A$1)*('Controle de NFs Tomadas'!$C$4:$C$9993=DV$2)*('Controle de NFs Tomadas'!$G$4:$G$9993=$A33)*('Controle de NFs Tomadas'!$I$4:$I$9993))</f>
        <v>0</v>
      </c>
      <c r="DW33" s="168">
        <f>SUMPRODUCT(('Controle de NFs Tomadas'!$E$4:$E$9993=$A$1)*('Controle de NFs Tomadas'!$C$4:$C$9993=DW$2)*('Controle de NFs Tomadas'!$G$4:$G$9993=$A33)*('Controle de NFs Tomadas'!$I$4:$I$9993))</f>
        <v>0</v>
      </c>
      <c r="DX33" s="168">
        <f>SUMPRODUCT(('Controle de NFs Tomadas'!$E$4:$E$9993=$A$1)*('Controle de NFs Tomadas'!$C$4:$C$9993=DX$2)*('Controle de NFs Tomadas'!$G$4:$G$9993=$A33)*('Controle de NFs Tomadas'!$I$4:$I$9993))</f>
        <v>0</v>
      </c>
      <c r="DY33" s="168">
        <f>SUMPRODUCT(('Controle de NFs Tomadas'!$E$4:$E$9993=$A$1)*('Controle de NFs Tomadas'!$C$4:$C$9993=DY$2)*('Controle de NFs Tomadas'!$G$4:$G$9993=$A33)*('Controle de NFs Tomadas'!$I$4:$I$9993))</f>
        <v>0</v>
      </c>
      <c r="DZ33" s="168">
        <f>SUMPRODUCT(('Controle de NFs Tomadas'!$E$4:$E$9993=$A$1)*('Controle de NFs Tomadas'!$C$4:$C$9993=DZ$2)*('Controle de NFs Tomadas'!$G$4:$G$9993=$A33)*('Controle de NFs Tomadas'!$I$4:$I$9993))</f>
        <v>0</v>
      </c>
      <c r="EA33" s="168">
        <f>SUMPRODUCT(('Controle de NFs Tomadas'!$E$4:$E$9993=$A$1)*('Controle de NFs Tomadas'!$C$4:$C$9993=EA$2)*('Controle de NFs Tomadas'!$G$4:$G$9993=$A33)*('Controle de NFs Tomadas'!$I$4:$I$9993))</f>
        <v>0</v>
      </c>
      <c r="EB33" s="168">
        <f>SUMPRODUCT(('Controle de NFs Tomadas'!$E$4:$E$9993=$A$1)*('Controle de NFs Tomadas'!$C$4:$C$9993=EB$2)*('Controle de NFs Tomadas'!$G$4:$G$9993=$A33)*('Controle de NFs Tomadas'!$I$4:$I$9993))</f>
        <v>0</v>
      </c>
      <c r="EC33" s="168">
        <f>SUMPRODUCT(('Controle de NFs Tomadas'!$E$4:$E$9993=$A$1)*('Controle de NFs Tomadas'!$C$4:$C$9993=EC$2)*('Controle de NFs Tomadas'!$G$4:$G$9993=$A33)*('Controle de NFs Tomadas'!$I$4:$I$9993))</f>
        <v>0</v>
      </c>
      <c r="ED33" s="168">
        <f>SUMPRODUCT(('Controle de NFs Tomadas'!$E$4:$E$9993=$A$1)*('Controle de NFs Tomadas'!$C$4:$C$9993=ED$2)*('Controle de NFs Tomadas'!$G$4:$G$9993=$A33)*('Controle de NFs Tomadas'!$I$4:$I$9993))</f>
        <v>0</v>
      </c>
      <c r="EE33" s="168">
        <f>SUMPRODUCT(('Controle de NFs Tomadas'!$E$4:$E$9993=$A$1)*('Controle de NFs Tomadas'!$C$4:$C$9993=EE$2)*('Controle de NFs Tomadas'!$G$4:$G$9993=$A33)*('Controle de NFs Tomadas'!$I$4:$I$9993))</f>
        <v>0</v>
      </c>
      <c r="EF33" s="168">
        <f>SUMPRODUCT(('Controle de NFs Tomadas'!$E$4:$E$9993=$A$1)*('Controle de NFs Tomadas'!$C$4:$C$9993=EF$2)*('Controle de NFs Tomadas'!$G$4:$G$9993=$A33)*('Controle de NFs Tomadas'!$I$4:$I$9993))</f>
        <v>0</v>
      </c>
      <c r="EG33" s="168">
        <f>SUMPRODUCT(('Controle de NFs Tomadas'!$E$4:$E$9993=$A$1)*('Controle de NFs Tomadas'!$C$4:$C$9993=EG$2)*('Controle de NFs Tomadas'!$G$4:$G$9993=$A33)*('Controle de NFs Tomadas'!$I$4:$I$9993))</f>
        <v>0</v>
      </c>
      <c r="EH33" s="168">
        <f>SUMPRODUCT(('Controle de NFs Tomadas'!$E$4:$E$9993=$A$1)*('Controle de NFs Tomadas'!$C$4:$C$9993=EH$2)*('Controle de NFs Tomadas'!$G$4:$G$9993=$A33)*('Controle de NFs Tomadas'!$I$4:$I$9993))</f>
        <v>0</v>
      </c>
      <c r="EI33" s="168">
        <f>SUMPRODUCT(('Controle de NFs Tomadas'!$E$4:$E$9993=$A$1)*('Controle de NFs Tomadas'!$C$4:$C$9993=EI$2)*('Controle de NFs Tomadas'!$G$4:$G$9993=$A33)*('Controle de NFs Tomadas'!$I$4:$I$9993))</f>
        <v>0</v>
      </c>
      <c r="EJ33" s="168">
        <f>SUMPRODUCT(('Controle de NFs Tomadas'!$E$4:$E$9993=$A$1)*('Controle de NFs Tomadas'!$C$4:$C$9993=EJ$2)*('Controle de NFs Tomadas'!$G$4:$G$9993=$A33)*('Controle de NFs Tomadas'!$I$4:$I$9993))</f>
        <v>0</v>
      </c>
      <c r="EK33" s="168">
        <f>SUMPRODUCT(('Controle de NFs Tomadas'!$E$4:$E$9993=$A$1)*('Controle de NFs Tomadas'!$C$4:$C$9993=EK$2)*('Controle de NFs Tomadas'!$G$4:$G$9993=$A33)*('Controle de NFs Tomadas'!$I$4:$I$9993))</f>
        <v>0</v>
      </c>
      <c r="EL33" s="168">
        <f>SUMPRODUCT(('Controle de NFs Tomadas'!$E$4:$E$9993=$A$1)*('Controle de NFs Tomadas'!$C$4:$C$9993=EL$2)*('Controle de NFs Tomadas'!$G$4:$G$9993=$A33)*('Controle de NFs Tomadas'!$I$4:$I$9993))</f>
        <v>0</v>
      </c>
      <c r="EM33" s="168">
        <f>SUMPRODUCT(('Controle de NFs Tomadas'!$E$4:$E$9993=$A$1)*('Controle de NFs Tomadas'!$C$4:$C$9993=EM$2)*('Controle de NFs Tomadas'!$G$4:$G$9993=$A33)*('Controle de NFs Tomadas'!$I$4:$I$9993))</f>
        <v>0</v>
      </c>
      <c r="EN33" s="168">
        <f>SUMPRODUCT(('Controle de NFs Tomadas'!$E$4:$E$9993=$A$1)*('Controle de NFs Tomadas'!$C$4:$C$9993=EN$2)*('Controle de NFs Tomadas'!$G$4:$G$9993=$A33)*('Controle de NFs Tomadas'!$I$4:$I$9993))</f>
        <v>0</v>
      </c>
      <c r="EO33" s="168">
        <f>SUMPRODUCT(('Controle de NFs Tomadas'!$E$4:$E$9993=$A$1)*('Controle de NFs Tomadas'!$C$4:$C$9993=EO$2)*('Controle de NFs Tomadas'!$G$4:$G$9993=$A33)*('Controle de NFs Tomadas'!$I$4:$I$9993))</f>
        <v>0</v>
      </c>
      <c r="EP33" s="168">
        <f>SUMPRODUCT(('Controle de NFs Tomadas'!$E$4:$E$9993=$A$1)*('Controle de NFs Tomadas'!$C$4:$C$9993=EP$2)*('Controle de NFs Tomadas'!$G$4:$G$9993=$A33)*('Controle de NFs Tomadas'!$I$4:$I$9993))</f>
        <v>0</v>
      </c>
      <c r="EQ33" s="168">
        <f>SUMPRODUCT(('Controle de NFs Tomadas'!$E$4:$E$9993=$A$1)*('Controle de NFs Tomadas'!$C$4:$C$9993=EQ$2)*('Controle de NFs Tomadas'!$G$4:$G$9993=$A33)*('Controle de NFs Tomadas'!$I$4:$I$9993))</f>
        <v>0</v>
      </c>
      <c r="ER33" s="168">
        <f>SUMPRODUCT(('Controle de NFs Tomadas'!$E$4:$E$9993=$A$1)*('Controle de NFs Tomadas'!$C$4:$C$9993=ER$2)*('Controle de NFs Tomadas'!$G$4:$G$9993=$A33)*('Controle de NFs Tomadas'!$I$4:$I$9993))</f>
        <v>0</v>
      </c>
      <c r="ES33" s="168">
        <f>SUMPRODUCT(('Controle de NFs Tomadas'!$E$4:$E$9993=$A$1)*('Controle de NFs Tomadas'!$C$4:$C$9993=ES$2)*('Controle de NFs Tomadas'!$G$4:$G$9993=$A33)*('Controle de NFs Tomadas'!$I$4:$I$9993))</f>
        <v>0</v>
      </c>
      <c r="ET33" s="168">
        <f>SUMPRODUCT(('Controle de NFs Tomadas'!$E$4:$E$9993=$A$1)*('Controle de NFs Tomadas'!$C$4:$C$9993=ET$2)*('Controle de NFs Tomadas'!$G$4:$G$9993=$A33)*('Controle de NFs Tomadas'!$I$4:$I$9993))</f>
        <v>0</v>
      </c>
      <c r="EU33" s="168">
        <f>SUMPRODUCT(('Controle de NFs Tomadas'!$E$4:$E$9993=$A$1)*('Controle de NFs Tomadas'!$C$4:$C$9993=EU$2)*('Controle de NFs Tomadas'!$G$4:$G$9993=$A33)*('Controle de NFs Tomadas'!$I$4:$I$9993))</f>
        <v>0</v>
      </c>
      <c r="EV33" s="168">
        <f>SUMPRODUCT(('Controle de NFs Tomadas'!$E$4:$E$9993=$A$1)*('Controle de NFs Tomadas'!$C$4:$C$9993=EV$2)*('Controle de NFs Tomadas'!$G$4:$G$9993=$A33)*('Controle de NFs Tomadas'!$I$4:$I$9993))</f>
        <v>0</v>
      </c>
      <c r="EW33" s="168">
        <f>SUMPRODUCT(('Controle de NFs Tomadas'!$E$4:$E$9993=$A$1)*('Controle de NFs Tomadas'!$C$4:$C$9993=EW$2)*('Controle de NFs Tomadas'!$G$4:$G$9993=$A33)*('Controle de NFs Tomadas'!$I$4:$I$9993))</f>
        <v>0</v>
      </c>
      <c r="EX33" s="168">
        <f>SUMPRODUCT(('Controle de NFs Tomadas'!$E$4:$E$9993=$A$1)*('Controle de NFs Tomadas'!$C$4:$C$9993=EX$2)*('Controle de NFs Tomadas'!$G$4:$G$9993=$A33)*('Controle de NFs Tomadas'!$I$4:$I$9993))</f>
        <v>0</v>
      </c>
      <c r="EY33" s="168">
        <f>SUMPRODUCT(('Controle de NFs Tomadas'!$E$4:$E$9993=$A$1)*('Controle de NFs Tomadas'!$C$4:$C$9993=EY$2)*('Controle de NFs Tomadas'!$G$4:$G$9993=$A33)*('Controle de NFs Tomadas'!$I$4:$I$9993))</f>
        <v>0</v>
      </c>
      <c r="EZ33" s="168">
        <f>SUMPRODUCT(('Controle de NFs Tomadas'!$E$4:$E$9993=$A$1)*('Controle de NFs Tomadas'!$C$4:$C$9993=EZ$2)*('Controle de NFs Tomadas'!$G$4:$G$9993=$A33)*('Controle de NFs Tomadas'!$I$4:$I$9993))</f>
        <v>0</v>
      </c>
      <c r="FA33" s="168">
        <f>SUMPRODUCT(('Controle de NFs Tomadas'!$E$4:$E$9993=$A$1)*('Controle de NFs Tomadas'!$C$4:$C$9993=FA$2)*('Controle de NFs Tomadas'!$G$4:$G$9993=$A33)*('Controle de NFs Tomadas'!$I$4:$I$9993))</f>
        <v>0</v>
      </c>
      <c r="FB33" s="168">
        <f>SUMPRODUCT(('Controle de NFs Tomadas'!$E$4:$E$9993=$A$1)*('Controle de NFs Tomadas'!$C$4:$C$9993=FB$2)*('Controle de NFs Tomadas'!$G$4:$G$9993=$A33)*('Controle de NFs Tomadas'!$I$4:$I$9993))</f>
        <v>0</v>
      </c>
      <c r="FC33" s="168">
        <f>SUMPRODUCT(('Controle de NFs Tomadas'!$E$4:$E$9993=$A$1)*('Controle de NFs Tomadas'!$C$4:$C$9993=FC$2)*('Controle de NFs Tomadas'!$G$4:$G$9993=$A33)*('Controle de NFs Tomadas'!$I$4:$I$9993))</f>
        <v>0</v>
      </c>
      <c r="FD33" s="168">
        <f>SUMPRODUCT(('Controle de NFs Tomadas'!$E$4:$E$9993=$A$1)*('Controle de NFs Tomadas'!$C$4:$C$9993=FD$2)*('Controle de NFs Tomadas'!$G$4:$G$9993=$A33)*('Controle de NFs Tomadas'!$I$4:$I$9993))</f>
        <v>0</v>
      </c>
      <c r="FE33" s="168">
        <f>SUMPRODUCT(('Controle de NFs Tomadas'!$E$4:$E$9993=$A$1)*('Controle de NFs Tomadas'!$C$4:$C$9993=FE$2)*('Controle de NFs Tomadas'!$G$4:$G$9993=$A33)*('Controle de NFs Tomadas'!$I$4:$I$9993))</f>
        <v>0</v>
      </c>
      <c r="FF33" s="168">
        <f>SUMPRODUCT(('Controle de NFs Tomadas'!$E$4:$E$9993=$A$1)*('Controle de NFs Tomadas'!$C$4:$C$9993=FF$2)*('Controle de NFs Tomadas'!$G$4:$G$9993=$A33)*('Controle de NFs Tomadas'!$I$4:$I$9993))</f>
        <v>0</v>
      </c>
      <c r="FG33" s="168">
        <f>SUMPRODUCT(('Controle de NFs Tomadas'!$E$4:$E$9993=$A$1)*('Controle de NFs Tomadas'!$C$4:$C$9993=FG$2)*('Controle de NFs Tomadas'!$G$4:$G$9993=$A33)*('Controle de NFs Tomadas'!$I$4:$I$9993))</f>
        <v>0</v>
      </c>
      <c r="FH33" s="168">
        <f>SUMPRODUCT(('Controle de NFs Tomadas'!$E$4:$E$9993=$A$1)*('Controle de NFs Tomadas'!$C$4:$C$9993=FH$2)*('Controle de NFs Tomadas'!$G$4:$G$9993=$A33)*('Controle de NFs Tomadas'!$I$4:$I$9993))</f>
        <v>0</v>
      </c>
      <c r="FI33" s="168">
        <f>SUMPRODUCT(('Controle de NFs Tomadas'!$E$4:$E$9993=$A$1)*('Controle de NFs Tomadas'!$C$4:$C$9993=FI$2)*('Controle de NFs Tomadas'!$G$4:$G$9993=$A33)*('Controle de NFs Tomadas'!$I$4:$I$9993))</f>
        <v>0</v>
      </c>
      <c r="FJ33" s="168">
        <f>SUMPRODUCT(('Controle de NFs Tomadas'!$E$4:$E$9993=$A$1)*('Controle de NFs Tomadas'!$C$4:$C$9993=FJ$2)*('Controle de NFs Tomadas'!$G$4:$G$9993=$A33)*('Controle de NFs Tomadas'!$I$4:$I$9993))</f>
        <v>0</v>
      </c>
      <c r="FK33" s="168">
        <f>SUMPRODUCT(('Controle de NFs Tomadas'!$E$4:$E$9993=$A$1)*('Controle de NFs Tomadas'!$C$4:$C$9993=FK$2)*('Controle de NFs Tomadas'!$G$4:$G$9993=$A33)*('Controle de NFs Tomadas'!$I$4:$I$9993))</f>
        <v>0</v>
      </c>
      <c r="FL33" s="168">
        <f>SUMPRODUCT(('Controle de NFs Tomadas'!$E$4:$E$9993=$A$1)*('Controle de NFs Tomadas'!$C$4:$C$9993=FL$2)*('Controle de NFs Tomadas'!$G$4:$G$9993=$A33)*('Controle de NFs Tomadas'!$I$4:$I$9993))</f>
        <v>0</v>
      </c>
      <c r="FM33" s="168">
        <f>SUMPRODUCT(('Controle de NFs Tomadas'!$E$4:$E$9993=$A$1)*('Controle de NFs Tomadas'!$C$4:$C$9993=FM$2)*('Controle de NFs Tomadas'!$G$4:$G$9993=$A33)*('Controle de NFs Tomadas'!$I$4:$I$9993))</f>
        <v>0</v>
      </c>
      <c r="FN33" s="168">
        <f>SUMPRODUCT(('Controle de NFs Tomadas'!$E$4:$E$9993=$A$1)*('Controle de NFs Tomadas'!$C$4:$C$9993=FN$2)*('Controle de NFs Tomadas'!$G$4:$G$9993=$A33)*('Controle de NFs Tomadas'!$I$4:$I$9993))</f>
        <v>0</v>
      </c>
      <c r="FO33" s="168">
        <f>SUMPRODUCT(('Controle de NFs Tomadas'!$E$4:$E$9993=$A$1)*('Controle de NFs Tomadas'!$C$4:$C$9993=FO$2)*('Controle de NFs Tomadas'!$G$4:$G$9993=$A33)*('Controle de NFs Tomadas'!$I$4:$I$9993))</f>
        <v>0</v>
      </c>
      <c r="FP33" s="168">
        <f>SUMPRODUCT(('Controle de NFs Tomadas'!$E$4:$E$9993=$A$1)*('Controle de NFs Tomadas'!$C$4:$C$9993=FP$2)*('Controle de NFs Tomadas'!$G$4:$G$9993=$A33)*('Controle de NFs Tomadas'!$I$4:$I$9993))</f>
        <v>0</v>
      </c>
      <c r="FQ33" s="168">
        <f>SUMPRODUCT(('Controle de NFs Tomadas'!$E$4:$E$9993=$A$1)*('Controle de NFs Tomadas'!$C$4:$C$9993=FQ$2)*('Controle de NFs Tomadas'!$G$4:$G$9993=$A33)*('Controle de NFs Tomadas'!$I$4:$I$9993))</f>
        <v>0</v>
      </c>
      <c r="FR33" s="168">
        <f>SUMPRODUCT(('Controle de NFs Tomadas'!$E$4:$E$9993=$A$1)*('Controle de NFs Tomadas'!$C$4:$C$9993=FR$2)*('Controle de NFs Tomadas'!$G$4:$G$9993=$A33)*('Controle de NFs Tomadas'!$I$4:$I$9993))</f>
        <v>0</v>
      </c>
      <c r="FS33" s="168">
        <f>SUMPRODUCT(('Controle de NFs Tomadas'!$E$4:$E$9993=$A$1)*('Controle de NFs Tomadas'!$C$4:$C$9993=FS$2)*('Controle de NFs Tomadas'!$G$4:$G$9993=$A33)*('Controle de NFs Tomadas'!$I$4:$I$9993))</f>
        <v>0</v>
      </c>
      <c r="FT33" s="168">
        <f>SUMPRODUCT(('Controle de NFs Tomadas'!$E$4:$E$9993=$A$1)*('Controle de NFs Tomadas'!$C$4:$C$9993=FT$2)*('Controle de NFs Tomadas'!$G$4:$G$9993=$A33)*('Controle de NFs Tomadas'!$I$4:$I$9993))</f>
        <v>0</v>
      </c>
      <c r="FU33" s="168">
        <f>SUMPRODUCT(('Controle de NFs Tomadas'!$E$4:$E$9993=$A$1)*('Controle de NFs Tomadas'!$C$4:$C$9993=FU$2)*('Controle de NFs Tomadas'!$G$4:$G$9993=$A33)*('Controle de NFs Tomadas'!$I$4:$I$9993))</f>
        <v>0</v>
      </c>
      <c r="FV33" s="168">
        <f>SUMPRODUCT(('Controle de NFs Tomadas'!$E$4:$E$9993=$A$1)*('Controle de NFs Tomadas'!$C$4:$C$9993=FV$2)*('Controle de NFs Tomadas'!$G$4:$G$9993=$A33)*('Controle de NFs Tomadas'!$I$4:$I$9993))</f>
        <v>0</v>
      </c>
      <c r="FW33" s="168">
        <f>SUMPRODUCT(('Controle de NFs Tomadas'!$E$4:$E$9993=$A$1)*('Controle de NFs Tomadas'!$C$4:$C$9993=FW$2)*('Controle de NFs Tomadas'!$G$4:$G$9993=$A33)*('Controle de NFs Tomadas'!$I$4:$I$9993))</f>
        <v>0</v>
      </c>
      <c r="FX33" s="168">
        <f>SUMPRODUCT(('Controle de NFs Tomadas'!$E$4:$E$9993=$A$1)*('Controle de NFs Tomadas'!$C$4:$C$9993=FX$2)*('Controle de NFs Tomadas'!$G$4:$G$9993=$A33)*('Controle de NFs Tomadas'!$I$4:$I$9993))</f>
        <v>0</v>
      </c>
      <c r="FY33" s="168">
        <f>SUMPRODUCT(('Controle de NFs Tomadas'!$E$4:$E$9993=$A$1)*('Controle de NFs Tomadas'!$C$4:$C$9993=FY$2)*('Controle de NFs Tomadas'!$G$4:$G$9993=$A33)*('Controle de NFs Tomadas'!$I$4:$I$9993))</f>
        <v>0</v>
      </c>
      <c r="FZ33" s="168">
        <f>SUMPRODUCT(('Controle de NFs Tomadas'!$E$4:$E$9993=$A$1)*('Controle de NFs Tomadas'!$C$4:$C$9993=FZ$2)*('Controle de NFs Tomadas'!$G$4:$G$9993=$A33)*('Controle de NFs Tomadas'!$I$4:$I$9993))</f>
        <v>0</v>
      </c>
      <c r="GA33" s="168">
        <f>SUMPRODUCT(('Controle de NFs Tomadas'!$E$4:$E$9993=$A$1)*('Controle de NFs Tomadas'!$C$4:$C$9993=GA$2)*('Controle de NFs Tomadas'!$G$4:$G$9993=$A33)*('Controle de NFs Tomadas'!$I$4:$I$9993))</f>
        <v>0</v>
      </c>
      <c r="GB33" s="168">
        <f>SUMPRODUCT(('Controle de NFs Tomadas'!$E$4:$E$9993=$A$1)*('Controle de NFs Tomadas'!$C$4:$C$9993=GB$2)*('Controle de NFs Tomadas'!$G$4:$G$9993=$A33)*('Controle de NFs Tomadas'!$I$4:$I$9993))</f>
        <v>0</v>
      </c>
      <c r="GC33" s="168">
        <f>SUMPRODUCT(('Controle de NFs Tomadas'!$E$4:$E$9993=$A$1)*('Controle de NFs Tomadas'!$C$4:$C$9993=GC$2)*('Controle de NFs Tomadas'!$G$4:$G$9993=$A33)*('Controle de NFs Tomadas'!$I$4:$I$9993))</f>
        <v>0</v>
      </c>
      <c r="GD33" s="168">
        <f>SUMPRODUCT(('Controle de NFs Tomadas'!$E$4:$E$9993=$A$1)*('Controle de NFs Tomadas'!$C$4:$C$9993=GD$2)*('Controle de NFs Tomadas'!$G$4:$G$9993=$A33)*('Controle de NFs Tomadas'!$I$4:$I$9993))</f>
        <v>0</v>
      </c>
      <c r="GE33" s="168">
        <f>SUMPRODUCT(('Controle de NFs Tomadas'!$E$4:$E$9993=$A$1)*('Controle de NFs Tomadas'!$C$4:$C$9993=GE$2)*('Controle de NFs Tomadas'!$G$4:$G$9993=$A33)*('Controle de NFs Tomadas'!$I$4:$I$9993))</f>
        <v>0</v>
      </c>
      <c r="GF33" s="168">
        <f>SUMPRODUCT(('Controle de NFs Tomadas'!$E$4:$E$9993=$A$1)*('Controle de NFs Tomadas'!$C$4:$C$9993=GF$2)*('Controle de NFs Tomadas'!$G$4:$G$9993=$A33)*('Controle de NFs Tomadas'!$I$4:$I$9993))</f>
        <v>0</v>
      </c>
      <c r="GG33" s="168">
        <f>SUMPRODUCT(('Controle de NFs Tomadas'!$E$4:$E$9993=$A$1)*('Controle de NFs Tomadas'!$C$4:$C$9993=GG$2)*('Controle de NFs Tomadas'!$G$4:$G$9993=$A33)*('Controle de NFs Tomadas'!$I$4:$I$9993))</f>
        <v>0</v>
      </c>
      <c r="GH33" s="168">
        <f>SUMPRODUCT(('Controle de NFs Tomadas'!$E$4:$E$9993=$A$1)*('Controle de NFs Tomadas'!$C$4:$C$9993=GH$2)*('Controle de NFs Tomadas'!$G$4:$G$9993=$A33)*('Controle de NFs Tomadas'!$I$4:$I$9993))</f>
        <v>0</v>
      </c>
      <c r="GI33" s="168">
        <f>SUMPRODUCT(('Controle de NFs Tomadas'!$E$4:$E$9993=$A$1)*('Controle de NFs Tomadas'!$C$4:$C$9993=GI$2)*('Controle de NFs Tomadas'!$G$4:$G$9993=$A33)*('Controle de NFs Tomadas'!$I$4:$I$9993))</f>
        <v>0</v>
      </c>
      <c r="GJ33" s="168">
        <f>SUMPRODUCT(('Controle de NFs Tomadas'!$E$4:$E$9993=$A$1)*('Controle de NFs Tomadas'!$C$4:$C$9993=GJ$2)*('Controle de NFs Tomadas'!$G$4:$G$9993=$A33)*('Controle de NFs Tomadas'!$I$4:$I$9993))</f>
        <v>0</v>
      </c>
      <c r="GK33" s="168">
        <f>SUMPRODUCT(('Controle de NFs Tomadas'!$E$4:$E$9993=$A$1)*('Controle de NFs Tomadas'!$C$4:$C$9993=GK$2)*('Controle de NFs Tomadas'!$G$4:$G$9993=$A33)*('Controle de NFs Tomadas'!$I$4:$I$9993))</f>
        <v>0</v>
      </c>
      <c r="GL33" s="168">
        <f>SUMPRODUCT(('Controle de NFs Tomadas'!$E$4:$E$9993=$A$1)*('Controle de NFs Tomadas'!$C$4:$C$9993=GL$2)*('Controle de NFs Tomadas'!$G$4:$G$9993=$A33)*('Controle de NFs Tomadas'!$I$4:$I$9993))</f>
        <v>0</v>
      </c>
      <c r="GM33" s="168">
        <f>SUMPRODUCT(('Controle de NFs Tomadas'!$E$4:$E$9993=$A$1)*('Controle de NFs Tomadas'!$C$4:$C$9993=GM$2)*('Controle de NFs Tomadas'!$G$4:$G$9993=$A33)*('Controle de NFs Tomadas'!$I$4:$I$9993))</f>
        <v>0</v>
      </c>
      <c r="GN33" s="168">
        <f>SUMPRODUCT(('Controle de NFs Tomadas'!$E$4:$E$9993=$A$1)*('Controle de NFs Tomadas'!$C$4:$C$9993=GN$2)*('Controle de NFs Tomadas'!$G$4:$G$9993=$A33)*('Controle de NFs Tomadas'!$I$4:$I$9993))</f>
        <v>0</v>
      </c>
      <c r="GO33" s="168">
        <f>SUMPRODUCT(('Controle de NFs Tomadas'!$E$4:$E$9993=$A$1)*('Controle de NFs Tomadas'!$C$4:$C$9993=GO$2)*('Controle de NFs Tomadas'!$G$4:$G$9993=$A33)*('Controle de NFs Tomadas'!$I$4:$I$9993))</f>
        <v>0</v>
      </c>
      <c r="GP33" s="168">
        <f>SUMPRODUCT(('Controle de NFs Tomadas'!$E$4:$E$9993=$A$1)*('Controle de NFs Tomadas'!$C$4:$C$9993=GP$2)*('Controle de NFs Tomadas'!$G$4:$G$9993=$A33)*('Controle de NFs Tomadas'!$I$4:$I$9993))</f>
        <v>0</v>
      </c>
      <c r="GQ33" s="168">
        <f>SUMPRODUCT(('Controle de NFs Tomadas'!$E$4:$E$9993=$A$1)*('Controle de NFs Tomadas'!$C$4:$C$9993=GQ$2)*('Controle de NFs Tomadas'!$G$4:$G$9993=$A33)*('Controle de NFs Tomadas'!$I$4:$I$9993))</f>
        <v>0</v>
      </c>
      <c r="GR33" s="168">
        <f>SUMPRODUCT(('Controle de NFs Tomadas'!$E$4:$E$9993=$A$1)*('Controle de NFs Tomadas'!$C$4:$C$9993=GR$2)*('Controle de NFs Tomadas'!$G$4:$G$9993=$A33)*('Controle de NFs Tomadas'!$I$4:$I$9993))</f>
        <v>0</v>
      </c>
      <c r="GS33" s="168">
        <f>SUMPRODUCT(('Controle de NFs Tomadas'!$E$4:$E$9993=$A$1)*('Controle de NFs Tomadas'!$C$4:$C$9993=GS$2)*('Controle de NFs Tomadas'!$G$4:$G$9993=$A33)*('Controle de NFs Tomadas'!$I$4:$I$9993))</f>
        <v>0</v>
      </c>
      <c r="GT33" s="168">
        <f>SUMPRODUCT(('Controle de NFs Tomadas'!$E$4:$E$9993=$A$1)*('Controle de NFs Tomadas'!$C$4:$C$9993=GT$2)*('Controle de NFs Tomadas'!$G$4:$G$9993=$A33)*('Controle de NFs Tomadas'!$I$4:$I$9993))</f>
        <v>0</v>
      </c>
      <c r="GU33" s="168">
        <f>SUMPRODUCT(('Controle de NFs Tomadas'!$E$4:$E$9993=$A$1)*('Controle de NFs Tomadas'!$C$4:$C$9993=GU$2)*('Controle de NFs Tomadas'!$G$4:$G$9993=$A33)*('Controle de NFs Tomadas'!$I$4:$I$9993))</f>
        <v>0</v>
      </c>
      <c r="GV33" s="168">
        <f>SUMPRODUCT(('Controle de NFs Tomadas'!$E$4:$E$9993=$A$1)*('Controle de NFs Tomadas'!$C$4:$C$9993=GV$2)*('Controle de NFs Tomadas'!$G$4:$G$9993=$A33)*('Controle de NFs Tomadas'!$I$4:$I$9993))</f>
        <v>0</v>
      </c>
      <c r="GW33" s="168">
        <f>SUMPRODUCT(('Controle de NFs Tomadas'!$E$4:$E$9993=$A$1)*('Controle de NFs Tomadas'!$C$4:$C$9993=GW$2)*('Controle de NFs Tomadas'!$G$4:$G$9993=$A33)*('Controle de NFs Tomadas'!$I$4:$I$9993))</f>
        <v>0</v>
      </c>
      <c r="GX33" s="168">
        <f>SUMPRODUCT(('Controle de NFs Tomadas'!$E$4:$E$9993=$A$1)*('Controle de NFs Tomadas'!$C$4:$C$9993=GX$2)*('Controle de NFs Tomadas'!$G$4:$G$9993=$A33)*('Controle de NFs Tomadas'!$I$4:$I$9993))</f>
        <v>0</v>
      </c>
      <c r="GY33" s="168">
        <f>SUMPRODUCT(('Controle de NFs Tomadas'!$E$4:$E$9993=$A$1)*('Controle de NFs Tomadas'!$C$4:$C$9993=GY$2)*('Controle de NFs Tomadas'!$G$4:$G$9993=$A33)*('Controle de NFs Tomadas'!$I$4:$I$9993))</f>
        <v>0</v>
      </c>
      <c r="GZ33" s="168">
        <f>SUMPRODUCT(('Controle de NFs Tomadas'!$E$4:$E$9993=$A$1)*('Controle de NFs Tomadas'!$C$4:$C$9993=GZ$2)*('Controle de NFs Tomadas'!$G$4:$G$9993=$A33)*('Controle de NFs Tomadas'!$I$4:$I$9993))</f>
        <v>0</v>
      </c>
      <c r="HA33" s="168">
        <f>SUMPRODUCT(('Controle de NFs Tomadas'!$E$4:$E$9993=$A$1)*('Controle de NFs Tomadas'!$C$4:$C$9993=HA$2)*('Controle de NFs Tomadas'!$G$4:$G$9993=$A33)*('Controle de NFs Tomadas'!$I$4:$I$9993))</f>
        <v>0</v>
      </c>
      <c r="HB33" s="168">
        <f>SUMPRODUCT(('Controle de NFs Tomadas'!$E$4:$E$9993=$A$1)*('Controle de NFs Tomadas'!$C$4:$C$9993=HB$2)*('Controle de NFs Tomadas'!$G$4:$G$9993=$A33)*('Controle de NFs Tomadas'!$I$4:$I$9993))</f>
        <v>0</v>
      </c>
      <c r="HC33" s="168">
        <f>SUMPRODUCT(('Controle de NFs Tomadas'!$E$4:$E$9993=$A$1)*('Controle de NFs Tomadas'!$C$4:$C$9993=HC$2)*('Controle de NFs Tomadas'!$G$4:$G$9993=$A33)*('Controle de NFs Tomadas'!$I$4:$I$9993))</f>
        <v>0</v>
      </c>
      <c r="HD33" s="168">
        <f>SUMPRODUCT(('Controle de NFs Tomadas'!$E$4:$E$9993=$A$1)*('Controle de NFs Tomadas'!$C$4:$C$9993=HD$2)*('Controle de NFs Tomadas'!$G$4:$G$9993=$A33)*('Controle de NFs Tomadas'!$I$4:$I$9993))</f>
        <v>0</v>
      </c>
      <c r="HE33" s="168">
        <f>SUMPRODUCT(('Controle de NFs Tomadas'!$E$4:$E$9993=$A$1)*('Controle de NFs Tomadas'!$C$4:$C$9993=HE$2)*('Controle de NFs Tomadas'!$G$4:$G$9993=$A33)*('Controle de NFs Tomadas'!$I$4:$I$9993))</f>
        <v>0</v>
      </c>
      <c r="HF33" s="168">
        <f>SUMPRODUCT(('Controle de NFs Tomadas'!$E$4:$E$9993=$A$1)*('Controle de NFs Tomadas'!$C$4:$C$9993=HF$2)*('Controle de NFs Tomadas'!$G$4:$G$9993=$A33)*('Controle de NFs Tomadas'!$I$4:$I$9993))</f>
        <v>0</v>
      </c>
      <c r="HG33" s="168">
        <f>SUMPRODUCT(('Controle de NFs Tomadas'!$E$4:$E$9993=$A$1)*('Controle de NFs Tomadas'!$C$4:$C$9993=HG$2)*('Controle de NFs Tomadas'!$G$4:$G$9993=$A33)*('Controle de NFs Tomadas'!$I$4:$I$9993))</f>
        <v>0</v>
      </c>
      <c r="HH33" s="168">
        <f>SUMPRODUCT(('Controle de NFs Tomadas'!$E$4:$E$9993=$A$1)*('Controle de NFs Tomadas'!$C$4:$C$9993=HH$2)*('Controle de NFs Tomadas'!$G$4:$G$9993=$A33)*('Controle de NFs Tomadas'!$I$4:$I$9993))</f>
        <v>0</v>
      </c>
      <c r="HI33" s="168">
        <f>SUMPRODUCT(('Controle de NFs Tomadas'!$E$4:$E$9993=$A$1)*('Controle de NFs Tomadas'!$C$4:$C$9993=HI$2)*('Controle de NFs Tomadas'!$G$4:$G$9993=$A33)*('Controle de NFs Tomadas'!$I$4:$I$9993))</f>
        <v>0</v>
      </c>
      <c r="HJ33" s="168">
        <f>SUMPRODUCT(('Controle de NFs Tomadas'!$E$4:$E$9993=$A$1)*('Controle de NFs Tomadas'!$C$4:$C$9993=HJ$2)*('Controle de NFs Tomadas'!$G$4:$G$9993=$A33)*('Controle de NFs Tomadas'!$I$4:$I$9993))</f>
        <v>0</v>
      </c>
      <c r="HK33" s="168">
        <f>SUMPRODUCT(('Controle de NFs Tomadas'!$E$4:$E$9993=$A$1)*('Controle de NFs Tomadas'!$C$4:$C$9993=HK$2)*('Controle de NFs Tomadas'!$G$4:$G$9993=$A33)*('Controle de NFs Tomadas'!$I$4:$I$9993))</f>
        <v>0</v>
      </c>
      <c r="HL33" s="168">
        <f>SUMPRODUCT(('Controle de NFs Tomadas'!$E$4:$E$9993=$A$1)*('Controle de NFs Tomadas'!$C$4:$C$9993=HL$2)*('Controle de NFs Tomadas'!$G$4:$G$9993=$A33)*('Controle de NFs Tomadas'!$I$4:$I$9993))</f>
        <v>0</v>
      </c>
      <c r="HM33" s="168">
        <f>SUMPRODUCT(('Controle de NFs Tomadas'!$E$4:$E$9993=$A$1)*('Controle de NFs Tomadas'!$C$4:$C$9993=HM$2)*('Controle de NFs Tomadas'!$G$4:$G$9993=$A33)*('Controle de NFs Tomadas'!$I$4:$I$9993))</f>
        <v>0</v>
      </c>
      <c r="HN33" s="168">
        <f>SUMPRODUCT(('Controle de NFs Tomadas'!$E$4:$E$9993=$A$1)*('Controle de NFs Tomadas'!$C$4:$C$9993=HN$2)*('Controle de NFs Tomadas'!$G$4:$G$9993=$A33)*('Controle de NFs Tomadas'!$I$4:$I$9993))</f>
        <v>0</v>
      </c>
      <c r="HO33" s="168">
        <f>SUMPRODUCT(('Controle de NFs Tomadas'!$E$4:$E$9993=$A$1)*('Controle de NFs Tomadas'!$C$4:$C$9993=HO$2)*('Controle de NFs Tomadas'!$G$4:$G$9993=$A33)*('Controle de NFs Tomadas'!$I$4:$I$9993))</f>
        <v>0</v>
      </c>
      <c r="HP33" s="168">
        <f>SUMPRODUCT(('Controle de NFs Tomadas'!$E$4:$E$9993=$A$1)*('Controle de NFs Tomadas'!$C$4:$C$9993=HP$2)*('Controle de NFs Tomadas'!$G$4:$G$9993=$A33)*('Controle de NFs Tomadas'!$I$4:$I$9993))</f>
        <v>0</v>
      </c>
      <c r="HQ33" s="168">
        <f>SUMPRODUCT(('Controle de NFs Tomadas'!$E$4:$E$9993=$A$1)*('Controle de NFs Tomadas'!$C$4:$C$9993=HQ$2)*('Controle de NFs Tomadas'!$G$4:$G$9993=$A33)*('Controle de NFs Tomadas'!$I$4:$I$9993))</f>
        <v>0</v>
      </c>
      <c r="HR33" s="168">
        <f>SUMPRODUCT(('Controle de NFs Tomadas'!$E$4:$E$9993=$A$1)*('Controle de NFs Tomadas'!$C$4:$C$9993=HR$2)*('Controle de NFs Tomadas'!$G$4:$G$9993=$A33)*('Controle de NFs Tomadas'!$I$4:$I$9993))</f>
        <v>0</v>
      </c>
      <c r="HS33" s="168">
        <f>SUMPRODUCT(('Controle de NFs Tomadas'!$E$4:$E$9993=$A$1)*('Controle de NFs Tomadas'!$C$4:$C$9993=HS$2)*('Controle de NFs Tomadas'!$G$4:$G$9993=$A33)*('Controle de NFs Tomadas'!$I$4:$I$9993))</f>
        <v>0</v>
      </c>
      <c r="HT33" s="168">
        <f>SUMPRODUCT(('Controle de NFs Tomadas'!$E$4:$E$9993=$A$1)*('Controle de NFs Tomadas'!$C$4:$C$9993=HT$2)*('Controle de NFs Tomadas'!$G$4:$G$9993=$A33)*('Controle de NFs Tomadas'!$I$4:$I$9993))</f>
        <v>0</v>
      </c>
      <c r="HU33" s="168">
        <f>SUMPRODUCT(('Controle de NFs Tomadas'!$E$4:$E$9993=$A$1)*('Controle de NFs Tomadas'!$C$4:$C$9993=HU$2)*('Controle de NFs Tomadas'!$G$4:$G$9993=$A33)*('Controle de NFs Tomadas'!$I$4:$I$9993))</f>
        <v>0</v>
      </c>
      <c r="HV33" s="168">
        <f>SUMPRODUCT(('Controle de NFs Tomadas'!$E$4:$E$9993=$A$1)*('Controle de NFs Tomadas'!$C$4:$C$9993=HV$2)*('Controle de NFs Tomadas'!$G$4:$G$9993=$A33)*('Controle de NFs Tomadas'!$I$4:$I$9993))</f>
        <v>0</v>
      </c>
      <c r="HW33" s="168">
        <f>SUMPRODUCT(('Controle de NFs Tomadas'!$E$4:$E$9993=$A$1)*('Controle de NFs Tomadas'!$C$4:$C$9993=HW$2)*('Controle de NFs Tomadas'!$G$4:$G$9993=$A33)*('Controle de NFs Tomadas'!$I$4:$I$9993))</f>
        <v>0</v>
      </c>
      <c r="HX33" s="168">
        <f>SUMPRODUCT(('Controle de NFs Tomadas'!$E$4:$E$9993=$A$1)*('Controle de NFs Tomadas'!$C$4:$C$9993=HX$2)*('Controle de NFs Tomadas'!$G$4:$G$9993=$A33)*('Controle de NFs Tomadas'!$I$4:$I$9993))</f>
        <v>0</v>
      </c>
      <c r="HY33" s="168">
        <f>SUMPRODUCT(('Controle de NFs Tomadas'!$E$4:$E$9993=$A$1)*('Controle de NFs Tomadas'!$C$4:$C$9993=HY$2)*('Controle de NFs Tomadas'!$G$4:$G$9993=$A33)*('Controle de NFs Tomadas'!$I$4:$I$9993))</f>
        <v>0</v>
      </c>
      <c r="HZ33" s="168">
        <f>SUMPRODUCT(('Controle de NFs Tomadas'!$E$4:$E$9993=$A$1)*('Controle de NFs Tomadas'!$C$4:$C$9993=HZ$2)*('Controle de NFs Tomadas'!$G$4:$G$9993=$A33)*('Controle de NFs Tomadas'!$I$4:$I$9993))</f>
        <v>0</v>
      </c>
      <c r="IA33" s="168">
        <f>SUMPRODUCT(('Controle de NFs Tomadas'!$E$4:$E$9993=$A$1)*('Controle de NFs Tomadas'!$C$4:$C$9993=IA$2)*('Controle de NFs Tomadas'!$G$4:$G$9993=$A33)*('Controle de NFs Tomadas'!$I$4:$I$9993))</f>
        <v>0</v>
      </c>
      <c r="IB33" s="168">
        <f>SUMPRODUCT(('Controle de NFs Tomadas'!$E$4:$E$9993=$A$1)*('Controle de NFs Tomadas'!$C$4:$C$9993=IB$2)*('Controle de NFs Tomadas'!$G$4:$G$9993=$A33)*('Controle de NFs Tomadas'!$I$4:$I$9993))</f>
        <v>0</v>
      </c>
      <c r="IC33" s="168">
        <f>SUMPRODUCT(('Controle de NFs Tomadas'!$E$4:$E$9993=$A$1)*('Controle de NFs Tomadas'!$C$4:$C$9993=IC$2)*('Controle de NFs Tomadas'!$G$4:$G$9993=$A33)*('Controle de NFs Tomadas'!$I$4:$I$9993))</f>
        <v>0</v>
      </c>
      <c r="ID33" s="168">
        <f>SUMPRODUCT(('Controle de NFs Tomadas'!$E$4:$E$9993=$A$1)*('Controle de NFs Tomadas'!$C$4:$C$9993=ID$2)*('Controle de NFs Tomadas'!$G$4:$G$9993=$A33)*('Controle de NFs Tomadas'!$I$4:$I$9993))</f>
        <v>0</v>
      </c>
      <c r="IE33" s="168">
        <f>SUMPRODUCT(('Controle de NFs Tomadas'!$E$4:$E$9993=$A$1)*('Controle de NFs Tomadas'!$C$4:$C$9993=IE$2)*('Controle de NFs Tomadas'!$G$4:$G$9993=$A33)*('Controle de NFs Tomadas'!$I$4:$I$9993))</f>
        <v>0</v>
      </c>
      <c r="IF33" s="168">
        <f>SUMPRODUCT(('Controle de NFs Tomadas'!$E$4:$E$9993=$A$1)*('Controle de NFs Tomadas'!$C$4:$C$9993=IF$2)*('Controle de NFs Tomadas'!$G$4:$G$9993=$A33)*('Controle de NFs Tomadas'!$I$4:$I$9993))</f>
        <v>0</v>
      </c>
      <c r="IG33" s="168">
        <f>SUMPRODUCT(('Controle de NFs Tomadas'!$E$4:$E$9993=$A$1)*('Controle de NFs Tomadas'!$C$4:$C$9993=IG$2)*('Controle de NFs Tomadas'!$G$4:$G$9993=$A33)*('Controle de NFs Tomadas'!$I$4:$I$9993))</f>
        <v>0</v>
      </c>
      <c r="IH33" s="168">
        <f>SUMPRODUCT(('Controle de NFs Tomadas'!$E$4:$E$9993=$A$1)*('Controle de NFs Tomadas'!$C$4:$C$9993=IH$2)*('Controle de NFs Tomadas'!$G$4:$G$9993=$A33)*('Controle de NFs Tomadas'!$I$4:$I$9993))</f>
        <v>0</v>
      </c>
      <c r="II33" s="168">
        <f>SUMPRODUCT(('Controle de NFs Tomadas'!$E$4:$E$9993=$A$1)*('Controle de NFs Tomadas'!$C$4:$C$9993=II$2)*('Controle de NFs Tomadas'!$G$4:$G$9993=$A33)*('Controle de NFs Tomadas'!$I$4:$I$9993))</f>
        <v>0</v>
      </c>
      <c r="IJ33" s="168">
        <f>SUMPRODUCT(('Controle de NFs Tomadas'!$E$4:$E$9993=$A$1)*('Controle de NFs Tomadas'!$C$4:$C$9993=IJ$2)*('Controle de NFs Tomadas'!$G$4:$G$9993=$A33)*('Controle de NFs Tomadas'!$I$4:$I$9993))</f>
        <v>0</v>
      </c>
      <c r="IK33" s="168">
        <f>SUMPRODUCT(('Controle de NFs Tomadas'!$E$4:$E$9993=$A$1)*('Controle de NFs Tomadas'!$C$4:$C$9993=IK$2)*('Controle de NFs Tomadas'!$G$4:$G$9993=$A33)*('Controle de NFs Tomadas'!$I$4:$I$9993))</f>
        <v>0</v>
      </c>
      <c r="IL33" s="168">
        <f>SUMPRODUCT(('Controle de NFs Tomadas'!$E$4:$E$9993=$A$1)*('Controle de NFs Tomadas'!$C$4:$C$9993=IL$2)*('Controle de NFs Tomadas'!$G$4:$G$9993=$A33)*('Controle de NFs Tomadas'!$I$4:$I$9993))</f>
        <v>0</v>
      </c>
    </row>
    <row r="34" spans="1:246" ht="15.75" customHeight="1" outlineLevel="1" x14ac:dyDescent="0.35">
      <c r="A34" s="3" t="s">
        <v>56</v>
      </c>
      <c r="B34" s="70"/>
      <c r="C34" s="70"/>
      <c r="D34" s="168">
        <f>SUMPRODUCT(('Controle de NFs Tomadas'!$E$4:$E$9993=$A$1)*('Controle de NFs Tomadas'!$C$4:$C$9993=D$2)*('Controle de NFs Tomadas'!$G$4:$G$9993=$A34)*('Controle de NFs Tomadas'!$I$4:$I$9993))</f>
        <v>0</v>
      </c>
      <c r="E34" s="168">
        <f>SUMPRODUCT(('Controle de NFs Tomadas'!$E$4:$E$9993=$A$1)*('Controle de NFs Tomadas'!$C$4:$C$9993=E$2)*('Controle de NFs Tomadas'!$G$4:$G$9993=$A34)*('Controle de NFs Tomadas'!$I$4:$I$9993))</f>
        <v>0</v>
      </c>
      <c r="F34" s="168">
        <f>SUMPRODUCT(('Controle de NFs Tomadas'!$E$4:$E$9993=$A$1)*('Controle de NFs Tomadas'!$C$4:$C$9993=F$2)*('Controle de NFs Tomadas'!$G$4:$G$9993=$A34)*('Controle de NFs Tomadas'!$I$4:$I$9993))</f>
        <v>0</v>
      </c>
      <c r="G34" s="168">
        <f>SUMPRODUCT(('Controle de NFs Tomadas'!$E$4:$E$9993=$A$1)*('Controle de NFs Tomadas'!$C$4:$C$9993=G$2)*('Controle de NFs Tomadas'!$G$4:$G$9993=$A34)*('Controle de NFs Tomadas'!$I$4:$I$9993))</f>
        <v>0</v>
      </c>
      <c r="H34" s="168">
        <f>SUMPRODUCT(('Controle de NFs Tomadas'!$E$4:$E$9993=$A$1)*('Controle de NFs Tomadas'!$C$4:$C$9993=H$2)*('Controle de NFs Tomadas'!$G$4:$G$9993=$A34)*('Controle de NFs Tomadas'!$I$4:$I$9993))</f>
        <v>0</v>
      </c>
      <c r="I34" s="168">
        <f>SUMPRODUCT(('Controle de NFs Tomadas'!$E$4:$E$9993=$A$1)*('Controle de NFs Tomadas'!$C$4:$C$9993=I$2)*('Controle de NFs Tomadas'!$G$4:$G$9993=$A34)*('Controle de NFs Tomadas'!$I$4:$I$9993))</f>
        <v>0</v>
      </c>
      <c r="J34" s="168">
        <f>SUMPRODUCT(('Controle de NFs Tomadas'!$E$4:$E$9993=$A$1)*('Controle de NFs Tomadas'!$C$4:$C$9993=J$2)*('Controle de NFs Tomadas'!$G$4:$G$9993=$A34)*('Controle de NFs Tomadas'!$I$4:$I$9993))</f>
        <v>0</v>
      </c>
      <c r="K34" s="168">
        <f>SUMPRODUCT(('Controle de NFs Tomadas'!$E$4:$E$9993=$A$1)*('Controle de NFs Tomadas'!$C$4:$C$9993=K$2)*('Controle de NFs Tomadas'!$G$4:$G$9993=$A34)*('Controle de NFs Tomadas'!$I$4:$I$9993))</f>
        <v>0</v>
      </c>
      <c r="L34" s="168">
        <f>SUMPRODUCT(('Controle de NFs Tomadas'!$E$4:$E$9993=$A$1)*('Controle de NFs Tomadas'!$C$4:$C$9993=L$2)*('Controle de NFs Tomadas'!$G$4:$G$9993=$A34)*('Controle de NFs Tomadas'!$I$4:$I$9993))</f>
        <v>0</v>
      </c>
      <c r="M34" s="168">
        <f>SUMPRODUCT(('Controle de NFs Tomadas'!$E$4:$E$9993=$A$1)*('Controle de NFs Tomadas'!$C$4:$C$9993=M$2)*('Controle de NFs Tomadas'!$G$4:$G$9993=$A34)*('Controle de NFs Tomadas'!$I$4:$I$9993))</f>
        <v>0</v>
      </c>
      <c r="N34" s="168">
        <f>SUMPRODUCT(('Controle de NFs Tomadas'!$E$4:$E$9993=$A$1)*('Controle de NFs Tomadas'!$C$4:$C$9993=N$2)*('Controle de NFs Tomadas'!$G$4:$G$9993=$A34)*('Controle de NFs Tomadas'!$I$4:$I$9993))</f>
        <v>0</v>
      </c>
      <c r="O34" s="168">
        <f>SUMPRODUCT(('Controle de NFs Tomadas'!$E$4:$E$9993=$A$1)*('Controle de NFs Tomadas'!$C$4:$C$9993=O$2)*('Controle de NFs Tomadas'!$G$4:$G$9993=$A34)*('Controle de NFs Tomadas'!$I$4:$I$9993))</f>
        <v>0</v>
      </c>
      <c r="P34" s="168">
        <f>SUMPRODUCT(('Controle de NFs Tomadas'!$E$4:$E$9993=$A$1)*('Controle de NFs Tomadas'!$C$4:$C$9993=P$2)*('Controle de NFs Tomadas'!$G$4:$G$9993=$A34)*('Controle de NFs Tomadas'!$I$4:$I$9993))</f>
        <v>0</v>
      </c>
      <c r="Q34" s="168">
        <f>SUMPRODUCT(('Controle de NFs Tomadas'!$E$4:$E$9993=$A$1)*('Controle de NFs Tomadas'!$C$4:$C$9993=Q$2)*('Controle de NFs Tomadas'!$G$4:$G$9993=$A34)*('Controle de NFs Tomadas'!$I$4:$I$9993))</f>
        <v>0</v>
      </c>
      <c r="R34" s="168">
        <f>SUMPRODUCT(('Controle de NFs Tomadas'!$E$4:$E$9993=$A$1)*('Controle de NFs Tomadas'!$C$4:$C$9993=R$2)*('Controle de NFs Tomadas'!$G$4:$G$9993=$A34)*('Controle de NFs Tomadas'!$I$4:$I$9993))</f>
        <v>0</v>
      </c>
      <c r="S34" s="168">
        <f>SUMPRODUCT(('Controle de NFs Tomadas'!$E$4:$E$9993=$A$1)*('Controle de NFs Tomadas'!$C$4:$C$9993=S$2)*('Controle de NFs Tomadas'!$G$4:$G$9993=$A34)*('Controle de NFs Tomadas'!$I$4:$I$9993))</f>
        <v>0</v>
      </c>
      <c r="T34" s="168">
        <f>SUMPRODUCT(('Controle de NFs Tomadas'!$E$4:$E$9993=$A$1)*('Controle de NFs Tomadas'!$C$4:$C$9993=T$2)*('Controle de NFs Tomadas'!$G$4:$G$9993=$A34)*('Controle de NFs Tomadas'!$I$4:$I$9993))</f>
        <v>0</v>
      </c>
      <c r="U34" s="168">
        <f>SUMPRODUCT(('Controle de NFs Tomadas'!$E$4:$E$9993=$A$1)*('Controle de NFs Tomadas'!$C$4:$C$9993=U$2)*('Controle de NFs Tomadas'!$G$4:$G$9993=$A34)*('Controle de NFs Tomadas'!$I$4:$I$9993))</f>
        <v>0</v>
      </c>
      <c r="V34" s="168">
        <f>SUMPRODUCT(('Controle de NFs Tomadas'!$E$4:$E$9993=$A$1)*('Controle de NFs Tomadas'!$C$4:$C$9993=V$2)*('Controle de NFs Tomadas'!$G$4:$G$9993=$A34)*('Controle de NFs Tomadas'!$I$4:$I$9993))</f>
        <v>0</v>
      </c>
      <c r="W34" s="168">
        <f>SUMPRODUCT(('Controle de NFs Tomadas'!$E$4:$E$9993=$A$1)*('Controle de NFs Tomadas'!$C$4:$C$9993=W$2)*('Controle de NFs Tomadas'!$G$4:$G$9993=$A34)*('Controle de NFs Tomadas'!$I$4:$I$9993))</f>
        <v>0</v>
      </c>
      <c r="X34" s="168">
        <f>SUMPRODUCT(('Controle de NFs Tomadas'!$E$4:$E$9993=$A$1)*('Controle de NFs Tomadas'!$C$4:$C$9993=X$2)*('Controle de NFs Tomadas'!$G$4:$G$9993=$A34)*('Controle de NFs Tomadas'!$I$4:$I$9993))</f>
        <v>0</v>
      </c>
      <c r="Y34" s="168">
        <f>SUMPRODUCT(('Controle de NFs Tomadas'!$E$4:$E$9993=$A$1)*('Controle de NFs Tomadas'!$C$4:$C$9993=Y$2)*('Controle de NFs Tomadas'!$G$4:$G$9993=$A34)*('Controle de NFs Tomadas'!$I$4:$I$9993))</f>
        <v>0</v>
      </c>
      <c r="Z34" s="168">
        <f>SUMPRODUCT(('Controle de NFs Tomadas'!$E$4:$E$9993=$A$1)*('Controle de NFs Tomadas'!$C$4:$C$9993=Z$2)*('Controle de NFs Tomadas'!$G$4:$G$9993=$A34)*('Controle de NFs Tomadas'!$I$4:$I$9993))</f>
        <v>0</v>
      </c>
      <c r="AA34" s="168">
        <f>SUMPRODUCT(('Controle de NFs Tomadas'!$E$4:$E$9993=$A$1)*('Controle de NFs Tomadas'!$C$4:$C$9993=AA$2)*('Controle de NFs Tomadas'!$G$4:$G$9993=$A34)*('Controle de NFs Tomadas'!$I$4:$I$9993))</f>
        <v>0</v>
      </c>
      <c r="AB34" s="168">
        <f>SUMPRODUCT(('Controle de NFs Tomadas'!$E$4:$E$9993=$A$1)*('Controle de NFs Tomadas'!$C$4:$C$9993=AB$2)*('Controle de NFs Tomadas'!$G$4:$G$9993=$A34)*('Controle de NFs Tomadas'!$I$4:$I$9993))</f>
        <v>0</v>
      </c>
      <c r="AC34" s="168">
        <f>SUMPRODUCT(('Controle de NFs Tomadas'!$E$4:$E$9993=$A$1)*('Controle de NFs Tomadas'!$C$4:$C$9993=AC$2)*('Controle de NFs Tomadas'!$G$4:$G$9993=$A34)*('Controle de NFs Tomadas'!$I$4:$I$9993))</f>
        <v>0</v>
      </c>
      <c r="AD34" s="168">
        <f>SUMPRODUCT(('Controle de NFs Tomadas'!$E$4:$E$9993=$A$1)*('Controle de NFs Tomadas'!$C$4:$C$9993=AD$2)*('Controle de NFs Tomadas'!$G$4:$G$9993=$A34)*('Controle de NFs Tomadas'!$I$4:$I$9993))</f>
        <v>0</v>
      </c>
      <c r="AE34" s="168">
        <f>SUMPRODUCT(('Controle de NFs Tomadas'!$E$4:$E$9993=$A$1)*('Controle de NFs Tomadas'!$C$4:$C$9993=AE$2)*('Controle de NFs Tomadas'!$G$4:$G$9993=$A34)*('Controle de NFs Tomadas'!$I$4:$I$9993))</f>
        <v>0</v>
      </c>
      <c r="AF34" s="168">
        <f>SUMPRODUCT(('Controle de NFs Tomadas'!$E$4:$E$9993=$A$1)*('Controle de NFs Tomadas'!$C$4:$C$9993=AF$2)*('Controle de NFs Tomadas'!$G$4:$G$9993=$A34)*('Controle de NFs Tomadas'!$I$4:$I$9993))</f>
        <v>0</v>
      </c>
      <c r="AG34" s="168">
        <f>SUMPRODUCT(('Controle de NFs Tomadas'!$E$4:$E$9993=$A$1)*('Controle de NFs Tomadas'!$C$4:$C$9993=AG$2)*('Controle de NFs Tomadas'!$G$4:$G$9993=$A34)*('Controle de NFs Tomadas'!$I$4:$I$9993))</f>
        <v>0</v>
      </c>
      <c r="AH34" s="168">
        <f>SUMPRODUCT(('Controle de NFs Tomadas'!$E$4:$E$9993=$A$1)*('Controle de NFs Tomadas'!$C$4:$C$9993=AH$2)*('Controle de NFs Tomadas'!$G$4:$G$9993=$A34)*('Controle de NFs Tomadas'!$I$4:$I$9993))</f>
        <v>0</v>
      </c>
      <c r="AI34" s="168">
        <f>SUMPRODUCT(('Controle de NFs Tomadas'!$E$4:$E$9993=$A$1)*('Controle de NFs Tomadas'!$C$4:$C$9993=AI$2)*('Controle de NFs Tomadas'!$G$4:$G$9993=$A34)*('Controle de NFs Tomadas'!$I$4:$I$9993))</f>
        <v>0</v>
      </c>
      <c r="AJ34" s="168">
        <f>SUMPRODUCT(('Controle de NFs Tomadas'!$E$4:$E$9993=$A$1)*('Controle de NFs Tomadas'!$C$4:$C$9993=AJ$2)*('Controle de NFs Tomadas'!$G$4:$G$9993=$A34)*('Controle de NFs Tomadas'!$I$4:$I$9993))</f>
        <v>0</v>
      </c>
      <c r="AK34" s="168">
        <f>SUMPRODUCT(('Controle de NFs Tomadas'!$E$4:$E$9993=$A$1)*('Controle de NFs Tomadas'!$C$4:$C$9993=AK$2)*('Controle de NFs Tomadas'!$G$4:$G$9993=$A34)*('Controle de NFs Tomadas'!$I$4:$I$9993))</f>
        <v>0</v>
      </c>
      <c r="AL34" s="168">
        <f>SUMPRODUCT(('Controle de NFs Tomadas'!$E$4:$E$9993=$A$1)*('Controle de NFs Tomadas'!$C$4:$C$9993=AL$2)*('Controle de NFs Tomadas'!$G$4:$G$9993=$A34)*('Controle de NFs Tomadas'!$I$4:$I$9993))</f>
        <v>0</v>
      </c>
      <c r="AM34" s="168">
        <f>SUMPRODUCT(('Controle de NFs Tomadas'!$E$4:$E$9993=$A$1)*('Controle de NFs Tomadas'!$C$4:$C$9993=AM$2)*('Controle de NFs Tomadas'!$G$4:$G$9993=$A34)*('Controle de NFs Tomadas'!$I$4:$I$9993))</f>
        <v>0</v>
      </c>
      <c r="AN34" s="168">
        <f>SUMPRODUCT(('Controle de NFs Tomadas'!$E$4:$E$9993=$A$1)*('Controle de NFs Tomadas'!$C$4:$C$9993=AN$2)*('Controle de NFs Tomadas'!$G$4:$G$9993=$A34)*('Controle de NFs Tomadas'!$I$4:$I$9993))</f>
        <v>0</v>
      </c>
      <c r="AO34" s="168">
        <f>SUMPRODUCT(('Controle de NFs Tomadas'!$E$4:$E$9993=$A$1)*('Controle de NFs Tomadas'!$C$4:$C$9993=AO$2)*('Controle de NFs Tomadas'!$G$4:$G$9993=$A34)*('Controle de NFs Tomadas'!$I$4:$I$9993))</f>
        <v>0</v>
      </c>
      <c r="AP34" s="168">
        <f>SUMPRODUCT(('Controle de NFs Tomadas'!$E$4:$E$9993=$A$1)*('Controle de NFs Tomadas'!$C$4:$C$9993=AP$2)*('Controle de NFs Tomadas'!$G$4:$G$9993=$A34)*('Controle de NFs Tomadas'!$I$4:$I$9993))</f>
        <v>0</v>
      </c>
      <c r="AQ34" s="168">
        <f>SUMPRODUCT(('Controle de NFs Tomadas'!$E$4:$E$9993=$A$1)*('Controle de NFs Tomadas'!$C$4:$C$9993=AQ$2)*('Controle de NFs Tomadas'!$G$4:$G$9993=$A34)*('Controle de NFs Tomadas'!$I$4:$I$9993))</f>
        <v>0</v>
      </c>
      <c r="AR34" s="168">
        <f>SUMPRODUCT(('Controle de NFs Tomadas'!$E$4:$E$9993=$A$1)*('Controle de NFs Tomadas'!$C$4:$C$9993=AR$2)*('Controle de NFs Tomadas'!$G$4:$G$9993=$A34)*('Controle de NFs Tomadas'!$I$4:$I$9993))</f>
        <v>0</v>
      </c>
      <c r="AS34" s="168">
        <f>SUMPRODUCT(('Controle de NFs Tomadas'!$E$4:$E$9993=$A$1)*('Controle de NFs Tomadas'!$C$4:$C$9993=AS$2)*('Controle de NFs Tomadas'!$G$4:$G$9993=$A34)*('Controle de NFs Tomadas'!$I$4:$I$9993))</f>
        <v>0</v>
      </c>
      <c r="AT34" s="168">
        <f>SUMPRODUCT(('Controle de NFs Tomadas'!$E$4:$E$9993=$A$1)*('Controle de NFs Tomadas'!$C$4:$C$9993=AT$2)*('Controle de NFs Tomadas'!$G$4:$G$9993=$A34)*('Controle de NFs Tomadas'!$I$4:$I$9993))</f>
        <v>0</v>
      </c>
      <c r="AU34" s="168">
        <f>SUMPRODUCT(('Controle de NFs Tomadas'!$E$4:$E$9993=$A$1)*('Controle de NFs Tomadas'!$C$4:$C$9993=AU$2)*('Controle de NFs Tomadas'!$G$4:$G$9993=$A34)*('Controle de NFs Tomadas'!$I$4:$I$9993))</f>
        <v>0</v>
      </c>
      <c r="AV34" s="168">
        <f>SUMPRODUCT(('Controle de NFs Tomadas'!$E$4:$E$9993=$A$1)*('Controle de NFs Tomadas'!$C$4:$C$9993=AV$2)*('Controle de NFs Tomadas'!$G$4:$G$9993=$A34)*('Controle de NFs Tomadas'!$I$4:$I$9993))</f>
        <v>0</v>
      </c>
      <c r="AW34" s="168">
        <f>SUMPRODUCT(('Controle de NFs Tomadas'!$E$4:$E$9993=$A$1)*('Controle de NFs Tomadas'!$C$4:$C$9993=AW$2)*('Controle de NFs Tomadas'!$G$4:$G$9993=$A34)*('Controle de NFs Tomadas'!$I$4:$I$9993))</f>
        <v>0</v>
      </c>
      <c r="AX34" s="168">
        <f>SUMPRODUCT(('Controle de NFs Tomadas'!$E$4:$E$9993=$A$1)*('Controle de NFs Tomadas'!$C$4:$C$9993=AX$2)*('Controle de NFs Tomadas'!$G$4:$G$9993=$A34)*('Controle de NFs Tomadas'!$I$4:$I$9993))</f>
        <v>0</v>
      </c>
      <c r="AY34" s="168">
        <f>SUMPRODUCT(('Controle de NFs Tomadas'!$E$4:$E$9993=$A$1)*('Controle de NFs Tomadas'!$C$4:$C$9993=AY$2)*('Controle de NFs Tomadas'!$G$4:$G$9993=$A34)*('Controle de NFs Tomadas'!$I$4:$I$9993))</f>
        <v>0</v>
      </c>
      <c r="AZ34" s="168">
        <f>SUMPRODUCT(('Controle de NFs Tomadas'!$E$4:$E$9993=$A$1)*('Controle de NFs Tomadas'!$C$4:$C$9993=AZ$2)*('Controle de NFs Tomadas'!$G$4:$G$9993=$A34)*('Controle de NFs Tomadas'!$I$4:$I$9993))</f>
        <v>0</v>
      </c>
      <c r="BA34" s="168">
        <f>SUMPRODUCT(('Controle de NFs Tomadas'!$E$4:$E$9993=$A$1)*('Controle de NFs Tomadas'!$C$4:$C$9993=BA$2)*('Controle de NFs Tomadas'!$G$4:$G$9993=$A34)*('Controle de NFs Tomadas'!$I$4:$I$9993))</f>
        <v>0</v>
      </c>
      <c r="BB34" s="168">
        <f>SUMPRODUCT(('Controle de NFs Tomadas'!$E$4:$E$9993=$A$1)*('Controle de NFs Tomadas'!$C$4:$C$9993=BB$2)*('Controle de NFs Tomadas'!$G$4:$G$9993=$A34)*('Controle de NFs Tomadas'!$I$4:$I$9993))</f>
        <v>0</v>
      </c>
      <c r="BC34" s="168">
        <f>SUMPRODUCT(('Controle de NFs Tomadas'!$E$4:$E$9993=$A$1)*('Controle de NFs Tomadas'!$C$4:$C$9993=BC$2)*('Controle de NFs Tomadas'!$G$4:$G$9993=$A34)*('Controle de NFs Tomadas'!$I$4:$I$9993))</f>
        <v>0</v>
      </c>
      <c r="BD34" s="168">
        <f>SUMPRODUCT(('Controle de NFs Tomadas'!$E$4:$E$9993=$A$1)*('Controle de NFs Tomadas'!$C$4:$C$9993=BD$2)*('Controle de NFs Tomadas'!$G$4:$G$9993=$A34)*('Controle de NFs Tomadas'!$I$4:$I$9993))</f>
        <v>0</v>
      </c>
      <c r="BE34" s="168">
        <f>SUMPRODUCT(('Controle de NFs Tomadas'!$E$4:$E$9993=$A$1)*('Controle de NFs Tomadas'!$C$4:$C$9993=BE$2)*('Controle de NFs Tomadas'!$G$4:$G$9993=$A34)*('Controle de NFs Tomadas'!$I$4:$I$9993))</f>
        <v>0</v>
      </c>
      <c r="BF34" s="168">
        <f>SUMPRODUCT(('Controle de NFs Tomadas'!$E$4:$E$9993=$A$1)*('Controle de NFs Tomadas'!$C$4:$C$9993=BF$2)*('Controle de NFs Tomadas'!$G$4:$G$9993=$A34)*('Controle de NFs Tomadas'!$I$4:$I$9993))</f>
        <v>0</v>
      </c>
      <c r="BG34" s="168">
        <f>SUMPRODUCT(('Controle de NFs Tomadas'!$E$4:$E$9993=$A$1)*('Controle de NFs Tomadas'!$C$4:$C$9993=BG$2)*('Controle de NFs Tomadas'!$G$4:$G$9993=$A34)*('Controle de NFs Tomadas'!$I$4:$I$9993))</f>
        <v>0</v>
      </c>
      <c r="BH34" s="168">
        <f>SUMPRODUCT(('Controle de NFs Tomadas'!$E$4:$E$9993=$A$1)*('Controle de NFs Tomadas'!$C$4:$C$9993=BH$2)*('Controle de NFs Tomadas'!$G$4:$G$9993=$A34)*('Controle de NFs Tomadas'!$I$4:$I$9993))</f>
        <v>0</v>
      </c>
      <c r="BI34" s="168">
        <f>SUMPRODUCT(('Controle de NFs Tomadas'!$E$4:$E$9993=$A$1)*('Controle de NFs Tomadas'!$C$4:$C$9993=BI$2)*('Controle de NFs Tomadas'!$G$4:$G$9993=$A34)*('Controle de NFs Tomadas'!$I$4:$I$9993))</f>
        <v>0</v>
      </c>
      <c r="BJ34" s="168">
        <f>SUMPRODUCT(('Controle de NFs Tomadas'!$E$4:$E$9993=$A$1)*('Controle de NFs Tomadas'!$C$4:$C$9993=BJ$2)*('Controle de NFs Tomadas'!$G$4:$G$9993=$A34)*('Controle de NFs Tomadas'!$I$4:$I$9993))</f>
        <v>0</v>
      </c>
      <c r="BK34" s="168">
        <f>SUMPRODUCT(('Controle de NFs Tomadas'!$E$4:$E$9993=$A$1)*('Controle de NFs Tomadas'!$C$4:$C$9993=BK$2)*('Controle de NFs Tomadas'!$G$4:$G$9993=$A34)*('Controle de NFs Tomadas'!$I$4:$I$9993))</f>
        <v>0</v>
      </c>
      <c r="BL34" s="168">
        <f>SUMPRODUCT(('Controle de NFs Tomadas'!$E$4:$E$9993=$A$1)*('Controle de NFs Tomadas'!$C$4:$C$9993=BL$2)*('Controle de NFs Tomadas'!$G$4:$G$9993=$A34)*('Controle de NFs Tomadas'!$I$4:$I$9993))</f>
        <v>0</v>
      </c>
      <c r="BM34" s="168">
        <f>SUMPRODUCT(('Controle de NFs Tomadas'!$E$4:$E$9993=$A$1)*('Controle de NFs Tomadas'!$C$4:$C$9993=BM$2)*('Controle de NFs Tomadas'!$G$4:$G$9993=$A34)*('Controle de NFs Tomadas'!$I$4:$I$9993))</f>
        <v>0</v>
      </c>
      <c r="BN34" s="168">
        <f>SUMPRODUCT(('Controle de NFs Tomadas'!$E$4:$E$9993=$A$1)*('Controle de NFs Tomadas'!$C$4:$C$9993=BN$2)*('Controle de NFs Tomadas'!$G$4:$G$9993=$A34)*('Controle de NFs Tomadas'!$I$4:$I$9993))</f>
        <v>0</v>
      </c>
      <c r="BO34" s="168">
        <f>SUMPRODUCT(('Controle de NFs Tomadas'!$E$4:$E$9993=$A$1)*('Controle de NFs Tomadas'!$C$4:$C$9993=BO$2)*('Controle de NFs Tomadas'!$G$4:$G$9993=$A34)*('Controle de NFs Tomadas'!$I$4:$I$9993))</f>
        <v>0</v>
      </c>
      <c r="BP34" s="168">
        <f>SUMPRODUCT(('Controle de NFs Tomadas'!$E$4:$E$9993=$A$1)*('Controle de NFs Tomadas'!$C$4:$C$9993=BP$2)*('Controle de NFs Tomadas'!$G$4:$G$9993=$A34)*('Controle de NFs Tomadas'!$I$4:$I$9993))</f>
        <v>0</v>
      </c>
      <c r="BQ34" s="168">
        <f>SUMPRODUCT(('Controle de NFs Tomadas'!$E$4:$E$9993=$A$1)*('Controle de NFs Tomadas'!$C$4:$C$9993=BQ$2)*('Controle de NFs Tomadas'!$G$4:$G$9993=$A34)*('Controle de NFs Tomadas'!$I$4:$I$9993))</f>
        <v>0</v>
      </c>
      <c r="BR34" s="168">
        <f>SUMPRODUCT(('Controle de NFs Tomadas'!$E$4:$E$9993=$A$1)*('Controle de NFs Tomadas'!$C$4:$C$9993=BR$2)*('Controle de NFs Tomadas'!$G$4:$G$9993=$A34)*('Controle de NFs Tomadas'!$I$4:$I$9993))</f>
        <v>0</v>
      </c>
      <c r="BS34" s="168">
        <f>SUMPRODUCT(('Controle de NFs Tomadas'!$E$4:$E$9993=$A$1)*('Controle de NFs Tomadas'!$C$4:$C$9993=BS$2)*('Controle de NFs Tomadas'!$G$4:$G$9993=$A34)*('Controle de NFs Tomadas'!$I$4:$I$9993))</f>
        <v>0</v>
      </c>
      <c r="BT34" s="168">
        <f>SUMPRODUCT(('Controle de NFs Tomadas'!$E$4:$E$9993=$A$1)*('Controle de NFs Tomadas'!$C$4:$C$9993=BT$2)*('Controle de NFs Tomadas'!$G$4:$G$9993=$A34)*('Controle de NFs Tomadas'!$I$4:$I$9993))</f>
        <v>0</v>
      </c>
      <c r="BU34" s="168">
        <f>SUMPRODUCT(('Controle de NFs Tomadas'!$E$4:$E$9993=$A$1)*('Controle de NFs Tomadas'!$C$4:$C$9993=BU$2)*('Controle de NFs Tomadas'!$G$4:$G$9993=$A34)*('Controle de NFs Tomadas'!$I$4:$I$9993))</f>
        <v>0</v>
      </c>
      <c r="BV34" s="168">
        <f>SUMPRODUCT(('Controle de NFs Tomadas'!$E$4:$E$9993=$A$1)*('Controle de NFs Tomadas'!$C$4:$C$9993=BV$2)*('Controle de NFs Tomadas'!$G$4:$G$9993=$A34)*('Controle de NFs Tomadas'!$I$4:$I$9993))</f>
        <v>0</v>
      </c>
      <c r="BW34" s="168">
        <f>SUMPRODUCT(('Controle de NFs Tomadas'!$E$4:$E$9993=$A$1)*('Controle de NFs Tomadas'!$C$4:$C$9993=BW$2)*('Controle de NFs Tomadas'!$G$4:$G$9993=$A34)*('Controle de NFs Tomadas'!$I$4:$I$9993))</f>
        <v>0</v>
      </c>
      <c r="BX34" s="168">
        <f>SUMPRODUCT(('Controle de NFs Tomadas'!$E$4:$E$9993=$A$1)*('Controle de NFs Tomadas'!$C$4:$C$9993=BX$2)*('Controle de NFs Tomadas'!$G$4:$G$9993=$A34)*('Controle de NFs Tomadas'!$I$4:$I$9993))</f>
        <v>0</v>
      </c>
      <c r="BY34" s="168">
        <f>SUMPRODUCT(('Controle de NFs Tomadas'!$E$4:$E$9993=$A$1)*('Controle de NFs Tomadas'!$C$4:$C$9993=BY$2)*('Controle de NFs Tomadas'!$G$4:$G$9993=$A34)*('Controle de NFs Tomadas'!$I$4:$I$9993))</f>
        <v>0</v>
      </c>
      <c r="BZ34" s="168">
        <f>SUMPRODUCT(('Controle de NFs Tomadas'!$E$4:$E$9993=$A$1)*('Controle de NFs Tomadas'!$C$4:$C$9993=BZ$2)*('Controle de NFs Tomadas'!$G$4:$G$9993=$A34)*('Controle de NFs Tomadas'!$I$4:$I$9993))</f>
        <v>0</v>
      </c>
      <c r="CA34" s="168">
        <f>SUMPRODUCT(('Controle de NFs Tomadas'!$E$4:$E$9993=$A$1)*('Controle de NFs Tomadas'!$C$4:$C$9993=CA$2)*('Controle de NFs Tomadas'!$G$4:$G$9993=$A34)*('Controle de NFs Tomadas'!$I$4:$I$9993))</f>
        <v>0</v>
      </c>
      <c r="CB34" s="168">
        <f>SUMPRODUCT(('Controle de NFs Tomadas'!$E$4:$E$9993=$A$1)*('Controle de NFs Tomadas'!$C$4:$C$9993=CB$2)*('Controle de NFs Tomadas'!$G$4:$G$9993=$A34)*('Controle de NFs Tomadas'!$I$4:$I$9993))</f>
        <v>0</v>
      </c>
      <c r="CC34" s="168">
        <f>SUMPRODUCT(('Controle de NFs Tomadas'!$E$4:$E$9993=$A$1)*('Controle de NFs Tomadas'!$C$4:$C$9993=CC$2)*('Controle de NFs Tomadas'!$G$4:$G$9993=$A34)*('Controle de NFs Tomadas'!$I$4:$I$9993))</f>
        <v>0</v>
      </c>
      <c r="CD34" s="168">
        <f>SUMPRODUCT(('Controle de NFs Tomadas'!$E$4:$E$9993=$A$1)*('Controle de NFs Tomadas'!$C$4:$C$9993=CD$2)*('Controle de NFs Tomadas'!$G$4:$G$9993=$A34)*('Controle de NFs Tomadas'!$I$4:$I$9993))</f>
        <v>0</v>
      </c>
      <c r="CE34" s="168">
        <f>SUMPRODUCT(('Controle de NFs Tomadas'!$E$4:$E$9993=$A$1)*('Controle de NFs Tomadas'!$C$4:$C$9993=CE$2)*('Controle de NFs Tomadas'!$G$4:$G$9993=$A34)*('Controle de NFs Tomadas'!$I$4:$I$9993))</f>
        <v>0</v>
      </c>
      <c r="CF34" s="168">
        <f>SUMPRODUCT(('Controle de NFs Tomadas'!$E$4:$E$9993=$A$1)*('Controle de NFs Tomadas'!$C$4:$C$9993=CF$2)*('Controle de NFs Tomadas'!$G$4:$G$9993=$A34)*('Controle de NFs Tomadas'!$I$4:$I$9993))</f>
        <v>0</v>
      </c>
      <c r="CG34" s="168">
        <f>SUMPRODUCT(('Controle de NFs Tomadas'!$E$4:$E$9993=$A$1)*('Controle de NFs Tomadas'!$C$4:$C$9993=CG$2)*('Controle de NFs Tomadas'!$G$4:$G$9993=$A34)*('Controle de NFs Tomadas'!$I$4:$I$9993))</f>
        <v>0</v>
      </c>
      <c r="CH34" s="168">
        <f>SUMPRODUCT(('Controle de NFs Tomadas'!$E$4:$E$9993=$A$1)*('Controle de NFs Tomadas'!$C$4:$C$9993=CH$2)*('Controle de NFs Tomadas'!$G$4:$G$9993=$A34)*('Controle de NFs Tomadas'!$I$4:$I$9993))</f>
        <v>0</v>
      </c>
      <c r="CI34" s="168">
        <f>SUMPRODUCT(('Controle de NFs Tomadas'!$E$4:$E$9993=$A$1)*('Controle de NFs Tomadas'!$C$4:$C$9993=CI$2)*('Controle de NFs Tomadas'!$G$4:$G$9993=$A34)*('Controle de NFs Tomadas'!$I$4:$I$9993))</f>
        <v>0</v>
      </c>
      <c r="CJ34" s="168">
        <f>SUMPRODUCT(('Controle de NFs Tomadas'!$E$4:$E$9993=$A$1)*('Controle de NFs Tomadas'!$C$4:$C$9993=CJ$2)*('Controle de NFs Tomadas'!$G$4:$G$9993=$A34)*('Controle de NFs Tomadas'!$I$4:$I$9993))</f>
        <v>0</v>
      </c>
      <c r="CK34" s="168">
        <f>SUMPRODUCT(('Controle de NFs Tomadas'!$E$4:$E$9993=$A$1)*('Controle de NFs Tomadas'!$C$4:$C$9993=CK$2)*('Controle de NFs Tomadas'!$G$4:$G$9993=$A34)*('Controle de NFs Tomadas'!$I$4:$I$9993))</f>
        <v>0</v>
      </c>
      <c r="CL34" s="168">
        <f>SUMPRODUCT(('Controle de NFs Tomadas'!$E$4:$E$9993=$A$1)*('Controle de NFs Tomadas'!$C$4:$C$9993=CL$2)*('Controle de NFs Tomadas'!$G$4:$G$9993=$A34)*('Controle de NFs Tomadas'!$I$4:$I$9993))</f>
        <v>0</v>
      </c>
      <c r="CM34" s="168">
        <f>SUMPRODUCT(('Controle de NFs Tomadas'!$E$4:$E$9993=$A$1)*('Controle de NFs Tomadas'!$C$4:$C$9993=CM$2)*('Controle de NFs Tomadas'!$G$4:$G$9993=$A34)*('Controle de NFs Tomadas'!$I$4:$I$9993))</f>
        <v>0</v>
      </c>
      <c r="CN34" s="168">
        <f>SUMPRODUCT(('Controle de NFs Tomadas'!$E$4:$E$9993=$A$1)*('Controle de NFs Tomadas'!$C$4:$C$9993=CN$2)*('Controle de NFs Tomadas'!$G$4:$G$9993=$A34)*('Controle de NFs Tomadas'!$I$4:$I$9993))</f>
        <v>0</v>
      </c>
      <c r="CO34" s="168">
        <f>SUMPRODUCT(('Controle de NFs Tomadas'!$E$4:$E$9993=$A$1)*('Controle de NFs Tomadas'!$C$4:$C$9993=CO$2)*('Controle de NFs Tomadas'!$G$4:$G$9993=$A34)*('Controle de NFs Tomadas'!$I$4:$I$9993))</f>
        <v>0</v>
      </c>
      <c r="CP34" s="168">
        <f>SUMPRODUCT(('Controle de NFs Tomadas'!$E$4:$E$9993=$A$1)*('Controle de NFs Tomadas'!$C$4:$C$9993=CP$2)*('Controle de NFs Tomadas'!$G$4:$G$9993=$A34)*('Controle de NFs Tomadas'!$I$4:$I$9993))</f>
        <v>0</v>
      </c>
      <c r="CQ34" s="168">
        <f>SUMPRODUCT(('Controle de NFs Tomadas'!$E$4:$E$9993=$A$1)*('Controle de NFs Tomadas'!$C$4:$C$9993=CQ$2)*('Controle de NFs Tomadas'!$G$4:$G$9993=$A34)*('Controle de NFs Tomadas'!$I$4:$I$9993))</f>
        <v>0</v>
      </c>
      <c r="CR34" s="168">
        <f>SUMPRODUCT(('Controle de NFs Tomadas'!$E$4:$E$9993=$A$1)*('Controle de NFs Tomadas'!$C$4:$C$9993=CR$2)*('Controle de NFs Tomadas'!$G$4:$G$9993=$A34)*('Controle de NFs Tomadas'!$I$4:$I$9993))</f>
        <v>0</v>
      </c>
      <c r="CS34" s="168">
        <f>SUMPRODUCT(('Controle de NFs Tomadas'!$E$4:$E$9993=$A$1)*('Controle de NFs Tomadas'!$C$4:$C$9993=CS$2)*('Controle de NFs Tomadas'!$G$4:$G$9993=$A34)*('Controle de NFs Tomadas'!$I$4:$I$9993))</f>
        <v>0</v>
      </c>
      <c r="CT34" s="168">
        <f>SUMPRODUCT(('Controle de NFs Tomadas'!$E$4:$E$9993=$A$1)*('Controle de NFs Tomadas'!$C$4:$C$9993=CT$2)*('Controle de NFs Tomadas'!$G$4:$G$9993=$A34)*('Controle de NFs Tomadas'!$I$4:$I$9993))</f>
        <v>0</v>
      </c>
      <c r="CU34" s="168">
        <f>SUMPRODUCT(('Controle de NFs Tomadas'!$E$4:$E$9993=$A$1)*('Controle de NFs Tomadas'!$C$4:$C$9993=CU$2)*('Controle de NFs Tomadas'!$G$4:$G$9993=$A34)*('Controle de NFs Tomadas'!$I$4:$I$9993))</f>
        <v>0</v>
      </c>
      <c r="CV34" s="168">
        <f>SUMPRODUCT(('Controle de NFs Tomadas'!$E$4:$E$9993=$A$1)*('Controle de NFs Tomadas'!$C$4:$C$9993=CV$2)*('Controle de NFs Tomadas'!$G$4:$G$9993=$A34)*('Controle de NFs Tomadas'!$I$4:$I$9993))</f>
        <v>0</v>
      </c>
      <c r="CW34" s="168">
        <f>SUMPRODUCT(('Controle de NFs Tomadas'!$E$4:$E$9993=$A$1)*('Controle de NFs Tomadas'!$C$4:$C$9993=CW$2)*('Controle de NFs Tomadas'!$G$4:$G$9993=$A34)*('Controle de NFs Tomadas'!$I$4:$I$9993))</f>
        <v>0</v>
      </c>
      <c r="CX34" s="168">
        <f>SUMPRODUCT(('Controle de NFs Tomadas'!$E$4:$E$9993=$A$1)*('Controle de NFs Tomadas'!$C$4:$C$9993=CX$2)*('Controle de NFs Tomadas'!$G$4:$G$9993=$A34)*('Controle de NFs Tomadas'!$I$4:$I$9993))</f>
        <v>0</v>
      </c>
      <c r="CY34" s="168">
        <f>SUMPRODUCT(('Controle de NFs Tomadas'!$E$4:$E$9993=$A$1)*('Controle de NFs Tomadas'!$C$4:$C$9993=CY$2)*('Controle de NFs Tomadas'!$G$4:$G$9993=$A34)*('Controle de NFs Tomadas'!$I$4:$I$9993))</f>
        <v>0</v>
      </c>
      <c r="CZ34" s="168">
        <f>SUMPRODUCT(('Controle de NFs Tomadas'!$E$4:$E$9993=$A$1)*('Controle de NFs Tomadas'!$C$4:$C$9993=CZ$2)*('Controle de NFs Tomadas'!$G$4:$G$9993=$A34)*('Controle de NFs Tomadas'!$I$4:$I$9993))</f>
        <v>0</v>
      </c>
      <c r="DA34" s="168">
        <f>SUMPRODUCT(('Controle de NFs Tomadas'!$E$4:$E$9993=$A$1)*('Controle de NFs Tomadas'!$C$4:$C$9993=DA$2)*('Controle de NFs Tomadas'!$G$4:$G$9993=$A34)*('Controle de NFs Tomadas'!$I$4:$I$9993))</f>
        <v>0</v>
      </c>
      <c r="DB34" s="168">
        <f>SUMPRODUCT(('Controle de NFs Tomadas'!$E$4:$E$9993=$A$1)*('Controle de NFs Tomadas'!$C$4:$C$9993=DB$2)*('Controle de NFs Tomadas'!$G$4:$G$9993=$A34)*('Controle de NFs Tomadas'!$I$4:$I$9993))</f>
        <v>0</v>
      </c>
      <c r="DC34" s="168">
        <f>SUMPRODUCT(('Controle de NFs Tomadas'!$E$4:$E$9993=$A$1)*('Controle de NFs Tomadas'!$C$4:$C$9993=DC$2)*('Controle de NFs Tomadas'!$G$4:$G$9993=$A34)*('Controle de NFs Tomadas'!$I$4:$I$9993))</f>
        <v>0</v>
      </c>
      <c r="DD34" s="168">
        <f>SUMPRODUCT(('Controle de NFs Tomadas'!$E$4:$E$9993=$A$1)*('Controle de NFs Tomadas'!$C$4:$C$9993=DD$2)*('Controle de NFs Tomadas'!$G$4:$G$9993=$A34)*('Controle de NFs Tomadas'!$I$4:$I$9993))</f>
        <v>0</v>
      </c>
      <c r="DE34" s="168">
        <f>SUMPRODUCT(('Controle de NFs Tomadas'!$E$4:$E$9993=$A$1)*('Controle de NFs Tomadas'!$C$4:$C$9993=DE$2)*('Controle de NFs Tomadas'!$G$4:$G$9993=$A34)*('Controle de NFs Tomadas'!$I$4:$I$9993))</f>
        <v>0</v>
      </c>
      <c r="DF34" s="168">
        <f>SUMPRODUCT(('Controle de NFs Tomadas'!$E$4:$E$9993=$A$1)*('Controle de NFs Tomadas'!$C$4:$C$9993=DF$2)*('Controle de NFs Tomadas'!$G$4:$G$9993=$A34)*('Controle de NFs Tomadas'!$I$4:$I$9993))</f>
        <v>0</v>
      </c>
      <c r="DG34" s="168">
        <f>SUMPRODUCT(('Controle de NFs Tomadas'!$E$4:$E$9993=$A$1)*('Controle de NFs Tomadas'!$C$4:$C$9993=DG$2)*('Controle de NFs Tomadas'!$G$4:$G$9993=$A34)*('Controle de NFs Tomadas'!$I$4:$I$9993))</f>
        <v>0</v>
      </c>
      <c r="DH34" s="168">
        <f>SUMPRODUCT(('Controle de NFs Tomadas'!$E$4:$E$9993=$A$1)*('Controle de NFs Tomadas'!$C$4:$C$9993=DH$2)*('Controle de NFs Tomadas'!$G$4:$G$9993=$A34)*('Controle de NFs Tomadas'!$I$4:$I$9993))</f>
        <v>0</v>
      </c>
      <c r="DI34" s="168">
        <f>SUMPRODUCT(('Controle de NFs Tomadas'!$E$4:$E$9993=$A$1)*('Controle de NFs Tomadas'!$C$4:$C$9993=DI$2)*('Controle de NFs Tomadas'!$G$4:$G$9993=$A34)*('Controle de NFs Tomadas'!$I$4:$I$9993))</f>
        <v>0</v>
      </c>
      <c r="DJ34" s="168">
        <f>SUMPRODUCT(('Controle de NFs Tomadas'!$E$4:$E$9993=$A$1)*('Controle de NFs Tomadas'!$C$4:$C$9993=DJ$2)*('Controle de NFs Tomadas'!$G$4:$G$9993=$A34)*('Controle de NFs Tomadas'!$I$4:$I$9993))</f>
        <v>0</v>
      </c>
      <c r="DK34" s="168">
        <f>SUMPRODUCT(('Controle de NFs Tomadas'!$E$4:$E$9993=$A$1)*('Controle de NFs Tomadas'!$C$4:$C$9993=DK$2)*('Controle de NFs Tomadas'!$G$4:$G$9993=$A34)*('Controle de NFs Tomadas'!$I$4:$I$9993))</f>
        <v>0</v>
      </c>
      <c r="DL34" s="168">
        <f>SUMPRODUCT(('Controle de NFs Tomadas'!$E$4:$E$9993=$A$1)*('Controle de NFs Tomadas'!$C$4:$C$9993=DL$2)*('Controle de NFs Tomadas'!$G$4:$G$9993=$A34)*('Controle de NFs Tomadas'!$I$4:$I$9993))</f>
        <v>0</v>
      </c>
      <c r="DM34" s="168">
        <f>SUMPRODUCT(('Controle de NFs Tomadas'!$E$4:$E$9993=$A$1)*('Controle de NFs Tomadas'!$C$4:$C$9993=DM$2)*('Controle de NFs Tomadas'!$G$4:$G$9993=$A34)*('Controle de NFs Tomadas'!$I$4:$I$9993))</f>
        <v>0</v>
      </c>
      <c r="DN34" s="168">
        <f>SUMPRODUCT(('Controle de NFs Tomadas'!$E$4:$E$9993=$A$1)*('Controle de NFs Tomadas'!$C$4:$C$9993=DN$2)*('Controle de NFs Tomadas'!$G$4:$G$9993=$A34)*('Controle de NFs Tomadas'!$I$4:$I$9993))</f>
        <v>0</v>
      </c>
      <c r="DO34" s="168">
        <f>SUMPRODUCT(('Controle de NFs Tomadas'!$E$4:$E$9993=$A$1)*('Controle de NFs Tomadas'!$C$4:$C$9993=DO$2)*('Controle de NFs Tomadas'!$G$4:$G$9993=$A34)*('Controle de NFs Tomadas'!$I$4:$I$9993))</f>
        <v>0</v>
      </c>
      <c r="DP34" s="168">
        <f>SUMPRODUCT(('Controle de NFs Tomadas'!$E$4:$E$9993=$A$1)*('Controle de NFs Tomadas'!$C$4:$C$9993=DP$2)*('Controle de NFs Tomadas'!$G$4:$G$9993=$A34)*('Controle de NFs Tomadas'!$I$4:$I$9993))</f>
        <v>0</v>
      </c>
      <c r="DQ34" s="168">
        <f>SUMPRODUCT(('Controle de NFs Tomadas'!$E$4:$E$9993=$A$1)*('Controle de NFs Tomadas'!$C$4:$C$9993=DQ$2)*('Controle de NFs Tomadas'!$G$4:$G$9993=$A34)*('Controle de NFs Tomadas'!$I$4:$I$9993))</f>
        <v>0</v>
      </c>
      <c r="DR34" s="168">
        <f>SUMPRODUCT(('Controle de NFs Tomadas'!$E$4:$E$9993=$A$1)*('Controle de NFs Tomadas'!$C$4:$C$9993=DR$2)*('Controle de NFs Tomadas'!$G$4:$G$9993=$A34)*('Controle de NFs Tomadas'!$I$4:$I$9993))</f>
        <v>0</v>
      </c>
      <c r="DS34" s="168">
        <f>SUMPRODUCT(('Controle de NFs Tomadas'!$E$4:$E$9993=$A$1)*('Controle de NFs Tomadas'!$C$4:$C$9993=DS$2)*('Controle de NFs Tomadas'!$G$4:$G$9993=$A34)*('Controle de NFs Tomadas'!$I$4:$I$9993))</f>
        <v>0</v>
      </c>
      <c r="DT34" s="168">
        <f>SUMPRODUCT(('Controle de NFs Tomadas'!$E$4:$E$9993=$A$1)*('Controle de NFs Tomadas'!$C$4:$C$9993=DT$2)*('Controle de NFs Tomadas'!$G$4:$G$9993=$A34)*('Controle de NFs Tomadas'!$I$4:$I$9993))</f>
        <v>0</v>
      </c>
      <c r="DU34" s="168">
        <f>SUMPRODUCT(('Controle de NFs Tomadas'!$E$4:$E$9993=$A$1)*('Controle de NFs Tomadas'!$C$4:$C$9993=DU$2)*('Controle de NFs Tomadas'!$G$4:$G$9993=$A34)*('Controle de NFs Tomadas'!$I$4:$I$9993))</f>
        <v>0</v>
      </c>
      <c r="DV34" s="168">
        <f>SUMPRODUCT(('Controle de NFs Tomadas'!$E$4:$E$9993=$A$1)*('Controle de NFs Tomadas'!$C$4:$C$9993=DV$2)*('Controle de NFs Tomadas'!$G$4:$G$9993=$A34)*('Controle de NFs Tomadas'!$I$4:$I$9993))</f>
        <v>0</v>
      </c>
      <c r="DW34" s="168">
        <f>SUMPRODUCT(('Controle de NFs Tomadas'!$E$4:$E$9993=$A$1)*('Controle de NFs Tomadas'!$C$4:$C$9993=DW$2)*('Controle de NFs Tomadas'!$G$4:$G$9993=$A34)*('Controle de NFs Tomadas'!$I$4:$I$9993))</f>
        <v>0</v>
      </c>
      <c r="DX34" s="168">
        <f>SUMPRODUCT(('Controle de NFs Tomadas'!$E$4:$E$9993=$A$1)*('Controle de NFs Tomadas'!$C$4:$C$9993=DX$2)*('Controle de NFs Tomadas'!$G$4:$G$9993=$A34)*('Controle de NFs Tomadas'!$I$4:$I$9993))</f>
        <v>0</v>
      </c>
      <c r="DY34" s="168">
        <f>SUMPRODUCT(('Controle de NFs Tomadas'!$E$4:$E$9993=$A$1)*('Controle de NFs Tomadas'!$C$4:$C$9993=DY$2)*('Controle de NFs Tomadas'!$G$4:$G$9993=$A34)*('Controle de NFs Tomadas'!$I$4:$I$9993))</f>
        <v>0</v>
      </c>
      <c r="DZ34" s="168">
        <f>SUMPRODUCT(('Controle de NFs Tomadas'!$E$4:$E$9993=$A$1)*('Controle de NFs Tomadas'!$C$4:$C$9993=DZ$2)*('Controle de NFs Tomadas'!$G$4:$G$9993=$A34)*('Controle de NFs Tomadas'!$I$4:$I$9993))</f>
        <v>0</v>
      </c>
      <c r="EA34" s="168">
        <f>SUMPRODUCT(('Controle de NFs Tomadas'!$E$4:$E$9993=$A$1)*('Controle de NFs Tomadas'!$C$4:$C$9993=EA$2)*('Controle de NFs Tomadas'!$G$4:$G$9993=$A34)*('Controle de NFs Tomadas'!$I$4:$I$9993))</f>
        <v>0</v>
      </c>
      <c r="EB34" s="168">
        <f>SUMPRODUCT(('Controle de NFs Tomadas'!$E$4:$E$9993=$A$1)*('Controle de NFs Tomadas'!$C$4:$C$9993=EB$2)*('Controle de NFs Tomadas'!$G$4:$G$9993=$A34)*('Controle de NFs Tomadas'!$I$4:$I$9993))</f>
        <v>0</v>
      </c>
      <c r="EC34" s="168">
        <f>SUMPRODUCT(('Controle de NFs Tomadas'!$E$4:$E$9993=$A$1)*('Controle de NFs Tomadas'!$C$4:$C$9993=EC$2)*('Controle de NFs Tomadas'!$G$4:$G$9993=$A34)*('Controle de NFs Tomadas'!$I$4:$I$9993))</f>
        <v>0</v>
      </c>
      <c r="ED34" s="168">
        <f>SUMPRODUCT(('Controle de NFs Tomadas'!$E$4:$E$9993=$A$1)*('Controle de NFs Tomadas'!$C$4:$C$9993=ED$2)*('Controle de NFs Tomadas'!$G$4:$G$9993=$A34)*('Controle de NFs Tomadas'!$I$4:$I$9993))</f>
        <v>0</v>
      </c>
      <c r="EE34" s="168">
        <f>SUMPRODUCT(('Controle de NFs Tomadas'!$E$4:$E$9993=$A$1)*('Controle de NFs Tomadas'!$C$4:$C$9993=EE$2)*('Controle de NFs Tomadas'!$G$4:$G$9993=$A34)*('Controle de NFs Tomadas'!$I$4:$I$9993))</f>
        <v>0</v>
      </c>
      <c r="EF34" s="168">
        <f>SUMPRODUCT(('Controle de NFs Tomadas'!$E$4:$E$9993=$A$1)*('Controle de NFs Tomadas'!$C$4:$C$9993=EF$2)*('Controle de NFs Tomadas'!$G$4:$G$9993=$A34)*('Controle de NFs Tomadas'!$I$4:$I$9993))</f>
        <v>0</v>
      </c>
      <c r="EG34" s="168">
        <f>SUMPRODUCT(('Controle de NFs Tomadas'!$E$4:$E$9993=$A$1)*('Controle de NFs Tomadas'!$C$4:$C$9993=EG$2)*('Controle de NFs Tomadas'!$G$4:$G$9993=$A34)*('Controle de NFs Tomadas'!$I$4:$I$9993))</f>
        <v>0</v>
      </c>
      <c r="EH34" s="168">
        <f>SUMPRODUCT(('Controle de NFs Tomadas'!$E$4:$E$9993=$A$1)*('Controle de NFs Tomadas'!$C$4:$C$9993=EH$2)*('Controle de NFs Tomadas'!$G$4:$G$9993=$A34)*('Controle de NFs Tomadas'!$I$4:$I$9993))</f>
        <v>0</v>
      </c>
      <c r="EI34" s="168">
        <f>SUMPRODUCT(('Controle de NFs Tomadas'!$E$4:$E$9993=$A$1)*('Controle de NFs Tomadas'!$C$4:$C$9993=EI$2)*('Controle de NFs Tomadas'!$G$4:$G$9993=$A34)*('Controle de NFs Tomadas'!$I$4:$I$9993))</f>
        <v>0</v>
      </c>
      <c r="EJ34" s="168">
        <f>SUMPRODUCT(('Controle de NFs Tomadas'!$E$4:$E$9993=$A$1)*('Controle de NFs Tomadas'!$C$4:$C$9993=EJ$2)*('Controle de NFs Tomadas'!$G$4:$G$9993=$A34)*('Controle de NFs Tomadas'!$I$4:$I$9993))</f>
        <v>0</v>
      </c>
      <c r="EK34" s="168">
        <f>SUMPRODUCT(('Controle de NFs Tomadas'!$E$4:$E$9993=$A$1)*('Controle de NFs Tomadas'!$C$4:$C$9993=EK$2)*('Controle de NFs Tomadas'!$G$4:$G$9993=$A34)*('Controle de NFs Tomadas'!$I$4:$I$9993))</f>
        <v>0</v>
      </c>
      <c r="EL34" s="168">
        <f>SUMPRODUCT(('Controle de NFs Tomadas'!$E$4:$E$9993=$A$1)*('Controle de NFs Tomadas'!$C$4:$C$9993=EL$2)*('Controle de NFs Tomadas'!$G$4:$G$9993=$A34)*('Controle de NFs Tomadas'!$I$4:$I$9993))</f>
        <v>0</v>
      </c>
      <c r="EM34" s="168">
        <f>SUMPRODUCT(('Controle de NFs Tomadas'!$E$4:$E$9993=$A$1)*('Controle de NFs Tomadas'!$C$4:$C$9993=EM$2)*('Controle de NFs Tomadas'!$G$4:$G$9993=$A34)*('Controle de NFs Tomadas'!$I$4:$I$9993))</f>
        <v>0</v>
      </c>
      <c r="EN34" s="168">
        <f>SUMPRODUCT(('Controle de NFs Tomadas'!$E$4:$E$9993=$A$1)*('Controle de NFs Tomadas'!$C$4:$C$9993=EN$2)*('Controle de NFs Tomadas'!$G$4:$G$9993=$A34)*('Controle de NFs Tomadas'!$I$4:$I$9993))</f>
        <v>0</v>
      </c>
      <c r="EO34" s="168">
        <f>SUMPRODUCT(('Controle de NFs Tomadas'!$E$4:$E$9993=$A$1)*('Controle de NFs Tomadas'!$C$4:$C$9993=EO$2)*('Controle de NFs Tomadas'!$G$4:$G$9993=$A34)*('Controle de NFs Tomadas'!$I$4:$I$9993))</f>
        <v>0</v>
      </c>
      <c r="EP34" s="168">
        <f>SUMPRODUCT(('Controle de NFs Tomadas'!$E$4:$E$9993=$A$1)*('Controle de NFs Tomadas'!$C$4:$C$9993=EP$2)*('Controle de NFs Tomadas'!$G$4:$G$9993=$A34)*('Controle de NFs Tomadas'!$I$4:$I$9993))</f>
        <v>0</v>
      </c>
      <c r="EQ34" s="168">
        <f>SUMPRODUCT(('Controle de NFs Tomadas'!$E$4:$E$9993=$A$1)*('Controle de NFs Tomadas'!$C$4:$C$9993=EQ$2)*('Controle de NFs Tomadas'!$G$4:$G$9993=$A34)*('Controle de NFs Tomadas'!$I$4:$I$9993))</f>
        <v>0</v>
      </c>
      <c r="ER34" s="168">
        <f>SUMPRODUCT(('Controle de NFs Tomadas'!$E$4:$E$9993=$A$1)*('Controle de NFs Tomadas'!$C$4:$C$9993=ER$2)*('Controle de NFs Tomadas'!$G$4:$G$9993=$A34)*('Controle de NFs Tomadas'!$I$4:$I$9993))</f>
        <v>0</v>
      </c>
      <c r="ES34" s="168">
        <f>SUMPRODUCT(('Controle de NFs Tomadas'!$E$4:$E$9993=$A$1)*('Controle de NFs Tomadas'!$C$4:$C$9993=ES$2)*('Controle de NFs Tomadas'!$G$4:$G$9993=$A34)*('Controle de NFs Tomadas'!$I$4:$I$9993))</f>
        <v>0</v>
      </c>
      <c r="ET34" s="168">
        <f>SUMPRODUCT(('Controle de NFs Tomadas'!$E$4:$E$9993=$A$1)*('Controle de NFs Tomadas'!$C$4:$C$9993=ET$2)*('Controle de NFs Tomadas'!$G$4:$G$9993=$A34)*('Controle de NFs Tomadas'!$I$4:$I$9993))</f>
        <v>0</v>
      </c>
      <c r="EU34" s="168">
        <f>SUMPRODUCT(('Controle de NFs Tomadas'!$E$4:$E$9993=$A$1)*('Controle de NFs Tomadas'!$C$4:$C$9993=EU$2)*('Controle de NFs Tomadas'!$G$4:$G$9993=$A34)*('Controle de NFs Tomadas'!$I$4:$I$9993))</f>
        <v>0</v>
      </c>
      <c r="EV34" s="168">
        <f>SUMPRODUCT(('Controle de NFs Tomadas'!$E$4:$E$9993=$A$1)*('Controle de NFs Tomadas'!$C$4:$C$9993=EV$2)*('Controle de NFs Tomadas'!$G$4:$G$9993=$A34)*('Controle de NFs Tomadas'!$I$4:$I$9993))</f>
        <v>0</v>
      </c>
      <c r="EW34" s="168">
        <f>SUMPRODUCT(('Controle de NFs Tomadas'!$E$4:$E$9993=$A$1)*('Controle de NFs Tomadas'!$C$4:$C$9993=EW$2)*('Controle de NFs Tomadas'!$G$4:$G$9993=$A34)*('Controle de NFs Tomadas'!$I$4:$I$9993))</f>
        <v>0</v>
      </c>
      <c r="EX34" s="168">
        <f>SUMPRODUCT(('Controle de NFs Tomadas'!$E$4:$E$9993=$A$1)*('Controle de NFs Tomadas'!$C$4:$C$9993=EX$2)*('Controle de NFs Tomadas'!$G$4:$G$9993=$A34)*('Controle de NFs Tomadas'!$I$4:$I$9993))</f>
        <v>0</v>
      </c>
      <c r="EY34" s="168">
        <f>SUMPRODUCT(('Controle de NFs Tomadas'!$E$4:$E$9993=$A$1)*('Controle de NFs Tomadas'!$C$4:$C$9993=EY$2)*('Controle de NFs Tomadas'!$G$4:$G$9993=$A34)*('Controle de NFs Tomadas'!$I$4:$I$9993))</f>
        <v>0</v>
      </c>
      <c r="EZ34" s="168">
        <f>SUMPRODUCT(('Controle de NFs Tomadas'!$E$4:$E$9993=$A$1)*('Controle de NFs Tomadas'!$C$4:$C$9993=EZ$2)*('Controle de NFs Tomadas'!$G$4:$G$9993=$A34)*('Controle de NFs Tomadas'!$I$4:$I$9993))</f>
        <v>0</v>
      </c>
      <c r="FA34" s="168">
        <f>SUMPRODUCT(('Controle de NFs Tomadas'!$E$4:$E$9993=$A$1)*('Controle de NFs Tomadas'!$C$4:$C$9993=FA$2)*('Controle de NFs Tomadas'!$G$4:$G$9993=$A34)*('Controle de NFs Tomadas'!$I$4:$I$9993))</f>
        <v>0</v>
      </c>
      <c r="FB34" s="168">
        <f>SUMPRODUCT(('Controle de NFs Tomadas'!$E$4:$E$9993=$A$1)*('Controle de NFs Tomadas'!$C$4:$C$9993=FB$2)*('Controle de NFs Tomadas'!$G$4:$G$9993=$A34)*('Controle de NFs Tomadas'!$I$4:$I$9993))</f>
        <v>0</v>
      </c>
      <c r="FC34" s="168">
        <f>SUMPRODUCT(('Controle de NFs Tomadas'!$E$4:$E$9993=$A$1)*('Controle de NFs Tomadas'!$C$4:$C$9993=FC$2)*('Controle de NFs Tomadas'!$G$4:$G$9993=$A34)*('Controle de NFs Tomadas'!$I$4:$I$9993))</f>
        <v>0</v>
      </c>
      <c r="FD34" s="168">
        <f>SUMPRODUCT(('Controle de NFs Tomadas'!$E$4:$E$9993=$A$1)*('Controle de NFs Tomadas'!$C$4:$C$9993=FD$2)*('Controle de NFs Tomadas'!$G$4:$G$9993=$A34)*('Controle de NFs Tomadas'!$I$4:$I$9993))</f>
        <v>0</v>
      </c>
      <c r="FE34" s="168">
        <f>SUMPRODUCT(('Controle de NFs Tomadas'!$E$4:$E$9993=$A$1)*('Controle de NFs Tomadas'!$C$4:$C$9993=FE$2)*('Controle de NFs Tomadas'!$G$4:$G$9993=$A34)*('Controle de NFs Tomadas'!$I$4:$I$9993))</f>
        <v>0</v>
      </c>
      <c r="FF34" s="168">
        <f>SUMPRODUCT(('Controle de NFs Tomadas'!$E$4:$E$9993=$A$1)*('Controle de NFs Tomadas'!$C$4:$C$9993=FF$2)*('Controle de NFs Tomadas'!$G$4:$G$9993=$A34)*('Controle de NFs Tomadas'!$I$4:$I$9993))</f>
        <v>0</v>
      </c>
      <c r="FG34" s="168">
        <f>SUMPRODUCT(('Controle de NFs Tomadas'!$E$4:$E$9993=$A$1)*('Controle de NFs Tomadas'!$C$4:$C$9993=FG$2)*('Controle de NFs Tomadas'!$G$4:$G$9993=$A34)*('Controle de NFs Tomadas'!$I$4:$I$9993))</f>
        <v>0</v>
      </c>
      <c r="FH34" s="168">
        <f>SUMPRODUCT(('Controle de NFs Tomadas'!$E$4:$E$9993=$A$1)*('Controle de NFs Tomadas'!$C$4:$C$9993=FH$2)*('Controle de NFs Tomadas'!$G$4:$G$9993=$A34)*('Controle de NFs Tomadas'!$I$4:$I$9993))</f>
        <v>0</v>
      </c>
      <c r="FI34" s="168">
        <f>SUMPRODUCT(('Controle de NFs Tomadas'!$E$4:$E$9993=$A$1)*('Controle de NFs Tomadas'!$C$4:$C$9993=FI$2)*('Controle de NFs Tomadas'!$G$4:$G$9993=$A34)*('Controle de NFs Tomadas'!$I$4:$I$9993))</f>
        <v>0</v>
      </c>
      <c r="FJ34" s="168">
        <f>SUMPRODUCT(('Controle de NFs Tomadas'!$E$4:$E$9993=$A$1)*('Controle de NFs Tomadas'!$C$4:$C$9993=FJ$2)*('Controle de NFs Tomadas'!$G$4:$G$9993=$A34)*('Controle de NFs Tomadas'!$I$4:$I$9993))</f>
        <v>0</v>
      </c>
      <c r="FK34" s="168">
        <f>SUMPRODUCT(('Controle de NFs Tomadas'!$E$4:$E$9993=$A$1)*('Controle de NFs Tomadas'!$C$4:$C$9993=FK$2)*('Controle de NFs Tomadas'!$G$4:$G$9993=$A34)*('Controle de NFs Tomadas'!$I$4:$I$9993))</f>
        <v>0</v>
      </c>
      <c r="FL34" s="168">
        <f>SUMPRODUCT(('Controle de NFs Tomadas'!$E$4:$E$9993=$A$1)*('Controle de NFs Tomadas'!$C$4:$C$9993=FL$2)*('Controle de NFs Tomadas'!$G$4:$G$9993=$A34)*('Controle de NFs Tomadas'!$I$4:$I$9993))</f>
        <v>0</v>
      </c>
      <c r="FM34" s="168">
        <f>SUMPRODUCT(('Controle de NFs Tomadas'!$E$4:$E$9993=$A$1)*('Controle de NFs Tomadas'!$C$4:$C$9993=FM$2)*('Controle de NFs Tomadas'!$G$4:$G$9993=$A34)*('Controle de NFs Tomadas'!$I$4:$I$9993))</f>
        <v>0</v>
      </c>
      <c r="FN34" s="168">
        <f>SUMPRODUCT(('Controle de NFs Tomadas'!$E$4:$E$9993=$A$1)*('Controle de NFs Tomadas'!$C$4:$C$9993=FN$2)*('Controle de NFs Tomadas'!$G$4:$G$9993=$A34)*('Controle de NFs Tomadas'!$I$4:$I$9993))</f>
        <v>0</v>
      </c>
      <c r="FO34" s="168">
        <f>SUMPRODUCT(('Controle de NFs Tomadas'!$E$4:$E$9993=$A$1)*('Controle de NFs Tomadas'!$C$4:$C$9993=FO$2)*('Controle de NFs Tomadas'!$G$4:$G$9993=$A34)*('Controle de NFs Tomadas'!$I$4:$I$9993))</f>
        <v>0</v>
      </c>
      <c r="FP34" s="168">
        <f>SUMPRODUCT(('Controle de NFs Tomadas'!$E$4:$E$9993=$A$1)*('Controle de NFs Tomadas'!$C$4:$C$9993=FP$2)*('Controle de NFs Tomadas'!$G$4:$G$9993=$A34)*('Controle de NFs Tomadas'!$I$4:$I$9993))</f>
        <v>0</v>
      </c>
      <c r="FQ34" s="168">
        <f>SUMPRODUCT(('Controle de NFs Tomadas'!$E$4:$E$9993=$A$1)*('Controle de NFs Tomadas'!$C$4:$C$9993=FQ$2)*('Controle de NFs Tomadas'!$G$4:$G$9993=$A34)*('Controle de NFs Tomadas'!$I$4:$I$9993))</f>
        <v>0</v>
      </c>
      <c r="FR34" s="168">
        <f>SUMPRODUCT(('Controle de NFs Tomadas'!$E$4:$E$9993=$A$1)*('Controle de NFs Tomadas'!$C$4:$C$9993=FR$2)*('Controle de NFs Tomadas'!$G$4:$G$9993=$A34)*('Controle de NFs Tomadas'!$I$4:$I$9993))</f>
        <v>0</v>
      </c>
      <c r="FS34" s="168">
        <f>SUMPRODUCT(('Controle de NFs Tomadas'!$E$4:$E$9993=$A$1)*('Controle de NFs Tomadas'!$C$4:$C$9993=FS$2)*('Controle de NFs Tomadas'!$G$4:$G$9993=$A34)*('Controle de NFs Tomadas'!$I$4:$I$9993))</f>
        <v>0</v>
      </c>
      <c r="FT34" s="168">
        <f>SUMPRODUCT(('Controle de NFs Tomadas'!$E$4:$E$9993=$A$1)*('Controle de NFs Tomadas'!$C$4:$C$9993=FT$2)*('Controle de NFs Tomadas'!$G$4:$G$9993=$A34)*('Controle de NFs Tomadas'!$I$4:$I$9993))</f>
        <v>0</v>
      </c>
      <c r="FU34" s="168">
        <f>SUMPRODUCT(('Controle de NFs Tomadas'!$E$4:$E$9993=$A$1)*('Controle de NFs Tomadas'!$C$4:$C$9993=FU$2)*('Controle de NFs Tomadas'!$G$4:$G$9993=$A34)*('Controle de NFs Tomadas'!$I$4:$I$9993))</f>
        <v>0</v>
      </c>
      <c r="FV34" s="168">
        <f>SUMPRODUCT(('Controle de NFs Tomadas'!$E$4:$E$9993=$A$1)*('Controle de NFs Tomadas'!$C$4:$C$9993=FV$2)*('Controle de NFs Tomadas'!$G$4:$G$9993=$A34)*('Controle de NFs Tomadas'!$I$4:$I$9993))</f>
        <v>0</v>
      </c>
      <c r="FW34" s="168">
        <f>SUMPRODUCT(('Controle de NFs Tomadas'!$E$4:$E$9993=$A$1)*('Controle de NFs Tomadas'!$C$4:$C$9993=FW$2)*('Controle de NFs Tomadas'!$G$4:$G$9993=$A34)*('Controle de NFs Tomadas'!$I$4:$I$9993))</f>
        <v>0</v>
      </c>
      <c r="FX34" s="168">
        <f>SUMPRODUCT(('Controle de NFs Tomadas'!$E$4:$E$9993=$A$1)*('Controle de NFs Tomadas'!$C$4:$C$9993=FX$2)*('Controle de NFs Tomadas'!$G$4:$G$9993=$A34)*('Controle de NFs Tomadas'!$I$4:$I$9993))</f>
        <v>0</v>
      </c>
      <c r="FY34" s="168">
        <f>SUMPRODUCT(('Controle de NFs Tomadas'!$E$4:$E$9993=$A$1)*('Controle de NFs Tomadas'!$C$4:$C$9993=FY$2)*('Controle de NFs Tomadas'!$G$4:$G$9993=$A34)*('Controle de NFs Tomadas'!$I$4:$I$9993))</f>
        <v>0</v>
      </c>
      <c r="FZ34" s="168">
        <f>SUMPRODUCT(('Controle de NFs Tomadas'!$E$4:$E$9993=$A$1)*('Controle de NFs Tomadas'!$C$4:$C$9993=FZ$2)*('Controle de NFs Tomadas'!$G$4:$G$9993=$A34)*('Controle de NFs Tomadas'!$I$4:$I$9993))</f>
        <v>0</v>
      </c>
      <c r="GA34" s="168">
        <f>SUMPRODUCT(('Controle de NFs Tomadas'!$E$4:$E$9993=$A$1)*('Controle de NFs Tomadas'!$C$4:$C$9993=GA$2)*('Controle de NFs Tomadas'!$G$4:$G$9993=$A34)*('Controle de NFs Tomadas'!$I$4:$I$9993))</f>
        <v>0</v>
      </c>
      <c r="GB34" s="168">
        <f>SUMPRODUCT(('Controle de NFs Tomadas'!$E$4:$E$9993=$A$1)*('Controle de NFs Tomadas'!$C$4:$C$9993=GB$2)*('Controle de NFs Tomadas'!$G$4:$G$9993=$A34)*('Controle de NFs Tomadas'!$I$4:$I$9993))</f>
        <v>0</v>
      </c>
      <c r="GC34" s="168">
        <f>SUMPRODUCT(('Controle de NFs Tomadas'!$E$4:$E$9993=$A$1)*('Controle de NFs Tomadas'!$C$4:$C$9993=GC$2)*('Controle de NFs Tomadas'!$G$4:$G$9993=$A34)*('Controle de NFs Tomadas'!$I$4:$I$9993))</f>
        <v>0</v>
      </c>
      <c r="GD34" s="168">
        <f>SUMPRODUCT(('Controle de NFs Tomadas'!$E$4:$E$9993=$A$1)*('Controle de NFs Tomadas'!$C$4:$C$9993=GD$2)*('Controle de NFs Tomadas'!$G$4:$G$9993=$A34)*('Controle de NFs Tomadas'!$I$4:$I$9993))</f>
        <v>0</v>
      </c>
      <c r="GE34" s="168">
        <f>SUMPRODUCT(('Controle de NFs Tomadas'!$E$4:$E$9993=$A$1)*('Controle de NFs Tomadas'!$C$4:$C$9993=GE$2)*('Controle de NFs Tomadas'!$G$4:$G$9993=$A34)*('Controle de NFs Tomadas'!$I$4:$I$9993))</f>
        <v>0</v>
      </c>
      <c r="GF34" s="168">
        <f>SUMPRODUCT(('Controle de NFs Tomadas'!$E$4:$E$9993=$A$1)*('Controle de NFs Tomadas'!$C$4:$C$9993=GF$2)*('Controle de NFs Tomadas'!$G$4:$G$9993=$A34)*('Controle de NFs Tomadas'!$I$4:$I$9993))</f>
        <v>0</v>
      </c>
      <c r="GG34" s="168">
        <f>SUMPRODUCT(('Controle de NFs Tomadas'!$E$4:$E$9993=$A$1)*('Controle de NFs Tomadas'!$C$4:$C$9993=GG$2)*('Controle de NFs Tomadas'!$G$4:$G$9993=$A34)*('Controle de NFs Tomadas'!$I$4:$I$9993))</f>
        <v>0</v>
      </c>
      <c r="GH34" s="168">
        <f>SUMPRODUCT(('Controle de NFs Tomadas'!$E$4:$E$9993=$A$1)*('Controle de NFs Tomadas'!$C$4:$C$9993=GH$2)*('Controle de NFs Tomadas'!$G$4:$G$9993=$A34)*('Controle de NFs Tomadas'!$I$4:$I$9993))</f>
        <v>0</v>
      </c>
      <c r="GI34" s="168">
        <f>SUMPRODUCT(('Controle de NFs Tomadas'!$E$4:$E$9993=$A$1)*('Controle de NFs Tomadas'!$C$4:$C$9993=GI$2)*('Controle de NFs Tomadas'!$G$4:$G$9993=$A34)*('Controle de NFs Tomadas'!$I$4:$I$9993))</f>
        <v>0</v>
      </c>
      <c r="GJ34" s="168">
        <f>SUMPRODUCT(('Controle de NFs Tomadas'!$E$4:$E$9993=$A$1)*('Controle de NFs Tomadas'!$C$4:$C$9993=GJ$2)*('Controle de NFs Tomadas'!$G$4:$G$9993=$A34)*('Controle de NFs Tomadas'!$I$4:$I$9993))</f>
        <v>0</v>
      </c>
      <c r="GK34" s="168">
        <f>SUMPRODUCT(('Controle de NFs Tomadas'!$E$4:$E$9993=$A$1)*('Controle de NFs Tomadas'!$C$4:$C$9993=GK$2)*('Controle de NFs Tomadas'!$G$4:$G$9993=$A34)*('Controle de NFs Tomadas'!$I$4:$I$9993))</f>
        <v>0</v>
      </c>
      <c r="GL34" s="168">
        <f>SUMPRODUCT(('Controle de NFs Tomadas'!$E$4:$E$9993=$A$1)*('Controle de NFs Tomadas'!$C$4:$C$9993=GL$2)*('Controle de NFs Tomadas'!$G$4:$G$9993=$A34)*('Controle de NFs Tomadas'!$I$4:$I$9993))</f>
        <v>0</v>
      </c>
      <c r="GM34" s="168">
        <f>SUMPRODUCT(('Controle de NFs Tomadas'!$E$4:$E$9993=$A$1)*('Controle de NFs Tomadas'!$C$4:$C$9993=GM$2)*('Controle de NFs Tomadas'!$G$4:$G$9993=$A34)*('Controle de NFs Tomadas'!$I$4:$I$9993))</f>
        <v>0</v>
      </c>
      <c r="GN34" s="168">
        <f>SUMPRODUCT(('Controle de NFs Tomadas'!$E$4:$E$9993=$A$1)*('Controle de NFs Tomadas'!$C$4:$C$9993=GN$2)*('Controle de NFs Tomadas'!$G$4:$G$9993=$A34)*('Controle de NFs Tomadas'!$I$4:$I$9993))</f>
        <v>0</v>
      </c>
      <c r="GO34" s="168">
        <f>SUMPRODUCT(('Controle de NFs Tomadas'!$E$4:$E$9993=$A$1)*('Controle de NFs Tomadas'!$C$4:$C$9993=GO$2)*('Controle de NFs Tomadas'!$G$4:$G$9993=$A34)*('Controle de NFs Tomadas'!$I$4:$I$9993))</f>
        <v>0</v>
      </c>
      <c r="GP34" s="168">
        <f>SUMPRODUCT(('Controle de NFs Tomadas'!$E$4:$E$9993=$A$1)*('Controle de NFs Tomadas'!$C$4:$C$9993=GP$2)*('Controle de NFs Tomadas'!$G$4:$G$9993=$A34)*('Controle de NFs Tomadas'!$I$4:$I$9993))</f>
        <v>0</v>
      </c>
      <c r="GQ34" s="168">
        <f>SUMPRODUCT(('Controle de NFs Tomadas'!$E$4:$E$9993=$A$1)*('Controle de NFs Tomadas'!$C$4:$C$9993=GQ$2)*('Controle de NFs Tomadas'!$G$4:$G$9993=$A34)*('Controle de NFs Tomadas'!$I$4:$I$9993))</f>
        <v>0</v>
      </c>
      <c r="GR34" s="168">
        <f>SUMPRODUCT(('Controle de NFs Tomadas'!$E$4:$E$9993=$A$1)*('Controle de NFs Tomadas'!$C$4:$C$9993=GR$2)*('Controle de NFs Tomadas'!$G$4:$G$9993=$A34)*('Controle de NFs Tomadas'!$I$4:$I$9993))</f>
        <v>0</v>
      </c>
      <c r="GS34" s="168">
        <f>SUMPRODUCT(('Controle de NFs Tomadas'!$E$4:$E$9993=$A$1)*('Controle de NFs Tomadas'!$C$4:$C$9993=GS$2)*('Controle de NFs Tomadas'!$G$4:$G$9993=$A34)*('Controle de NFs Tomadas'!$I$4:$I$9993))</f>
        <v>0</v>
      </c>
      <c r="GT34" s="168">
        <f>SUMPRODUCT(('Controle de NFs Tomadas'!$E$4:$E$9993=$A$1)*('Controle de NFs Tomadas'!$C$4:$C$9993=GT$2)*('Controle de NFs Tomadas'!$G$4:$G$9993=$A34)*('Controle de NFs Tomadas'!$I$4:$I$9993))</f>
        <v>0</v>
      </c>
      <c r="GU34" s="168">
        <f>SUMPRODUCT(('Controle de NFs Tomadas'!$E$4:$E$9993=$A$1)*('Controle de NFs Tomadas'!$C$4:$C$9993=GU$2)*('Controle de NFs Tomadas'!$G$4:$G$9993=$A34)*('Controle de NFs Tomadas'!$I$4:$I$9993))</f>
        <v>0</v>
      </c>
      <c r="GV34" s="168">
        <f>SUMPRODUCT(('Controle de NFs Tomadas'!$E$4:$E$9993=$A$1)*('Controle de NFs Tomadas'!$C$4:$C$9993=GV$2)*('Controle de NFs Tomadas'!$G$4:$G$9993=$A34)*('Controle de NFs Tomadas'!$I$4:$I$9993))</f>
        <v>0</v>
      </c>
      <c r="GW34" s="168">
        <f>SUMPRODUCT(('Controle de NFs Tomadas'!$E$4:$E$9993=$A$1)*('Controle de NFs Tomadas'!$C$4:$C$9993=GW$2)*('Controle de NFs Tomadas'!$G$4:$G$9993=$A34)*('Controle de NFs Tomadas'!$I$4:$I$9993))</f>
        <v>0</v>
      </c>
      <c r="GX34" s="168">
        <f>SUMPRODUCT(('Controle de NFs Tomadas'!$E$4:$E$9993=$A$1)*('Controle de NFs Tomadas'!$C$4:$C$9993=GX$2)*('Controle de NFs Tomadas'!$G$4:$G$9993=$A34)*('Controle de NFs Tomadas'!$I$4:$I$9993))</f>
        <v>0</v>
      </c>
      <c r="GY34" s="168">
        <f>SUMPRODUCT(('Controle de NFs Tomadas'!$E$4:$E$9993=$A$1)*('Controle de NFs Tomadas'!$C$4:$C$9993=GY$2)*('Controle de NFs Tomadas'!$G$4:$G$9993=$A34)*('Controle de NFs Tomadas'!$I$4:$I$9993))</f>
        <v>0</v>
      </c>
      <c r="GZ34" s="168">
        <f>SUMPRODUCT(('Controle de NFs Tomadas'!$E$4:$E$9993=$A$1)*('Controle de NFs Tomadas'!$C$4:$C$9993=GZ$2)*('Controle de NFs Tomadas'!$G$4:$G$9993=$A34)*('Controle de NFs Tomadas'!$I$4:$I$9993))</f>
        <v>0</v>
      </c>
      <c r="HA34" s="168">
        <f>SUMPRODUCT(('Controle de NFs Tomadas'!$E$4:$E$9993=$A$1)*('Controle de NFs Tomadas'!$C$4:$C$9993=HA$2)*('Controle de NFs Tomadas'!$G$4:$G$9993=$A34)*('Controle de NFs Tomadas'!$I$4:$I$9993))</f>
        <v>0</v>
      </c>
      <c r="HB34" s="168">
        <f>SUMPRODUCT(('Controle de NFs Tomadas'!$E$4:$E$9993=$A$1)*('Controle de NFs Tomadas'!$C$4:$C$9993=HB$2)*('Controle de NFs Tomadas'!$G$4:$G$9993=$A34)*('Controle de NFs Tomadas'!$I$4:$I$9993))</f>
        <v>0</v>
      </c>
      <c r="HC34" s="168">
        <f>SUMPRODUCT(('Controle de NFs Tomadas'!$E$4:$E$9993=$A$1)*('Controle de NFs Tomadas'!$C$4:$C$9993=HC$2)*('Controle de NFs Tomadas'!$G$4:$G$9993=$A34)*('Controle de NFs Tomadas'!$I$4:$I$9993))</f>
        <v>0</v>
      </c>
      <c r="HD34" s="168">
        <f>SUMPRODUCT(('Controle de NFs Tomadas'!$E$4:$E$9993=$A$1)*('Controle de NFs Tomadas'!$C$4:$C$9993=HD$2)*('Controle de NFs Tomadas'!$G$4:$G$9993=$A34)*('Controle de NFs Tomadas'!$I$4:$I$9993))</f>
        <v>0</v>
      </c>
      <c r="HE34" s="168">
        <f>SUMPRODUCT(('Controle de NFs Tomadas'!$E$4:$E$9993=$A$1)*('Controle de NFs Tomadas'!$C$4:$C$9993=HE$2)*('Controle de NFs Tomadas'!$G$4:$G$9993=$A34)*('Controle de NFs Tomadas'!$I$4:$I$9993))</f>
        <v>0</v>
      </c>
      <c r="HF34" s="168">
        <f>SUMPRODUCT(('Controle de NFs Tomadas'!$E$4:$E$9993=$A$1)*('Controle de NFs Tomadas'!$C$4:$C$9993=HF$2)*('Controle de NFs Tomadas'!$G$4:$G$9993=$A34)*('Controle de NFs Tomadas'!$I$4:$I$9993))</f>
        <v>0</v>
      </c>
      <c r="HG34" s="168">
        <f>SUMPRODUCT(('Controle de NFs Tomadas'!$E$4:$E$9993=$A$1)*('Controle de NFs Tomadas'!$C$4:$C$9993=HG$2)*('Controle de NFs Tomadas'!$G$4:$G$9993=$A34)*('Controle de NFs Tomadas'!$I$4:$I$9993))</f>
        <v>0</v>
      </c>
      <c r="HH34" s="168">
        <f>SUMPRODUCT(('Controle de NFs Tomadas'!$E$4:$E$9993=$A$1)*('Controle de NFs Tomadas'!$C$4:$C$9993=HH$2)*('Controle de NFs Tomadas'!$G$4:$G$9993=$A34)*('Controle de NFs Tomadas'!$I$4:$I$9993))</f>
        <v>0</v>
      </c>
      <c r="HI34" s="168">
        <f>SUMPRODUCT(('Controle de NFs Tomadas'!$E$4:$E$9993=$A$1)*('Controle de NFs Tomadas'!$C$4:$C$9993=HI$2)*('Controle de NFs Tomadas'!$G$4:$G$9993=$A34)*('Controle de NFs Tomadas'!$I$4:$I$9993))</f>
        <v>0</v>
      </c>
      <c r="HJ34" s="168">
        <f>SUMPRODUCT(('Controle de NFs Tomadas'!$E$4:$E$9993=$A$1)*('Controle de NFs Tomadas'!$C$4:$C$9993=HJ$2)*('Controle de NFs Tomadas'!$G$4:$G$9993=$A34)*('Controle de NFs Tomadas'!$I$4:$I$9993))</f>
        <v>0</v>
      </c>
      <c r="HK34" s="168">
        <f>SUMPRODUCT(('Controle de NFs Tomadas'!$E$4:$E$9993=$A$1)*('Controle de NFs Tomadas'!$C$4:$C$9993=HK$2)*('Controle de NFs Tomadas'!$G$4:$G$9993=$A34)*('Controle de NFs Tomadas'!$I$4:$I$9993))</f>
        <v>0</v>
      </c>
      <c r="HL34" s="168">
        <f>SUMPRODUCT(('Controle de NFs Tomadas'!$E$4:$E$9993=$A$1)*('Controle de NFs Tomadas'!$C$4:$C$9993=HL$2)*('Controle de NFs Tomadas'!$G$4:$G$9993=$A34)*('Controle de NFs Tomadas'!$I$4:$I$9993))</f>
        <v>0</v>
      </c>
      <c r="HM34" s="168">
        <f>SUMPRODUCT(('Controle de NFs Tomadas'!$E$4:$E$9993=$A$1)*('Controle de NFs Tomadas'!$C$4:$C$9993=HM$2)*('Controle de NFs Tomadas'!$G$4:$G$9993=$A34)*('Controle de NFs Tomadas'!$I$4:$I$9993))</f>
        <v>0</v>
      </c>
      <c r="HN34" s="168">
        <f>SUMPRODUCT(('Controle de NFs Tomadas'!$E$4:$E$9993=$A$1)*('Controle de NFs Tomadas'!$C$4:$C$9993=HN$2)*('Controle de NFs Tomadas'!$G$4:$G$9993=$A34)*('Controle de NFs Tomadas'!$I$4:$I$9993))</f>
        <v>0</v>
      </c>
      <c r="HO34" s="168">
        <f>SUMPRODUCT(('Controle de NFs Tomadas'!$E$4:$E$9993=$A$1)*('Controle de NFs Tomadas'!$C$4:$C$9993=HO$2)*('Controle de NFs Tomadas'!$G$4:$G$9993=$A34)*('Controle de NFs Tomadas'!$I$4:$I$9993))</f>
        <v>0</v>
      </c>
      <c r="HP34" s="168">
        <f>SUMPRODUCT(('Controle de NFs Tomadas'!$E$4:$E$9993=$A$1)*('Controle de NFs Tomadas'!$C$4:$C$9993=HP$2)*('Controle de NFs Tomadas'!$G$4:$G$9993=$A34)*('Controle de NFs Tomadas'!$I$4:$I$9993))</f>
        <v>0</v>
      </c>
      <c r="HQ34" s="168">
        <f>SUMPRODUCT(('Controle de NFs Tomadas'!$E$4:$E$9993=$A$1)*('Controle de NFs Tomadas'!$C$4:$C$9993=HQ$2)*('Controle de NFs Tomadas'!$G$4:$G$9993=$A34)*('Controle de NFs Tomadas'!$I$4:$I$9993))</f>
        <v>0</v>
      </c>
      <c r="HR34" s="168">
        <f>SUMPRODUCT(('Controle de NFs Tomadas'!$E$4:$E$9993=$A$1)*('Controle de NFs Tomadas'!$C$4:$C$9993=HR$2)*('Controle de NFs Tomadas'!$G$4:$G$9993=$A34)*('Controle de NFs Tomadas'!$I$4:$I$9993))</f>
        <v>0</v>
      </c>
      <c r="HS34" s="168">
        <f>SUMPRODUCT(('Controle de NFs Tomadas'!$E$4:$E$9993=$A$1)*('Controle de NFs Tomadas'!$C$4:$C$9993=HS$2)*('Controle de NFs Tomadas'!$G$4:$G$9993=$A34)*('Controle de NFs Tomadas'!$I$4:$I$9993))</f>
        <v>0</v>
      </c>
      <c r="HT34" s="168">
        <f>SUMPRODUCT(('Controle de NFs Tomadas'!$E$4:$E$9993=$A$1)*('Controle de NFs Tomadas'!$C$4:$C$9993=HT$2)*('Controle de NFs Tomadas'!$G$4:$G$9993=$A34)*('Controle de NFs Tomadas'!$I$4:$I$9993))</f>
        <v>0</v>
      </c>
      <c r="HU34" s="168">
        <f>SUMPRODUCT(('Controle de NFs Tomadas'!$E$4:$E$9993=$A$1)*('Controle de NFs Tomadas'!$C$4:$C$9993=HU$2)*('Controle de NFs Tomadas'!$G$4:$G$9993=$A34)*('Controle de NFs Tomadas'!$I$4:$I$9993))</f>
        <v>0</v>
      </c>
      <c r="HV34" s="168">
        <f>SUMPRODUCT(('Controle de NFs Tomadas'!$E$4:$E$9993=$A$1)*('Controle de NFs Tomadas'!$C$4:$C$9993=HV$2)*('Controle de NFs Tomadas'!$G$4:$G$9993=$A34)*('Controle de NFs Tomadas'!$I$4:$I$9993))</f>
        <v>0</v>
      </c>
      <c r="HW34" s="168">
        <f>SUMPRODUCT(('Controle de NFs Tomadas'!$E$4:$E$9993=$A$1)*('Controle de NFs Tomadas'!$C$4:$C$9993=HW$2)*('Controle de NFs Tomadas'!$G$4:$G$9993=$A34)*('Controle de NFs Tomadas'!$I$4:$I$9993))</f>
        <v>0</v>
      </c>
      <c r="HX34" s="168">
        <f>SUMPRODUCT(('Controle de NFs Tomadas'!$E$4:$E$9993=$A$1)*('Controle de NFs Tomadas'!$C$4:$C$9993=HX$2)*('Controle de NFs Tomadas'!$G$4:$G$9993=$A34)*('Controle de NFs Tomadas'!$I$4:$I$9993))</f>
        <v>0</v>
      </c>
      <c r="HY34" s="168">
        <f>SUMPRODUCT(('Controle de NFs Tomadas'!$E$4:$E$9993=$A$1)*('Controle de NFs Tomadas'!$C$4:$C$9993=HY$2)*('Controle de NFs Tomadas'!$G$4:$G$9993=$A34)*('Controle de NFs Tomadas'!$I$4:$I$9993))</f>
        <v>0</v>
      </c>
      <c r="HZ34" s="168">
        <f>SUMPRODUCT(('Controle de NFs Tomadas'!$E$4:$E$9993=$A$1)*('Controle de NFs Tomadas'!$C$4:$C$9993=HZ$2)*('Controle de NFs Tomadas'!$G$4:$G$9993=$A34)*('Controle de NFs Tomadas'!$I$4:$I$9993))</f>
        <v>0</v>
      </c>
      <c r="IA34" s="168">
        <f>SUMPRODUCT(('Controle de NFs Tomadas'!$E$4:$E$9993=$A$1)*('Controle de NFs Tomadas'!$C$4:$C$9993=IA$2)*('Controle de NFs Tomadas'!$G$4:$G$9993=$A34)*('Controle de NFs Tomadas'!$I$4:$I$9993))</f>
        <v>0</v>
      </c>
      <c r="IB34" s="168">
        <f>SUMPRODUCT(('Controle de NFs Tomadas'!$E$4:$E$9993=$A$1)*('Controle de NFs Tomadas'!$C$4:$C$9993=IB$2)*('Controle de NFs Tomadas'!$G$4:$G$9993=$A34)*('Controle de NFs Tomadas'!$I$4:$I$9993))</f>
        <v>0</v>
      </c>
      <c r="IC34" s="168">
        <f>SUMPRODUCT(('Controle de NFs Tomadas'!$E$4:$E$9993=$A$1)*('Controle de NFs Tomadas'!$C$4:$C$9993=IC$2)*('Controle de NFs Tomadas'!$G$4:$G$9993=$A34)*('Controle de NFs Tomadas'!$I$4:$I$9993))</f>
        <v>0</v>
      </c>
      <c r="ID34" s="168">
        <f>SUMPRODUCT(('Controle de NFs Tomadas'!$E$4:$E$9993=$A$1)*('Controle de NFs Tomadas'!$C$4:$C$9993=ID$2)*('Controle de NFs Tomadas'!$G$4:$G$9993=$A34)*('Controle de NFs Tomadas'!$I$4:$I$9993))</f>
        <v>0</v>
      </c>
      <c r="IE34" s="168">
        <f>SUMPRODUCT(('Controle de NFs Tomadas'!$E$4:$E$9993=$A$1)*('Controle de NFs Tomadas'!$C$4:$C$9993=IE$2)*('Controle de NFs Tomadas'!$G$4:$G$9993=$A34)*('Controle de NFs Tomadas'!$I$4:$I$9993))</f>
        <v>0</v>
      </c>
      <c r="IF34" s="168">
        <f>SUMPRODUCT(('Controle de NFs Tomadas'!$E$4:$E$9993=$A$1)*('Controle de NFs Tomadas'!$C$4:$C$9993=IF$2)*('Controle de NFs Tomadas'!$G$4:$G$9993=$A34)*('Controle de NFs Tomadas'!$I$4:$I$9993))</f>
        <v>0</v>
      </c>
      <c r="IG34" s="168">
        <f>SUMPRODUCT(('Controle de NFs Tomadas'!$E$4:$E$9993=$A$1)*('Controle de NFs Tomadas'!$C$4:$C$9993=IG$2)*('Controle de NFs Tomadas'!$G$4:$G$9993=$A34)*('Controle de NFs Tomadas'!$I$4:$I$9993))</f>
        <v>0</v>
      </c>
      <c r="IH34" s="168">
        <f>SUMPRODUCT(('Controle de NFs Tomadas'!$E$4:$E$9993=$A$1)*('Controle de NFs Tomadas'!$C$4:$C$9993=IH$2)*('Controle de NFs Tomadas'!$G$4:$G$9993=$A34)*('Controle de NFs Tomadas'!$I$4:$I$9993))</f>
        <v>0</v>
      </c>
      <c r="II34" s="168">
        <f>SUMPRODUCT(('Controle de NFs Tomadas'!$E$4:$E$9993=$A$1)*('Controle de NFs Tomadas'!$C$4:$C$9993=II$2)*('Controle de NFs Tomadas'!$G$4:$G$9993=$A34)*('Controle de NFs Tomadas'!$I$4:$I$9993))</f>
        <v>0</v>
      </c>
      <c r="IJ34" s="168">
        <f>SUMPRODUCT(('Controle de NFs Tomadas'!$E$4:$E$9993=$A$1)*('Controle de NFs Tomadas'!$C$4:$C$9993=IJ$2)*('Controle de NFs Tomadas'!$G$4:$G$9993=$A34)*('Controle de NFs Tomadas'!$I$4:$I$9993))</f>
        <v>0</v>
      </c>
      <c r="IK34" s="168">
        <f>SUMPRODUCT(('Controle de NFs Tomadas'!$E$4:$E$9993=$A$1)*('Controle de NFs Tomadas'!$C$4:$C$9993=IK$2)*('Controle de NFs Tomadas'!$G$4:$G$9993=$A34)*('Controle de NFs Tomadas'!$I$4:$I$9993))</f>
        <v>0</v>
      </c>
      <c r="IL34" s="168">
        <f>SUMPRODUCT(('Controle de NFs Tomadas'!$E$4:$E$9993=$A$1)*('Controle de NFs Tomadas'!$C$4:$C$9993=IL$2)*('Controle de NFs Tomadas'!$G$4:$G$9993=$A34)*('Controle de NFs Tomadas'!$I$4:$I$9993))</f>
        <v>0</v>
      </c>
    </row>
    <row r="35" spans="1:246" ht="15.75" customHeight="1" outlineLevel="1" x14ac:dyDescent="0.35">
      <c r="A35" s="3" t="s">
        <v>60</v>
      </c>
      <c r="B35" s="70"/>
      <c r="C35" s="70"/>
      <c r="D35" s="168">
        <f>SUMPRODUCT(('Controle de NFs Tomadas'!$E$4:$E$9993=$A$1)*('Controle de NFs Tomadas'!$C$4:$C$9993=D$2)*('Controle de NFs Tomadas'!$G$4:$G$9993=$A35)*('Controle de NFs Tomadas'!$I$4:$I$9993))</f>
        <v>0</v>
      </c>
      <c r="E35" s="168">
        <f>SUMPRODUCT(('Controle de NFs Tomadas'!$E$4:$E$9993=$A$1)*('Controle de NFs Tomadas'!$C$4:$C$9993=E$2)*('Controle de NFs Tomadas'!$G$4:$G$9993=$A35)*('Controle de NFs Tomadas'!$I$4:$I$9993))</f>
        <v>0</v>
      </c>
      <c r="F35" s="168">
        <f>SUMPRODUCT(('Controle de NFs Tomadas'!$E$4:$E$9993=$A$1)*('Controle de NFs Tomadas'!$C$4:$C$9993=F$2)*('Controle de NFs Tomadas'!$G$4:$G$9993=$A35)*('Controle de NFs Tomadas'!$I$4:$I$9993))</f>
        <v>0</v>
      </c>
      <c r="G35" s="168">
        <f>SUMPRODUCT(('Controle de NFs Tomadas'!$E$4:$E$9993=$A$1)*('Controle de NFs Tomadas'!$C$4:$C$9993=G$2)*('Controle de NFs Tomadas'!$G$4:$G$9993=$A35)*('Controle de NFs Tomadas'!$I$4:$I$9993))</f>
        <v>0</v>
      </c>
      <c r="H35" s="168">
        <f>SUMPRODUCT(('Controle de NFs Tomadas'!$E$4:$E$9993=$A$1)*('Controle de NFs Tomadas'!$C$4:$C$9993=H$2)*('Controle de NFs Tomadas'!$G$4:$G$9993=$A35)*('Controle de NFs Tomadas'!$I$4:$I$9993))</f>
        <v>0</v>
      </c>
      <c r="I35" s="168">
        <f>SUMPRODUCT(('Controle de NFs Tomadas'!$E$4:$E$9993=$A$1)*('Controle de NFs Tomadas'!$C$4:$C$9993=I$2)*('Controle de NFs Tomadas'!$G$4:$G$9993=$A35)*('Controle de NFs Tomadas'!$I$4:$I$9993))</f>
        <v>0</v>
      </c>
      <c r="J35" s="168">
        <f>SUMPRODUCT(('Controle de NFs Tomadas'!$E$4:$E$9993=$A$1)*('Controle de NFs Tomadas'!$C$4:$C$9993=J$2)*('Controle de NFs Tomadas'!$G$4:$G$9993=$A35)*('Controle de NFs Tomadas'!$I$4:$I$9993))</f>
        <v>0</v>
      </c>
      <c r="K35" s="168">
        <f>SUMPRODUCT(('Controle de NFs Tomadas'!$E$4:$E$9993=$A$1)*('Controle de NFs Tomadas'!$C$4:$C$9993=K$2)*('Controle de NFs Tomadas'!$G$4:$G$9993=$A35)*('Controle de NFs Tomadas'!$I$4:$I$9993))</f>
        <v>0</v>
      </c>
      <c r="L35" s="168">
        <f>SUMPRODUCT(('Controle de NFs Tomadas'!$E$4:$E$9993=$A$1)*('Controle de NFs Tomadas'!$C$4:$C$9993=L$2)*('Controle de NFs Tomadas'!$G$4:$G$9993=$A35)*('Controle de NFs Tomadas'!$I$4:$I$9993))</f>
        <v>0</v>
      </c>
      <c r="M35" s="168">
        <f>SUMPRODUCT(('Controle de NFs Tomadas'!$E$4:$E$9993=$A$1)*('Controle de NFs Tomadas'!$C$4:$C$9993=M$2)*('Controle de NFs Tomadas'!$G$4:$G$9993=$A35)*('Controle de NFs Tomadas'!$I$4:$I$9993))</f>
        <v>0</v>
      </c>
      <c r="N35" s="168">
        <f>SUMPRODUCT(('Controle de NFs Tomadas'!$E$4:$E$9993=$A$1)*('Controle de NFs Tomadas'!$C$4:$C$9993=N$2)*('Controle de NFs Tomadas'!$G$4:$G$9993=$A35)*('Controle de NFs Tomadas'!$I$4:$I$9993))</f>
        <v>0</v>
      </c>
      <c r="O35" s="168">
        <f>SUMPRODUCT(('Controle de NFs Tomadas'!$E$4:$E$9993=$A$1)*('Controle de NFs Tomadas'!$C$4:$C$9993=O$2)*('Controle de NFs Tomadas'!$G$4:$G$9993=$A35)*('Controle de NFs Tomadas'!$I$4:$I$9993))</f>
        <v>0</v>
      </c>
      <c r="P35" s="168">
        <f>SUMPRODUCT(('Controle de NFs Tomadas'!$E$4:$E$9993=$A$1)*('Controle de NFs Tomadas'!$C$4:$C$9993=P$2)*('Controle de NFs Tomadas'!$G$4:$G$9993=$A35)*('Controle de NFs Tomadas'!$I$4:$I$9993))</f>
        <v>0</v>
      </c>
      <c r="Q35" s="168">
        <f>SUMPRODUCT(('Controle de NFs Tomadas'!$E$4:$E$9993=$A$1)*('Controle de NFs Tomadas'!$C$4:$C$9993=Q$2)*('Controle de NFs Tomadas'!$G$4:$G$9993=$A35)*('Controle de NFs Tomadas'!$I$4:$I$9993))</f>
        <v>0</v>
      </c>
      <c r="R35" s="168">
        <f>SUMPRODUCT(('Controle de NFs Tomadas'!$E$4:$E$9993=$A$1)*('Controle de NFs Tomadas'!$C$4:$C$9993=R$2)*('Controle de NFs Tomadas'!$G$4:$G$9993=$A35)*('Controle de NFs Tomadas'!$I$4:$I$9993))</f>
        <v>0</v>
      </c>
      <c r="S35" s="168">
        <f>SUMPRODUCT(('Controle de NFs Tomadas'!$E$4:$E$9993=$A$1)*('Controle de NFs Tomadas'!$C$4:$C$9993=S$2)*('Controle de NFs Tomadas'!$G$4:$G$9993=$A35)*('Controle de NFs Tomadas'!$I$4:$I$9993))</f>
        <v>0</v>
      </c>
      <c r="T35" s="168">
        <f>SUMPRODUCT(('Controle de NFs Tomadas'!$E$4:$E$9993=$A$1)*('Controle de NFs Tomadas'!$C$4:$C$9993=T$2)*('Controle de NFs Tomadas'!$G$4:$G$9993=$A35)*('Controle de NFs Tomadas'!$I$4:$I$9993))</f>
        <v>0</v>
      </c>
      <c r="U35" s="168">
        <f>SUMPRODUCT(('Controle de NFs Tomadas'!$E$4:$E$9993=$A$1)*('Controle de NFs Tomadas'!$C$4:$C$9993=U$2)*('Controle de NFs Tomadas'!$G$4:$G$9993=$A35)*('Controle de NFs Tomadas'!$I$4:$I$9993))</f>
        <v>0</v>
      </c>
      <c r="V35" s="168">
        <f>SUMPRODUCT(('Controle de NFs Tomadas'!$E$4:$E$9993=$A$1)*('Controle de NFs Tomadas'!$C$4:$C$9993=V$2)*('Controle de NFs Tomadas'!$G$4:$G$9993=$A35)*('Controle de NFs Tomadas'!$I$4:$I$9993))</f>
        <v>0</v>
      </c>
      <c r="W35" s="168">
        <f>SUMPRODUCT(('Controle de NFs Tomadas'!$E$4:$E$9993=$A$1)*('Controle de NFs Tomadas'!$C$4:$C$9993=W$2)*('Controle de NFs Tomadas'!$G$4:$G$9993=$A35)*('Controle de NFs Tomadas'!$I$4:$I$9993))</f>
        <v>0</v>
      </c>
      <c r="X35" s="168">
        <f>SUMPRODUCT(('Controle de NFs Tomadas'!$E$4:$E$9993=$A$1)*('Controle de NFs Tomadas'!$C$4:$C$9993=X$2)*('Controle de NFs Tomadas'!$G$4:$G$9993=$A35)*('Controle de NFs Tomadas'!$I$4:$I$9993))</f>
        <v>0</v>
      </c>
      <c r="Y35" s="168">
        <f>SUMPRODUCT(('Controle de NFs Tomadas'!$E$4:$E$9993=$A$1)*('Controle de NFs Tomadas'!$C$4:$C$9993=Y$2)*('Controle de NFs Tomadas'!$G$4:$G$9993=$A35)*('Controle de NFs Tomadas'!$I$4:$I$9993))</f>
        <v>0</v>
      </c>
      <c r="Z35" s="168">
        <f>SUMPRODUCT(('Controle de NFs Tomadas'!$E$4:$E$9993=$A$1)*('Controle de NFs Tomadas'!$C$4:$C$9993=Z$2)*('Controle de NFs Tomadas'!$G$4:$G$9993=$A35)*('Controle de NFs Tomadas'!$I$4:$I$9993))</f>
        <v>0</v>
      </c>
      <c r="AA35" s="168">
        <f>SUMPRODUCT(('Controle de NFs Tomadas'!$E$4:$E$9993=$A$1)*('Controle de NFs Tomadas'!$C$4:$C$9993=AA$2)*('Controle de NFs Tomadas'!$G$4:$G$9993=$A35)*('Controle de NFs Tomadas'!$I$4:$I$9993))</f>
        <v>0</v>
      </c>
      <c r="AB35" s="168">
        <f>SUMPRODUCT(('Controle de NFs Tomadas'!$E$4:$E$9993=$A$1)*('Controle de NFs Tomadas'!$C$4:$C$9993=AB$2)*('Controle de NFs Tomadas'!$G$4:$G$9993=$A35)*('Controle de NFs Tomadas'!$I$4:$I$9993))</f>
        <v>0</v>
      </c>
      <c r="AC35" s="168">
        <f>SUMPRODUCT(('Controle de NFs Tomadas'!$E$4:$E$9993=$A$1)*('Controle de NFs Tomadas'!$C$4:$C$9993=AC$2)*('Controle de NFs Tomadas'!$G$4:$G$9993=$A35)*('Controle de NFs Tomadas'!$I$4:$I$9993))</f>
        <v>0</v>
      </c>
      <c r="AD35" s="168">
        <f>SUMPRODUCT(('Controle de NFs Tomadas'!$E$4:$E$9993=$A$1)*('Controle de NFs Tomadas'!$C$4:$C$9993=AD$2)*('Controle de NFs Tomadas'!$G$4:$G$9993=$A35)*('Controle de NFs Tomadas'!$I$4:$I$9993))</f>
        <v>0</v>
      </c>
      <c r="AE35" s="168">
        <f>SUMPRODUCT(('Controle de NFs Tomadas'!$E$4:$E$9993=$A$1)*('Controle de NFs Tomadas'!$C$4:$C$9993=AE$2)*('Controle de NFs Tomadas'!$G$4:$G$9993=$A35)*('Controle de NFs Tomadas'!$I$4:$I$9993))</f>
        <v>0</v>
      </c>
      <c r="AF35" s="168">
        <f>SUMPRODUCT(('Controle de NFs Tomadas'!$E$4:$E$9993=$A$1)*('Controle de NFs Tomadas'!$C$4:$C$9993=AF$2)*('Controle de NFs Tomadas'!$G$4:$G$9993=$A35)*('Controle de NFs Tomadas'!$I$4:$I$9993))</f>
        <v>0</v>
      </c>
      <c r="AG35" s="168">
        <f>SUMPRODUCT(('Controle de NFs Tomadas'!$E$4:$E$9993=$A$1)*('Controle de NFs Tomadas'!$C$4:$C$9993=AG$2)*('Controle de NFs Tomadas'!$G$4:$G$9993=$A35)*('Controle de NFs Tomadas'!$I$4:$I$9993))</f>
        <v>0</v>
      </c>
      <c r="AH35" s="168">
        <f>SUMPRODUCT(('Controle de NFs Tomadas'!$E$4:$E$9993=$A$1)*('Controle de NFs Tomadas'!$C$4:$C$9993=AH$2)*('Controle de NFs Tomadas'!$G$4:$G$9993=$A35)*('Controle de NFs Tomadas'!$I$4:$I$9993))</f>
        <v>0</v>
      </c>
      <c r="AI35" s="168">
        <f>SUMPRODUCT(('Controle de NFs Tomadas'!$E$4:$E$9993=$A$1)*('Controle de NFs Tomadas'!$C$4:$C$9993=AI$2)*('Controle de NFs Tomadas'!$G$4:$G$9993=$A35)*('Controle de NFs Tomadas'!$I$4:$I$9993))</f>
        <v>0</v>
      </c>
      <c r="AJ35" s="168">
        <f>SUMPRODUCT(('Controle de NFs Tomadas'!$E$4:$E$9993=$A$1)*('Controle de NFs Tomadas'!$C$4:$C$9993=AJ$2)*('Controle de NFs Tomadas'!$G$4:$G$9993=$A35)*('Controle de NFs Tomadas'!$I$4:$I$9993))</f>
        <v>0</v>
      </c>
      <c r="AK35" s="168">
        <f>SUMPRODUCT(('Controle de NFs Tomadas'!$E$4:$E$9993=$A$1)*('Controle de NFs Tomadas'!$C$4:$C$9993=AK$2)*('Controle de NFs Tomadas'!$G$4:$G$9993=$A35)*('Controle de NFs Tomadas'!$I$4:$I$9993))</f>
        <v>0</v>
      </c>
      <c r="AL35" s="168">
        <f>SUMPRODUCT(('Controle de NFs Tomadas'!$E$4:$E$9993=$A$1)*('Controle de NFs Tomadas'!$C$4:$C$9993=AL$2)*('Controle de NFs Tomadas'!$G$4:$G$9993=$A35)*('Controle de NFs Tomadas'!$I$4:$I$9993))</f>
        <v>0</v>
      </c>
      <c r="AM35" s="168">
        <f>SUMPRODUCT(('Controle de NFs Tomadas'!$E$4:$E$9993=$A$1)*('Controle de NFs Tomadas'!$C$4:$C$9993=AM$2)*('Controle de NFs Tomadas'!$G$4:$G$9993=$A35)*('Controle de NFs Tomadas'!$I$4:$I$9993))</f>
        <v>0</v>
      </c>
      <c r="AN35" s="168">
        <f>SUMPRODUCT(('Controle de NFs Tomadas'!$E$4:$E$9993=$A$1)*('Controle de NFs Tomadas'!$C$4:$C$9993=AN$2)*('Controle de NFs Tomadas'!$G$4:$G$9993=$A35)*('Controle de NFs Tomadas'!$I$4:$I$9993))</f>
        <v>0</v>
      </c>
      <c r="AO35" s="168">
        <f>SUMPRODUCT(('Controle de NFs Tomadas'!$E$4:$E$9993=$A$1)*('Controle de NFs Tomadas'!$C$4:$C$9993=AO$2)*('Controle de NFs Tomadas'!$G$4:$G$9993=$A35)*('Controle de NFs Tomadas'!$I$4:$I$9993))</f>
        <v>0</v>
      </c>
      <c r="AP35" s="168">
        <f>SUMPRODUCT(('Controle de NFs Tomadas'!$E$4:$E$9993=$A$1)*('Controle de NFs Tomadas'!$C$4:$C$9993=AP$2)*('Controle de NFs Tomadas'!$G$4:$G$9993=$A35)*('Controle de NFs Tomadas'!$I$4:$I$9993))</f>
        <v>0</v>
      </c>
      <c r="AQ35" s="168">
        <f>SUMPRODUCT(('Controle de NFs Tomadas'!$E$4:$E$9993=$A$1)*('Controle de NFs Tomadas'!$C$4:$C$9993=AQ$2)*('Controle de NFs Tomadas'!$G$4:$G$9993=$A35)*('Controle de NFs Tomadas'!$I$4:$I$9993))</f>
        <v>0</v>
      </c>
      <c r="AR35" s="168">
        <f>SUMPRODUCT(('Controle de NFs Tomadas'!$E$4:$E$9993=$A$1)*('Controle de NFs Tomadas'!$C$4:$C$9993=AR$2)*('Controle de NFs Tomadas'!$G$4:$G$9993=$A35)*('Controle de NFs Tomadas'!$I$4:$I$9993))</f>
        <v>0</v>
      </c>
      <c r="AS35" s="168">
        <f>SUMPRODUCT(('Controle de NFs Tomadas'!$E$4:$E$9993=$A$1)*('Controle de NFs Tomadas'!$C$4:$C$9993=AS$2)*('Controle de NFs Tomadas'!$G$4:$G$9993=$A35)*('Controle de NFs Tomadas'!$I$4:$I$9993))</f>
        <v>0</v>
      </c>
      <c r="AT35" s="168">
        <f>SUMPRODUCT(('Controle de NFs Tomadas'!$E$4:$E$9993=$A$1)*('Controle de NFs Tomadas'!$C$4:$C$9993=AT$2)*('Controle de NFs Tomadas'!$G$4:$G$9993=$A35)*('Controle de NFs Tomadas'!$I$4:$I$9993))</f>
        <v>0</v>
      </c>
      <c r="AU35" s="168">
        <f>SUMPRODUCT(('Controle de NFs Tomadas'!$E$4:$E$9993=$A$1)*('Controle de NFs Tomadas'!$C$4:$C$9993=AU$2)*('Controle de NFs Tomadas'!$G$4:$G$9993=$A35)*('Controle de NFs Tomadas'!$I$4:$I$9993))</f>
        <v>0</v>
      </c>
      <c r="AV35" s="168">
        <f>SUMPRODUCT(('Controle de NFs Tomadas'!$E$4:$E$9993=$A$1)*('Controle de NFs Tomadas'!$C$4:$C$9993=AV$2)*('Controle de NFs Tomadas'!$G$4:$G$9993=$A35)*('Controle de NFs Tomadas'!$I$4:$I$9993))</f>
        <v>0</v>
      </c>
      <c r="AW35" s="168">
        <f>SUMPRODUCT(('Controle de NFs Tomadas'!$E$4:$E$9993=$A$1)*('Controle de NFs Tomadas'!$C$4:$C$9993=AW$2)*('Controle de NFs Tomadas'!$G$4:$G$9993=$A35)*('Controle de NFs Tomadas'!$I$4:$I$9993))</f>
        <v>0</v>
      </c>
      <c r="AX35" s="168">
        <f>SUMPRODUCT(('Controle de NFs Tomadas'!$E$4:$E$9993=$A$1)*('Controle de NFs Tomadas'!$C$4:$C$9993=AX$2)*('Controle de NFs Tomadas'!$G$4:$G$9993=$A35)*('Controle de NFs Tomadas'!$I$4:$I$9993))</f>
        <v>0</v>
      </c>
      <c r="AY35" s="168">
        <f>SUMPRODUCT(('Controle de NFs Tomadas'!$E$4:$E$9993=$A$1)*('Controle de NFs Tomadas'!$C$4:$C$9993=AY$2)*('Controle de NFs Tomadas'!$G$4:$G$9993=$A35)*('Controle de NFs Tomadas'!$I$4:$I$9993))</f>
        <v>0</v>
      </c>
      <c r="AZ35" s="168">
        <f>SUMPRODUCT(('Controle de NFs Tomadas'!$E$4:$E$9993=$A$1)*('Controle de NFs Tomadas'!$C$4:$C$9993=AZ$2)*('Controle de NFs Tomadas'!$G$4:$G$9993=$A35)*('Controle de NFs Tomadas'!$I$4:$I$9993))</f>
        <v>0</v>
      </c>
      <c r="BA35" s="168">
        <f>SUMPRODUCT(('Controle de NFs Tomadas'!$E$4:$E$9993=$A$1)*('Controle de NFs Tomadas'!$C$4:$C$9993=BA$2)*('Controle de NFs Tomadas'!$G$4:$G$9993=$A35)*('Controle de NFs Tomadas'!$I$4:$I$9993))</f>
        <v>0</v>
      </c>
      <c r="BB35" s="168">
        <f>SUMPRODUCT(('Controle de NFs Tomadas'!$E$4:$E$9993=$A$1)*('Controle de NFs Tomadas'!$C$4:$C$9993=BB$2)*('Controle de NFs Tomadas'!$G$4:$G$9993=$A35)*('Controle de NFs Tomadas'!$I$4:$I$9993))</f>
        <v>0</v>
      </c>
      <c r="BC35" s="168">
        <f>SUMPRODUCT(('Controle de NFs Tomadas'!$E$4:$E$9993=$A$1)*('Controle de NFs Tomadas'!$C$4:$C$9993=BC$2)*('Controle de NFs Tomadas'!$G$4:$G$9993=$A35)*('Controle de NFs Tomadas'!$I$4:$I$9993))</f>
        <v>0</v>
      </c>
      <c r="BD35" s="168">
        <f>SUMPRODUCT(('Controle de NFs Tomadas'!$E$4:$E$9993=$A$1)*('Controle de NFs Tomadas'!$C$4:$C$9993=BD$2)*('Controle de NFs Tomadas'!$G$4:$G$9993=$A35)*('Controle de NFs Tomadas'!$I$4:$I$9993))</f>
        <v>0</v>
      </c>
      <c r="BE35" s="168">
        <f>SUMPRODUCT(('Controle de NFs Tomadas'!$E$4:$E$9993=$A$1)*('Controle de NFs Tomadas'!$C$4:$C$9993=BE$2)*('Controle de NFs Tomadas'!$G$4:$G$9993=$A35)*('Controle de NFs Tomadas'!$I$4:$I$9993))</f>
        <v>0</v>
      </c>
      <c r="BF35" s="168">
        <f>SUMPRODUCT(('Controle de NFs Tomadas'!$E$4:$E$9993=$A$1)*('Controle de NFs Tomadas'!$C$4:$C$9993=BF$2)*('Controle de NFs Tomadas'!$G$4:$G$9993=$A35)*('Controle de NFs Tomadas'!$I$4:$I$9993))</f>
        <v>0</v>
      </c>
      <c r="BG35" s="168">
        <f>SUMPRODUCT(('Controle de NFs Tomadas'!$E$4:$E$9993=$A$1)*('Controle de NFs Tomadas'!$C$4:$C$9993=BG$2)*('Controle de NFs Tomadas'!$G$4:$G$9993=$A35)*('Controle de NFs Tomadas'!$I$4:$I$9993))</f>
        <v>0</v>
      </c>
      <c r="BH35" s="168">
        <f>SUMPRODUCT(('Controle de NFs Tomadas'!$E$4:$E$9993=$A$1)*('Controle de NFs Tomadas'!$C$4:$C$9993=BH$2)*('Controle de NFs Tomadas'!$G$4:$G$9993=$A35)*('Controle de NFs Tomadas'!$I$4:$I$9993))</f>
        <v>0</v>
      </c>
      <c r="BI35" s="168">
        <f>SUMPRODUCT(('Controle de NFs Tomadas'!$E$4:$E$9993=$A$1)*('Controle de NFs Tomadas'!$C$4:$C$9993=BI$2)*('Controle de NFs Tomadas'!$G$4:$G$9993=$A35)*('Controle de NFs Tomadas'!$I$4:$I$9993))</f>
        <v>0</v>
      </c>
      <c r="BJ35" s="168">
        <f>SUMPRODUCT(('Controle de NFs Tomadas'!$E$4:$E$9993=$A$1)*('Controle de NFs Tomadas'!$C$4:$C$9993=BJ$2)*('Controle de NFs Tomadas'!$G$4:$G$9993=$A35)*('Controle de NFs Tomadas'!$I$4:$I$9993))</f>
        <v>0</v>
      </c>
      <c r="BK35" s="168">
        <f>SUMPRODUCT(('Controle de NFs Tomadas'!$E$4:$E$9993=$A$1)*('Controle de NFs Tomadas'!$C$4:$C$9993=BK$2)*('Controle de NFs Tomadas'!$G$4:$G$9993=$A35)*('Controle de NFs Tomadas'!$I$4:$I$9993))</f>
        <v>0</v>
      </c>
      <c r="BL35" s="168">
        <f>SUMPRODUCT(('Controle de NFs Tomadas'!$E$4:$E$9993=$A$1)*('Controle de NFs Tomadas'!$C$4:$C$9993=BL$2)*('Controle de NFs Tomadas'!$G$4:$G$9993=$A35)*('Controle de NFs Tomadas'!$I$4:$I$9993))</f>
        <v>0</v>
      </c>
      <c r="BM35" s="168">
        <f>SUMPRODUCT(('Controle de NFs Tomadas'!$E$4:$E$9993=$A$1)*('Controle de NFs Tomadas'!$C$4:$C$9993=BM$2)*('Controle de NFs Tomadas'!$G$4:$G$9993=$A35)*('Controle de NFs Tomadas'!$I$4:$I$9993))</f>
        <v>0</v>
      </c>
      <c r="BN35" s="168">
        <f>SUMPRODUCT(('Controle de NFs Tomadas'!$E$4:$E$9993=$A$1)*('Controle de NFs Tomadas'!$C$4:$C$9993=BN$2)*('Controle de NFs Tomadas'!$G$4:$G$9993=$A35)*('Controle de NFs Tomadas'!$I$4:$I$9993))</f>
        <v>0</v>
      </c>
      <c r="BO35" s="168">
        <f>SUMPRODUCT(('Controle de NFs Tomadas'!$E$4:$E$9993=$A$1)*('Controle de NFs Tomadas'!$C$4:$C$9993=BO$2)*('Controle de NFs Tomadas'!$G$4:$G$9993=$A35)*('Controle de NFs Tomadas'!$I$4:$I$9993))</f>
        <v>0</v>
      </c>
      <c r="BP35" s="168">
        <f>SUMPRODUCT(('Controle de NFs Tomadas'!$E$4:$E$9993=$A$1)*('Controle de NFs Tomadas'!$C$4:$C$9993=BP$2)*('Controle de NFs Tomadas'!$G$4:$G$9993=$A35)*('Controle de NFs Tomadas'!$I$4:$I$9993))</f>
        <v>0</v>
      </c>
      <c r="BQ35" s="168">
        <f>SUMPRODUCT(('Controle de NFs Tomadas'!$E$4:$E$9993=$A$1)*('Controle de NFs Tomadas'!$C$4:$C$9993=BQ$2)*('Controle de NFs Tomadas'!$G$4:$G$9993=$A35)*('Controle de NFs Tomadas'!$I$4:$I$9993))</f>
        <v>0</v>
      </c>
      <c r="BR35" s="168">
        <f>SUMPRODUCT(('Controle de NFs Tomadas'!$E$4:$E$9993=$A$1)*('Controle de NFs Tomadas'!$C$4:$C$9993=BR$2)*('Controle de NFs Tomadas'!$G$4:$G$9993=$A35)*('Controle de NFs Tomadas'!$I$4:$I$9993))</f>
        <v>0</v>
      </c>
      <c r="BS35" s="168">
        <f>SUMPRODUCT(('Controle de NFs Tomadas'!$E$4:$E$9993=$A$1)*('Controle de NFs Tomadas'!$C$4:$C$9993=BS$2)*('Controle de NFs Tomadas'!$G$4:$G$9993=$A35)*('Controle de NFs Tomadas'!$I$4:$I$9993))</f>
        <v>0</v>
      </c>
      <c r="BT35" s="168">
        <f>SUMPRODUCT(('Controle de NFs Tomadas'!$E$4:$E$9993=$A$1)*('Controle de NFs Tomadas'!$C$4:$C$9993=BT$2)*('Controle de NFs Tomadas'!$G$4:$G$9993=$A35)*('Controle de NFs Tomadas'!$I$4:$I$9993))</f>
        <v>0</v>
      </c>
      <c r="BU35" s="168">
        <f>SUMPRODUCT(('Controle de NFs Tomadas'!$E$4:$E$9993=$A$1)*('Controle de NFs Tomadas'!$C$4:$C$9993=BU$2)*('Controle de NFs Tomadas'!$G$4:$G$9993=$A35)*('Controle de NFs Tomadas'!$I$4:$I$9993))</f>
        <v>0</v>
      </c>
      <c r="BV35" s="168">
        <f>SUMPRODUCT(('Controle de NFs Tomadas'!$E$4:$E$9993=$A$1)*('Controle de NFs Tomadas'!$C$4:$C$9993=BV$2)*('Controle de NFs Tomadas'!$G$4:$G$9993=$A35)*('Controle de NFs Tomadas'!$I$4:$I$9993))</f>
        <v>0</v>
      </c>
      <c r="BW35" s="168">
        <f>SUMPRODUCT(('Controle de NFs Tomadas'!$E$4:$E$9993=$A$1)*('Controle de NFs Tomadas'!$C$4:$C$9993=BW$2)*('Controle de NFs Tomadas'!$G$4:$G$9993=$A35)*('Controle de NFs Tomadas'!$I$4:$I$9993))</f>
        <v>0</v>
      </c>
      <c r="BX35" s="168">
        <f>SUMPRODUCT(('Controle de NFs Tomadas'!$E$4:$E$9993=$A$1)*('Controle de NFs Tomadas'!$C$4:$C$9993=BX$2)*('Controle de NFs Tomadas'!$G$4:$G$9993=$A35)*('Controle de NFs Tomadas'!$I$4:$I$9993))</f>
        <v>0</v>
      </c>
      <c r="BY35" s="168">
        <f>SUMPRODUCT(('Controle de NFs Tomadas'!$E$4:$E$9993=$A$1)*('Controle de NFs Tomadas'!$C$4:$C$9993=BY$2)*('Controle de NFs Tomadas'!$G$4:$G$9993=$A35)*('Controle de NFs Tomadas'!$I$4:$I$9993))</f>
        <v>0</v>
      </c>
      <c r="BZ35" s="168">
        <f>SUMPRODUCT(('Controle de NFs Tomadas'!$E$4:$E$9993=$A$1)*('Controle de NFs Tomadas'!$C$4:$C$9993=BZ$2)*('Controle de NFs Tomadas'!$G$4:$G$9993=$A35)*('Controle de NFs Tomadas'!$I$4:$I$9993))</f>
        <v>0</v>
      </c>
      <c r="CA35" s="168">
        <f>SUMPRODUCT(('Controle de NFs Tomadas'!$E$4:$E$9993=$A$1)*('Controle de NFs Tomadas'!$C$4:$C$9993=CA$2)*('Controle de NFs Tomadas'!$G$4:$G$9993=$A35)*('Controle de NFs Tomadas'!$I$4:$I$9993))</f>
        <v>0</v>
      </c>
      <c r="CB35" s="168">
        <f>SUMPRODUCT(('Controle de NFs Tomadas'!$E$4:$E$9993=$A$1)*('Controle de NFs Tomadas'!$C$4:$C$9993=CB$2)*('Controle de NFs Tomadas'!$G$4:$G$9993=$A35)*('Controle de NFs Tomadas'!$I$4:$I$9993))</f>
        <v>0</v>
      </c>
      <c r="CC35" s="168">
        <f>SUMPRODUCT(('Controle de NFs Tomadas'!$E$4:$E$9993=$A$1)*('Controle de NFs Tomadas'!$C$4:$C$9993=CC$2)*('Controle de NFs Tomadas'!$G$4:$G$9993=$A35)*('Controle de NFs Tomadas'!$I$4:$I$9993))</f>
        <v>0</v>
      </c>
      <c r="CD35" s="168">
        <f>SUMPRODUCT(('Controle de NFs Tomadas'!$E$4:$E$9993=$A$1)*('Controle de NFs Tomadas'!$C$4:$C$9993=CD$2)*('Controle de NFs Tomadas'!$G$4:$G$9993=$A35)*('Controle de NFs Tomadas'!$I$4:$I$9993))</f>
        <v>0</v>
      </c>
      <c r="CE35" s="168">
        <f>SUMPRODUCT(('Controle de NFs Tomadas'!$E$4:$E$9993=$A$1)*('Controle de NFs Tomadas'!$C$4:$C$9993=CE$2)*('Controle de NFs Tomadas'!$G$4:$G$9993=$A35)*('Controle de NFs Tomadas'!$I$4:$I$9993))</f>
        <v>0</v>
      </c>
      <c r="CF35" s="168">
        <f>SUMPRODUCT(('Controle de NFs Tomadas'!$E$4:$E$9993=$A$1)*('Controle de NFs Tomadas'!$C$4:$C$9993=CF$2)*('Controle de NFs Tomadas'!$G$4:$G$9993=$A35)*('Controle de NFs Tomadas'!$I$4:$I$9993))</f>
        <v>0</v>
      </c>
      <c r="CG35" s="168">
        <f>SUMPRODUCT(('Controle de NFs Tomadas'!$E$4:$E$9993=$A$1)*('Controle de NFs Tomadas'!$C$4:$C$9993=CG$2)*('Controle de NFs Tomadas'!$G$4:$G$9993=$A35)*('Controle de NFs Tomadas'!$I$4:$I$9993))</f>
        <v>0</v>
      </c>
      <c r="CH35" s="168">
        <f>SUMPRODUCT(('Controle de NFs Tomadas'!$E$4:$E$9993=$A$1)*('Controle de NFs Tomadas'!$C$4:$C$9993=CH$2)*('Controle de NFs Tomadas'!$G$4:$G$9993=$A35)*('Controle de NFs Tomadas'!$I$4:$I$9993))</f>
        <v>0</v>
      </c>
      <c r="CI35" s="168">
        <f>SUMPRODUCT(('Controle de NFs Tomadas'!$E$4:$E$9993=$A$1)*('Controle de NFs Tomadas'!$C$4:$C$9993=CI$2)*('Controle de NFs Tomadas'!$G$4:$G$9993=$A35)*('Controle de NFs Tomadas'!$I$4:$I$9993))</f>
        <v>0</v>
      </c>
      <c r="CJ35" s="168">
        <f>SUMPRODUCT(('Controle de NFs Tomadas'!$E$4:$E$9993=$A$1)*('Controle de NFs Tomadas'!$C$4:$C$9993=CJ$2)*('Controle de NFs Tomadas'!$G$4:$G$9993=$A35)*('Controle de NFs Tomadas'!$I$4:$I$9993))</f>
        <v>0</v>
      </c>
      <c r="CK35" s="168">
        <f>SUMPRODUCT(('Controle de NFs Tomadas'!$E$4:$E$9993=$A$1)*('Controle de NFs Tomadas'!$C$4:$C$9993=CK$2)*('Controle de NFs Tomadas'!$G$4:$G$9993=$A35)*('Controle de NFs Tomadas'!$I$4:$I$9993))</f>
        <v>0</v>
      </c>
      <c r="CL35" s="168">
        <f>SUMPRODUCT(('Controle de NFs Tomadas'!$E$4:$E$9993=$A$1)*('Controle de NFs Tomadas'!$C$4:$C$9993=CL$2)*('Controle de NFs Tomadas'!$G$4:$G$9993=$A35)*('Controle de NFs Tomadas'!$I$4:$I$9993))</f>
        <v>0</v>
      </c>
      <c r="CM35" s="168">
        <f>SUMPRODUCT(('Controle de NFs Tomadas'!$E$4:$E$9993=$A$1)*('Controle de NFs Tomadas'!$C$4:$C$9993=CM$2)*('Controle de NFs Tomadas'!$G$4:$G$9993=$A35)*('Controle de NFs Tomadas'!$I$4:$I$9993))</f>
        <v>0</v>
      </c>
      <c r="CN35" s="168">
        <f>SUMPRODUCT(('Controle de NFs Tomadas'!$E$4:$E$9993=$A$1)*('Controle de NFs Tomadas'!$C$4:$C$9993=CN$2)*('Controle de NFs Tomadas'!$G$4:$G$9993=$A35)*('Controle de NFs Tomadas'!$I$4:$I$9993))</f>
        <v>0</v>
      </c>
      <c r="CO35" s="168">
        <f>SUMPRODUCT(('Controle de NFs Tomadas'!$E$4:$E$9993=$A$1)*('Controle de NFs Tomadas'!$C$4:$C$9993=CO$2)*('Controle de NFs Tomadas'!$G$4:$G$9993=$A35)*('Controle de NFs Tomadas'!$I$4:$I$9993))</f>
        <v>0</v>
      </c>
      <c r="CP35" s="168">
        <f>SUMPRODUCT(('Controle de NFs Tomadas'!$E$4:$E$9993=$A$1)*('Controle de NFs Tomadas'!$C$4:$C$9993=CP$2)*('Controle de NFs Tomadas'!$G$4:$G$9993=$A35)*('Controle de NFs Tomadas'!$I$4:$I$9993))</f>
        <v>0</v>
      </c>
      <c r="CQ35" s="168">
        <f>SUMPRODUCT(('Controle de NFs Tomadas'!$E$4:$E$9993=$A$1)*('Controle de NFs Tomadas'!$C$4:$C$9993=CQ$2)*('Controle de NFs Tomadas'!$G$4:$G$9993=$A35)*('Controle de NFs Tomadas'!$I$4:$I$9993))</f>
        <v>0</v>
      </c>
      <c r="CR35" s="168">
        <f>SUMPRODUCT(('Controle de NFs Tomadas'!$E$4:$E$9993=$A$1)*('Controle de NFs Tomadas'!$C$4:$C$9993=CR$2)*('Controle de NFs Tomadas'!$G$4:$G$9993=$A35)*('Controle de NFs Tomadas'!$I$4:$I$9993))</f>
        <v>0</v>
      </c>
      <c r="CS35" s="168">
        <f>SUMPRODUCT(('Controle de NFs Tomadas'!$E$4:$E$9993=$A$1)*('Controle de NFs Tomadas'!$C$4:$C$9993=CS$2)*('Controle de NFs Tomadas'!$G$4:$G$9993=$A35)*('Controle de NFs Tomadas'!$I$4:$I$9993))</f>
        <v>0</v>
      </c>
      <c r="CT35" s="168">
        <f>SUMPRODUCT(('Controle de NFs Tomadas'!$E$4:$E$9993=$A$1)*('Controle de NFs Tomadas'!$C$4:$C$9993=CT$2)*('Controle de NFs Tomadas'!$G$4:$G$9993=$A35)*('Controle de NFs Tomadas'!$I$4:$I$9993))</f>
        <v>0</v>
      </c>
      <c r="CU35" s="168">
        <f>SUMPRODUCT(('Controle de NFs Tomadas'!$E$4:$E$9993=$A$1)*('Controle de NFs Tomadas'!$C$4:$C$9993=CU$2)*('Controle de NFs Tomadas'!$G$4:$G$9993=$A35)*('Controle de NFs Tomadas'!$I$4:$I$9993))</f>
        <v>0</v>
      </c>
      <c r="CV35" s="168">
        <f>SUMPRODUCT(('Controle de NFs Tomadas'!$E$4:$E$9993=$A$1)*('Controle de NFs Tomadas'!$C$4:$C$9993=CV$2)*('Controle de NFs Tomadas'!$G$4:$G$9993=$A35)*('Controle de NFs Tomadas'!$I$4:$I$9993))</f>
        <v>0</v>
      </c>
      <c r="CW35" s="168">
        <f>SUMPRODUCT(('Controle de NFs Tomadas'!$E$4:$E$9993=$A$1)*('Controle de NFs Tomadas'!$C$4:$C$9993=CW$2)*('Controle de NFs Tomadas'!$G$4:$G$9993=$A35)*('Controle de NFs Tomadas'!$I$4:$I$9993))</f>
        <v>0</v>
      </c>
      <c r="CX35" s="168">
        <f>SUMPRODUCT(('Controle de NFs Tomadas'!$E$4:$E$9993=$A$1)*('Controle de NFs Tomadas'!$C$4:$C$9993=CX$2)*('Controle de NFs Tomadas'!$G$4:$G$9993=$A35)*('Controle de NFs Tomadas'!$I$4:$I$9993))</f>
        <v>0</v>
      </c>
      <c r="CY35" s="168">
        <f>SUMPRODUCT(('Controle de NFs Tomadas'!$E$4:$E$9993=$A$1)*('Controle de NFs Tomadas'!$C$4:$C$9993=CY$2)*('Controle de NFs Tomadas'!$G$4:$G$9993=$A35)*('Controle de NFs Tomadas'!$I$4:$I$9993))</f>
        <v>0</v>
      </c>
      <c r="CZ35" s="168">
        <f>SUMPRODUCT(('Controle de NFs Tomadas'!$E$4:$E$9993=$A$1)*('Controle de NFs Tomadas'!$C$4:$C$9993=CZ$2)*('Controle de NFs Tomadas'!$G$4:$G$9993=$A35)*('Controle de NFs Tomadas'!$I$4:$I$9993))</f>
        <v>0</v>
      </c>
      <c r="DA35" s="168">
        <f>SUMPRODUCT(('Controle de NFs Tomadas'!$E$4:$E$9993=$A$1)*('Controle de NFs Tomadas'!$C$4:$C$9993=DA$2)*('Controle de NFs Tomadas'!$G$4:$G$9993=$A35)*('Controle de NFs Tomadas'!$I$4:$I$9993))</f>
        <v>0</v>
      </c>
      <c r="DB35" s="168">
        <f>SUMPRODUCT(('Controle de NFs Tomadas'!$E$4:$E$9993=$A$1)*('Controle de NFs Tomadas'!$C$4:$C$9993=DB$2)*('Controle de NFs Tomadas'!$G$4:$G$9993=$A35)*('Controle de NFs Tomadas'!$I$4:$I$9993))</f>
        <v>0</v>
      </c>
      <c r="DC35" s="168">
        <f>SUMPRODUCT(('Controle de NFs Tomadas'!$E$4:$E$9993=$A$1)*('Controle de NFs Tomadas'!$C$4:$C$9993=DC$2)*('Controle de NFs Tomadas'!$G$4:$G$9993=$A35)*('Controle de NFs Tomadas'!$I$4:$I$9993))</f>
        <v>0</v>
      </c>
      <c r="DD35" s="168">
        <f>SUMPRODUCT(('Controle de NFs Tomadas'!$E$4:$E$9993=$A$1)*('Controle de NFs Tomadas'!$C$4:$C$9993=DD$2)*('Controle de NFs Tomadas'!$G$4:$G$9993=$A35)*('Controle de NFs Tomadas'!$I$4:$I$9993))</f>
        <v>0</v>
      </c>
      <c r="DE35" s="168">
        <f>SUMPRODUCT(('Controle de NFs Tomadas'!$E$4:$E$9993=$A$1)*('Controle de NFs Tomadas'!$C$4:$C$9993=DE$2)*('Controle de NFs Tomadas'!$G$4:$G$9993=$A35)*('Controle de NFs Tomadas'!$I$4:$I$9993))</f>
        <v>0</v>
      </c>
      <c r="DF35" s="168">
        <f>SUMPRODUCT(('Controle de NFs Tomadas'!$E$4:$E$9993=$A$1)*('Controle de NFs Tomadas'!$C$4:$C$9993=DF$2)*('Controle de NFs Tomadas'!$G$4:$G$9993=$A35)*('Controle de NFs Tomadas'!$I$4:$I$9993))</f>
        <v>0</v>
      </c>
      <c r="DG35" s="168">
        <f>SUMPRODUCT(('Controle de NFs Tomadas'!$E$4:$E$9993=$A$1)*('Controle de NFs Tomadas'!$C$4:$C$9993=DG$2)*('Controle de NFs Tomadas'!$G$4:$G$9993=$A35)*('Controle de NFs Tomadas'!$I$4:$I$9993))</f>
        <v>0</v>
      </c>
      <c r="DH35" s="168">
        <f>SUMPRODUCT(('Controle de NFs Tomadas'!$E$4:$E$9993=$A$1)*('Controle de NFs Tomadas'!$C$4:$C$9993=DH$2)*('Controle de NFs Tomadas'!$G$4:$G$9993=$A35)*('Controle de NFs Tomadas'!$I$4:$I$9993))</f>
        <v>0</v>
      </c>
      <c r="DI35" s="168">
        <f>SUMPRODUCT(('Controle de NFs Tomadas'!$E$4:$E$9993=$A$1)*('Controle de NFs Tomadas'!$C$4:$C$9993=DI$2)*('Controle de NFs Tomadas'!$G$4:$G$9993=$A35)*('Controle de NFs Tomadas'!$I$4:$I$9993))</f>
        <v>0</v>
      </c>
      <c r="DJ35" s="168">
        <f>SUMPRODUCT(('Controle de NFs Tomadas'!$E$4:$E$9993=$A$1)*('Controle de NFs Tomadas'!$C$4:$C$9993=DJ$2)*('Controle de NFs Tomadas'!$G$4:$G$9993=$A35)*('Controle de NFs Tomadas'!$I$4:$I$9993))</f>
        <v>0</v>
      </c>
      <c r="DK35" s="168">
        <f>SUMPRODUCT(('Controle de NFs Tomadas'!$E$4:$E$9993=$A$1)*('Controle de NFs Tomadas'!$C$4:$C$9993=DK$2)*('Controle de NFs Tomadas'!$G$4:$G$9993=$A35)*('Controle de NFs Tomadas'!$I$4:$I$9993))</f>
        <v>0</v>
      </c>
      <c r="DL35" s="168">
        <f>SUMPRODUCT(('Controle de NFs Tomadas'!$E$4:$E$9993=$A$1)*('Controle de NFs Tomadas'!$C$4:$C$9993=DL$2)*('Controle de NFs Tomadas'!$G$4:$G$9993=$A35)*('Controle de NFs Tomadas'!$I$4:$I$9993))</f>
        <v>0</v>
      </c>
      <c r="DM35" s="168">
        <f>SUMPRODUCT(('Controle de NFs Tomadas'!$E$4:$E$9993=$A$1)*('Controle de NFs Tomadas'!$C$4:$C$9993=DM$2)*('Controle de NFs Tomadas'!$G$4:$G$9993=$A35)*('Controle de NFs Tomadas'!$I$4:$I$9993))</f>
        <v>0</v>
      </c>
      <c r="DN35" s="168">
        <f>SUMPRODUCT(('Controle de NFs Tomadas'!$E$4:$E$9993=$A$1)*('Controle de NFs Tomadas'!$C$4:$C$9993=DN$2)*('Controle de NFs Tomadas'!$G$4:$G$9993=$A35)*('Controle de NFs Tomadas'!$I$4:$I$9993))</f>
        <v>0</v>
      </c>
      <c r="DO35" s="168">
        <f>SUMPRODUCT(('Controle de NFs Tomadas'!$E$4:$E$9993=$A$1)*('Controle de NFs Tomadas'!$C$4:$C$9993=DO$2)*('Controle de NFs Tomadas'!$G$4:$G$9993=$A35)*('Controle de NFs Tomadas'!$I$4:$I$9993))</f>
        <v>0</v>
      </c>
      <c r="DP35" s="168">
        <f>SUMPRODUCT(('Controle de NFs Tomadas'!$E$4:$E$9993=$A$1)*('Controle de NFs Tomadas'!$C$4:$C$9993=DP$2)*('Controle de NFs Tomadas'!$G$4:$G$9993=$A35)*('Controle de NFs Tomadas'!$I$4:$I$9993))</f>
        <v>0</v>
      </c>
      <c r="DQ35" s="168">
        <f>SUMPRODUCT(('Controle de NFs Tomadas'!$E$4:$E$9993=$A$1)*('Controle de NFs Tomadas'!$C$4:$C$9993=DQ$2)*('Controle de NFs Tomadas'!$G$4:$G$9993=$A35)*('Controle de NFs Tomadas'!$I$4:$I$9993))</f>
        <v>0</v>
      </c>
      <c r="DR35" s="168">
        <f>SUMPRODUCT(('Controle de NFs Tomadas'!$E$4:$E$9993=$A$1)*('Controle de NFs Tomadas'!$C$4:$C$9993=DR$2)*('Controle de NFs Tomadas'!$G$4:$G$9993=$A35)*('Controle de NFs Tomadas'!$I$4:$I$9993))</f>
        <v>0</v>
      </c>
      <c r="DS35" s="168">
        <f>SUMPRODUCT(('Controle de NFs Tomadas'!$E$4:$E$9993=$A$1)*('Controle de NFs Tomadas'!$C$4:$C$9993=DS$2)*('Controle de NFs Tomadas'!$G$4:$G$9993=$A35)*('Controle de NFs Tomadas'!$I$4:$I$9993))</f>
        <v>0</v>
      </c>
      <c r="DT35" s="168">
        <f>SUMPRODUCT(('Controle de NFs Tomadas'!$E$4:$E$9993=$A$1)*('Controle de NFs Tomadas'!$C$4:$C$9993=DT$2)*('Controle de NFs Tomadas'!$G$4:$G$9993=$A35)*('Controle de NFs Tomadas'!$I$4:$I$9993))</f>
        <v>0</v>
      </c>
      <c r="DU35" s="168">
        <f>SUMPRODUCT(('Controle de NFs Tomadas'!$E$4:$E$9993=$A$1)*('Controle de NFs Tomadas'!$C$4:$C$9993=DU$2)*('Controle de NFs Tomadas'!$G$4:$G$9993=$A35)*('Controle de NFs Tomadas'!$I$4:$I$9993))</f>
        <v>0</v>
      </c>
      <c r="DV35" s="168">
        <f>SUMPRODUCT(('Controle de NFs Tomadas'!$E$4:$E$9993=$A$1)*('Controle de NFs Tomadas'!$C$4:$C$9993=DV$2)*('Controle de NFs Tomadas'!$G$4:$G$9993=$A35)*('Controle de NFs Tomadas'!$I$4:$I$9993))</f>
        <v>0</v>
      </c>
      <c r="DW35" s="168">
        <f>SUMPRODUCT(('Controle de NFs Tomadas'!$E$4:$E$9993=$A$1)*('Controle de NFs Tomadas'!$C$4:$C$9993=DW$2)*('Controle de NFs Tomadas'!$G$4:$G$9993=$A35)*('Controle de NFs Tomadas'!$I$4:$I$9993))</f>
        <v>0</v>
      </c>
      <c r="DX35" s="168">
        <f>SUMPRODUCT(('Controle de NFs Tomadas'!$E$4:$E$9993=$A$1)*('Controle de NFs Tomadas'!$C$4:$C$9993=DX$2)*('Controle de NFs Tomadas'!$G$4:$G$9993=$A35)*('Controle de NFs Tomadas'!$I$4:$I$9993))</f>
        <v>0</v>
      </c>
      <c r="DY35" s="168">
        <f>SUMPRODUCT(('Controle de NFs Tomadas'!$E$4:$E$9993=$A$1)*('Controle de NFs Tomadas'!$C$4:$C$9993=DY$2)*('Controle de NFs Tomadas'!$G$4:$G$9993=$A35)*('Controle de NFs Tomadas'!$I$4:$I$9993))</f>
        <v>0</v>
      </c>
      <c r="DZ35" s="168">
        <f>SUMPRODUCT(('Controle de NFs Tomadas'!$E$4:$E$9993=$A$1)*('Controle de NFs Tomadas'!$C$4:$C$9993=DZ$2)*('Controle de NFs Tomadas'!$G$4:$G$9993=$A35)*('Controle de NFs Tomadas'!$I$4:$I$9993))</f>
        <v>0</v>
      </c>
      <c r="EA35" s="168">
        <f>SUMPRODUCT(('Controle de NFs Tomadas'!$E$4:$E$9993=$A$1)*('Controle de NFs Tomadas'!$C$4:$C$9993=EA$2)*('Controle de NFs Tomadas'!$G$4:$G$9993=$A35)*('Controle de NFs Tomadas'!$I$4:$I$9993))</f>
        <v>0</v>
      </c>
      <c r="EB35" s="168">
        <f>SUMPRODUCT(('Controle de NFs Tomadas'!$E$4:$E$9993=$A$1)*('Controle de NFs Tomadas'!$C$4:$C$9993=EB$2)*('Controle de NFs Tomadas'!$G$4:$G$9993=$A35)*('Controle de NFs Tomadas'!$I$4:$I$9993))</f>
        <v>0</v>
      </c>
      <c r="EC35" s="168">
        <f>SUMPRODUCT(('Controle de NFs Tomadas'!$E$4:$E$9993=$A$1)*('Controle de NFs Tomadas'!$C$4:$C$9993=EC$2)*('Controle de NFs Tomadas'!$G$4:$G$9993=$A35)*('Controle de NFs Tomadas'!$I$4:$I$9993))</f>
        <v>0</v>
      </c>
      <c r="ED35" s="168">
        <f>SUMPRODUCT(('Controle de NFs Tomadas'!$E$4:$E$9993=$A$1)*('Controle de NFs Tomadas'!$C$4:$C$9993=ED$2)*('Controle de NFs Tomadas'!$G$4:$G$9993=$A35)*('Controle de NFs Tomadas'!$I$4:$I$9993))</f>
        <v>0</v>
      </c>
      <c r="EE35" s="168">
        <f>SUMPRODUCT(('Controle de NFs Tomadas'!$E$4:$E$9993=$A$1)*('Controle de NFs Tomadas'!$C$4:$C$9993=EE$2)*('Controle de NFs Tomadas'!$G$4:$G$9993=$A35)*('Controle de NFs Tomadas'!$I$4:$I$9993))</f>
        <v>0</v>
      </c>
      <c r="EF35" s="168">
        <f>SUMPRODUCT(('Controle de NFs Tomadas'!$E$4:$E$9993=$A$1)*('Controle de NFs Tomadas'!$C$4:$C$9993=EF$2)*('Controle de NFs Tomadas'!$G$4:$G$9993=$A35)*('Controle de NFs Tomadas'!$I$4:$I$9993))</f>
        <v>0</v>
      </c>
      <c r="EG35" s="168">
        <f>SUMPRODUCT(('Controle de NFs Tomadas'!$E$4:$E$9993=$A$1)*('Controle de NFs Tomadas'!$C$4:$C$9993=EG$2)*('Controle de NFs Tomadas'!$G$4:$G$9993=$A35)*('Controle de NFs Tomadas'!$I$4:$I$9993))</f>
        <v>0</v>
      </c>
      <c r="EH35" s="168">
        <f>SUMPRODUCT(('Controle de NFs Tomadas'!$E$4:$E$9993=$A$1)*('Controle de NFs Tomadas'!$C$4:$C$9993=EH$2)*('Controle de NFs Tomadas'!$G$4:$G$9993=$A35)*('Controle de NFs Tomadas'!$I$4:$I$9993))</f>
        <v>0</v>
      </c>
      <c r="EI35" s="168">
        <f>SUMPRODUCT(('Controle de NFs Tomadas'!$E$4:$E$9993=$A$1)*('Controle de NFs Tomadas'!$C$4:$C$9993=EI$2)*('Controle de NFs Tomadas'!$G$4:$G$9993=$A35)*('Controle de NFs Tomadas'!$I$4:$I$9993))</f>
        <v>0</v>
      </c>
      <c r="EJ35" s="168">
        <f>SUMPRODUCT(('Controle de NFs Tomadas'!$E$4:$E$9993=$A$1)*('Controle de NFs Tomadas'!$C$4:$C$9993=EJ$2)*('Controle de NFs Tomadas'!$G$4:$G$9993=$A35)*('Controle de NFs Tomadas'!$I$4:$I$9993))</f>
        <v>0</v>
      </c>
      <c r="EK35" s="168">
        <f>SUMPRODUCT(('Controle de NFs Tomadas'!$E$4:$E$9993=$A$1)*('Controle de NFs Tomadas'!$C$4:$C$9993=EK$2)*('Controle de NFs Tomadas'!$G$4:$G$9993=$A35)*('Controle de NFs Tomadas'!$I$4:$I$9993))</f>
        <v>0</v>
      </c>
      <c r="EL35" s="168">
        <f>SUMPRODUCT(('Controle de NFs Tomadas'!$E$4:$E$9993=$A$1)*('Controle de NFs Tomadas'!$C$4:$C$9993=EL$2)*('Controle de NFs Tomadas'!$G$4:$G$9993=$A35)*('Controle de NFs Tomadas'!$I$4:$I$9993))</f>
        <v>0</v>
      </c>
      <c r="EM35" s="168">
        <f>SUMPRODUCT(('Controle de NFs Tomadas'!$E$4:$E$9993=$A$1)*('Controle de NFs Tomadas'!$C$4:$C$9993=EM$2)*('Controle de NFs Tomadas'!$G$4:$G$9993=$A35)*('Controle de NFs Tomadas'!$I$4:$I$9993))</f>
        <v>0</v>
      </c>
      <c r="EN35" s="168">
        <f>SUMPRODUCT(('Controle de NFs Tomadas'!$E$4:$E$9993=$A$1)*('Controle de NFs Tomadas'!$C$4:$C$9993=EN$2)*('Controle de NFs Tomadas'!$G$4:$G$9993=$A35)*('Controle de NFs Tomadas'!$I$4:$I$9993))</f>
        <v>0</v>
      </c>
      <c r="EO35" s="168">
        <f>SUMPRODUCT(('Controle de NFs Tomadas'!$E$4:$E$9993=$A$1)*('Controle de NFs Tomadas'!$C$4:$C$9993=EO$2)*('Controle de NFs Tomadas'!$G$4:$G$9993=$A35)*('Controle de NFs Tomadas'!$I$4:$I$9993))</f>
        <v>0</v>
      </c>
      <c r="EP35" s="168">
        <f>SUMPRODUCT(('Controle de NFs Tomadas'!$E$4:$E$9993=$A$1)*('Controle de NFs Tomadas'!$C$4:$C$9993=EP$2)*('Controle de NFs Tomadas'!$G$4:$G$9993=$A35)*('Controle de NFs Tomadas'!$I$4:$I$9993))</f>
        <v>0</v>
      </c>
      <c r="EQ35" s="168">
        <f>SUMPRODUCT(('Controle de NFs Tomadas'!$E$4:$E$9993=$A$1)*('Controle de NFs Tomadas'!$C$4:$C$9993=EQ$2)*('Controle de NFs Tomadas'!$G$4:$G$9993=$A35)*('Controle de NFs Tomadas'!$I$4:$I$9993))</f>
        <v>0</v>
      </c>
      <c r="ER35" s="168">
        <f>SUMPRODUCT(('Controle de NFs Tomadas'!$E$4:$E$9993=$A$1)*('Controle de NFs Tomadas'!$C$4:$C$9993=ER$2)*('Controle de NFs Tomadas'!$G$4:$G$9993=$A35)*('Controle de NFs Tomadas'!$I$4:$I$9993))</f>
        <v>0</v>
      </c>
      <c r="ES35" s="168">
        <f>SUMPRODUCT(('Controle de NFs Tomadas'!$E$4:$E$9993=$A$1)*('Controle de NFs Tomadas'!$C$4:$C$9993=ES$2)*('Controle de NFs Tomadas'!$G$4:$G$9993=$A35)*('Controle de NFs Tomadas'!$I$4:$I$9993))</f>
        <v>0</v>
      </c>
      <c r="ET35" s="168">
        <f>SUMPRODUCT(('Controle de NFs Tomadas'!$E$4:$E$9993=$A$1)*('Controle de NFs Tomadas'!$C$4:$C$9993=ET$2)*('Controle de NFs Tomadas'!$G$4:$G$9993=$A35)*('Controle de NFs Tomadas'!$I$4:$I$9993))</f>
        <v>0</v>
      </c>
      <c r="EU35" s="168">
        <f>SUMPRODUCT(('Controle de NFs Tomadas'!$E$4:$E$9993=$A$1)*('Controle de NFs Tomadas'!$C$4:$C$9993=EU$2)*('Controle de NFs Tomadas'!$G$4:$G$9993=$A35)*('Controle de NFs Tomadas'!$I$4:$I$9993))</f>
        <v>0</v>
      </c>
      <c r="EV35" s="168">
        <f>SUMPRODUCT(('Controle de NFs Tomadas'!$E$4:$E$9993=$A$1)*('Controle de NFs Tomadas'!$C$4:$C$9993=EV$2)*('Controle de NFs Tomadas'!$G$4:$G$9993=$A35)*('Controle de NFs Tomadas'!$I$4:$I$9993))</f>
        <v>0</v>
      </c>
      <c r="EW35" s="168">
        <f>SUMPRODUCT(('Controle de NFs Tomadas'!$E$4:$E$9993=$A$1)*('Controle de NFs Tomadas'!$C$4:$C$9993=EW$2)*('Controle de NFs Tomadas'!$G$4:$G$9993=$A35)*('Controle de NFs Tomadas'!$I$4:$I$9993))</f>
        <v>0</v>
      </c>
      <c r="EX35" s="168">
        <f>SUMPRODUCT(('Controle de NFs Tomadas'!$E$4:$E$9993=$A$1)*('Controle de NFs Tomadas'!$C$4:$C$9993=EX$2)*('Controle de NFs Tomadas'!$G$4:$G$9993=$A35)*('Controle de NFs Tomadas'!$I$4:$I$9993))</f>
        <v>0</v>
      </c>
      <c r="EY35" s="168">
        <f>SUMPRODUCT(('Controle de NFs Tomadas'!$E$4:$E$9993=$A$1)*('Controle de NFs Tomadas'!$C$4:$C$9993=EY$2)*('Controle de NFs Tomadas'!$G$4:$G$9993=$A35)*('Controle de NFs Tomadas'!$I$4:$I$9993))</f>
        <v>0</v>
      </c>
      <c r="EZ35" s="168">
        <f>SUMPRODUCT(('Controle de NFs Tomadas'!$E$4:$E$9993=$A$1)*('Controle de NFs Tomadas'!$C$4:$C$9993=EZ$2)*('Controle de NFs Tomadas'!$G$4:$G$9993=$A35)*('Controle de NFs Tomadas'!$I$4:$I$9993))</f>
        <v>0</v>
      </c>
      <c r="FA35" s="168">
        <f>SUMPRODUCT(('Controle de NFs Tomadas'!$E$4:$E$9993=$A$1)*('Controle de NFs Tomadas'!$C$4:$C$9993=FA$2)*('Controle de NFs Tomadas'!$G$4:$G$9993=$A35)*('Controle de NFs Tomadas'!$I$4:$I$9993))</f>
        <v>0</v>
      </c>
      <c r="FB35" s="168">
        <f>SUMPRODUCT(('Controle de NFs Tomadas'!$E$4:$E$9993=$A$1)*('Controle de NFs Tomadas'!$C$4:$C$9993=FB$2)*('Controle de NFs Tomadas'!$G$4:$G$9993=$A35)*('Controle de NFs Tomadas'!$I$4:$I$9993))</f>
        <v>0</v>
      </c>
      <c r="FC35" s="168">
        <f>SUMPRODUCT(('Controle de NFs Tomadas'!$E$4:$E$9993=$A$1)*('Controle de NFs Tomadas'!$C$4:$C$9993=FC$2)*('Controle de NFs Tomadas'!$G$4:$G$9993=$A35)*('Controle de NFs Tomadas'!$I$4:$I$9993))</f>
        <v>0</v>
      </c>
      <c r="FD35" s="168">
        <f>SUMPRODUCT(('Controle de NFs Tomadas'!$E$4:$E$9993=$A$1)*('Controle de NFs Tomadas'!$C$4:$C$9993=FD$2)*('Controle de NFs Tomadas'!$G$4:$G$9993=$A35)*('Controle de NFs Tomadas'!$I$4:$I$9993))</f>
        <v>0</v>
      </c>
      <c r="FE35" s="168">
        <f>SUMPRODUCT(('Controle de NFs Tomadas'!$E$4:$E$9993=$A$1)*('Controle de NFs Tomadas'!$C$4:$C$9993=FE$2)*('Controle de NFs Tomadas'!$G$4:$G$9993=$A35)*('Controle de NFs Tomadas'!$I$4:$I$9993))</f>
        <v>0</v>
      </c>
      <c r="FF35" s="168">
        <f>SUMPRODUCT(('Controle de NFs Tomadas'!$E$4:$E$9993=$A$1)*('Controle de NFs Tomadas'!$C$4:$C$9993=FF$2)*('Controle de NFs Tomadas'!$G$4:$G$9993=$A35)*('Controle de NFs Tomadas'!$I$4:$I$9993))</f>
        <v>0</v>
      </c>
      <c r="FG35" s="168">
        <f>SUMPRODUCT(('Controle de NFs Tomadas'!$E$4:$E$9993=$A$1)*('Controle de NFs Tomadas'!$C$4:$C$9993=FG$2)*('Controle de NFs Tomadas'!$G$4:$G$9993=$A35)*('Controle de NFs Tomadas'!$I$4:$I$9993))</f>
        <v>0</v>
      </c>
      <c r="FH35" s="168">
        <f>SUMPRODUCT(('Controle de NFs Tomadas'!$E$4:$E$9993=$A$1)*('Controle de NFs Tomadas'!$C$4:$C$9993=FH$2)*('Controle de NFs Tomadas'!$G$4:$G$9993=$A35)*('Controle de NFs Tomadas'!$I$4:$I$9993))</f>
        <v>0</v>
      </c>
      <c r="FI35" s="168">
        <f>SUMPRODUCT(('Controle de NFs Tomadas'!$E$4:$E$9993=$A$1)*('Controle de NFs Tomadas'!$C$4:$C$9993=FI$2)*('Controle de NFs Tomadas'!$G$4:$G$9993=$A35)*('Controle de NFs Tomadas'!$I$4:$I$9993))</f>
        <v>0</v>
      </c>
      <c r="FJ35" s="168">
        <f>SUMPRODUCT(('Controle de NFs Tomadas'!$E$4:$E$9993=$A$1)*('Controle de NFs Tomadas'!$C$4:$C$9993=FJ$2)*('Controle de NFs Tomadas'!$G$4:$G$9993=$A35)*('Controle de NFs Tomadas'!$I$4:$I$9993))</f>
        <v>0</v>
      </c>
      <c r="FK35" s="168">
        <f>SUMPRODUCT(('Controle de NFs Tomadas'!$E$4:$E$9993=$A$1)*('Controle de NFs Tomadas'!$C$4:$C$9993=FK$2)*('Controle de NFs Tomadas'!$G$4:$G$9993=$A35)*('Controle de NFs Tomadas'!$I$4:$I$9993))</f>
        <v>0</v>
      </c>
      <c r="FL35" s="168">
        <f>SUMPRODUCT(('Controle de NFs Tomadas'!$E$4:$E$9993=$A$1)*('Controle de NFs Tomadas'!$C$4:$C$9993=FL$2)*('Controle de NFs Tomadas'!$G$4:$G$9993=$A35)*('Controle de NFs Tomadas'!$I$4:$I$9993))</f>
        <v>0</v>
      </c>
      <c r="FM35" s="168">
        <f>SUMPRODUCT(('Controle de NFs Tomadas'!$E$4:$E$9993=$A$1)*('Controle de NFs Tomadas'!$C$4:$C$9993=FM$2)*('Controle de NFs Tomadas'!$G$4:$G$9993=$A35)*('Controle de NFs Tomadas'!$I$4:$I$9993))</f>
        <v>0</v>
      </c>
      <c r="FN35" s="168">
        <f>SUMPRODUCT(('Controle de NFs Tomadas'!$E$4:$E$9993=$A$1)*('Controle de NFs Tomadas'!$C$4:$C$9993=FN$2)*('Controle de NFs Tomadas'!$G$4:$G$9993=$A35)*('Controle de NFs Tomadas'!$I$4:$I$9993))</f>
        <v>0</v>
      </c>
      <c r="FO35" s="168">
        <f>SUMPRODUCT(('Controle de NFs Tomadas'!$E$4:$E$9993=$A$1)*('Controle de NFs Tomadas'!$C$4:$C$9993=FO$2)*('Controle de NFs Tomadas'!$G$4:$G$9993=$A35)*('Controle de NFs Tomadas'!$I$4:$I$9993))</f>
        <v>0</v>
      </c>
      <c r="FP35" s="168">
        <f>SUMPRODUCT(('Controle de NFs Tomadas'!$E$4:$E$9993=$A$1)*('Controle de NFs Tomadas'!$C$4:$C$9993=FP$2)*('Controle de NFs Tomadas'!$G$4:$G$9993=$A35)*('Controle de NFs Tomadas'!$I$4:$I$9993))</f>
        <v>0</v>
      </c>
      <c r="FQ35" s="168">
        <f>SUMPRODUCT(('Controle de NFs Tomadas'!$E$4:$E$9993=$A$1)*('Controle de NFs Tomadas'!$C$4:$C$9993=FQ$2)*('Controle de NFs Tomadas'!$G$4:$G$9993=$A35)*('Controle de NFs Tomadas'!$I$4:$I$9993))</f>
        <v>0</v>
      </c>
      <c r="FR35" s="168">
        <f>SUMPRODUCT(('Controle de NFs Tomadas'!$E$4:$E$9993=$A$1)*('Controle de NFs Tomadas'!$C$4:$C$9993=FR$2)*('Controle de NFs Tomadas'!$G$4:$G$9993=$A35)*('Controle de NFs Tomadas'!$I$4:$I$9993))</f>
        <v>0</v>
      </c>
      <c r="FS35" s="168">
        <f>SUMPRODUCT(('Controle de NFs Tomadas'!$E$4:$E$9993=$A$1)*('Controle de NFs Tomadas'!$C$4:$C$9993=FS$2)*('Controle de NFs Tomadas'!$G$4:$G$9993=$A35)*('Controle de NFs Tomadas'!$I$4:$I$9993))</f>
        <v>0</v>
      </c>
      <c r="FT35" s="168">
        <f>SUMPRODUCT(('Controle de NFs Tomadas'!$E$4:$E$9993=$A$1)*('Controle de NFs Tomadas'!$C$4:$C$9993=FT$2)*('Controle de NFs Tomadas'!$G$4:$G$9993=$A35)*('Controle de NFs Tomadas'!$I$4:$I$9993))</f>
        <v>0</v>
      </c>
      <c r="FU35" s="168">
        <f>SUMPRODUCT(('Controle de NFs Tomadas'!$E$4:$E$9993=$A$1)*('Controle de NFs Tomadas'!$C$4:$C$9993=FU$2)*('Controle de NFs Tomadas'!$G$4:$G$9993=$A35)*('Controle de NFs Tomadas'!$I$4:$I$9993))</f>
        <v>0</v>
      </c>
      <c r="FV35" s="168">
        <f>SUMPRODUCT(('Controle de NFs Tomadas'!$E$4:$E$9993=$A$1)*('Controle de NFs Tomadas'!$C$4:$C$9993=FV$2)*('Controle de NFs Tomadas'!$G$4:$G$9993=$A35)*('Controle de NFs Tomadas'!$I$4:$I$9993))</f>
        <v>0</v>
      </c>
      <c r="FW35" s="168">
        <f>SUMPRODUCT(('Controle de NFs Tomadas'!$E$4:$E$9993=$A$1)*('Controle de NFs Tomadas'!$C$4:$C$9993=FW$2)*('Controle de NFs Tomadas'!$G$4:$G$9993=$A35)*('Controle de NFs Tomadas'!$I$4:$I$9993))</f>
        <v>0</v>
      </c>
      <c r="FX35" s="168">
        <f>SUMPRODUCT(('Controle de NFs Tomadas'!$E$4:$E$9993=$A$1)*('Controle de NFs Tomadas'!$C$4:$C$9993=FX$2)*('Controle de NFs Tomadas'!$G$4:$G$9993=$A35)*('Controle de NFs Tomadas'!$I$4:$I$9993))</f>
        <v>0</v>
      </c>
      <c r="FY35" s="168">
        <f>SUMPRODUCT(('Controle de NFs Tomadas'!$E$4:$E$9993=$A$1)*('Controle de NFs Tomadas'!$C$4:$C$9993=FY$2)*('Controle de NFs Tomadas'!$G$4:$G$9993=$A35)*('Controle de NFs Tomadas'!$I$4:$I$9993))</f>
        <v>0</v>
      </c>
      <c r="FZ35" s="168">
        <f>SUMPRODUCT(('Controle de NFs Tomadas'!$E$4:$E$9993=$A$1)*('Controle de NFs Tomadas'!$C$4:$C$9993=FZ$2)*('Controle de NFs Tomadas'!$G$4:$G$9993=$A35)*('Controle de NFs Tomadas'!$I$4:$I$9993))</f>
        <v>0</v>
      </c>
      <c r="GA35" s="168">
        <f>SUMPRODUCT(('Controle de NFs Tomadas'!$E$4:$E$9993=$A$1)*('Controle de NFs Tomadas'!$C$4:$C$9993=GA$2)*('Controle de NFs Tomadas'!$G$4:$G$9993=$A35)*('Controle de NFs Tomadas'!$I$4:$I$9993))</f>
        <v>0</v>
      </c>
      <c r="GB35" s="168">
        <f>SUMPRODUCT(('Controle de NFs Tomadas'!$E$4:$E$9993=$A$1)*('Controle de NFs Tomadas'!$C$4:$C$9993=GB$2)*('Controle de NFs Tomadas'!$G$4:$G$9993=$A35)*('Controle de NFs Tomadas'!$I$4:$I$9993))</f>
        <v>0</v>
      </c>
      <c r="GC35" s="168">
        <f>SUMPRODUCT(('Controle de NFs Tomadas'!$E$4:$E$9993=$A$1)*('Controle de NFs Tomadas'!$C$4:$C$9993=GC$2)*('Controle de NFs Tomadas'!$G$4:$G$9993=$A35)*('Controle de NFs Tomadas'!$I$4:$I$9993))</f>
        <v>0</v>
      </c>
      <c r="GD35" s="168">
        <f>SUMPRODUCT(('Controle de NFs Tomadas'!$E$4:$E$9993=$A$1)*('Controle de NFs Tomadas'!$C$4:$C$9993=GD$2)*('Controle de NFs Tomadas'!$G$4:$G$9993=$A35)*('Controle de NFs Tomadas'!$I$4:$I$9993))</f>
        <v>0</v>
      </c>
      <c r="GE35" s="168">
        <f>SUMPRODUCT(('Controle de NFs Tomadas'!$E$4:$E$9993=$A$1)*('Controle de NFs Tomadas'!$C$4:$C$9993=GE$2)*('Controle de NFs Tomadas'!$G$4:$G$9993=$A35)*('Controle de NFs Tomadas'!$I$4:$I$9993))</f>
        <v>0</v>
      </c>
      <c r="GF35" s="168">
        <f>SUMPRODUCT(('Controle de NFs Tomadas'!$E$4:$E$9993=$A$1)*('Controle de NFs Tomadas'!$C$4:$C$9993=GF$2)*('Controle de NFs Tomadas'!$G$4:$G$9993=$A35)*('Controle de NFs Tomadas'!$I$4:$I$9993))</f>
        <v>0</v>
      </c>
      <c r="GG35" s="168">
        <f>SUMPRODUCT(('Controle de NFs Tomadas'!$E$4:$E$9993=$A$1)*('Controle de NFs Tomadas'!$C$4:$C$9993=GG$2)*('Controle de NFs Tomadas'!$G$4:$G$9993=$A35)*('Controle de NFs Tomadas'!$I$4:$I$9993))</f>
        <v>0</v>
      </c>
      <c r="GH35" s="168">
        <f>SUMPRODUCT(('Controle de NFs Tomadas'!$E$4:$E$9993=$A$1)*('Controle de NFs Tomadas'!$C$4:$C$9993=GH$2)*('Controle de NFs Tomadas'!$G$4:$G$9993=$A35)*('Controle de NFs Tomadas'!$I$4:$I$9993))</f>
        <v>0</v>
      </c>
      <c r="GI35" s="168">
        <f>SUMPRODUCT(('Controle de NFs Tomadas'!$E$4:$E$9993=$A$1)*('Controle de NFs Tomadas'!$C$4:$C$9993=GI$2)*('Controle de NFs Tomadas'!$G$4:$G$9993=$A35)*('Controle de NFs Tomadas'!$I$4:$I$9993))</f>
        <v>0</v>
      </c>
      <c r="GJ35" s="168">
        <f>SUMPRODUCT(('Controle de NFs Tomadas'!$E$4:$E$9993=$A$1)*('Controle de NFs Tomadas'!$C$4:$C$9993=GJ$2)*('Controle de NFs Tomadas'!$G$4:$G$9993=$A35)*('Controle de NFs Tomadas'!$I$4:$I$9993))</f>
        <v>0</v>
      </c>
      <c r="GK35" s="168">
        <f>SUMPRODUCT(('Controle de NFs Tomadas'!$E$4:$E$9993=$A$1)*('Controle de NFs Tomadas'!$C$4:$C$9993=GK$2)*('Controle de NFs Tomadas'!$G$4:$G$9993=$A35)*('Controle de NFs Tomadas'!$I$4:$I$9993))</f>
        <v>0</v>
      </c>
      <c r="GL35" s="168">
        <f>SUMPRODUCT(('Controle de NFs Tomadas'!$E$4:$E$9993=$A$1)*('Controle de NFs Tomadas'!$C$4:$C$9993=GL$2)*('Controle de NFs Tomadas'!$G$4:$G$9993=$A35)*('Controle de NFs Tomadas'!$I$4:$I$9993))</f>
        <v>0</v>
      </c>
      <c r="GM35" s="168">
        <f>SUMPRODUCT(('Controle de NFs Tomadas'!$E$4:$E$9993=$A$1)*('Controle de NFs Tomadas'!$C$4:$C$9993=GM$2)*('Controle de NFs Tomadas'!$G$4:$G$9993=$A35)*('Controle de NFs Tomadas'!$I$4:$I$9993))</f>
        <v>0</v>
      </c>
      <c r="GN35" s="168">
        <f>SUMPRODUCT(('Controle de NFs Tomadas'!$E$4:$E$9993=$A$1)*('Controle de NFs Tomadas'!$C$4:$C$9993=GN$2)*('Controle de NFs Tomadas'!$G$4:$G$9993=$A35)*('Controle de NFs Tomadas'!$I$4:$I$9993))</f>
        <v>0</v>
      </c>
      <c r="GO35" s="168">
        <f>SUMPRODUCT(('Controle de NFs Tomadas'!$E$4:$E$9993=$A$1)*('Controle de NFs Tomadas'!$C$4:$C$9993=GO$2)*('Controle de NFs Tomadas'!$G$4:$G$9993=$A35)*('Controle de NFs Tomadas'!$I$4:$I$9993))</f>
        <v>0</v>
      </c>
      <c r="GP35" s="168">
        <f>SUMPRODUCT(('Controle de NFs Tomadas'!$E$4:$E$9993=$A$1)*('Controle de NFs Tomadas'!$C$4:$C$9993=GP$2)*('Controle de NFs Tomadas'!$G$4:$G$9993=$A35)*('Controle de NFs Tomadas'!$I$4:$I$9993))</f>
        <v>0</v>
      </c>
      <c r="GQ35" s="168">
        <f>SUMPRODUCT(('Controle de NFs Tomadas'!$E$4:$E$9993=$A$1)*('Controle de NFs Tomadas'!$C$4:$C$9993=GQ$2)*('Controle de NFs Tomadas'!$G$4:$G$9993=$A35)*('Controle de NFs Tomadas'!$I$4:$I$9993))</f>
        <v>0</v>
      </c>
      <c r="GR35" s="168">
        <f>SUMPRODUCT(('Controle de NFs Tomadas'!$E$4:$E$9993=$A$1)*('Controle de NFs Tomadas'!$C$4:$C$9993=GR$2)*('Controle de NFs Tomadas'!$G$4:$G$9993=$A35)*('Controle de NFs Tomadas'!$I$4:$I$9993))</f>
        <v>0</v>
      </c>
      <c r="GS35" s="168">
        <f>SUMPRODUCT(('Controle de NFs Tomadas'!$E$4:$E$9993=$A$1)*('Controle de NFs Tomadas'!$C$4:$C$9993=GS$2)*('Controle de NFs Tomadas'!$G$4:$G$9993=$A35)*('Controle de NFs Tomadas'!$I$4:$I$9993))</f>
        <v>0</v>
      </c>
      <c r="GT35" s="168">
        <f>SUMPRODUCT(('Controle de NFs Tomadas'!$E$4:$E$9993=$A$1)*('Controle de NFs Tomadas'!$C$4:$C$9993=GT$2)*('Controle de NFs Tomadas'!$G$4:$G$9993=$A35)*('Controle de NFs Tomadas'!$I$4:$I$9993))</f>
        <v>0</v>
      </c>
      <c r="GU35" s="168">
        <f>SUMPRODUCT(('Controle de NFs Tomadas'!$E$4:$E$9993=$A$1)*('Controle de NFs Tomadas'!$C$4:$C$9993=GU$2)*('Controle de NFs Tomadas'!$G$4:$G$9993=$A35)*('Controle de NFs Tomadas'!$I$4:$I$9993))</f>
        <v>0</v>
      </c>
      <c r="GV35" s="168">
        <f>SUMPRODUCT(('Controle de NFs Tomadas'!$E$4:$E$9993=$A$1)*('Controle de NFs Tomadas'!$C$4:$C$9993=GV$2)*('Controle de NFs Tomadas'!$G$4:$G$9993=$A35)*('Controle de NFs Tomadas'!$I$4:$I$9993))</f>
        <v>0</v>
      </c>
      <c r="GW35" s="168">
        <f>SUMPRODUCT(('Controle de NFs Tomadas'!$E$4:$E$9993=$A$1)*('Controle de NFs Tomadas'!$C$4:$C$9993=GW$2)*('Controle de NFs Tomadas'!$G$4:$G$9993=$A35)*('Controle de NFs Tomadas'!$I$4:$I$9993))</f>
        <v>0</v>
      </c>
      <c r="GX35" s="168">
        <f>SUMPRODUCT(('Controle de NFs Tomadas'!$E$4:$E$9993=$A$1)*('Controle de NFs Tomadas'!$C$4:$C$9993=GX$2)*('Controle de NFs Tomadas'!$G$4:$G$9993=$A35)*('Controle de NFs Tomadas'!$I$4:$I$9993))</f>
        <v>0</v>
      </c>
      <c r="GY35" s="168">
        <f>SUMPRODUCT(('Controle de NFs Tomadas'!$E$4:$E$9993=$A$1)*('Controle de NFs Tomadas'!$C$4:$C$9993=GY$2)*('Controle de NFs Tomadas'!$G$4:$G$9993=$A35)*('Controle de NFs Tomadas'!$I$4:$I$9993))</f>
        <v>0</v>
      </c>
      <c r="GZ35" s="168">
        <f>SUMPRODUCT(('Controle de NFs Tomadas'!$E$4:$E$9993=$A$1)*('Controle de NFs Tomadas'!$C$4:$C$9993=GZ$2)*('Controle de NFs Tomadas'!$G$4:$G$9993=$A35)*('Controle de NFs Tomadas'!$I$4:$I$9993))</f>
        <v>0</v>
      </c>
      <c r="HA35" s="168">
        <f>SUMPRODUCT(('Controle de NFs Tomadas'!$E$4:$E$9993=$A$1)*('Controle de NFs Tomadas'!$C$4:$C$9993=HA$2)*('Controle de NFs Tomadas'!$G$4:$G$9993=$A35)*('Controle de NFs Tomadas'!$I$4:$I$9993))</f>
        <v>0</v>
      </c>
      <c r="HB35" s="168">
        <f>SUMPRODUCT(('Controle de NFs Tomadas'!$E$4:$E$9993=$A$1)*('Controle de NFs Tomadas'!$C$4:$C$9993=HB$2)*('Controle de NFs Tomadas'!$G$4:$G$9993=$A35)*('Controle de NFs Tomadas'!$I$4:$I$9993))</f>
        <v>0</v>
      </c>
      <c r="HC35" s="168">
        <f>SUMPRODUCT(('Controle de NFs Tomadas'!$E$4:$E$9993=$A$1)*('Controle de NFs Tomadas'!$C$4:$C$9993=HC$2)*('Controle de NFs Tomadas'!$G$4:$G$9993=$A35)*('Controle de NFs Tomadas'!$I$4:$I$9993))</f>
        <v>0</v>
      </c>
      <c r="HD35" s="168">
        <f>SUMPRODUCT(('Controle de NFs Tomadas'!$E$4:$E$9993=$A$1)*('Controle de NFs Tomadas'!$C$4:$C$9993=HD$2)*('Controle de NFs Tomadas'!$G$4:$G$9993=$A35)*('Controle de NFs Tomadas'!$I$4:$I$9993))</f>
        <v>0</v>
      </c>
      <c r="HE35" s="168">
        <f>SUMPRODUCT(('Controle de NFs Tomadas'!$E$4:$E$9993=$A$1)*('Controle de NFs Tomadas'!$C$4:$C$9993=HE$2)*('Controle de NFs Tomadas'!$G$4:$G$9993=$A35)*('Controle de NFs Tomadas'!$I$4:$I$9993))</f>
        <v>0</v>
      </c>
      <c r="HF35" s="168">
        <f>SUMPRODUCT(('Controle de NFs Tomadas'!$E$4:$E$9993=$A$1)*('Controle de NFs Tomadas'!$C$4:$C$9993=HF$2)*('Controle de NFs Tomadas'!$G$4:$G$9993=$A35)*('Controle de NFs Tomadas'!$I$4:$I$9993))</f>
        <v>0</v>
      </c>
      <c r="HG35" s="168">
        <f>SUMPRODUCT(('Controle de NFs Tomadas'!$E$4:$E$9993=$A$1)*('Controle de NFs Tomadas'!$C$4:$C$9993=HG$2)*('Controle de NFs Tomadas'!$G$4:$G$9993=$A35)*('Controle de NFs Tomadas'!$I$4:$I$9993))</f>
        <v>0</v>
      </c>
      <c r="HH35" s="168">
        <f>SUMPRODUCT(('Controle de NFs Tomadas'!$E$4:$E$9993=$A$1)*('Controle de NFs Tomadas'!$C$4:$C$9993=HH$2)*('Controle de NFs Tomadas'!$G$4:$G$9993=$A35)*('Controle de NFs Tomadas'!$I$4:$I$9993))</f>
        <v>0</v>
      </c>
      <c r="HI35" s="168">
        <f>SUMPRODUCT(('Controle de NFs Tomadas'!$E$4:$E$9993=$A$1)*('Controle de NFs Tomadas'!$C$4:$C$9993=HI$2)*('Controle de NFs Tomadas'!$G$4:$G$9993=$A35)*('Controle de NFs Tomadas'!$I$4:$I$9993))</f>
        <v>0</v>
      </c>
      <c r="HJ35" s="168">
        <f>SUMPRODUCT(('Controle de NFs Tomadas'!$E$4:$E$9993=$A$1)*('Controle de NFs Tomadas'!$C$4:$C$9993=HJ$2)*('Controle de NFs Tomadas'!$G$4:$G$9993=$A35)*('Controle de NFs Tomadas'!$I$4:$I$9993))</f>
        <v>0</v>
      </c>
      <c r="HK35" s="168">
        <f>SUMPRODUCT(('Controle de NFs Tomadas'!$E$4:$E$9993=$A$1)*('Controle de NFs Tomadas'!$C$4:$C$9993=HK$2)*('Controle de NFs Tomadas'!$G$4:$G$9993=$A35)*('Controle de NFs Tomadas'!$I$4:$I$9993))</f>
        <v>0</v>
      </c>
      <c r="HL35" s="168">
        <f>SUMPRODUCT(('Controle de NFs Tomadas'!$E$4:$E$9993=$A$1)*('Controle de NFs Tomadas'!$C$4:$C$9993=HL$2)*('Controle de NFs Tomadas'!$G$4:$G$9993=$A35)*('Controle de NFs Tomadas'!$I$4:$I$9993))</f>
        <v>0</v>
      </c>
      <c r="HM35" s="168">
        <f>SUMPRODUCT(('Controle de NFs Tomadas'!$E$4:$E$9993=$A$1)*('Controle de NFs Tomadas'!$C$4:$C$9993=HM$2)*('Controle de NFs Tomadas'!$G$4:$G$9993=$A35)*('Controle de NFs Tomadas'!$I$4:$I$9993))</f>
        <v>0</v>
      </c>
      <c r="HN35" s="168">
        <f>SUMPRODUCT(('Controle de NFs Tomadas'!$E$4:$E$9993=$A$1)*('Controle de NFs Tomadas'!$C$4:$C$9993=HN$2)*('Controle de NFs Tomadas'!$G$4:$G$9993=$A35)*('Controle de NFs Tomadas'!$I$4:$I$9993))</f>
        <v>0</v>
      </c>
      <c r="HO35" s="168">
        <f>SUMPRODUCT(('Controle de NFs Tomadas'!$E$4:$E$9993=$A$1)*('Controle de NFs Tomadas'!$C$4:$C$9993=HO$2)*('Controle de NFs Tomadas'!$G$4:$G$9993=$A35)*('Controle de NFs Tomadas'!$I$4:$I$9993))</f>
        <v>0</v>
      </c>
      <c r="HP35" s="168">
        <f>SUMPRODUCT(('Controle de NFs Tomadas'!$E$4:$E$9993=$A$1)*('Controle de NFs Tomadas'!$C$4:$C$9993=HP$2)*('Controle de NFs Tomadas'!$G$4:$G$9993=$A35)*('Controle de NFs Tomadas'!$I$4:$I$9993))</f>
        <v>0</v>
      </c>
      <c r="HQ35" s="168">
        <f>SUMPRODUCT(('Controle de NFs Tomadas'!$E$4:$E$9993=$A$1)*('Controle de NFs Tomadas'!$C$4:$C$9993=HQ$2)*('Controle de NFs Tomadas'!$G$4:$G$9993=$A35)*('Controle de NFs Tomadas'!$I$4:$I$9993))</f>
        <v>0</v>
      </c>
      <c r="HR35" s="168">
        <f>SUMPRODUCT(('Controle de NFs Tomadas'!$E$4:$E$9993=$A$1)*('Controle de NFs Tomadas'!$C$4:$C$9993=HR$2)*('Controle de NFs Tomadas'!$G$4:$G$9993=$A35)*('Controle de NFs Tomadas'!$I$4:$I$9993))</f>
        <v>0</v>
      </c>
      <c r="HS35" s="168">
        <f>SUMPRODUCT(('Controle de NFs Tomadas'!$E$4:$E$9993=$A$1)*('Controle de NFs Tomadas'!$C$4:$C$9993=HS$2)*('Controle de NFs Tomadas'!$G$4:$G$9993=$A35)*('Controle de NFs Tomadas'!$I$4:$I$9993))</f>
        <v>0</v>
      </c>
      <c r="HT35" s="168">
        <f>SUMPRODUCT(('Controle de NFs Tomadas'!$E$4:$E$9993=$A$1)*('Controle de NFs Tomadas'!$C$4:$C$9993=HT$2)*('Controle de NFs Tomadas'!$G$4:$G$9993=$A35)*('Controle de NFs Tomadas'!$I$4:$I$9993))</f>
        <v>0</v>
      </c>
      <c r="HU35" s="168">
        <f>SUMPRODUCT(('Controle de NFs Tomadas'!$E$4:$E$9993=$A$1)*('Controle de NFs Tomadas'!$C$4:$C$9993=HU$2)*('Controle de NFs Tomadas'!$G$4:$G$9993=$A35)*('Controle de NFs Tomadas'!$I$4:$I$9993))</f>
        <v>0</v>
      </c>
      <c r="HV35" s="168">
        <f>SUMPRODUCT(('Controle de NFs Tomadas'!$E$4:$E$9993=$A$1)*('Controle de NFs Tomadas'!$C$4:$C$9993=HV$2)*('Controle de NFs Tomadas'!$G$4:$G$9993=$A35)*('Controle de NFs Tomadas'!$I$4:$I$9993))</f>
        <v>0</v>
      </c>
      <c r="HW35" s="168">
        <f>SUMPRODUCT(('Controle de NFs Tomadas'!$E$4:$E$9993=$A$1)*('Controle de NFs Tomadas'!$C$4:$C$9993=HW$2)*('Controle de NFs Tomadas'!$G$4:$G$9993=$A35)*('Controle de NFs Tomadas'!$I$4:$I$9993))</f>
        <v>0</v>
      </c>
      <c r="HX35" s="168">
        <f>SUMPRODUCT(('Controle de NFs Tomadas'!$E$4:$E$9993=$A$1)*('Controle de NFs Tomadas'!$C$4:$C$9993=HX$2)*('Controle de NFs Tomadas'!$G$4:$G$9993=$A35)*('Controle de NFs Tomadas'!$I$4:$I$9993))</f>
        <v>0</v>
      </c>
      <c r="HY35" s="168">
        <f>SUMPRODUCT(('Controle de NFs Tomadas'!$E$4:$E$9993=$A$1)*('Controle de NFs Tomadas'!$C$4:$C$9993=HY$2)*('Controle de NFs Tomadas'!$G$4:$G$9993=$A35)*('Controle de NFs Tomadas'!$I$4:$I$9993))</f>
        <v>0</v>
      </c>
      <c r="HZ35" s="168">
        <f>SUMPRODUCT(('Controle de NFs Tomadas'!$E$4:$E$9993=$A$1)*('Controle de NFs Tomadas'!$C$4:$C$9993=HZ$2)*('Controle de NFs Tomadas'!$G$4:$G$9993=$A35)*('Controle de NFs Tomadas'!$I$4:$I$9993))</f>
        <v>0</v>
      </c>
      <c r="IA35" s="168">
        <f>SUMPRODUCT(('Controle de NFs Tomadas'!$E$4:$E$9993=$A$1)*('Controle de NFs Tomadas'!$C$4:$C$9993=IA$2)*('Controle de NFs Tomadas'!$G$4:$G$9993=$A35)*('Controle de NFs Tomadas'!$I$4:$I$9993))</f>
        <v>0</v>
      </c>
      <c r="IB35" s="168">
        <f>SUMPRODUCT(('Controle de NFs Tomadas'!$E$4:$E$9993=$A$1)*('Controle de NFs Tomadas'!$C$4:$C$9993=IB$2)*('Controle de NFs Tomadas'!$G$4:$G$9993=$A35)*('Controle de NFs Tomadas'!$I$4:$I$9993))</f>
        <v>0</v>
      </c>
      <c r="IC35" s="168">
        <f>SUMPRODUCT(('Controle de NFs Tomadas'!$E$4:$E$9993=$A$1)*('Controle de NFs Tomadas'!$C$4:$C$9993=IC$2)*('Controle de NFs Tomadas'!$G$4:$G$9993=$A35)*('Controle de NFs Tomadas'!$I$4:$I$9993))</f>
        <v>0</v>
      </c>
      <c r="ID35" s="168">
        <f>SUMPRODUCT(('Controle de NFs Tomadas'!$E$4:$E$9993=$A$1)*('Controle de NFs Tomadas'!$C$4:$C$9993=ID$2)*('Controle de NFs Tomadas'!$G$4:$G$9993=$A35)*('Controle de NFs Tomadas'!$I$4:$I$9993))</f>
        <v>0</v>
      </c>
      <c r="IE35" s="168">
        <f>SUMPRODUCT(('Controle de NFs Tomadas'!$E$4:$E$9993=$A$1)*('Controle de NFs Tomadas'!$C$4:$C$9993=IE$2)*('Controle de NFs Tomadas'!$G$4:$G$9993=$A35)*('Controle de NFs Tomadas'!$I$4:$I$9993))</f>
        <v>0</v>
      </c>
      <c r="IF35" s="168">
        <f>SUMPRODUCT(('Controle de NFs Tomadas'!$E$4:$E$9993=$A$1)*('Controle de NFs Tomadas'!$C$4:$C$9993=IF$2)*('Controle de NFs Tomadas'!$G$4:$G$9993=$A35)*('Controle de NFs Tomadas'!$I$4:$I$9993))</f>
        <v>0</v>
      </c>
      <c r="IG35" s="168">
        <f>SUMPRODUCT(('Controle de NFs Tomadas'!$E$4:$E$9993=$A$1)*('Controle de NFs Tomadas'!$C$4:$C$9993=IG$2)*('Controle de NFs Tomadas'!$G$4:$G$9993=$A35)*('Controle de NFs Tomadas'!$I$4:$I$9993))</f>
        <v>0</v>
      </c>
      <c r="IH35" s="168">
        <f>SUMPRODUCT(('Controle de NFs Tomadas'!$E$4:$E$9993=$A$1)*('Controle de NFs Tomadas'!$C$4:$C$9993=IH$2)*('Controle de NFs Tomadas'!$G$4:$G$9993=$A35)*('Controle de NFs Tomadas'!$I$4:$I$9993))</f>
        <v>0</v>
      </c>
      <c r="II35" s="168">
        <f>SUMPRODUCT(('Controle de NFs Tomadas'!$E$4:$E$9993=$A$1)*('Controle de NFs Tomadas'!$C$4:$C$9993=II$2)*('Controle de NFs Tomadas'!$G$4:$G$9993=$A35)*('Controle de NFs Tomadas'!$I$4:$I$9993))</f>
        <v>0</v>
      </c>
      <c r="IJ35" s="168">
        <f>SUMPRODUCT(('Controle de NFs Tomadas'!$E$4:$E$9993=$A$1)*('Controle de NFs Tomadas'!$C$4:$C$9993=IJ$2)*('Controle de NFs Tomadas'!$G$4:$G$9993=$A35)*('Controle de NFs Tomadas'!$I$4:$I$9993))</f>
        <v>0</v>
      </c>
      <c r="IK35" s="168">
        <f>SUMPRODUCT(('Controle de NFs Tomadas'!$E$4:$E$9993=$A$1)*('Controle de NFs Tomadas'!$C$4:$C$9993=IK$2)*('Controle de NFs Tomadas'!$G$4:$G$9993=$A35)*('Controle de NFs Tomadas'!$I$4:$I$9993))</f>
        <v>0</v>
      </c>
      <c r="IL35" s="168">
        <f>SUMPRODUCT(('Controle de NFs Tomadas'!$E$4:$E$9993=$A$1)*('Controle de NFs Tomadas'!$C$4:$C$9993=IL$2)*('Controle de NFs Tomadas'!$G$4:$G$9993=$A35)*('Controle de NFs Tomadas'!$I$4:$I$9993))</f>
        <v>0</v>
      </c>
    </row>
    <row r="36" spans="1:246" ht="15.75" customHeight="1" outlineLevel="1" x14ac:dyDescent="0.35">
      <c r="A36" s="3" t="s">
        <v>55</v>
      </c>
      <c r="B36" s="70"/>
      <c r="C36" s="70"/>
      <c r="D36" s="168">
        <f>SUMPRODUCT(('Controle de NFs Tomadas'!$E$4:$E$9993=$A$1)*('Controle de NFs Tomadas'!$C$4:$C$9993=D$2)*('Controle de NFs Tomadas'!$G$4:$G$9993=$A36)*('Controle de NFs Tomadas'!$I$4:$I$9993))</f>
        <v>0</v>
      </c>
      <c r="E36" s="168">
        <f>SUMPRODUCT(('Controle de NFs Tomadas'!$E$4:$E$9993=$A$1)*('Controle de NFs Tomadas'!$C$4:$C$9993=E$2)*('Controle de NFs Tomadas'!$G$4:$G$9993=$A36)*('Controle de NFs Tomadas'!$I$4:$I$9993))</f>
        <v>0</v>
      </c>
      <c r="F36" s="168">
        <f>SUMPRODUCT(('Controle de NFs Tomadas'!$E$4:$E$9993=$A$1)*('Controle de NFs Tomadas'!$C$4:$C$9993=F$2)*('Controle de NFs Tomadas'!$G$4:$G$9993=$A36)*('Controle de NFs Tomadas'!$I$4:$I$9993))</f>
        <v>0</v>
      </c>
      <c r="G36" s="168">
        <f>SUMPRODUCT(('Controle de NFs Tomadas'!$E$4:$E$9993=$A$1)*('Controle de NFs Tomadas'!$C$4:$C$9993=G$2)*('Controle de NFs Tomadas'!$G$4:$G$9993=$A36)*('Controle de NFs Tomadas'!$I$4:$I$9993))</f>
        <v>0</v>
      </c>
      <c r="H36" s="168">
        <f>SUMPRODUCT(('Controle de NFs Tomadas'!$E$4:$E$9993=$A$1)*('Controle de NFs Tomadas'!$C$4:$C$9993=H$2)*('Controle de NFs Tomadas'!$G$4:$G$9993=$A36)*('Controle de NFs Tomadas'!$I$4:$I$9993))</f>
        <v>0</v>
      </c>
      <c r="I36" s="168">
        <f>SUMPRODUCT(('Controle de NFs Tomadas'!$E$4:$E$9993=$A$1)*('Controle de NFs Tomadas'!$C$4:$C$9993=I$2)*('Controle de NFs Tomadas'!$G$4:$G$9993=$A36)*('Controle de NFs Tomadas'!$I$4:$I$9993))</f>
        <v>0</v>
      </c>
      <c r="J36" s="168">
        <f>SUMPRODUCT(('Controle de NFs Tomadas'!$E$4:$E$9993=$A$1)*('Controle de NFs Tomadas'!$C$4:$C$9993=J$2)*('Controle de NFs Tomadas'!$G$4:$G$9993=$A36)*('Controle de NFs Tomadas'!$I$4:$I$9993))</f>
        <v>0</v>
      </c>
      <c r="K36" s="168">
        <f>SUMPRODUCT(('Controle de NFs Tomadas'!$E$4:$E$9993=$A$1)*('Controle de NFs Tomadas'!$C$4:$C$9993=K$2)*('Controle de NFs Tomadas'!$G$4:$G$9993=$A36)*('Controle de NFs Tomadas'!$I$4:$I$9993))</f>
        <v>0</v>
      </c>
      <c r="L36" s="168">
        <f>SUMPRODUCT(('Controle de NFs Tomadas'!$E$4:$E$9993=$A$1)*('Controle de NFs Tomadas'!$C$4:$C$9993=L$2)*('Controle de NFs Tomadas'!$G$4:$G$9993=$A36)*('Controle de NFs Tomadas'!$I$4:$I$9993))</f>
        <v>0</v>
      </c>
      <c r="M36" s="168">
        <f>SUMPRODUCT(('Controle de NFs Tomadas'!$E$4:$E$9993=$A$1)*('Controle de NFs Tomadas'!$C$4:$C$9993=M$2)*('Controle de NFs Tomadas'!$G$4:$G$9993=$A36)*('Controle de NFs Tomadas'!$I$4:$I$9993))</f>
        <v>0</v>
      </c>
      <c r="N36" s="168">
        <f>SUMPRODUCT(('Controle de NFs Tomadas'!$E$4:$E$9993=$A$1)*('Controle de NFs Tomadas'!$C$4:$C$9993=N$2)*('Controle de NFs Tomadas'!$G$4:$G$9993=$A36)*('Controle de NFs Tomadas'!$I$4:$I$9993))</f>
        <v>0</v>
      </c>
      <c r="O36" s="168">
        <f>SUMPRODUCT(('Controle de NFs Tomadas'!$E$4:$E$9993=$A$1)*('Controle de NFs Tomadas'!$C$4:$C$9993=O$2)*('Controle de NFs Tomadas'!$G$4:$G$9993=$A36)*('Controle de NFs Tomadas'!$I$4:$I$9993))</f>
        <v>0</v>
      </c>
      <c r="P36" s="168">
        <f>SUMPRODUCT(('Controle de NFs Tomadas'!$E$4:$E$9993=$A$1)*('Controle de NFs Tomadas'!$C$4:$C$9993=P$2)*('Controle de NFs Tomadas'!$G$4:$G$9993=$A36)*('Controle de NFs Tomadas'!$I$4:$I$9993))</f>
        <v>0</v>
      </c>
      <c r="Q36" s="168">
        <f>SUMPRODUCT(('Controle de NFs Tomadas'!$E$4:$E$9993=$A$1)*('Controle de NFs Tomadas'!$C$4:$C$9993=Q$2)*('Controle de NFs Tomadas'!$G$4:$G$9993=$A36)*('Controle de NFs Tomadas'!$I$4:$I$9993))</f>
        <v>0</v>
      </c>
      <c r="R36" s="168">
        <f>SUMPRODUCT(('Controle de NFs Tomadas'!$E$4:$E$9993=$A$1)*('Controle de NFs Tomadas'!$C$4:$C$9993=R$2)*('Controle de NFs Tomadas'!$G$4:$G$9993=$A36)*('Controle de NFs Tomadas'!$I$4:$I$9993))</f>
        <v>0</v>
      </c>
      <c r="S36" s="168">
        <f>SUMPRODUCT(('Controle de NFs Tomadas'!$E$4:$E$9993=$A$1)*('Controle de NFs Tomadas'!$C$4:$C$9993=S$2)*('Controle de NFs Tomadas'!$G$4:$G$9993=$A36)*('Controle de NFs Tomadas'!$I$4:$I$9993))</f>
        <v>0</v>
      </c>
      <c r="T36" s="168">
        <f>SUMPRODUCT(('Controle de NFs Tomadas'!$E$4:$E$9993=$A$1)*('Controle de NFs Tomadas'!$C$4:$C$9993=T$2)*('Controle de NFs Tomadas'!$G$4:$G$9993=$A36)*('Controle de NFs Tomadas'!$I$4:$I$9993))</f>
        <v>0</v>
      </c>
      <c r="U36" s="168">
        <f>SUMPRODUCT(('Controle de NFs Tomadas'!$E$4:$E$9993=$A$1)*('Controle de NFs Tomadas'!$C$4:$C$9993=U$2)*('Controle de NFs Tomadas'!$G$4:$G$9993=$A36)*('Controle de NFs Tomadas'!$I$4:$I$9993))</f>
        <v>0</v>
      </c>
      <c r="V36" s="168">
        <f>SUMPRODUCT(('Controle de NFs Tomadas'!$E$4:$E$9993=$A$1)*('Controle de NFs Tomadas'!$C$4:$C$9993=V$2)*('Controle de NFs Tomadas'!$G$4:$G$9993=$A36)*('Controle de NFs Tomadas'!$I$4:$I$9993))</f>
        <v>0</v>
      </c>
      <c r="W36" s="168">
        <f>SUMPRODUCT(('Controle de NFs Tomadas'!$E$4:$E$9993=$A$1)*('Controle de NFs Tomadas'!$C$4:$C$9993=W$2)*('Controle de NFs Tomadas'!$G$4:$G$9993=$A36)*('Controle de NFs Tomadas'!$I$4:$I$9993))</f>
        <v>0</v>
      </c>
      <c r="X36" s="168">
        <f>SUMPRODUCT(('Controle de NFs Tomadas'!$E$4:$E$9993=$A$1)*('Controle de NFs Tomadas'!$C$4:$C$9993=X$2)*('Controle de NFs Tomadas'!$G$4:$G$9993=$A36)*('Controle de NFs Tomadas'!$I$4:$I$9993))</f>
        <v>0</v>
      </c>
      <c r="Y36" s="168">
        <v>194.24</v>
      </c>
      <c r="Z36" s="168">
        <f>SUMPRODUCT(('Controle de NFs Tomadas'!$E$4:$E$9993=$A$1)*('Controle de NFs Tomadas'!$C$4:$C$9993=Z$2)*('Controle de NFs Tomadas'!$G$4:$G$9993=$A36)*('Controle de NFs Tomadas'!$I$4:$I$9993))</f>
        <v>0</v>
      </c>
      <c r="AA36" s="168">
        <f>SUMPRODUCT(('Controle de NFs Tomadas'!$E$4:$E$9993=$A$1)*('Controle de NFs Tomadas'!$C$4:$C$9993=AA$2)*('Controle de NFs Tomadas'!$G$4:$G$9993=$A36)*('Controle de NFs Tomadas'!$I$4:$I$9993))</f>
        <v>0</v>
      </c>
      <c r="AB36" s="168">
        <f>SUMPRODUCT(('Controle de NFs Tomadas'!$E$4:$E$9993=$A$1)*('Controle de NFs Tomadas'!$C$4:$C$9993=AB$2)*('Controle de NFs Tomadas'!$G$4:$G$9993=$A36)*('Controle de NFs Tomadas'!$I$4:$I$9993))</f>
        <v>0</v>
      </c>
      <c r="AC36" s="168">
        <f>SUMPRODUCT(('Controle de NFs Tomadas'!$E$4:$E$9993=$A$1)*('Controle de NFs Tomadas'!$C$4:$C$9993=AC$2)*('Controle de NFs Tomadas'!$G$4:$G$9993=$A36)*('Controle de NFs Tomadas'!$I$4:$I$9993))</f>
        <v>0</v>
      </c>
      <c r="AD36" s="168">
        <f>SUMPRODUCT(('Controle de NFs Tomadas'!$E$4:$E$9993=$A$1)*('Controle de NFs Tomadas'!$C$4:$C$9993=AD$2)*('Controle de NFs Tomadas'!$G$4:$G$9993=$A36)*('Controle de NFs Tomadas'!$I$4:$I$9993))</f>
        <v>0</v>
      </c>
      <c r="AE36" s="168">
        <f>SUMPRODUCT(('Controle de NFs Tomadas'!$E$4:$E$9993=$A$1)*('Controle de NFs Tomadas'!$C$4:$C$9993=AE$2)*('Controle de NFs Tomadas'!$G$4:$G$9993=$A36)*('Controle de NFs Tomadas'!$I$4:$I$9993))</f>
        <v>0</v>
      </c>
      <c r="AF36" s="168">
        <v>135.6</v>
      </c>
      <c r="AG36" s="168">
        <f>SUMPRODUCT(('Controle de NFs Tomadas'!$E$4:$E$9993=$A$1)*('Controle de NFs Tomadas'!$C$4:$C$9993=AG$2)*('Controle de NFs Tomadas'!$G$4:$G$9993=$A36)*('Controle de NFs Tomadas'!$I$4:$I$9993))</f>
        <v>0</v>
      </c>
      <c r="AH36" s="168">
        <f>SUMPRODUCT(('Controle de NFs Tomadas'!$E$4:$E$9993=$A$1)*('Controle de NFs Tomadas'!$C$4:$C$9993=AH$2)*('Controle de NFs Tomadas'!$G$4:$G$9993=$A36)*('Controle de NFs Tomadas'!$I$4:$I$9993))</f>
        <v>0</v>
      </c>
      <c r="AI36" s="168">
        <f>SUMPRODUCT(('Controle de NFs Tomadas'!$E$4:$E$9993=$A$1)*('Controle de NFs Tomadas'!$C$4:$C$9993=AI$2)*('Controle de NFs Tomadas'!$G$4:$G$9993=$A36)*('Controle de NFs Tomadas'!$I$4:$I$9993))</f>
        <v>0</v>
      </c>
      <c r="AJ36" s="168">
        <f>SUMPRODUCT(('Controle de NFs Tomadas'!$E$4:$E$9993=$A$1)*('Controle de NFs Tomadas'!$C$4:$C$9993=AJ$2)*('Controle de NFs Tomadas'!$G$4:$G$9993=$A36)*('Controle de NFs Tomadas'!$I$4:$I$9993))</f>
        <v>0</v>
      </c>
      <c r="AK36" s="168">
        <f>SUMPRODUCT(('Controle de NFs Tomadas'!$E$4:$E$9993=$A$1)*('Controle de NFs Tomadas'!$C$4:$C$9993=AK$2)*('Controle de NFs Tomadas'!$G$4:$G$9993=$A36)*('Controle de NFs Tomadas'!$I$4:$I$9993))</f>
        <v>0</v>
      </c>
      <c r="AL36" s="168">
        <f>SUMPRODUCT(('Controle de NFs Tomadas'!$E$4:$E$9993=$A$1)*('Controle de NFs Tomadas'!$C$4:$C$9993=AL$2)*('Controle de NFs Tomadas'!$G$4:$G$9993=$A36)*('Controle de NFs Tomadas'!$I$4:$I$9993))</f>
        <v>0</v>
      </c>
      <c r="AM36" s="168">
        <v>769.28</v>
      </c>
      <c r="AN36" s="168">
        <f>SUMPRODUCT(('Controle de NFs Tomadas'!$E$4:$E$9993=$A$1)*('Controle de NFs Tomadas'!$C$4:$C$9993=AN$2)*('Controle de NFs Tomadas'!$G$4:$G$9993=$A36)*('Controle de NFs Tomadas'!$I$4:$I$9993))</f>
        <v>0</v>
      </c>
      <c r="AO36" s="168">
        <f>SUMPRODUCT(('Controle de NFs Tomadas'!$E$4:$E$9993=$A$1)*('Controle de NFs Tomadas'!$C$4:$C$9993=AO$2)*('Controle de NFs Tomadas'!$G$4:$G$9993=$A36)*('Controle de NFs Tomadas'!$I$4:$I$9993))</f>
        <v>0</v>
      </c>
      <c r="AP36" s="168">
        <f>SUMPRODUCT(('Controle de NFs Tomadas'!$E$4:$E$9993=$A$1)*('Controle de NFs Tomadas'!$C$4:$C$9993=AP$2)*('Controle de NFs Tomadas'!$G$4:$G$9993=$A36)*('Controle de NFs Tomadas'!$I$4:$I$9993))</f>
        <v>0</v>
      </c>
      <c r="AQ36" s="168">
        <f>SUMPRODUCT(('Controle de NFs Tomadas'!$E$4:$E$9993=$A$1)*('Controle de NFs Tomadas'!$C$4:$C$9993=AQ$2)*('Controle de NFs Tomadas'!$G$4:$G$9993=$A36)*('Controle de NFs Tomadas'!$I$4:$I$9993))</f>
        <v>0</v>
      </c>
      <c r="AR36" s="168">
        <f>SUMPRODUCT(('Controle de NFs Tomadas'!$E$4:$E$9993=$A$1)*('Controle de NFs Tomadas'!$C$4:$C$9993=AR$2)*('Controle de NFs Tomadas'!$G$4:$G$9993=$A36)*('Controle de NFs Tomadas'!$I$4:$I$9993))</f>
        <v>0</v>
      </c>
      <c r="AS36" s="168">
        <f>SUMPRODUCT(('Controle de NFs Tomadas'!$E$4:$E$9993=$A$1)*('Controle de NFs Tomadas'!$C$4:$C$9993=AS$2)*('Controle de NFs Tomadas'!$G$4:$G$9993=$A36)*('Controle de NFs Tomadas'!$I$4:$I$9993))</f>
        <v>0</v>
      </c>
      <c r="AT36" s="168">
        <v>222.8</v>
      </c>
      <c r="AU36" s="168">
        <f>SUMPRODUCT(('Controle de NFs Tomadas'!$E$4:$E$9993=$A$1)*('Controle de NFs Tomadas'!$C$4:$C$9993=AU$2)*('Controle de NFs Tomadas'!$G$4:$G$9993=$A36)*('Controle de NFs Tomadas'!$I$4:$I$9993))</f>
        <v>0</v>
      </c>
      <c r="AV36" s="168">
        <f>SUMPRODUCT(('Controle de NFs Tomadas'!$E$4:$E$9993=$A$1)*('Controle de NFs Tomadas'!$C$4:$C$9993=AV$2)*('Controle de NFs Tomadas'!$G$4:$G$9993=$A36)*('Controle de NFs Tomadas'!$I$4:$I$9993))</f>
        <v>0</v>
      </c>
      <c r="AW36" s="168">
        <f>SUMPRODUCT(('Controle de NFs Tomadas'!$E$4:$E$9993=$A$1)*('Controle de NFs Tomadas'!$C$4:$C$9993=AW$2)*('Controle de NFs Tomadas'!$G$4:$G$9993=$A36)*('Controle de NFs Tomadas'!$I$4:$I$9993))</f>
        <v>0</v>
      </c>
      <c r="AX36" s="168">
        <f>SUMPRODUCT(('Controle de NFs Tomadas'!$E$4:$E$9993=$A$1)*('Controle de NFs Tomadas'!$C$4:$C$9993=AX$2)*('Controle de NFs Tomadas'!$G$4:$G$9993=$A36)*('Controle de NFs Tomadas'!$I$4:$I$9993))</f>
        <v>0</v>
      </c>
      <c r="AY36" s="168">
        <f>SUMPRODUCT(('Controle de NFs Tomadas'!$E$4:$E$9993=$A$1)*('Controle de NFs Tomadas'!$C$4:$C$9993=AY$2)*('Controle de NFs Tomadas'!$G$4:$G$9993=$A36)*('Controle de NFs Tomadas'!$I$4:$I$9993))</f>
        <v>0</v>
      </c>
      <c r="AZ36" s="168">
        <f>SUMPRODUCT(('Controle de NFs Tomadas'!$E$4:$E$9993=$A$1)*('Controle de NFs Tomadas'!$C$4:$C$9993=AZ$2)*('Controle de NFs Tomadas'!$G$4:$G$9993=$A36)*('Controle de NFs Tomadas'!$I$4:$I$9993))</f>
        <v>0</v>
      </c>
      <c r="BA36" s="168">
        <v>688.48</v>
      </c>
      <c r="BB36" s="168">
        <f>SUMPRODUCT(('Controle de NFs Tomadas'!$E$4:$E$9993=$A$1)*('Controle de NFs Tomadas'!$C$4:$C$9993=BB$2)*('Controle de NFs Tomadas'!$G$4:$G$9993=$A36)*('Controle de NFs Tomadas'!$I$4:$I$9993))</f>
        <v>0</v>
      </c>
      <c r="BC36" s="168">
        <f>SUMPRODUCT(('Controle de NFs Tomadas'!$E$4:$E$9993=$A$1)*('Controle de NFs Tomadas'!$C$4:$C$9993=BC$2)*('Controle de NFs Tomadas'!$G$4:$G$9993=$A36)*('Controle de NFs Tomadas'!$I$4:$I$9993))</f>
        <v>0</v>
      </c>
      <c r="BD36" s="168">
        <f>SUMPRODUCT(('Controle de NFs Tomadas'!$E$4:$E$9993=$A$1)*('Controle de NFs Tomadas'!$C$4:$C$9993=BD$2)*('Controle de NFs Tomadas'!$G$4:$G$9993=$A36)*('Controle de NFs Tomadas'!$I$4:$I$9993))</f>
        <v>0</v>
      </c>
      <c r="BE36" s="168">
        <f>SUMPRODUCT(('Controle de NFs Tomadas'!$E$4:$E$9993=$A$1)*('Controle de NFs Tomadas'!$C$4:$C$9993=BE$2)*('Controle de NFs Tomadas'!$G$4:$G$9993=$A36)*('Controle de NFs Tomadas'!$I$4:$I$9993))</f>
        <v>0</v>
      </c>
      <c r="BF36" s="168">
        <f>SUMPRODUCT(('Controle de NFs Tomadas'!$E$4:$E$9993=$A$1)*('Controle de NFs Tomadas'!$C$4:$C$9993=BF$2)*('Controle de NFs Tomadas'!$G$4:$G$9993=$A36)*('Controle de NFs Tomadas'!$I$4:$I$9993))</f>
        <v>0</v>
      </c>
      <c r="BG36" s="168">
        <f>SUMPRODUCT(('Controle de NFs Tomadas'!$E$4:$E$9993=$A$1)*('Controle de NFs Tomadas'!$C$4:$C$9993=BG$2)*('Controle de NFs Tomadas'!$G$4:$G$9993=$A36)*('Controle de NFs Tomadas'!$I$4:$I$9993))</f>
        <v>0</v>
      </c>
      <c r="BH36" s="168">
        <v>1123.9000000000001</v>
      </c>
      <c r="BI36" s="168">
        <f>SUMPRODUCT(('Controle de NFs Tomadas'!$E$4:$E$9993=$A$1)*('Controle de NFs Tomadas'!$C$4:$C$9993=BI$2)*('Controle de NFs Tomadas'!$G$4:$G$9993=$A36)*('Controle de NFs Tomadas'!$I$4:$I$9993))</f>
        <v>0</v>
      </c>
      <c r="BJ36" s="168">
        <f>SUMPRODUCT(('Controle de NFs Tomadas'!$E$4:$E$9993=$A$1)*('Controle de NFs Tomadas'!$C$4:$C$9993=BJ$2)*('Controle de NFs Tomadas'!$G$4:$G$9993=$A36)*('Controle de NFs Tomadas'!$I$4:$I$9993))</f>
        <v>0</v>
      </c>
      <c r="BK36" s="168">
        <f>SUMPRODUCT(('Controle de NFs Tomadas'!$E$4:$E$9993=$A$1)*('Controle de NFs Tomadas'!$C$4:$C$9993=BK$2)*('Controle de NFs Tomadas'!$G$4:$G$9993=$A36)*('Controle de NFs Tomadas'!$I$4:$I$9993))</f>
        <v>0</v>
      </c>
      <c r="BL36" s="168">
        <f>SUMPRODUCT(('Controle de NFs Tomadas'!$E$4:$E$9993=$A$1)*('Controle de NFs Tomadas'!$C$4:$C$9993=BL$2)*('Controle de NFs Tomadas'!$G$4:$G$9993=$A36)*('Controle de NFs Tomadas'!$I$4:$I$9993))</f>
        <v>0</v>
      </c>
      <c r="BM36" s="168">
        <f>SUMPRODUCT(('Controle de NFs Tomadas'!$E$4:$E$9993=$A$1)*('Controle de NFs Tomadas'!$C$4:$C$9993=BM$2)*('Controle de NFs Tomadas'!$G$4:$G$9993=$A36)*('Controle de NFs Tomadas'!$I$4:$I$9993))</f>
        <v>0</v>
      </c>
      <c r="BN36" s="168">
        <f>SUMPRODUCT(('Controle de NFs Tomadas'!$E$4:$E$9993=$A$1)*('Controle de NFs Tomadas'!$C$4:$C$9993=BN$2)*('Controle de NFs Tomadas'!$G$4:$G$9993=$A36)*('Controle de NFs Tomadas'!$I$4:$I$9993))</f>
        <v>0</v>
      </c>
      <c r="BO36" s="168">
        <v>890.15</v>
      </c>
      <c r="BP36" s="168">
        <f>SUMPRODUCT(('Controle de NFs Tomadas'!$E$4:$E$9993=$A$1)*('Controle de NFs Tomadas'!$C$4:$C$9993=BP$2)*('Controle de NFs Tomadas'!$G$4:$G$9993=$A36)*('Controle de NFs Tomadas'!$I$4:$I$9993))</f>
        <v>0</v>
      </c>
      <c r="BQ36" s="168">
        <f>SUMPRODUCT(('Controle de NFs Tomadas'!$E$4:$E$9993=$A$1)*('Controle de NFs Tomadas'!$C$4:$C$9993=BQ$2)*('Controle de NFs Tomadas'!$G$4:$G$9993=$A36)*('Controle de NFs Tomadas'!$I$4:$I$9993))</f>
        <v>0</v>
      </c>
      <c r="BR36" s="168">
        <f>SUMPRODUCT(('Controle de NFs Tomadas'!$E$4:$E$9993=$A$1)*('Controle de NFs Tomadas'!$C$4:$C$9993=BR$2)*('Controle de NFs Tomadas'!$G$4:$G$9993=$A36)*('Controle de NFs Tomadas'!$I$4:$I$9993))</f>
        <v>0</v>
      </c>
      <c r="BS36" s="168">
        <f>SUMPRODUCT(('Controle de NFs Tomadas'!$E$4:$E$9993=$A$1)*('Controle de NFs Tomadas'!$C$4:$C$9993=BS$2)*('Controle de NFs Tomadas'!$G$4:$G$9993=$A36)*('Controle de NFs Tomadas'!$I$4:$I$9993))</f>
        <v>0</v>
      </c>
      <c r="BT36" s="168">
        <f>SUMPRODUCT(('Controle de NFs Tomadas'!$E$4:$E$9993=$A$1)*('Controle de NFs Tomadas'!$C$4:$C$9993=BT$2)*('Controle de NFs Tomadas'!$G$4:$G$9993=$A36)*('Controle de NFs Tomadas'!$I$4:$I$9993))</f>
        <v>0</v>
      </c>
      <c r="BU36" s="168">
        <f>SUMPRODUCT(('Controle de NFs Tomadas'!$E$4:$E$9993=$A$1)*('Controle de NFs Tomadas'!$C$4:$C$9993=BU$2)*('Controle de NFs Tomadas'!$G$4:$G$9993=$A36)*('Controle de NFs Tomadas'!$I$4:$I$9993))</f>
        <v>0</v>
      </c>
      <c r="BV36" s="168">
        <v>1180.06</v>
      </c>
      <c r="BW36" s="168">
        <f>SUMPRODUCT(('Controle de NFs Tomadas'!$E$4:$E$9993=$A$1)*('Controle de NFs Tomadas'!$C$4:$C$9993=BW$2)*('Controle de NFs Tomadas'!$G$4:$G$9993=$A36)*('Controle de NFs Tomadas'!$I$4:$I$9993))</f>
        <v>0</v>
      </c>
      <c r="BX36" s="168">
        <f>SUMPRODUCT(('Controle de NFs Tomadas'!$E$4:$E$9993=$A$1)*('Controle de NFs Tomadas'!$C$4:$C$9993=BX$2)*('Controle de NFs Tomadas'!$G$4:$G$9993=$A36)*('Controle de NFs Tomadas'!$I$4:$I$9993))</f>
        <v>0</v>
      </c>
      <c r="BY36" s="168">
        <f>SUMPRODUCT(('Controle de NFs Tomadas'!$E$4:$E$9993=$A$1)*('Controle de NFs Tomadas'!$C$4:$C$9993=BY$2)*('Controle de NFs Tomadas'!$G$4:$G$9993=$A36)*('Controle de NFs Tomadas'!$I$4:$I$9993))</f>
        <v>0</v>
      </c>
      <c r="BZ36" s="168">
        <f>SUMPRODUCT(('Controle de NFs Tomadas'!$E$4:$E$9993=$A$1)*('Controle de NFs Tomadas'!$C$4:$C$9993=BZ$2)*('Controle de NFs Tomadas'!$G$4:$G$9993=$A36)*('Controle de NFs Tomadas'!$I$4:$I$9993))</f>
        <v>0</v>
      </c>
      <c r="CA36" s="168">
        <f>SUMPRODUCT(('Controle de NFs Tomadas'!$E$4:$E$9993=$A$1)*('Controle de NFs Tomadas'!$C$4:$C$9993=CA$2)*('Controle de NFs Tomadas'!$G$4:$G$9993=$A36)*('Controle de NFs Tomadas'!$I$4:$I$9993))</f>
        <v>0</v>
      </c>
      <c r="CB36" s="168">
        <f>SUMPRODUCT(('Controle de NFs Tomadas'!$E$4:$E$9993=$A$1)*('Controle de NFs Tomadas'!$C$4:$C$9993=CB$2)*('Controle de NFs Tomadas'!$G$4:$G$9993=$A36)*('Controle de NFs Tomadas'!$I$4:$I$9993))</f>
        <v>0</v>
      </c>
      <c r="CC36" s="168">
        <v>791.92</v>
      </c>
      <c r="CD36" s="168">
        <f>SUMPRODUCT(('Controle de NFs Tomadas'!$E$4:$E$9993=$A$1)*('Controle de NFs Tomadas'!$C$4:$C$9993=CD$2)*('Controle de NFs Tomadas'!$G$4:$G$9993=$A36)*('Controle de NFs Tomadas'!$I$4:$I$9993))</f>
        <v>0</v>
      </c>
      <c r="CE36" s="168">
        <f>SUMPRODUCT(('Controle de NFs Tomadas'!$E$4:$E$9993=$A$1)*('Controle de NFs Tomadas'!$C$4:$C$9993=CE$2)*('Controle de NFs Tomadas'!$G$4:$G$9993=$A36)*('Controle de NFs Tomadas'!$I$4:$I$9993))</f>
        <v>0</v>
      </c>
      <c r="CF36" s="168">
        <f>SUMPRODUCT(('Controle de NFs Tomadas'!$E$4:$E$9993=$A$1)*('Controle de NFs Tomadas'!$C$4:$C$9993=CF$2)*('Controle de NFs Tomadas'!$G$4:$G$9993=$A36)*('Controle de NFs Tomadas'!$I$4:$I$9993))</f>
        <v>0</v>
      </c>
      <c r="CG36" s="168">
        <f>SUMPRODUCT(('Controle de NFs Tomadas'!$E$4:$E$9993=$A$1)*('Controle de NFs Tomadas'!$C$4:$C$9993=CG$2)*('Controle de NFs Tomadas'!$G$4:$G$9993=$A36)*('Controle de NFs Tomadas'!$I$4:$I$9993))</f>
        <v>0</v>
      </c>
      <c r="CH36" s="168">
        <f>SUMPRODUCT(('Controle de NFs Tomadas'!$E$4:$E$9993=$A$1)*('Controle de NFs Tomadas'!$C$4:$C$9993=CH$2)*('Controle de NFs Tomadas'!$G$4:$G$9993=$A36)*('Controle de NFs Tomadas'!$I$4:$I$9993))</f>
        <v>0</v>
      </c>
      <c r="CI36" s="168">
        <f>SUMPRODUCT(('Controle de NFs Tomadas'!$E$4:$E$9993=$A$1)*('Controle de NFs Tomadas'!$C$4:$C$9993=CI$2)*('Controle de NFs Tomadas'!$G$4:$G$9993=$A36)*('Controle de NFs Tomadas'!$I$4:$I$9993))</f>
        <v>0</v>
      </c>
      <c r="CJ36" s="168">
        <v>245.86</v>
      </c>
      <c r="CK36" s="168">
        <f>SUMPRODUCT(('Controle de NFs Tomadas'!$E$4:$E$9993=$A$1)*('Controle de NFs Tomadas'!$C$4:$C$9993=CK$2)*('Controle de NFs Tomadas'!$G$4:$G$9993=$A36)*('Controle de NFs Tomadas'!$I$4:$I$9993))</f>
        <v>0</v>
      </c>
      <c r="CL36" s="168">
        <f>SUMPRODUCT(('Controle de NFs Tomadas'!$E$4:$E$9993=$A$1)*('Controle de NFs Tomadas'!$C$4:$C$9993=CL$2)*('Controle de NFs Tomadas'!$G$4:$G$9993=$A36)*('Controle de NFs Tomadas'!$I$4:$I$9993))</f>
        <v>0</v>
      </c>
      <c r="CM36" s="168">
        <f>SUMPRODUCT(('Controle de NFs Tomadas'!$E$4:$E$9993=$A$1)*('Controle de NFs Tomadas'!$C$4:$C$9993=CM$2)*('Controle de NFs Tomadas'!$G$4:$G$9993=$A36)*('Controle de NFs Tomadas'!$I$4:$I$9993))</f>
        <v>0</v>
      </c>
      <c r="CN36" s="168">
        <f>SUMPRODUCT(('Controle de NFs Tomadas'!$E$4:$E$9993=$A$1)*('Controle de NFs Tomadas'!$C$4:$C$9993=CN$2)*('Controle de NFs Tomadas'!$G$4:$G$9993=$A36)*('Controle de NFs Tomadas'!$I$4:$I$9993))</f>
        <v>0</v>
      </c>
      <c r="CO36" s="168">
        <f>SUMPRODUCT(('Controle de NFs Tomadas'!$E$4:$E$9993=$A$1)*('Controle de NFs Tomadas'!$C$4:$C$9993=CO$2)*('Controle de NFs Tomadas'!$G$4:$G$9993=$A36)*('Controle de NFs Tomadas'!$I$4:$I$9993))</f>
        <v>0</v>
      </c>
      <c r="CP36" s="168">
        <f>SUMPRODUCT(('Controle de NFs Tomadas'!$E$4:$E$9993=$A$1)*('Controle de NFs Tomadas'!$C$4:$C$9993=CP$2)*('Controle de NFs Tomadas'!$G$4:$G$9993=$A36)*('Controle de NFs Tomadas'!$I$4:$I$9993))</f>
        <v>0</v>
      </c>
      <c r="CQ36" s="168">
        <f>SUMPRODUCT(('Controle de NFs Tomadas'!$E$4:$E$9993=$A$1)*('Controle de NFs Tomadas'!$C$4:$C$9993=CQ$2)*('Controle de NFs Tomadas'!$G$4:$G$9993=$A36)*('Controle de NFs Tomadas'!$I$4:$I$9993))</f>
        <v>0</v>
      </c>
      <c r="CR36" s="168">
        <f>SUMPRODUCT(('Controle de NFs Tomadas'!$E$4:$E$9993=$A$1)*('Controle de NFs Tomadas'!$C$4:$C$9993=CR$2)*('Controle de NFs Tomadas'!$G$4:$G$9993=$A36)*('Controle de NFs Tomadas'!$I$4:$I$9993))</f>
        <v>0</v>
      </c>
      <c r="CS36" s="168">
        <f>SUMPRODUCT(('Controle de NFs Tomadas'!$E$4:$E$9993=$A$1)*('Controle de NFs Tomadas'!$C$4:$C$9993=CS$2)*('Controle de NFs Tomadas'!$G$4:$G$9993=$A36)*('Controle de NFs Tomadas'!$I$4:$I$9993))</f>
        <v>0</v>
      </c>
      <c r="CT36" s="168">
        <f>SUMPRODUCT(('Controle de NFs Tomadas'!$E$4:$E$9993=$A$1)*('Controle de NFs Tomadas'!$C$4:$C$9993=CT$2)*('Controle de NFs Tomadas'!$G$4:$G$9993=$A36)*('Controle de NFs Tomadas'!$I$4:$I$9993))</f>
        <v>0</v>
      </c>
      <c r="CU36" s="168">
        <f>SUMPRODUCT(('Controle de NFs Tomadas'!$E$4:$E$9993=$A$1)*('Controle de NFs Tomadas'!$C$4:$C$9993=CU$2)*('Controle de NFs Tomadas'!$G$4:$G$9993=$A36)*('Controle de NFs Tomadas'!$I$4:$I$9993))</f>
        <v>0</v>
      </c>
      <c r="CV36" s="168">
        <f>SUMPRODUCT(('Controle de NFs Tomadas'!$E$4:$E$9993=$A$1)*('Controle de NFs Tomadas'!$C$4:$C$9993=CV$2)*('Controle de NFs Tomadas'!$G$4:$G$9993=$A36)*('Controle de NFs Tomadas'!$I$4:$I$9993))</f>
        <v>0</v>
      </c>
      <c r="CW36" s="168">
        <f>SUMPRODUCT(('Controle de NFs Tomadas'!$E$4:$E$9993=$A$1)*('Controle de NFs Tomadas'!$C$4:$C$9993=CW$2)*('Controle de NFs Tomadas'!$G$4:$G$9993=$A36)*('Controle de NFs Tomadas'!$I$4:$I$9993))</f>
        <v>0</v>
      </c>
      <c r="CX36" s="168">
        <f>SUMPRODUCT(('Controle de NFs Tomadas'!$E$4:$E$9993=$A$1)*('Controle de NFs Tomadas'!$C$4:$C$9993=CX$2)*('Controle de NFs Tomadas'!$G$4:$G$9993=$A36)*('Controle de NFs Tomadas'!$I$4:$I$9993))</f>
        <v>0</v>
      </c>
      <c r="CY36" s="168">
        <f>SUMPRODUCT(('Controle de NFs Tomadas'!$E$4:$E$9993=$A$1)*('Controle de NFs Tomadas'!$C$4:$C$9993=CY$2)*('Controle de NFs Tomadas'!$G$4:$G$9993=$A36)*('Controle de NFs Tomadas'!$I$4:$I$9993))</f>
        <v>0</v>
      </c>
      <c r="CZ36" s="168">
        <f>SUMPRODUCT(('Controle de NFs Tomadas'!$E$4:$E$9993=$A$1)*('Controle de NFs Tomadas'!$C$4:$C$9993=CZ$2)*('Controle de NFs Tomadas'!$G$4:$G$9993=$A36)*('Controle de NFs Tomadas'!$I$4:$I$9993))</f>
        <v>0</v>
      </c>
      <c r="DA36" s="168">
        <f>SUMPRODUCT(('Controle de NFs Tomadas'!$E$4:$E$9993=$A$1)*('Controle de NFs Tomadas'!$C$4:$C$9993=DA$2)*('Controle de NFs Tomadas'!$G$4:$G$9993=$A36)*('Controle de NFs Tomadas'!$I$4:$I$9993))</f>
        <v>0</v>
      </c>
      <c r="DB36" s="168">
        <f>SUMPRODUCT(('Controle de NFs Tomadas'!$E$4:$E$9993=$A$1)*('Controle de NFs Tomadas'!$C$4:$C$9993=DB$2)*('Controle de NFs Tomadas'!$G$4:$G$9993=$A36)*('Controle de NFs Tomadas'!$I$4:$I$9993))</f>
        <v>0</v>
      </c>
      <c r="DC36" s="168">
        <f>SUMPRODUCT(('Controle de NFs Tomadas'!$E$4:$E$9993=$A$1)*('Controle de NFs Tomadas'!$C$4:$C$9993=DC$2)*('Controle de NFs Tomadas'!$G$4:$G$9993=$A36)*('Controle de NFs Tomadas'!$I$4:$I$9993))</f>
        <v>0</v>
      </c>
      <c r="DD36" s="168">
        <f>SUMPRODUCT(('Controle de NFs Tomadas'!$E$4:$E$9993=$A$1)*('Controle de NFs Tomadas'!$C$4:$C$9993=DD$2)*('Controle de NFs Tomadas'!$G$4:$G$9993=$A36)*('Controle de NFs Tomadas'!$I$4:$I$9993))</f>
        <v>0</v>
      </c>
      <c r="DE36" s="168">
        <f>SUMPRODUCT(('Controle de NFs Tomadas'!$E$4:$E$9993=$A$1)*('Controle de NFs Tomadas'!$C$4:$C$9993=DE$2)*('Controle de NFs Tomadas'!$G$4:$G$9993=$A36)*('Controle de NFs Tomadas'!$I$4:$I$9993))</f>
        <v>0</v>
      </c>
      <c r="DF36" s="168">
        <f>SUMPRODUCT(('Controle de NFs Tomadas'!$E$4:$E$9993=$A$1)*('Controle de NFs Tomadas'!$C$4:$C$9993=DF$2)*('Controle de NFs Tomadas'!$G$4:$G$9993=$A36)*('Controle de NFs Tomadas'!$I$4:$I$9993))</f>
        <v>0</v>
      </c>
      <c r="DG36" s="168">
        <f>SUMPRODUCT(('Controle de NFs Tomadas'!$E$4:$E$9993=$A$1)*('Controle de NFs Tomadas'!$C$4:$C$9993=DG$2)*('Controle de NFs Tomadas'!$G$4:$G$9993=$A36)*('Controle de NFs Tomadas'!$I$4:$I$9993))</f>
        <v>0</v>
      </c>
      <c r="DH36" s="168">
        <f>SUMPRODUCT(('Controle de NFs Tomadas'!$E$4:$E$9993=$A$1)*('Controle de NFs Tomadas'!$C$4:$C$9993=DH$2)*('Controle de NFs Tomadas'!$G$4:$G$9993=$A36)*('Controle de NFs Tomadas'!$I$4:$I$9993))</f>
        <v>0</v>
      </c>
      <c r="DI36" s="168">
        <f>SUMPRODUCT(('Controle de NFs Tomadas'!$E$4:$E$9993=$A$1)*('Controle de NFs Tomadas'!$C$4:$C$9993=DI$2)*('Controle de NFs Tomadas'!$G$4:$G$9993=$A36)*('Controle de NFs Tomadas'!$I$4:$I$9993))</f>
        <v>0</v>
      </c>
      <c r="DJ36" s="168">
        <f>SUMPRODUCT(('Controle de NFs Tomadas'!$E$4:$E$9993=$A$1)*('Controle de NFs Tomadas'!$C$4:$C$9993=DJ$2)*('Controle de NFs Tomadas'!$G$4:$G$9993=$A36)*('Controle de NFs Tomadas'!$I$4:$I$9993))</f>
        <v>0</v>
      </c>
      <c r="DK36" s="168">
        <f>SUMPRODUCT(('Controle de NFs Tomadas'!$E$4:$E$9993=$A$1)*('Controle de NFs Tomadas'!$C$4:$C$9993=DK$2)*('Controle de NFs Tomadas'!$G$4:$G$9993=$A36)*('Controle de NFs Tomadas'!$I$4:$I$9993))</f>
        <v>0</v>
      </c>
      <c r="DL36" s="168">
        <f>SUMPRODUCT(('Controle de NFs Tomadas'!$E$4:$E$9993=$A$1)*('Controle de NFs Tomadas'!$C$4:$C$9993=DL$2)*('Controle de NFs Tomadas'!$G$4:$G$9993=$A36)*('Controle de NFs Tomadas'!$I$4:$I$9993))</f>
        <v>0</v>
      </c>
      <c r="DM36" s="168">
        <f>SUMPRODUCT(('Controle de NFs Tomadas'!$E$4:$E$9993=$A$1)*('Controle de NFs Tomadas'!$C$4:$C$9993=DM$2)*('Controle de NFs Tomadas'!$G$4:$G$9993=$A36)*('Controle de NFs Tomadas'!$I$4:$I$9993))</f>
        <v>0</v>
      </c>
      <c r="DN36" s="168">
        <f>SUMPRODUCT(('Controle de NFs Tomadas'!$E$4:$E$9993=$A$1)*('Controle de NFs Tomadas'!$C$4:$C$9993=DN$2)*('Controle de NFs Tomadas'!$G$4:$G$9993=$A36)*('Controle de NFs Tomadas'!$I$4:$I$9993))</f>
        <v>0</v>
      </c>
      <c r="DO36" s="168">
        <f>SUMPRODUCT(('Controle de NFs Tomadas'!$E$4:$E$9993=$A$1)*('Controle de NFs Tomadas'!$C$4:$C$9993=DO$2)*('Controle de NFs Tomadas'!$G$4:$G$9993=$A36)*('Controle de NFs Tomadas'!$I$4:$I$9993))</f>
        <v>0</v>
      </c>
      <c r="DP36" s="168">
        <f>SUMPRODUCT(('Controle de NFs Tomadas'!$E$4:$E$9993=$A$1)*('Controle de NFs Tomadas'!$C$4:$C$9993=DP$2)*('Controle de NFs Tomadas'!$G$4:$G$9993=$A36)*('Controle de NFs Tomadas'!$I$4:$I$9993))</f>
        <v>0</v>
      </c>
      <c r="DQ36" s="168">
        <f>SUMPRODUCT(('Controle de NFs Tomadas'!$E$4:$E$9993=$A$1)*('Controle de NFs Tomadas'!$C$4:$C$9993=DQ$2)*('Controle de NFs Tomadas'!$G$4:$G$9993=$A36)*('Controle de NFs Tomadas'!$I$4:$I$9993))</f>
        <v>0</v>
      </c>
      <c r="DR36" s="168">
        <f>SUMPRODUCT(('Controle de NFs Tomadas'!$E$4:$E$9993=$A$1)*('Controle de NFs Tomadas'!$C$4:$C$9993=DR$2)*('Controle de NFs Tomadas'!$G$4:$G$9993=$A36)*('Controle de NFs Tomadas'!$I$4:$I$9993))</f>
        <v>0</v>
      </c>
      <c r="DS36" s="168">
        <f>SUMPRODUCT(('Controle de NFs Tomadas'!$E$4:$E$9993=$A$1)*('Controle de NFs Tomadas'!$C$4:$C$9993=DS$2)*('Controle de NFs Tomadas'!$G$4:$G$9993=$A36)*('Controle de NFs Tomadas'!$I$4:$I$9993))</f>
        <v>0</v>
      </c>
      <c r="DT36" s="168">
        <f>SUMPRODUCT(('Controle de NFs Tomadas'!$E$4:$E$9993=$A$1)*('Controle de NFs Tomadas'!$C$4:$C$9993=DT$2)*('Controle de NFs Tomadas'!$G$4:$G$9993=$A36)*('Controle de NFs Tomadas'!$I$4:$I$9993))</f>
        <v>0</v>
      </c>
      <c r="DU36" s="168">
        <f>SUMPRODUCT(('Controle de NFs Tomadas'!$E$4:$E$9993=$A$1)*('Controle de NFs Tomadas'!$C$4:$C$9993=DU$2)*('Controle de NFs Tomadas'!$G$4:$G$9993=$A36)*('Controle de NFs Tomadas'!$I$4:$I$9993))</f>
        <v>0</v>
      </c>
      <c r="DV36" s="168">
        <f>SUMPRODUCT(('Controle de NFs Tomadas'!$E$4:$E$9993=$A$1)*('Controle de NFs Tomadas'!$C$4:$C$9993=DV$2)*('Controle de NFs Tomadas'!$G$4:$G$9993=$A36)*('Controle de NFs Tomadas'!$I$4:$I$9993))</f>
        <v>0</v>
      </c>
      <c r="DW36" s="168">
        <f>SUMPRODUCT(('Controle de NFs Tomadas'!$E$4:$E$9993=$A$1)*('Controle de NFs Tomadas'!$C$4:$C$9993=DW$2)*('Controle de NFs Tomadas'!$G$4:$G$9993=$A36)*('Controle de NFs Tomadas'!$I$4:$I$9993))</f>
        <v>0</v>
      </c>
      <c r="DX36" s="168">
        <f>SUMPRODUCT(('Controle de NFs Tomadas'!$E$4:$E$9993=$A$1)*('Controle de NFs Tomadas'!$C$4:$C$9993=DX$2)*('Controle de NFs Tomadas'!$G$4:$G$9993=$A36)*('Controle de NFs Tomadas'!$I$4:$I$9993))</f>
        <v>0</v>
      </c>
      <c r="DY36" s="168">
        <f>SUMPRODUCT(('Controle de NFs Tomadas'!$E$4:$E$9993=$A$1)*('Controle de NFs Tomadas'!$C$4:$C$9993=DY$2)*('Controle de NFs Tomadas'!$G$4:$G$9993=$A36)*('Controle de NFs Tomadas'!$I$4:$I$9993))</f>
        <v>0</v>
      </c>
      <c r="DZ36" s="168">
        <f>SUMPRODUCT(('Controle de NFs Tomadas'!$E$4:$E$9993=$A$1)*('Controle de NFs Tomadas'!$C$4:$C$9993=DZ$2)*('Controle de NFs Tomadas'!$G$4:$G$9993=$A36)*('Controle de NFs Tomadas'!$I$4:$I$9993))</f>
        <v>0</v>
      </c>
      <c r="EA36" s="168">
        <f>SUMPRODUCT(('Controle de NFs Tomadas'!$E$4:$E$9993=$A$1)*('Controle de NFs Tomadas'!$C$4:$C$9993=EA$2)*('Controle de NFs Tomadas'!$G$4:$G$9993=$A36)*('Controle de NFs Tomadas'!$I$4:$I$9993))</f>
        <v>0</v>
      </c>
      <c r="EB36" s="168">
        <f>SUMPRODUCT(('Controle de NFs Tomadas'!$E$4:$E$9993=$A$1)*('Controle de NFs Tomadas'!$C$4:$C$9993=EB$2)*('Controle de NFs Tomadas'!$G$4:$G$9993=$A36)*('Controle de NFs Tomadas'!$I$4:$I$9993))</f>
        <v>0</v>
      </c>
      <c r="EC36" s="168">
        <f>SUMPRODUCT(('Controle de NFs Tomadas'!$E$4:$E$9993=$A$1)*('Controle de NFs Tomadas'!$C$4:$C$9993=EC$2)*('Controle de NFs Tomadas'!$G$4:$G$9993=$A36)*('Controle de NFs Tomadas'!$I$4:$I$9993))</f>
        <v>0</v>
      </c>
      <c r="ED36" s="168">
        <f>SUMPRODUCT(('Controle de NFs Tomadas'!$E$4:$E$9993=$A$1)*('Controle de NFs Tomadas'!$C$4:$C$9993=ED$2)*('Controle de NFs Tomadas'!$G$4:$G$9993=$A36)*('Controle de NFs Tomadas'!$I$4:$I$9993))</f>
        <v>0</v>
      </c>
      <c r="EE36" s="168">
        <f>SUMPRODUCT(('Controle de NFs Tomadas'!$E$4:$E$9993=$A$1)*('Controle de NFs Tomadas'!$C$4:$C$9993=EE$2)*('Controle de NFs Tomadas'!$G$4:$G$9993=$A36)*('Controle de NFs Tomadas'!$I$4:$I$9993))</f>
        <v>0</v>
      </c>
      <c r="EF36" s="168">
        <f>SUMPRODUCT(('Controle de NFs Tomadas'!$E$4:$E$9993=$A$1)*('Controle de NFs Tomadas'!$C$4:$C$9993=EF$2)*('Controle de NFs Tomadas'!$G$4:$G$9993=$A36)*('Controle de NFs Tomadas'!$I$4:$I$9993))</f>
        <v>0</v>
      </c>
      <c r="EG36" s="168">
        <f>SUMPRODUCT(('Controle de NFs Tomadas'!$E$4:$E$9993=$A$1)*('Controle de NFs Tomadas'!$C$4:$C$9993=EG$2)*('Controle de NFs Tomadas'!$G$4:$G$9993=$A36)*('Controle de NFs Tomadas'!$I$4:$I$9993))</f>
        <v>0</v>
      </c>
      <c r="EH36" s="168">
        <f>SUMPRODUCT(('Controle de NFs Tomadas'!$E$4:$E$9993=$A$1)*('Controle de NFs Tomadas'!$C$4:$C$9993=EH$2)*('Controle de NFs Tomadas'!$G$4:$G$9993=$A36)*('Controle de NFs Tomadas'!$I$4:$I$9993))</f>
        <v>0</v>
      </c>
      <c r="EI36" s="168">
        <f>SUMPRODUCT(('Controle de NFs Tomadas'!$E$4:$E$9993=$A$1)*('Controle de NFs Tomadas'!$C$4:$C$9993=EI$2)*('Controle de NFs Tomadas'!$G$4:$G$9993=$A36)*('Controle de NFs Tomadas'!$I$4:$I$9993))</f>
        <v>0</v>
      </c>
      <c r="EJ36" s="168">
        <f>SUMPRODUCT(('Controle de NFs Tomadas'!$E$4:$E$9993=$A$1)*('Controle de NFs Tomadas'!$C$4:$C$9993=EJ$2)*('Controle de NFs Tomadas'!$G$4:$G$9993=$A36)*('Controle de NFs Tomadas'!$I$4:$I$9993))</f>
        <v>0</v>
      </c>
      <c r="EK36" s="168">
        <f>SUMPRODUCT(('Controle de NFs Tomadas'!$E$4:$E$9993=$A$1)*('Controle de NFs Tomadas'!$C$4:$C$9993=EK$2)*('Controle de NFs Tomadas'!$G$4:$G$9993=$A36)*('Controle de NFs Tomadas'!$I$4:$I$9993))</f>
        <v>0</v>
      </c>
      <c r="EL36" s="168">
        <f>SUMPRODUCT(('Controle de NFs Tomadas'!$E$4:$E$9993=$A$1)*('Controle de NFs Tomadas'!$C$4:$C$9993=EL$2)*('Controle de NFs Tomadas'!$G$4:$G$9993=$A36)*('Controle de NFs Tomadas'!$I$4:$I$9993))</f>
        <v>0</v>
      </c>
      <c r="EM36" s="168">
        <f>SUMPRODUCT(('Controle de NFs Tomadas'!$E$4:$E$9993=$A$1)*('Controle de NFs Tomadas'!$C$4:$C$9993=EM$2)*('Controle de NFs Tomadas'!$G$4:$G$9993=$A36)*('Controle de NFs Tomadas'!$I$4:$I$9993))</f>
        <v>0</v>
      </c>
      <c r="EN36" s="168">
        <f>SUMPRODUCT(('Controle de NFs Tomadas'!$E$4:$E$9993=$A$1)*('Controle de NFs Tomadas'!$C$4:$C$9993=EN$2)*('Controle de NFs Tomadas'!$G$4:$G$9993=$A36)*('Controle de NFs Tomadas'!$I$4:$I$9993))</f>
        <v>0</v>
      </c>
      <c r="EO36" s="168">
        <f>SUMPRODUCT(('Controle de NFs Tomadas'!$E$4:$E$9993=$A$1)*('Controle de NFs Tomadas'!$C$4:$C$9993=EO$2)*('Controle de NFs Tomadas'!$G$4:$G$9993=$A36)*('Controle de NFs Tomadas'!$I$4:$I$9993))</f>
        <v>0</v>
      </c>
      <c r="EP36" s="168">
        <f>SUMPRODUCT(('Controle de NFs Tomadas'!$E$4:$E$9993=$A$1)*('Controle de NFs Tomadas'!$C$4:$C$9993=EP$2)*('Controle de NFs Tomadas'!$G$4:$G$9993=$A36)*('Controle de NFs Tomadas'!$I$4:$I$9993))</f>
        <v>0</v>
      </c>
      <c r="EQ36" s="168">
        <f>SUMPRODUCT(('Controle de NFs Tomadas'!$E$4:$E$9993=$A$1)*('Controle de NFs Tomadas'!$C$4:$C$9993=EQ$2)*('Controle de NFs Tomadas'!$G$4:$G$9993=$A36)*('Controle de NFs Tomadas'!$I$4:$I$9993))</f>
        <v>0</v>
      </c>
      <c r="ER36" s="168">
        <f>SUMPRODUCT(('Controle de NFs Tomadas'!$E$4:$E$9993=$A$1)*('Controle de NFs Tomadas'!$C$4:$C$9993=ER$2)*('Controle de NFs Tomadas'!$G$4:$G$9993=$A36)*('Controle de NFs Tomadas'!$I$4:$I$9993))</f>
        <v>0</v>
      </c>
      <c r="ES36" s="168">
        <f>SUMPRODUCT(('Controle de NFs Tomadas'!$E$4:$E$9993=$A$1)*('Controle de NFs Tomadas'!$C$4:$C$9993=ES$2)*('Controle de NFs Tomadas'!$G$4:$G$9993=$A36)*('Controle de NFs Tomadas'!$I$4:$I$9993))</f>
        <v>0</v>
      </c>
      <c r="ET36" s="168">
        <f>SUMPRODUCT(('Controle de NFs Tomadas'!$E$4:$E$9993=$A$1)*('Controle de NFs Tomadas'!$C$4:$C$9993=ET$2)*('Controle de NFs Tomadas'!$G$4:$G$9993=$A36)*('Controle de NFs Tomadas'!$I$4:$I$9993))</f>
        <v>0</v>
      </c>
      <c r="EU36" s="168">
        <f>SUMPRODUCT(('Controle de NFs Tomadas'!$E$4:$E$9993=$A$1)*('Controle de NFs Tomadas'!$C$4:$C$9993=EU$2)*('Controle de NFs Tomadas'!$G$4:$G$9993=$A36)*('Controle de NFs Tomadas'!$I$4:$I$9993))</f>
        <v>0</v>
      </c>
      <c r="EV36" s="168">
        <f>SUMPRODUCT(('Controle de NFs Tomadas'!$E$4:$E$9993=$A$1)*('Controle de NFs Tomadas'!$C$4:$C$9993=EV$2)*('Controle de NFs Tomadas'!$G$4:$G$9993=$A36)*('Controle de NFs Tomadas'!$I$4:$I$9993))</f>
        <v>0</v>
      </c>
      <c r="EW36" s="168">
        <f>SUMPRODUCT(('Controle de NFs Tomadas'!$E$4:$E$9993=$A$1)*('Controle de NFs Tomadas'!$C$4:$C$9993=EW$2)*('Controle de NFs Tomadas'!$G$4:$G$9993=$A36)*('Controle de NFs Tomadas'!$I$4:$I$9993))</f>
        <v>0</v>
      </c>
      <c r="EX36" s="168">
        <f>SUMPRODUCT(('Controle de NFs Tomadas'!$E$4:$E$9993=$A$1)*('Controle de NFs Tomadas'!$C$4:$C$9993=EX$2)*('Controle de NFs Tomadas'!$G$4:$G$9993=$A36)*('Controle de NFs Tomadas'!$I$4:$I$9993))</f>
        <v>0</v>
      </c>
      <c r="EY36" s="168">
        <f>SUMPRODUCT(('Controle de NFs Tomadas'!$E$4:$E$9993=$A$1)*('Controle de NFs Tomadas'!$C$4:$C$9993=EY$2)*('Controle de NFs Tomadas'!$G$4:$G$9993=$A36)*('Controle de NFs Tomadas'!$I$4:$I$9993))</f>
        <v>0</v>
      </c>
      <c r="EZ36" s="168">
        <f>SUMPRODUCT(('Controle de NFs Tomadas'!$E$4:$E$9993=$A$1)*('Controle de NFs Tomadas'!$C$4:$C$9993=EZ$2)*('Controle de NFs Tomadas'!$G$4:$G$9993=$A36)*('Controle de NFs Tomadas'!$I$4:$I$9993))</f>
        <v>0</v>
      </c>
      <c r="FA36" s="168">
        <f>SUMPRODUCT(('Controle de NFs Tomadas'!$E$4:$E$9993=$A$1)*('Controle de NFs Tomadas'!$C$4:$C$9993=FA$2)*('Controle de NFs Tomadas'!$G$4:$G$9993=$A36)*('Controle de NFs Tomadas'!$I$4:$I$9993))</f>
        <v>0</v>
      </c>
      <c r="FB36" s="168">
        <f>SUMPRODUCT(('Controle de NFs Tomadas'!$E$4:$E$9993=$A$1)*('Controle de NFs Tomadas'!$C$4:$C$9993=FB$2)*('Controle de NFs Tomadas'!$G$4:$G$9993=$A36)*('Controle de NFs Tomadas'!$I$4:$I$9993))</f>
        <v>0</v>
      </c>
      <c r="FC36" s="168">
        <f>SUMPRODUCT(('Controle de NFs Tomadas'!$E$4:$E$9993=$A$1)*('Controle de NFs Tomadas'!$C$4:$C$9993=FC$2)*('Controle de NFs Tomadas'!$G$4:$G$9993=$A36)*('Controle de NFs Tomadas'!$I$4:$I$9993))</f>
        <v>0</v>
      </c>
      <c r="FD36" s="168">
        <f>SUMPRODUCT(('Controle de NFs Tomadas'!$E$4:$E$9993=$A$1)*('Controle de NFs Tomadas'!$C$4:$C$9993=FD$2)*('Controle de NFs Tomadas'!$G$4:$G$9993=$A36)*('Controle de NFs Tomadas'!$I$4:$I$9993))</f>
        <v>0</v>
      </c>
      <c r="FE36" s="168">
        <f>SUMPRODUCT(('Controle de NFs Tomadas'!$E$4:$E$9993=$A$1)*('Controle de NFs Tomadas'!$C$4:$C$9993=FE$2)*('Controle de NFs Tomadas'!$G$4:$G$9993=$A36)*('Controle de NFs Tomadas'!$I$4:$I$9993))</f>
        <v>0</v>
      </c>
      <c r="FF36" s="168">
        <f>SUMPRODUCT(('Controle de NFs Tomadas'!$E$4:$E$9993=$A$1)*('Controle de NFs Tomadas'!$C$4:$C$9993=FF$2)*('Controle de NFs Tomadas'!$G$4:$G$9993=$A36)*('Controle de NFs Tomadas'!$I$4:$I$9993))</f>
        <v>0</v>
      </c>
      <c r="FG36" s="168">
        <f>SUMPRODUCT(('Controle de NFs Tomadas'!$E$4:$E$9993=$A$1)*('Controle de NFs Tomadas'!$C$4:$C$9993=FG$2)*('Controle de NFs Tomadas'!$G$4:$G$9993=$A36)*('Controle de NFs Tomadas'!$I$4:$I$9993))</f>
        <v>0</v>
      </c>
      <c r="FH36" s="168">
        <f>SUMPRODUCT(('Controle de NFs Tomadas'!$E$4:$E$9993=$A$1)*('Controle de NFs Tomadas'!$C$4:$C$9993=FH$2)*('Controle de NFs Tomadas'!$G$4:$G$9993=$A36)*('Controle de NFs Tomadas'!$I$4:$I$9993))</f>
        <v>0</v>
      </c>
      <c r="FI36" s="168">
        <f>SUMPRODUCT(('Controle de NFs Tomadas'!$E$4:$E$9993=$A$1)*('Controle de NFs Tomadas'!$C$4:$C$9993=FI$2)*('Controle de NFs Tomadas'!$G$4:$G$9993=$A36)*('Controle de NFs Tomadas'!$I$4:$I$9993))</f>
        <v>0</v>
      </c>
      <c r="FJ36" s="168">
        <f>SUMPRODUCT(('Controle de NFs Tomadas'!$E$4:$E$9993=$A$1)*('Controle de NFs Tomadas'!$C$4:$C$9993=FJ$2)*('Controle de NFs Tomadas'!$G$4:$G$9993=$A36)*('Controle de NFs Tomadas'!$I$4:$I$9993))</f>
        <v>0</v>
      </c>
      <c r="FK36" s="168">
        <f>SUMPRODUCT(('Controle de NFs Tomadas'!$E$4:$E$9993=$A$1)*('Controle de NFs Tomadas'!$C$4:$C$9993=FK$2)*('Controle de NFs Tomadas'!$G$4:$G$9993=$A36)*('Controle de NFs Tomadas'!$I$4:$I$9993))</f>
        <v>0</v>
      </c>
      <c r="FL36" s="168">
        <f>SUMPRODUCT(('Controle de NFs Tomadas'!$E$4:$E$9993=$A$1)*('Controle de NFs Tomadas'!$C$4:$C$9993=FL$2)*('Controle de NFs Tomadas'!$G$4:$G$9993=$A36)*('Controle de NFs Tomadas'!$I$4:$I$9993))</f>
        <v>0</v>
      </c>
      <c r="FM36" s="168">
        <f>SUMPRODUCT(('Controle de NFs Tomadas'!$E$4:$E$9993=$A$1)*('Controle de NFs Tomadas'!$C$4:$C$9993=FM$2)*('Controle de NFs Tomadas'!$G$4:$G$9993=$A36)*('Controle de NFs Tomadas'!$I$4:$I$9993))</f>
        <v>0</v>
      </c>
      <c r="FN36" s="168">
        <f>SUMPRODUCT(('Controle de NFs Tomadas'!$E$4:$E$9993=$A$1)*('Controle de NFs Tomadas'!$C$4:$C$9993=FN$2)*('Controle de NFs Tomadas'!$G$4:$G$9993=$A36)*('Controle de NFs Tomadas'!$I$4:$I$9993))</f>
        <v>0</v>
      </c>
      <c r="FO36" s="168">
        <f>SUMPRODUCT(('Controle de NFs Tomadas'!$E$4:$E$9993=$A$1)*('Controle de NFs Tomadas'!$C$4:$C$9993=FO$2)*('Controle de NFs Tomadas'!$G$4:$G$9993=$A36)*('Controle de NFs Tomadas'!$I$4:$I$9993))</f>
        <v>0</v>
      </c>
      <c r="FP36" s="168">
        <f>SUMPRODUCT(('Controle de NFs Tomadas'!$E$4:$E$9993=$A$1)*('Controle de NFs Tomadas'!$C$4:$C$9993=FP$2)*('Controle de NFs Tomadas'!$G$4:$G$9993=$A36)*('Controle de NFs Tomadas'!$I$4:$I$9993))</f>
        <v>0</v>
      </c>
      <c r="FQ36" s="168">
        <f>SUMPRODUCT(('Controle de NFs Tomadas'!$E$4:$E$9993=$A$1)*('Controle de NFs Tomadas'!$C$4:$C$9993=FQ$2)*('Controle de NFs Tomadas'!$G$4:$G$9993=$A36)*('Controle de NFs Tomadas'!$I$4:$I$9993))</f>
        <v>0</v>
      </c>
      <c r="FR36" s="168">
        <f>SUMPRODUCT(('Controle de NFs Tomadas'!$E$4:$E$9993=$A$1)*('Controle de NFs Tomadas'!$C$4:$C$9993=FR$2)*('Controle de NFs Tomadas'!$G$4:$G$9993=$A36)*('Controle de NFs Tomadas'!$I$4:$I$9993))</f>
        <v>0</v>
      </c>
      <c r="FS36" s="168">
        <f>SUMPRODUCT(('Controle de NFs Tomadas'!$E$4:$E$9993=$A$1)*('Controle de NFs Tomadas'!$C$4:$C$9993=FS$2)*('Controle de NFs Tomadas'!$G$4:$G$9993=$A36)*('Controle de NFs Tomadas'!$I$4:$I$9993))</f>
        <v>0</v>
      </c>
      <c r="FT36" s="168">
        <f>SUMPRODUCT(('Controle de NFs Tomadas'!$E$4:$E$9993=$A$1)*('Controle de NFs Tomadas'!$C$4:$C$9993=FT$2)*('Controle de NFs Tomadas'!$G$4:$G$9993=$A36)*('Controle de NFs Tomadas'!$I$4:$I$9993))</f>
        <v>0</v>
      </c>
      <c r="FU36" s="168">
        <f>SUMPRODUCT(('Controle de NFs Tomadas'!$E$4:$E$9993=$A$1)*('Controle de NFs Tomadas'!$C$4:$C$9993=FU$2)*('Controle de NFs Tomadas'!$G$4:$G$9993=$A36)*('Controle de NFs Tomadas'!$I$4:$I$9993))</f>
        <v>0</v>
      </c>
      <c r="FV36" s="168">
        <f>SUMPRODUCT(('Controle de NFs Tomadas'!$E$4:$E$9993=$A$1)*('Controle de NFs Tomadas'!$C$4:$C$9993=FV$2)*('Controle de NFs Tomadas'!$G$4:$G$9993=$A36)*('Controle de NFs Tomadas'!$I$4:$I$9993))</f>
        <v>0</v>
      </c>
      <c r="FW36" s="168">
        <f>SUMPRODUCT(('Controle de NFs Tomadas'!$E$4:$E$9993=$A$1)*('Controle de NFs Tomadas'!$C$4:$C$9993=FW$2)*('Controle de NFs Tomadas'!$G$4:$G$9993=$A36)*('Controle de NFs Tomadas'!$I$4:$I$9993))</f>
        <v>0</v>
      </c>
      <c r="FX36" s="168">
        <f>SUMPRODUCT(('Controle de NFs Tomadas'!$E$4:$E$9993=$A$1)*('Controle de NFs Tomadas'!$C$4:$C$9993=FX$2)*('Controle de NFs Tomadas'!$G$4:$G$9993=$A36)*('Controle de NFs Tomadas'!$I$4:$I$9993))</f>
        <v>0</v>
      </c>
      <c r="FY36" s="168">
        <f>SUMPRODUCT(('Controle de NFs Tomadas'!$E$4:$E$9993=$A$1)*('Controle de NFs Tomadas'!$C$4:$C$9993=FY$2)*('Controle de NFs Tomadas'!$G$4:$G$9993=$A36)*('Controle de NFs Tomadas'!$I$4:$I$9993))</f>
        <v>0</v>
      </c>
      <c r="FZ36" s="168">
        <f>SUMPRODUCT(('Controle de NFs Tomadas'!$E$4:$E$9993=$A$1)*('Controle de NFs Tomadas'!$C$4:$C$9993=FZ$2)*('Controle de NFs Tomadas'!$G$4:$G$9993=$A36)*('Controle de NFs Tomadas'!$I$4:$I$9993))</f>
        <v>0</v>
      </c>
      <c r="GA36" s="168">
        <f>SUMPRODUCT(('Controle de NFs Tomadas'!$E$4:$E$9993=$A$1)*('Controle de NFs Tomadas'!$C$4:$C$9993=GA$2)*('Controle de NFs Tomadas'!$G$4:$G$9993=$A36)*('Controle de NFs Tomadas'!$I$4:$I$9993))</f>
        <v>0</v>
      </c>
      <c r="GB36" s="168">
        <f>SUMPRODUCT(('Controle de NFs Tomadas'!$E$4:$E$9993=$A$1)*('Controle de NFs Tomadas'!$C$4:$C$9993=GB$2)*('Controle de NFs Tomadas'!$G$4:$G$9993=$A36)*('Controle de NFs Tomadas'!$I$4:$I$9993))</f>
        <v>0</v>
      </c>
      <c r="GC36" s="168">
        <f>SUMPRODUCT(('Controle de NFs Tomadas'!$E$4:$E$9993=$A$1)*('Controle de NFs Tomadas'!$C$4:$C$9993=GC$2)*('Controle de NFs Tomadas'!$G$4:$G$9993=$A36)*('Controle de NFs Tomadas'!$I$4:$I$9993))</f>
        <v>0</v>
      </c>
      <c r="GD36" s="168">
        <f>SUMPRODUCT(('Controle de NFs Tomadas'!$E$4:$E$9993=$A$1)*('Controle de NFs Tomadas'!$C$4:$C$9993=GD$2)*('Controle de NFs Tomadas'!$G$4:$G$9993=$A36)*('Controle de NFs Tomadas'!$I$4:$I$9993))</f>
        <v>0</v>
      </c>
      <c r="GE36" s="168">
        <f>SUMPRODUCT(('Controle de NFs Tomadas'!$E$4:$E$9993=$A$1)*('Controle de NFs Tomadas'!$C$4:$C$9993=GE$2)*('Controle de NFs Tomadas'!$G$4:$G$9993=$A36)*('Controle de NFs Tomadas'!$I$4:$I$9993))</f>
        <v>0</v>
      </c>
      <c r="GF36" s="168">
        <f>SUMPRODUCT(('Controle de NFs Tomadas'!$E$4:$E$9993=$A$1)*('Controle de NFs Tomadas'!$C$4:$C$9993=GF$2)*('Controle de NFs Tomadas'!$G$4:$G$9993=$A36)*('Controle de NFs Tomadas'!$I$4:$I$9993))</f>
        <v>0</v>
      </c>
      <c r="GG36" s="168">
        <f>SUMPRODUCT(('Controle de NFs Tomadas'!$E$4:$E$9993=$A$1)*('Controle de NFs Tomadas'!$C$4:$C$9993=GG$2)*('Controle de NFs Tomadas'!$G$4:$G$9993=$A36)*('Controle de NFs Tomadas'!$I$4:$I$9993))</f>
        <v>0</v>
      </c>
      <c r="GH36" s="168">
        <f>SUMPRODUCT(('Controle de NFs Tomadas'!$E$4:$E$9993=$A$1)*('Controle de NFs Tomadas'!$C$4:$C$9993=GH$2)*('Controle de NFs Tomadas'!$G$4:$G$9993=$A36)*('Controle de NFs Tomadas'!$I$4:$I$9993))</f>
        <v>0</v>
      </c>
      <c r="GI36" s="168">
        <f>SUMPRODUCT(('Controle de NFs Tomadas'!$E$4:$E$9993=$A$1)*('Controle de NFs Tomadas'!$C$4:$C$9993=GI$2)*('Controle de NFs Tomadas'!$G$4:$G$9993=$A36)*('Controle de NFs Tomadas'!$I$4:$I$9993))</f>
        <v>0</v>
      </c>
      <c r="GJ36" s="168">
        <f>SUMPRODUCT(('Controle de NFs Tomadas'!$E$4:$E$9993=$A$1)*('Controle de NFs Tomadas'!$C$4:$C$9993=GJ$2)*('Controle de NFs Tomadas'!$G$4:$G$9993=$A36)*('Controle de NFs Tomadas'!$I$4:$I$9993))</f>
        <v>0</v>
      </c>
      <c r="GK36" s="168">
        <f>SUMPRODUCT(('Controle de NFs Tomadas'!$E$4:$E$9993=$A$1)*('Controle de NFs Tomadas'!$C$4:$C$9993=GK$2)*('Controle de NFs Tomadas'!$G$4:$G$9993=$A36)*('Controle de NFs Tomadas'!$I$4:$I$9993))</f>
        <v>0</v>
      </c>
      <c r="GL36" s="168">
        <f>SUMPRODUCT(('Controle de NFs Tomadas'!$E$4:$E$9993=$A$1)*('Controle de NFs Tomadas'!$C$4:$C$9993=GL$2)*('Controle de NFs Tomadas'!$G$4:$G$9993=$A36)*('Controle de NFs Tomadas'!$I$4:$I$9993))</f>
        <v>0</v>
      </c>
      <c r="GM36" s="168">
        <f>SUMPRODUCT(('Controle de NFs Tomadas'!$E$4:$E$9993=$A$1)*('Controle de NFs Tomadas'!$C$4:$C$9993=GM$2)*('Controle de NFs Tomadas'!$G$4:$G$9993=$A36)*('Controle de NFs Tomadas'!$I$4:$I$9993))</f>
        <v>0</v>
      </c>
      <c r="GN36" s="168">
        <f>SUMPRODUCT(('Controle de NFs Tomadas'!$E$4:$E$9993=$A$1)*('Controle de NFs Tomadas'!$C$4:$C$9993=GN$2)*('Controle de NFs Tomadas'!$G$4:$G$9993=$A36)*('Controle de NFs Tomadas'!$I$4:$I$9993))</f>
        <v>0</v>
      </c>
      <c r="GO36" s="168">
        <f>SUMPRODUCT(('Controle de NFs Tomadas'!$E$4:$E$9993=$A$1)*('Controle de NFs Tomadas'!$C$4:$C$9993=GO$2)*('Controle de NFs Tomadas'!$G$4:$G$9993=$A36)*('Controle de NFs Tomadas'!$I$4:$I$9993))</f>
        <v>0</v>
      </c>
      <c r="GP36" s="168">
        <f>SUMPRODUCT(('Controle de NFs Tomadas'!$E$4:$E$9993=$A$1)*('Controle de NFs Tomadas'!$C$4:$C$9993=GP$2)*('Controle de NFs Tomadas'!$G$4:$G$9993=$A36)*('Controle de NFs Tomadas'!$I$4:$I$9993))</f>
        <v>0</v>
      </c>
      <c r="GQ36" s="168">
        <f>SUMPRODUCT(('Controle de NFs Tomadas'!$E$4:$E$9993=$A$1)*('Controle de NFs Tomadas'!$C$4:$C$9993=GQ$2)*('Controle de NFs Tomadas'!$G$4:$G$9993=$A36)*('Controle de NFs Tomadas'!$I$4:$I$9993))</f>
        <v>0</v>
      </c>
      <c r="GR36" s="168">
        <f>SUMPRODUCT(('Controle de NFs Tomadas'!$E$4:$E$9993=$A$1)*('Controle de NFs Tomadas'!$C$4:$C$9993=GR$2)*('Controle de NFs Tomadas'!$G$4:$G$9993=$A36)*('Controle de NFs Tomadas'!$I$4:$I$9993))</f>
        <v>0</v>
      </c>
      <c r="GS36" s="168">
        <f>SUMPRODUCT(('Controle de NFs Tomadas'!$E$4:$E$9993=$A$1)*('Controle de NFs Tomadas'!$C$4:$C$9993=GS$2)*('Controle de NFs Tomadas'!$G$4:$G$9993=$A36)*('Controle de NFs Tomadas'!$I$4:$I$9993))</f>
        <v>0</v>
      </c>
      <c r="GT36" s="168">
        <f>SUMPRODUCT(('Controle de NFs Tomadas'!$E$4:$E$9993=$A$1)*('Controle de NFs Tomadas'!$C$4:$C$9993=GT$2)*('Controle de NFs Tomadas'!$G$4:$G$9993=$A36)*('Controle de NFs Tomadas'!$I$4:$I$9993))</f>
        <v>0</v>
      </c>
      <c r="GU36" s="168">
        <f>SUMPRODUCT(('Controle de NFs Tomadas'!$E$4:$E$9993=$A$1)*('Controle de NFs Tomadas'!$C$4:$C$9993=GU$2)*('Controle de NFs Tomadas'!$G$4:$G$9993=$A36)*('Controle de NFs Tomadas'!$I$4:$I$9993))</f>
        <v>0</v>
      </c>
      <c r="GV36" s="168">
        <f>SUMPRODUCT(('Controle de NFs Tomadas'!$E$4:$E$9993=$A$1)*('Controle de NFs Tomadas'!$C$4:$C$9993=GV$2)*('Controle de NFs Tomadas'!$G$4:$G$9993=$A36)*('Controle de NFs Tomadas'!$I$4:$I$9993))</f>
        <v>0</v>
      </c>
      <c r="GW36" s="168">
        <f>SUMPRODUCT(('Controle de NFs Tomadas'!$E$4:$E$9993=$A$1)*('Controle de NFs Tomadas'!$C$4:$C$9993=GW$2)*('Controle de NFs Tomadas'!$G$4:$G$9993=$A36)*('Controle de NFs Tomadas'!$I$4:$I$9993))</f>
        <v>0</v>
      </c>
      <c r="GX36" s="168">
        <f>SUMPRODUCT(('Controle de NFs Tomadas'!$E$4:$E$9993=$A$1)*('Controle de NFs Tomadas'!$C$4:$C$9993=GX$2)*('Controle de NFs Tomadas'!$G$4:$G$9993=$A36)*('Controle de NFs Tomadas'!$I$4:$I$9993))</f>
        <v>0</v>
      </c>
      <c r="GY36" s="168">
        <f>SUMPRODUCT(('Controle de NFs Tomadas'!$E$4:$E$9993=$A$1)*('Controle de NFs Tomadas'!$C$4:$C$9993=GY$2)*('Controle de NFs Tomadas'!$G$4:$G$9993=$A36)*('Controle de NFs Tomadas'!$I$4:$I$9993))</f>
        <v>0</v>
      </c>
      <c r="GZ36" s="168">
        <f>SUMPRODUCT(('Controle de NFs Tomadas'!$E$4:$E$9993=$A$1)*('Controle de NFs Tomadas'!$C$4:$C$9993=GZ$2)*('Controle de NFs Tomadas'!$G$4:$G$9993=$A36)*('Controle de NFs Tomadas'!$I$4:$I$9993))</f>
        <v>0</v>
      </c>
      <c r="HA36" s="168">
        <f>SUMPRODUCT(('Controle de NFs Tomadas'!$E$4:$E$9993=$A$1)*('Controle de NFs Tomadas'!$C$4:$C$9993=HA$2)*('Controle de NFs Tomadas'!$G$4:$G$9993=$A36)*('Controle de NFs Tomadas'!$I$4:$I$9993))</f>
        <v>0</v>
      </c>
      <c r="HB36" s="168">
        <f>SUMPRODUCT(('Controle de NFs Tomadas'!$E$4:$E$9993=$A$1)*('Controle de NFs Tomadas'!$C$4:$C$9993=HB$2)*('Controle de NFs Tomadas'!$G$4:$G$9993=$A36)*('Controle de NFs Tomadas'!$I$4:$I$9993))</f>
        <v>0</v>
      </c>
      <c r="HC36" s="168">
        <f>SUMPRODUCT(('Controle de NFs Tomadas'!$E$4:$E$9993=$A$1)*('Controle de NFs Tomadas'!$C$4:$C$9993=HC$2)*('Controle de NFs Tomadas'!$G$4:$G$9993=$A36)*('Controle de NFs Tomadas'!$I$4:$I$9993))</f>
        <v>0</v>
      </c>
      <c r="HD36" s="168">
        <f>SUMPRODUCT(('Controle de NFs Tomadas'!$E$4:$E$9993=$A$1)*('Controle de NFs Tomadas'!$C$4:$C$9993=HD$2)*('Controle de NFs Tomadas'!$G$4:$G$9993=$A36)*('Controle de NFs Tomadas'!$I$4:$I$9993))</f>
        <v>0</v>
      </c>
      <c r="HE36" s="168">
        <f>SUMPRODUCT(('Controle de NFs Tomadas'!$E$4:$E$9993=$A$1)*('Controle de NFs Tomadas'!$C$4:$C$9993=HE$2)*('Controle de NFs Tomadas'!$G$4:$G$9993=$A36)*('Controle de NFs Tomadas'!$I$4:$I$9993))</f>
        <v>0</v>
      </c>
      <c r="HF36" s="168">
        <f>SUMPRODUCT(('Controle de NFs Tomadas'!$E$4:$E$9993=$A$1)*('Controle de NFs Tomadas'!$C$4:$C$9993=HF$2)*('Controle de NFs Tomadas'!$G$4:$G$9993=$A36)*('Controle de NFs Tomadas'!$I$4:$I$9993))</f>
        <v>0</v>
      </c>
      <c r="HG36" s="168">
        <f>SUMPRODUCT(('Controle de NFs Tomadas'!$E$4:$E$9993=$A$1)*('Controle de NFs Tomadas'!$C$4:$C$9993=HG$2)*('Controle de NFs Tomadas'!$G$4:$G$9993=$A36)*('Controle de NFs Tomadas'!$I$4:$I$9993))</f>
        <v>0</v>
      </c>
      <c r="HH36" s="168">
        <f>SUMPRODUCT(('Controle de NFs Tomadas'!$E$4:$E$9993=$A$1)*('Controle de NFs Tomadas'!$C$4:$C$9993=HH$2)*('Controle de NFs Tomadas'!$G$4:$G$9993=$A36)*('Controle de NFs Tomadas'!$I$4:$I$9993))</f>
        <v>0</v>
      </c>
      <c r="HI36" s="168">
        <f>SUMPRODUCT(('Controle de NFs Tomadas'!$E$4:$E$9993=$A$1)*('Controle de NFs Tomadas'!$C$4:$C$9993=HI$2)*('Controle de NFs Tomadas'!$G$4:$G$9993=$A36)*('Controle de NFs Tomadas'!$I$4:$I$9993))</f>
        <v>0</v>
      </c>
      <c r="HJ36" s="168">
        <f>SUMPRODUCT(('Controle de NFs Tomadas'!$E$4:$E$9993=$A$1)*('Controle de NFs Tomadas'!$C$4:$C$9993=HJ$2)*('Controle de NFs Tomadas'!$G$4:$G$9993=$A36)*('Controle de NFs Tomadas'!$I$4:$I$9993))</f>
        <v>0</v>
      </c>
      <c r="HK36" s="168">
        <f>SUMPRODUCT(('Controle de NFs Tomadas'!$E$4:$E$9993=$A$1)*('Controle de NFs Tomadas'!$C$4:$C$9993=HK$2)*('Controle de NFs Tomadas'!$G$4:$G$9993=$A36)*('Controle de NFs Tomadas'!$I$4:$I$9993))</f>
        <v>0</v>
      </c>
      <c r="HL36" s="168">
        <f>SUMPRODUCT(('Controle de NFs Tomadas'!$E$4:$E$9993=$A$1)*('Controle de NFs Tomadas'!$C$4:$C$9993=HL$2)*('Controle de NFs Tomadas'!$G$4:$G$9993=$A36)*('Controle de NFs Tomadas'!$I$4:$I$9993))</f>
        <v>0</v>
      </c>
      <c r="HM36" s="168">
        <f>SUMPRODUCT(('Controle de NFs Tomadas'!$E$4:$E$9993=$A$1)*('Controle de NFs Tomadas'!$C$4:$C$9993=HM$2)*('Controle de NFs Tomadas'!$G$4:$G$9993=$A36)*('Controle de NFs Tomadas'!$I$4:$I$9993))</f>
        <v>0</v>
      </c>
      <c r="HN36" s="168">
        <f>SUMPRODUCT(('Controle de NFs Tomadas'!$E$4:$E$9993=$A$1)*('Controle de NFs Tomadas'!$C$4:$C$9993=HN$2)*('Controle de NFs Tomadas'!$G$4:$G$9993=$A36)*('Controle de NFs Tomadas'!$I$4:$I$9993))</f>
        <v>0</v>
      </c>
      <c r="HO36" s="168">
        <f>SUMPRODUCT(('Controle de NFs Tomadas'!$E$4:$E$9993=$A$1)*('Controle de NFs Tomadas'!$C$4:$C$9993=HO$2)*('Controle de NFs Tomadas'!$G$4:$G$9993=$A36)*('Controle de NFs Tomadas'!$I$4:$I$9993))</f>
        <v>0</v>
      </c>
      <c r="HP36" s="168">
        <f>SUMPRODUCT(('Controle de NFs Tomadas'!$E$4:$E$9993=$A$1)*('Controle de NFs Tomadas'!$C$4:$C$9993=HP$2)*('Controle de NFs Tomadas'!$G$4:$G$9993=$A36)*('Controle de NFs Tomadas'!$I$4:$I$9993))</f>
        <v>0</v>
      </c>
      <c r="HQ36" s="168">
        <f>SUMPRODUCT(('Controle de NFs Tomadas'!$E$4:$E$9993=$A$1)*('Controle de NFs Tomadas'!$C$4:$C$9993=HQ$2)*('Controle de NFs Tomadas'!$G$4:$G$9993=$A36)*('Controle de NFs Tomadas'!$I$4:$I$9993))</f>
        <v>0</v>
      </c>
      <c r="HR36" s="168">
        <f>SUMPRODUCT(('Controle de NFs Tomadas'!$E$4:$E$9993=$A$1)*('Controle de NFs Tomadas'!$C$4:$C$9993=HR$2)*('Controle de NFs Tomadas'!$G$4:$G$9993=$A36)*('Controle de NFs Tomadas'!$I$4:$I$9993))</f>
        <v>0</v>
      </c>
      <c r="HS36" s="168">
        <f>SUMPRODUCT(('Controle de NFs Tomadas'!$E$4:$E$9993=$A$1)*('Controle de NFs Tomadas'!$C$4:$C$9993=HS$2)*('Controle de NFs Tomadas'!$G$4:$G$9993=$A36)*('Controle de NFs Tomadas'!$I$4:$I$9993))</f>
        <v>0</v>
      </c>
      <c r="HT36" s="168">
        <f>SUMPRODUCT(('Controle de NFs Tomadas'!$E$4:$E$9993=$A$1)*('Controle de NFs Tomadas'!$C$4:$C$9993=HT$2)*('Controle de NFs Tomadas'!$G$4:$G$9993=$A36)*('Controle de NFs Tomadas'!$I$4:$I$9993))</f>
        <v>0</v>
      </c>
      <c r="HU36" s="168">
        <f>SUMPRODUCT(('Controle de NFs Tomadas'!$E$4:$E$9993=$A$1)*('Controle de NFs Tomadas'!$C$4:$C$9993=HU$2)*('Controle de NFs Tomadas'!$G$4:$G$9993=$A36)*('Controle de NFs Tomadas'!$I$4:$I$9993))</f>
        <v>0</v>
      </c>
      <c r="HV36" s="168">
        <f>SUMPRODUCT(('Controle de NFs Tomadas'!$E$4:$E$9993=$A$1)*('Controle de NFs Tomadas'!$C$4:$C$9993=HV$2)*('Controle de NFs Tomadas'!$G$4:$G$9993=$A36)*('Controle de NFs Tomadas'!$I$4:$I$9993))</f>
        <v>0</v>
      </c>
      <c r="HW36" s="168">
        <f>SUMPRODUCT(('Controle de NFs Tomadas'!$E$4:$E$9993=$A$1)*('Controle de NFs Tomadas'!$C$4:$C$9993=HW$2)*('Controle de NFs Tomadas'!$G$4:$G$9993=$A36)*('Controle de NFs Tomadas'!$I$4:$I$9993))</f>
        <v>0</v>
      </c>
      <c r="HX36" s="168">
        <f>SUMPRODUCT(('Controle de NFs Tomadas'!$E$4:$E$9993=$A$1)*('Controle de NFs Tomadas'!$C$4:$C$9993=HX$2)*('Controle de NFs Tomadas'!$G$4:$G$9993=$A36)*('Controle de NFs Tomadas'!$I$4:$I$9993))</f>
        <v>0</v>
      </c>
      <c r="HY36" s="168">
        <f>SUMPRODUCT(('Controle de NFs Tomadas'!$E$4:$E$9993=$A$1)*('Controle de NFs Tomadas'!$C$4:$C$9993=HY$2)*('Controle de NFs Tomadas'!$G$4:$G$9993=$A36)*('Controle de NFs Tomadas'!$I$4:$I$9993))</f>
        <v>0</v>
      </c>
      <c r="HZ36" s="168">
        <f>SUMPRODUCT(('Controle de NFs Tomadas'!$E$4:$E$9993=$A$1)*('Controle de NFs Tomadas'!$C$4:$C$9993=HZ$2)*('Controle de NFs Tomadas'!$G$4:$G$9993=$A36)*('Controle de NFs Tomadas'!$I$4:$I$9993))</f>
        <v>0</v>
      </c>
      <c r="IA36" s="168">
        <f>SUMPRODUCT(('Controle de NFs Tomadas'!$E$4:$E$9993=$A$1)*('Controle de NFs Tomadas'!$C$4:$C$9993=IA$2)*('Controle de NFs Tomadas'!$G$4:$G$9993=$A36)*('Controle de NFs Tomadas'!$I$4:$I$9993))</f>
        <v>0</v>
      </c>
      <c r="IB36" s="168">
        <f>SUMPRODUCT(('Controle de NFs Tomadas'!$E$4:$E$9993=$A$1)*('Controle de NFs Tomadas'!$C$4:$C$9993=IB$2)*('Controle de NFs Tomadas'!$G$4:$G$9993=$A36)*('Controle de NFs Tomadas'!$I$4:$I$9993))</f>
        <v>0</v>
      </c>
      <c r="IC36" s="168">
        <f>SUMPRODUCT(('Controle de NFs Tomadas'!$E$4:$E$9993=$A$1)*('Controle de NFs Tomadas'!$C$4:$C$9993=IC$2)*('Controle de NFs Tomadas'!$G$4:$G$9993=$A36)*('Controle de NFs Tomadas'!$I$4:$I$9993))</f>
        <v>0</v>
      </c>
      <c r="ID36" s="168">
        <f>SUMPRODUCT(('Controle de NFs Tomadas'!$E$4:$E$9993=$A$1)*('Controle de NFs Tomadas'!$C$4:$C$9993=ID$2)*('Controle de NFs Tomadas'!$G$4:$G$9993=$A36)*('Controle de NFs Tomadas'!$I$4:$I$9993))</f>
        <v>0</v>
      </c>
      <c r="IE36" s="168">
        <f>SUMPRODUCT(('Controle de NFs Tomadas'!$E$4:$E$9993=$A$1)*('Controle de NFs Tomadas'!$C$4:$C$9993=IE$2)*('Controle de NFs Tomadas'!$G$4:$G$9993=$A36)*('Controle de NFs Tomadas'!$I$4:$I$9993))</f>
        <v>0</v>
      </c>
      <c r="IF36" s="168">
        <f>SUMPRODUCT(('Controle de NFs Tomadas'!$E$4:$E$9993=$A$1)*('Controle de NFs Tomadas'!$C$4:$C$9993=IF$2)*('Controle de NFs Tomadas'!$G$4:$G$9993=$A36)*('Controle de NFs Tomadas'!$I$4:$I$9993))</f>
        <v>0</v>
      </c>
      <c r="IG36" s="168">
        <f>SUMPRODUCT(('Controle de NFs Tomadas'!$E$4:$E$9993=$A$1)*('Controle de NFs Tomadas'!$C$4:$C$9993=IG$2)*('Controle de NFs Tomadas'!$G$4:$G$9993=$A36)*('Controle de NFs Tomadas'!$I$4:$I$9993))</f>
        <v>0</v>
      </c>
      <c r="IH36" s="168">
        <f>SUMPRODUCT(('Controle de NFs Tomadas'!$E$4:$E$9993=$A$1)*('Controle de NFs Tomadas'!$C$4:$C$9993=IH$2)*('Controle de NFs Tomadas'!$G$4:$G$9993=$A36)*('Controle de NFs Tomadas'!$I$4:$I$9993))</f>
        <v>0</v>
      </c>
      <c r="II36" s="168">
        <f>SUMPRODUCT(('Controle de NFs Tomadas'!$E$4:$E$9993=$A$1)*('Controle de NFs Tomadas'!$C$4:$C$9993=II$2)*('Controle de NFs Tomadas'!$G$4:$G$9993=$A36)*('Controle de NFs Tomadas'!$I$4:$I$9993))</f>
        <v>0</v>
      </c>
      <c r="IJ36" s="168">
        <f>SUMPRODUCT(('Controle de NFs Tomadas'!$E$4:$E$9993=$A$1)*('Controle de NFs Tomadas'!$C$4:$C$9993=IJ$2)*('Controle de NFs Tomadas'!$G$4:$G$9993=$A36)*('Controle de NFs Tomadas'!$I$4:$I$9993))</f>
        <v>0</v>
      </c>
      <c r="IK36" s="168">
        <f>SUMPRODUCT(('Controle de NFs Tomadas'!$E$4:$E$9993=$A$1)*('Controle de NFs Tomadas'!$C$4:$C$9993=IK$2)*('Controle de NFs Tomadas'!$G$4:$G$9993=$A36)*('Controle de NFs Tomadas'!$I$4:$I$9993))</f>
        <v>0</v>
      </c>
      <c r="IL36" s="168">
        <f>SUMPRODUCT(('Controle de NFs Tomadas'!$E$4:$E$9993=$A$1)*('Controle de NFs Tomadas'!$C$4:$C$9993=IL$2)*('Controle de NFs Tomadas'!$G$4:$G$9993=$A36)*('Controle de NFs Tomadas'!$I$4:$I$9993))</f>
        <v>0</v>
      </c>
    </row>
    <row r="37" spans="1:246" ht="15.75" customHeight="1" outlineLevel="1" x14ac:dyDescent="0.35">
      <c r="A37" s="3" t="s">
        <v>67</v>
      </c>
      <c r="B37" s="70"/>
      <c r="C37" s="70"/>
      <c r="D37" s="168">
        <f>SUMPRODUCT(('Controle de NFs Tomadas'!$E$4:$E$9993=$A$1)*('Controle de NFs Tomadas'!$C$4:$C$9993=D$2)*('Controle de NFs Tomadas'!$G$4:$G$9993=$A37)*('Controle de NFs Tomadas'!$I$4:$I$9993))</f>
        <v>0</v>
      </c>
      <c r="E37" s="168">
        <f>SUMPRODUCT(('Controle de NFs Tomadas'!$E$4:$E$9993=$A$1)*('Controle de NFs Tomadas'!$C$4:$C$9993=E$2)*('Controle de NFs Tomadas'!$G$4:$G$9993=$A37)*('Controle de NFs Tomadas'!$I$4:$I$9993))</f>
        <v>0</v>
      </c>
      <c r="F37" s="168">
        <f>SUMPRODUCT(('Controle de NFs Tomadas'!$E$4:$E$9993=$A$1)*('Controle de NFs Tomadas'!$C$4:$C$9993=F$2)*('Controle de NFs Tomadas'!$G$4:$G$9993=$A37)*('Controle de NFs Tomadas'!$I$4:$I$9993))</f>
        <v>0</v>
      </c>
      <c r="G37" s="168">
        <f>SUMPRODUCT(('Controle de NFs Tomadas'!$E$4:$E$9993=$A$1)*('Controle de NFs Tomadas'!$C$4:$C$9993=G$2)*('Controle de NFs Tomadas'!$G$4:$G$9993=$A37)*('Controle de NFs Tomadas'!$I$4:$I$9993))</f>
        <v>0</v>
      </c>
      <c r="H37" s="168">
        <f>SUMPRODUCT(('Controle de NFs Tomadas'!$E$4:$E$9993=$A$1)*('Controle de NFs Tomadas'!$C$4:$C$9993=H$2)*('Controle de NFs Tomadas'!$G$4:$G$9993=$A37)*('Controle de NFs Tomadas'!$I$4:$I$9993))</f>
        <v>0</v>
      </c>
      <c r="I37" s="168">
        <f>SUMPRODUCT(('Controle de NFs Tomadas'!$E$4:$E$9993=$A$1)*('Controle de NFs Tomadas'!$C$4:$C$9993=I$2)*('Controle de NFs Tomadas'!$G$4:$G$9993=$A37)*('Controle de NFs Tomadas'!$I$4:$I$9993))</f>
        <v>0</v>
      </c>
      <c r="J37" s="168">
        <f>SUMPRODUCT(('Controle de NFs Tomadas'!$E$4:$E$9993=$A$1)*('Controle de NFs Tomadas'!$C$4:$C$9993=J$2)*('Controle de NFs Tomadas'!$G$4:$G$9993=$A37)*('Controle de NFs Tomadas'!$I$4:$I$9993))</f>
        <v>0</v>
      </c>
      <c r="K37" s="168">
        <f>SUMPRODUCT(('Controle de NFs Tomadas'!$E$4:$E$9993=$A$1)*('Controle de NFs Tomadas'!$C$4:$C$9993=K$2)*('Controle de NFs Tomadas'!$G$4:$G$9993=$A37)*('Controle de NFs Tomadas'!$I$4:$I$9993))</f>
        <v>0</v>
      </c>
      <c r="L37" s="168">
        <f>SUMPRODUCT(('Controle de NFs Tomadas'!$E$4:$E$9993=$A$1)*('Controle de NFs Tomadas'!$C$4:$C$9993=L$2)*('Controle de NFs Tomadas'!$G$4:$G$9993=$A37)*('Controle de NFs Tomadas'!$I$4:$I$9993))</f>
        <v>0</v>
      </c>
      <c r="M37" s="168">
        <f>SUMPRODUCT(('Controle de NFs Tomadas'!$E$4:$E$9993=$A$1)*('Controle de NFs Tomadas'!$C$4:$C$9993=M$2)*('Controle de NFs Tomadas'!$G$4:$G$9993=$A37)*('Controle de NFs Tomadas'!$I$4:$I$9993))</f>
        <v>0</v>
      </c>
      <c r="N37" s="168">
        <f>SUMPRODUCT(('Controle de NFs Tomadas'!$E$4:$E$9993=$A$1)*('Controle de NFs Tomadas'!$C$4:$C$9993=N$2)*('Controle de NFs Tomadas'!$G$4:$G$9993=$A37)*('Controle de NFs Tomadas'!$I$4:$I$9993))</f>
        <v>0</v>
      </c>
      <c r="O37" s="168">
        <f>SUMPRODUCT(('Controle de NFs Tomadas'!$E$4:$E$9993=$A$1)*('Controle de NFs Tomadas'!$C$4:$C$9993=O$2)*('Controle de NFs Tomadas'!$G$4:$G$9993=$A37)*('Controle de NFs Tomadas'!$I$4:$I$9993))</f>
        <v>0</v>
      </c>
      <c r="P37" s="168">
        <f>SUMPRODUCT(('Controle de NFs Tomadas'!$E$4:$E$9993=$A$1)*('Controle de NFs Tomadas'!$C$4:$C$9993=P$2)*('Controle de NFs Tomadas'!$G$4:$G$9993=$A37)*('Controle de NFs Tomadas'!$I$4:$I$9993))</f>
        <v>0</v>
      </c>
      <c r="Q37" s="168">
        <f>SUMPRODUCT(('Controle de NFs Tomadas'!$E$4:$E$9993=$A$1)*('Controle de NFs Tomadas'!$C$4:$C$9993=Q$2)*('Controle de NFs Tomadas'!$G$4:$G$9993=$A37)*('Controle de NFs Tomadas'!$I$4:$I$9993))</f>
        <v>0</v>
      </c>
      <c r="R37" s="168">
        <f>SUMPRODUCT(('Controle de NFs Tomadas'!$E$4:$E$9993=$A$1)*('Controle de NFs Tomadas'!$C$4:$C$9993=R$2)*('Controle de NFs Tomadas'!$G$4:$G$9993=$A37)*('Controle de NFs Tomadas'!$I$4:$I$9993))</f>
        <v>0</v>
      </c>
      <c r="S37" s="168">
        <f>SUMPRODUCT(('Controle de NFs Tomadas'!$E$4:$E$9993=$A$1)*('Controle de NFs Tomadas'!$C$4:$C$9993=S$2)*('Controle de NFs Tomadas'!$G$4:$G$9993=$A37)*('Controle de NFs Tomadas'!$I$4:$I$9993))</f>
        <v>0</v>
      </c>
      <c r="T37" s="168">
        <f>SUMPRODUCT(('Controle de NFs Tomadas'!$E$4:$E$9993=$A$1)*('Controle de NFs Tomadas'!$C$4:$C$9993=T$2)*('Controle de NFs Tomadas'!$G$4:$G$9993=$A37)*('Controle de NFs Tomadas'!$I$4:$I$9993))</f>
        <v>0</v>
      </c>
      <c r="U37" s="168">
        <f>SUMPRODUCT(('Controle de NFs Tomadas'!$E$4:$E$9993=$A$1)*('Controle de NFs Tomadas'!$C$4:$C$9993=U$2)*('Controle de NFs Tomadas'!$G$4:$G$9993=$A37)*('Controle de NFs Tomadas'!$I$4:$I$9993))</f>
        <v>0</v>
      </c>
      <c r="V37" s="168">
        <f>SUMPRODUCT(('Controle de NFs Tomadas'!$E$4:$E$9993=$A$1)*('Controle de NFs Tomadas'!$C$4:$C$9993=V$2)*('Controle de NFs Tomadas'!$G$4:$G$9993=$A37)*('Controle de NFs Tomadas'!$I$4:$I$9993))</f>
        <v>0</v>
      </c>
      <c r="W37" s="168">
        <f>SUMPRODUCT(('Controle de NFs Tomadas'!$E$4:$E$9993=$A$1)*('Controle de NFs Tomadas'!$C$4:$C$9993=W$2)*('Controle de NFs Tomadas'!$G$4:$G$9993=$A37)*('Controle de NFs Tomadas'!$I$4:$I$9993))</f>
        <v>0</v>
      </c>
      <c r="X37" s="168">
        <f>SUMPRODUCT(('Controle de NFs Tomadas'!$E$4:$E$9993=$A$1)*('Controle de NFs Tomadas'!$C$4:$C$9993=X$2)*('Controle de NFs Tomadas'!$G$4:$G$9993=$A37)*('Controle de NFs Tomadas'!$I$4:$I$9993))</f>
        <v>0</v>
      </c>
      <c r="Y37" s="168">
        <v>562.48</v>
      </c>
      <c r="Z37" s="168">
        <f>SUMPRODUCT(('Controle de NFs Tomadas'!$E$4:$E$9993=$A$1)*('Controle de NFs Tomadas'!$C$4:$C$9993=Z$2)*('Controle de NFs Tomadas'!$G$4:$G$9993=$A37)*('Controle de NFs Tomadas'!$I$4:$I$9993))</f>
        <v>0</v>
      </c>
      <c r="AA37" s="168"/>
      <c r="AB37" s="168">
        <f>SUMPRODUCT(('Controle de NFs Tomadas'!$E$4:$E$9993=$A$1)*('Controle de NFs Tomadas'!$C$4:$C$9993=AB$2)*('Controle de NFs Tomadas'!$G$4:$G$9993=$A37)*('Controle de NFs Tomadas'!$I$4:$I$9993))</f>
        <v>0</v>
      </c>
      <c r="AC37" s="168">
        <f>SUMPRODUCT(('Controle de NFs Tomadas'!$E$4:$E$9993=$A$1)*('Controle de NFs Tomadas'!$C$4:$C$9993=AC$2)*('Controle de NFs Tomadas'!$G$4:$G$9993=$A37)*('Controle de NFs Tomadas'!$I$4:$I$9993))</f>
        <v>352.1</v>
      </c>
      <c r="AD37" s="168">
        <f>SUMPRODUCT(('Controle de NFs Tomadas'!$E$4:$E$9993=$A$1)*('Controle de NFs Tomadas'!$C$4:$C$9993=AD$2)*('Controle de NFs Tomadas'!$G$4:$G$9993=$A37)*('Controle de NFs Tomadas'!$I$4:$I$9993))</f>
        <v>0</v>
      </c>
      <c r="AE37" s="168">
        <f>SUMPRODUCT(('Controle de NFs Tomadas'!$E$4:$E$9993=$A$1)*('Controle de NFs Tomadas'!$C$4:$C$9993=AE$2)*('Controle de NFs Tomadas'!$G$4:$G$9993=$A37)*('Controle de NFs Tomadas'!$I$4:$I$9993))</f>
        <v>0</v>
      </c>
      <c r="AF37" s="168">
        <f>SUMPRODUCT(('Controle de NFs Tomadas'!$E$4:$E$9993=$A$1)*('Controle de NFs Tomadas'!$C$4:$C$9993=AF$2)*('Controle de NFs Tomadas'!$G$4:$G$9993=$A37)*('Controle de NFs Tomadas'!$I$4:$I$9993))</f>
        <v>0</v>
      </c>
      <c r="AG37" s="168">
        <f>SUMPRODUCT(('Controle de NFs Tomadas'!$E$4:$E$9993=$A$1)*('Controle de NFs Tomadas'!$C$4:$C$9993=AG$2)*('Controle de NFs Tomadas'!$G$4:$G$9993=$A37)*('Controle de NFs Tomadas'!$I$4:$I$9993))</f>
        <v>0</v>
      </c>
      <c r="AH37" s="168">
        <f>SUMPRODUCT(('Controle de NFs Tomadas'!$E$4:$E$9993=$A$1)*('Controle de NFs Tomadas'!$C$4:$C$9993=AH$2)*('Controle de NFs Tomadas'!$G$4:$G$9993=$A37)*('Controle de NFs Tomadas'!$I$4:$I$9993))</f>
        <v>0</v>
      </c>
      <c r="AI37" s="168">
        <f>SUMPRODUCT(('Controle de NFs Tomadas'!$E$4:$E$9993=$A$1)*('Controle de NFs Tomadas'!$C$4:$C$9993=AI$2)*('Controle de NFs Tomadas'!$G$4:$G$9993=$A37)*('Controle de NFs Tomadas'!$I$4:$I$9993))</f>
        <v>0</v>
      </c>
      <c r="AJ37" s="168">
        <f>SUMPRODUCT(('Controle de NFs Tomadas'!$E$4:$E$9993=$A$1)*('Controle de NFs Tomadas'!$C$4:$C$9993=AJ$2)*('Controle de NFs Tomadas'!$G$4:$G$9993=$A37)*('Controle de NFs Tomadas'!$I$4:$I$9993))</f>
        <v>352.1</v>
      </c>
      <c r="AK37" s="168">
        <f>SUMPRODUCT(('Controle de NFs Tomadas'!$E$4:$E$9993=$A$1)*('Controle de NFs Tomadas'!$C$4:$C$9993=AK$2)*('Controle de NFs Tomadas'!$G$4:$G$9993=$A37)*('Controle de NFs Tomadas'!$I$4:$I$9993))</f>
        <v>0</v>
      </c>
      <c r="AL37" s="168">
        <f>SUMPRODUCT(('Controle de NFs Tomadas'!$E$4:$E$9993=$A$1)*('Controle de NFs Tomadas'!$C$4:$C$9993=AL$2)*('Controle de NFs Tomadas'!$G$4:$G$9993=$A37)*('Controle de NFs Tomadas'!$I$4:$I$9993))</f>
        <v>0</v>
      </c>
      <c r="AM37" s="168">
        <f>SUMPRODUCT(('Controle de NFs Tomadas'!$E$4:$E$9993=$A$1)*('Controle de NFs Tomadas'!$C$4:$C$9993=AM$2)*('Controle de NFs Tomadas'!$G$4:$G$9993=$A37)*('Controle de NFs Tomadas'!$I$4:$I$9993))</f>
        <v>0</v>
      </c>
      <c r="AN37" s="168">
        <f>SUMPRODUCT(('Controle de NFs Tomadas'!$E$4:$E$9993=$A$1)*('Controle de NFs Tomadas'!$C$4:$C$9993=AN$2)*('Controle de NFs Tomadas'!$G$4:$G$9993=$A37)*('Controle de NFs Tomadas'!$I$4:$I$9993))</f>
        <v>0</v>
      </c>
      <c r="AO37" s="168">
        <f>SUMPRODUCT(('Controle de NFs Tomadas'!$E$4:$E$9993=$A$1)*('Controle de NFs Tomadas'!$C$4:$C$9993=AO$2)*('Controle de NFs Tomadas'!$G$4:$G$9993=$A37)*('Controle de NFs Tomadas'!$I$4:$I$9993))</f>
        <v>0</v>
      </c>
      <c r="AP37" s="168">
        <f>SUMPRODUCT(('Controle de NFs Tomadas'!$E$4:$E$9993=$A$1)*('Controle de NFs Tomadas'!$C$4:$C$9993=AP$2)*('Controle de NFs Tomadas'!$G$4:$G$9993=$A37)*('Controle de NFs Tomadas'!$I$4:$I$9993))</f>
        <v>0</v>
      </c>
      <c r="AQ37" s="168">
        <f>SUMPRODUCT(('Controle de NFs Tomadas'!$E$4:$E$9993=$A$1)*('Controle de NFs Tomadas'!$C$4:$C$9993=AQ$2)*('Controle de NFs Tomadas'!$G$4:$G$9993=$A37)*('Controle de NFs Tomadas'!$I$4:$I$9993))</f>
        <v>475.4</v>
      </c>
      <c r="AR37" s="168">
        <f>SUMPRODUCT(('Controle de NFs Tomadas'!$E$4:$E$9993=$A$1)*('Controle de NFs Tomadas'!$C$4:$C$9993=AR$2)*('Controle de NFs Tomadas'!$G$4:$G$9993=$A37)*('Controle de NFs Tomadas'!$I$4:$I$9993))</f>
        <v>0</v>
      </c>
      <c r="AS37" s="168">
        <f>SUMPRODUCT(('Controle de NFs Tomadas'!$E$4:$E$9993=$A$1)*('Controle de NFs Tomadas'!$C$4:$C$9993=AS$2)*('Controle de NFs Tomadas'!$G$4:$G$9993=$A37)*('Controle de NFs Tomadas'!$I$4:$I$9993))</f>
        <v>0</v>
      </c>
      <c r="AT37" s="168">
        <f>SUMPRODUCT(('Controle de NFs Tomadas'!$E$4:$E$9993=$A$1)*('Controle de NFs Tomadas'!$C$4:$C$9993=AT$2)*('Controle de NFs Tomadas'!$G$4:$G$9993=$A37)*('Controle de NFs Tomadas'!$I$4:$I$9993))</f>
        <v>0</v>
      </c>
      <c r="AU37" s="168">
        <f>SUMPRODUCT(('Controle de NFs Tomadas'!$E$4:$E$9993=$A$1)*('Controle de NFs Tomadas'!$C$4:$C$9993=AU$2)*('Controle de NFs Tomadas'!$G$4:$G$9993=$A37)*('Controle de NFs Tomadas'!$I$4:$I$9993))</f>
        <v>0</v>
      </c>
      <c r="AV37" s="168">
        <f>SUMPRODUCT(('Controle de NFs Tomadas'!$E$4:$E$9993=$A$1)*('Controle de NFs Tomadas'!$C$4:$C$9993=AV$2)*('Controle de NFs Tomadas'!$G$4:$G$9993=$A37)*('Controle de NFs Tomadas'!$I$4:$I$9993))</f>
        <v>0</v>
      </c>
      <c r="AW37" s="168">
        <f>SUMPRODUCT(('Controle de NFs Tomadas'!$E$4:$E$9993=$A$1)*('Controle de NFs Tomadas'!$C$4:$C$9993=AW$2)*('Controle de NFs Tomadas'!$G$4:$G$9993=$A37)*('Controle de NFs Tomadas'!$I$4:$I$9993))</f>
        <v>0</v>
      </c>
      <c r="AX37" s="168">
        <f>SUMPRODUCT(('Controle de NFs Tomadas'!$E$4:$E$9993=$A$1)*('Controle de NFs Tomadas'!$C$4:$C$9993=AX$2)*('Controle de NFs Tomadas'!$G$4:$G$9993=$A37)*('Controle de NFs Tomadas'!$I$4:$I$9993))</f>
        <v>475.4</v>
      </c>
      <c r="AY37" s="168">
        <f>SUMPRODUCT(('Controle de NFs Tomadas'!$E$4:$E$9993=$A$1)*('Controle de NFs Tomadas'!$C$4:$C$9993=AY$2)*('Controle de NFs Tomadas'!$G$4:$G$9993=$A37)*('Controle de NFs Tomadas'!$I$4:$I$9993))</f>
        <v>0</v>
      </c>
      <c r="AZ37" s="168">
        <f>SUMPRODUCT(('Controle de NFs Tomadas'!$E$4:$E$9993=$A$1)*('Controle de NFs Tomadas'!$C$4:$C$9993=AZ$2)*('Controle de NFs Tomadas'!$G$4:$G$9993=$A37)*('Controle de NFs Tomadas'!$I$4:$I$9993))</f>
        <v>0</v>
      </c>
      <c r="BA37" s="168">
        <f>SUMPRODUCT(('Controle de NFs Tomadas'!$E$4:$E$9993=$A$1)*('Controle de NFs Tomadas'!$C$4:$C$9993=BA$2)*('Controle de NFs Tomadas'!$G$4:$G$9993=$A37)*('Controle de NFs Tomadas'!$I$4:$I$9993))</f>
        <v>0</v>
      </c>
      <c r="BB37" s="168">
        <f>SUMPRODUCT(('Controle de NFs Tomadas'!$E$4:$E$9993=$A$1)*('Controle de NFs Tomadas'!$C$4:$C$9993=BB$2)*('Controle de NFs Tomadas'!$G$4:$G$9993=$A37)*('Controle de NFs Tomadas'!$I$4:$I$9993))</f>
        <v>0</v>
      </c>
      <c r="BC37" s="168">
        <f>SUMPRODUCT(('Controle de NFs Tomadas'!$E$4:$E$9993=$A$1)*('Controle de NFs Tomadas'!$C$4:$C$9993=BC$2)*('Controle de NFs Tomadas'!$G$4:$G$9993=$A37)*('Controle de NFs Tomadas'!$I$4:$I$9993))</f>
        <v>0</v>
      </c>
      <c r="BD37" s="168">
        <f>SUMPRODUCT(('Controle de NFs Tomadas'!$E$4:$E$9993=$A$1)*('Controle de NFs Tomadas'!$C$4:$C$9993=BD$2)*('Controle de NFs Tomadas'!$G$4:$G$9993=$A37)*('Controle de NFs Tomadas'!$I$4:$I$9993))</f>
        <v>0</v>
      </c>
      <c r="BE37" s="168">
        <f>SUMPRODUCT(('Controle de NFs Tomadas'!$E$4:$E$9993=$A$1)*('Controle de NFs Tomadas'!$C$4:$C$9993=BE$2)*('Controle de NFs Tomadas'!$G$4:$G$9993=$A37)*('Controle de NFs Tomadas'!$I$4:$I$9993))</f>
        <v>0</v>
      </c>
      <c r="BF37" s="168">
        <f>SUMPRODUCT(('Controle de NFs Tomadas'!$E$4:$E$9993=$A$1)*('Controle de NFs Tomadas'!$C$4:$C$9993=BF$2)*('Controle de NFs Tomadas'!$G$4:$G$9993=$A37)*('Controle de NFs Tomadas'!$I$4:$I$9993))</f>
        <v>0</v>
      </c>
      <c r="BG37" s="168">
        <f>SUMPRODUCT(('Controle de NFs Tomadas'!$E$4:$E$9993=$A$1)*('Controle de NFs Tomadas'!$C$4:$C$9993=BG$2)*('Controle de NFs Tomadas'!$G$4:$G$9993=$A37)*('Controle de NFs Tomadas'!$I$4:$I$9993))</f>
        <v>0</v>
      </c>
      <c r="BH37" s="168">
        <f>SUMPRODUCT(('Controle de NFs Tomadas'!$E$4:$E$9993=$A$1)*('Controle de NFs Tomadas'!$C$4:$C$9993=BH$2)*('Controle de NFs Tomadas'!$G$4:$G$9993=$A37)*('Controle de NFs Tomadas'!$I$4:$I$9993))</f>
        <v>0</v>
      </c>
      <c r="BI37" s="168">
        <f>SUMPRODUCT(('Controle de NFs Tomadas'!$E$4:$E$9993=$A$1)*('Controle de NFs Tomadas'!$C$4:$C$9993=BI$2)*('Controle de NFs Tomadas'!$G$4:$G$9993=$A37)*('Controle de NFs Tomadas'!$I$4:$I$9993))</f>
        <v>0</v>
      </c>
      <c r="BJ37" s="168">
        <f>SUMPRODUCT(('Controle de NFs Tomadas'!$E$4:$E$9993=$A$1)*('Controle de NFs Tomadas'!$C$4:$C$9993=BJ$2)*('Controle de NFs Tomadas'!$G$4:$G$9993=$A37)*('Controle de NFs Tomadas'!$I$4:$I$9993))</f>
        <v>0</v>
      </c>
      <c r="BK37" s="168">
        <f>SUMPRODUCT(('Controle de NFs Tomadas'!$E$4:$E$9993=$A$1)*('Controle de NFs Tomadas'!$C$4:$C$9993=BK$2)*('Controle de NFs Tomadas'!$G$4:$G$9993=$A37)*('Controle de NFs Tomadas'!$I$4:$I$9993))</f>
        <v>0</v>
      </c>
      <c r="BL37" s="168">
        <f>SUMPRODUCT(('Controle de NFs Tomadas'!$E$4:$E$9993=$A$1)*('Controle de NFs Tomadas'!$C$4:$C$9993=BL$2)*('Controle de NFs Tomadas'!$G$4:$G$9993=$A37)*('Controle de NFs Tomadas'!$I$4:$I$9993))</f>
        <v>722.8</v>
      </c>
      <c r="BM37" s="168">
        <f>SUMPRODUCT(('Controle de NFs Tomadas'!$E$4:$E$9993=$A$1)*('Controle de NFs Tomadas'!$C$4:$C$9993=BM$2)*('Controle de NFs Tomadas'!$G$4:$G$9993=$A37)*('Controle de NFs Tomadas'!$I$4:$I$9993))</f>
        <v>0</v>
      </c>
      <c r="BN37" s="168">
        <f>SUMPRODUCT(('Controle de NFs Tomadas'!$E$4:$E$9993=$A$1)*('Controle de NFs Tomadas'!$C$4:$C$9993=BN$2)*('Controle de NFs Tomadas'!$G$4:$G$9993=$A37)*('Controle de NFs Tomadas'!$I$4:$I$9993))</f>
        <v>0</v>
      </c>
      <c r="BO37" s="168">
        <f>SUMPRODUCT(('Controle de NFs Tomadas'!$E$4:$E$9993=$A$1)*('Controle de NFs Tomadas'!$C$4:$C$9993=BO$2)*('Controle de NFs Tomadas'!$G$4:$G$9993=$A37)*('Controle de NFs Tomadas'!$I$4:$I$9993))</f>
        <v>0</v>
      </c>
      <c r="BP37" s="168">
        <f>SUMPRODUCT(('Controle de NFs Tomadas'!$E$4:$E$9993=$A$1)*('Controle de NFs Tomadas'!$C$4:$C$9993=BP$2)*('Controle de NFs Tomadas'!$G$4:$G$9993=$A37)*('Controle de NFs Tomadas'!$I$4:$I$9993))</f>
        <v>0</v>
      </c>
      <c r="BQ37" s="168">
        <f>SUMPRODUCT(('Controle de NFs Tomadas'!$E$4:$E$9993=$A$1)*('Controle de NFs Tomadas'!$C$4:$C$9993=BQ$2)*('Controle de NFs Tomadas'!$G$4:$G$9993=$A37)*('Controle de NFs Tomadas'!$I$4:$I$9993))</f>
        <v>0</v>
      </c>
      <c r="BR37" s="168">
        <v>759.74</v>
      </c>
      <c r="BS37" s="168">
        <f>SUMPRODUCT(('Controle de NFs Tomadas'!$E$4:$E$9993=$A$1)*('Controle de NFs Tomadas'!$C$4:$C$9993=BS$2)*('Controle de NFs Tomadas'!$G$4:$G$9993=$A37)*('Controle de NFs Tomadas'!$I$4:$I$9993))</f>
        <v>362.8</v>
      </c>
      <c r="BT37" s="168">
        <f>SUMPRODUCT(('Controle de NFs Tomadas'!$E$4:$E$9993=$A$1)*('Controle de NFs Tomadas'!$C$4:$C$9993=BT$2)*('Controle de NFs Tomadas'!$G$4:$G$9993=$A37)*('Controle de NFs Tomadas'!$I$4:$I$9993))</f>
        <v>0</v>
      </c>
      <c r="BU37" s="168">
        <f>SUMPRODUCT(('Controle de NFs Tomadas'!$E$4:$E$9993=$A$1)*('Controle de NFs Tomadas'!$C$4:$C$9993=BU$2)*('Controle de NFs Tomadas'!$G$4:$G$9993=$A37)*('Controle de NFs Tomadas'!$I$4:$I$9993))</f>
        <v>0</v>
      </c>
      <c r="BV37" s="168">
        <f>SUMPRODUCT(('Controle de NFs Tomadas'!$E$4:$E$9993=$A$1)*('Controle de NFs Tomadas'!$C$4:$C$9993=BV$2)*('Controle de NFs Tomadas'!$G$4:$G$9993=$A37)*('Controle de NFs Tomadas'!$I$4:$I$9993))</f>
        <v>0</v>
      </c>
      <c r="BW37" s="168">
        <f>SUMPRODUCT(('Controle de NFs Tomadas'!$E$4:$E$9993=$A$1)*('Controle de NFs Tomadas'!$C$4:$C$9993=BW$2)*('Controle de NFs Tomadas'!$G$4:$G$9993=$A37)*('Controle de NFs Tomadas'!$I$4:$I$9993))</f>
        <v>0</v>
      </c>
      <c r="BX37" s="168">
        <f>SUMPRODUCT(('Controle de NFs Tomadas'!$E$4:$E$9993=$A$1)*('Controle de NFs Tomadas'!$C$4:$C$9993=BX$2)*('Controle de NFs Tomadas'!$G$4:$G$9993=$A37)*('Controle de NFs Tomadas'!$I$4:$I$9993))</f>
        <v>0</v>
      </c>
      <c r="BY37" s="168">
        <f>SUMPRODUCT(('Controle de NFs Tomadas'!$E$4:$E$9993=$A$1)*('Controle de NFs Tomadas'!$C$4:$C$9993=BY$2)*('Controle de NFs Tomadas'!$G$4:$G$9993=$A37)*('Controle de NFs Tomadas'!$I$4:$I$9993))</f>
        <v>0</v>
      </c>
      <c r="BZ37" s="168">
        <f>SUMPRODUCT(('Controle de NFs Tomadas'!$E$4:$E$9993=$A$1)*('Controle de NFs Tomadas'!$C$4:$C$9993=BZ$2)*('Controle de NFs Tomadas'!$G$4:$G$9993=$A37)*('Controle de NFs Tomadas'!$I$4:$I$9993))</f>
        <v>362.8</v>
      </c>
      <c r="CA37" s="168">
        <f>SUMPRODUCT(('Controle de NFs Tomadas'!$E$4:$E$9993=$A$1)*('Controle de NFs Tomadas'!$C$4:$C$9993=CA$2)*('Controle de NFs Tomadas'!$G$4:$G$9993=$A37)*('Controle de NFs Tomadas'!$I$4:$I$9993))</f>
        <v>0</v>
      </c>
      <c r="CB37" s="168">
        <f>SUMPRODUCT(('Controle de NFs Tomadas'!$E$4:$E$9993=$A$1)*('Controle de NFs Tomadas'!$C$4:$C$9993=CB$2)*('Controle de NFs Tomadas'!$G$4:$G$9993=$A37)*('Controle de NFs Tomadas'!$I$4:$I$9993))</f>
        <v>0</v>
      </c>
      <c r="CC37" s="168">
        <f>SUMPRODUCT(('Controle de NFs Tomadas'!$E$4:$E$9993=$A$1)*('Controle de NFs Tomadas'!$C$4:$C$9993=CC$2)*('Controle de NFs Tomadas'!$G$4:$G$9993=$A37)*('Controle de NFs Tomadas'!$I$4:$I$9993))</f>
        <v>0</v>
      </c>
      <c r="CD37" s="168">
        <f>SUMPRODUCT(('Controle de NFs Tomadas'!$E$4:$E$9993=$A$1)*('Controle de NFs Tomadas'!$C$4:$C$9993=CD$2)*('Controle de NFs Tomadas'!$G$4:$G$9993=$A37)*('Controle de NFs Tomadas'!$I$4:$I$9993))</f>
        <v>0</v>
      </c>
      <c r="CE37" s="168">
        <f>SUMPRODUCT(('Controle de NFs Tomadas'!$E$4:$E$9993=$A$1)*('Controle de NFs Tomadas'!$C$4:$C$9993=CE$2)*('Controle de NFs Tomadas'!$G$4:$G$9993=$A37)*('Controle de NFs Tomadas'!$I$4:$I$9993))</f>
        <v>0</v>
      </c>
      <c r="CF37" s="168">
        <f>SUMPRODUCT(('Controle de NFs Tomadas'!$E$4:$E$9993=$A$1)*('Controle de NFs Tomadas'!$C$4:$C$9993=CF$2)*('Controle de NFs Tomadas'!$G$4:$G$9993=$A37)*('Controle de NFs Tomadas'!$I$4:$I$9993))</f>
        <v>0</v>
      </c>
      <c r="CG37" s="168">
        <f>SUMPRODUCT(('Controle de NFs Tomadas'!$E$4:$E$9993=$A$1)*('Controle de NFs Tomadas'!$C$4:$C$9993=CG$2)*('Controle de NFs Tomadas'!$G$4:$G$9993=$A37)*('Controle de NFs Tomadas'!$I$4:$I$9993))</f>
        <v>0</v>
      </c>
      <c r="CH37" s="168">
        <f>SUMPRODUCT(('Controle de NFs Tomadas'!$E$4:$E$9993=$A$1)*('Controle de NFs Tomadas'!$C$4:$C$9993=CH$2)*('Controle de NFs Tomadas'!$G$4:$G$9993=$A37)*('Controle de NFs Tomadas'!$I$4:$I$9993))</f>
        <v>0</v>
      </c>
      <c r="CI37" s="168">
        <f>SUMPRODUCT(('Controle de NFs Tomadas'!$E$4:$E$9993=$A$1)*('Controle de NFs Tomadas'!$C$4:$C$9993=CI$2)*('Controle de NFs Tomadas'!$G$4:$G$9993=$A37)*('Controle de NFs Tomadas'!$I$4:$I$9993))</f>
        <v>0</v>
      </c>
      <c r="CJ37" s="168">
        <f>SUMPRODUCT(('Controle de NFs Tomadas'!$E$4:$E$9993=$A$1)*('Controle de NFs Tomadas'!$C$4:$C$9993=CJ$2)*('Controle de NFs Tomadas'!$G$4:$G$9993=$A37)*('Controle de NFs Tomadas'!$I$4:$I$9993))</f>
        <v>0</v>
      </c>
      <c r="CK37" s="168">
        <f>SUMPRODUCT(('Controle de NFs Tomadas'!$E$4:$E$9993=$A$1)*('Controle de NFs Tomadas'!$C$4:$C$9993=CK$2)*('Controle de NFs Tomadas'!$G$4:$G$9993=$A37)*('Controle de NFs Tomadas'!$I$4:$I$9993))</f>
        <v>0</v>
      </c>
      <c r="CL37" s="168">
        <f>SUMPRODUCT(('Controle de NFs Tomadas'!$E$4:$E$9993=$A$1)*('Controle de NFs Tomadas'!$C$4:$C$9993=CL$2)*('Controle de NFs Tomadas'!$G$4:$G$9993=$A37)*('Controle de NFs Tomadas'!$I$4:$I$9993))</f>
        <v>0</v>
      </c>
      <c r="CM37" s="168">
        <f>SUMPRODUCT(('Controle de NFs Tomadas'!$E$4:$E$9993=$A$1)*('Controle de NFs Tomadas'!$C$4:$C$9993=CM$2)*('Controle de NFs Tomadas'!$G$4:$G$9993=$A37)*('Controle de NFs Tomadas'!$I$4:$I$9993))</f>
        <v>0</v>
      </c>
      <c r="CN37" s="168">
        <v>237.7</v>
      </c>
      <c r="CO37" s="168">
        <f>SUMPRODUCT(('Controle de NFs Tomadas'!$E$4:$E$9993=$A$1)*('Controle de NFs Tomadas'!$C$4:$C$9993=CO$2)*('Controle de NFs Tomadas'!$G$4:$G$9993=$A37)*('Controle de NFs Tomadas'!$I$4:$I$9993))</f>
        <v>0</v>
      </c>
      <c r="CP37" s="168">
        <f>SUMPRODUCT(('Controle de NFs Tomadas'!$E$4:$E$9993=$A$1)*('Controle de NFs Tomadas'!$C$4:$C$9993=CP$2)*('Controle de NFs Tomadas'!$G$4:$G$9993=$A37)*('Controle de NFs Tomadas'!$I$4:$I$9993))</f>
        <v>0</v>
      </c>
      <c r="CQ37" s="168">
        <f>SUMPRODUCT(('Controle de NFs Tomadas'!$E$4:$E$9993=$A$1)*('Controle de NFs Tomadas'!$C$4:$C$9993=CQ$2)*('Controle de NFs Tomadas'!$G$4:$G$9993=$A37)*('Controle de NFs Tomadas'!$I$4:$I$9993))</f>
        <v>0</v>
      </c>
      <c r="CR37" s="168">
        <f>SUMPRODUCT(('Controle de NFs Tomadas'!$E$4:$E$9993=$A$1)*('Controle de NFs Tomadas'!$C$4:$C$9993=CR$2)*('Controle de NFs Tomadas'!$G$4:$G$9993=$A37)*('Controle de NFs Tomadas'!$I$4:$I$9993))</f>
        <v>0</v>
      </c>
      <c r="CS37" s="168">
        <f>SUMPRODUCT(('Controle de NFs Tomadas'!$E$4:$E$9993=$A$1)*('Controle de NFs Tomadas'!$C$4:$C$9993=CS$2)*('Controle de NFs Tomadas'!$G$4:$G$9993=$A37)*('Controle de NFs Tomadas'!$I$4:$I$9993))</f>
        <v>0</v>
      </c>
      <c r="CT37" s="168">
        <f>SUMPRODUCT(('Controle de NFs Tomadas'!$E$4:$E$9993=$A$1)*('Controle de NFs Tomadas'!$C$4:$C$9993=CT$2)*('Controle de NFs Tomadas'!$G$4:$G$9993=$A37)*('Controle de NFs Tomadas'!$I$4:$I$9993))</f>
        <v>0</v>
      </c>
      <c r="CU37" s="168">
        <f>SUMPRODUCT(('Controle de NFs Tomadas'!$E$4:$E$9993=$A$1)*('Controle de NFs Tomadas'!$C$4:$C$9993=CU$2)*('Controle de NFs Tomadas'!$G$4:$G$9993=$A37)*('Controle de NFs Tomadas'!$I$4:$I$9993))</f>
        <v>0</v>
      </c>
      <c r="CV37" s="168">
        <f>SUMPRODUCT(('Controle de NFs Tomadas'!$E$4:$E$9993=$A$1)*('Controle de NFs Tomadas'!$C$4:$C$9993=CV$2)*('Controle de NFs Tomadas'!$G$4:$G$9993=$A37)*('Controle de NFs Tomadas'!$I$4:$I$9993))</f>
        <v>0</v>
      </c>
      <c r="CW37" s="168">
        <f>SUMPRODUCT(('Controle de NFs Tomadas'!$E$4:$E$9993=$A$1)*('Controle de NFs Tomadas'!$C$4:$C$9993=CW$2)*('Controle de NFs Tomadas'!$G$4:$G$9993=$A37)*('Controle de NFs Tomadas'!$I$4:$I$9993))</f>
        <v>0</v>
      </c>
      <c r="CX37" s="168">
        <f>SUMPRODUCT(('Controle de NFs Tomadas'!$E$4:$E$9993=$A$1)*('Controle de NFs Tomadas'!$C$4:$C$9993=CX$2)*('Controle de NFs Tomadas'!$G$4:$G$9993=$A37)*('Controle de NFs Tomadas'!$I$4:$I$9993))</f>
        <v>0</v>
      </c>
      <c r="CY37" s="168">
        <f>SUMPRODUCT(('Controle de NFs Tomadas'!$E$4:$E$9993=$A$1)*('Controle de NFs Tomadas'!$C$4:$C$9993=CY$2)*('Controle de NFs Tomadas'!$G$4:$G$9993=$A37)*('Controle de NFs Tomadas'!$I$4:$I$9993))</f>
        <v>0</v>
      </c>
      <c r="CZ37" s="168">
        <f>SUMPRODUCT(('Controle de NFs Tomadas'!$E$4:$E$9993=$A$1)*('Controle de NFs Tomadas'!$C$4:$C$9993=CZ$2)*('Controle de NFs Tomadas'!$G$4:$G$9993=$A37)*('Controle de NFs Tomadas'!$I$4:$I$9993))</f>
        <v>0</v>
      </c>
      <c r="DA37" s="168">
        <f>SUMPRODUCT(('Controle de NFs Tomadas'!$E$4:$E$9993=$A$1)*('Controle de NFs Tomadas'!$C$4:$C$9993=DA$2)*('Controle de NFs Tomadas'!$G$4:$G$9993=$A37)*('Controle de NFs Tomadas'!$I$4:$I$9993))</f>
        <v>0</v>
      </c>
      <c r="DB37" s="168">
        <f>SUMPRODUCT(('Controle de NFs Tomadas'!$E$4:$E$9993=$A$1)*('Controle de NFs Tomadas'!$C$4:$C$9993=DB$2)*('Controle de NFs Tomadas'!$G$4:$G$9993=$A37)*('Controle de NFs Tomadas'!$I$4:$I$9993))</f>
        <v>0</v>
      </c>
      <c r="DC37" s="168">
        <f>SUMPRODUCT(('Controle de NFs Tomadas'!$E$4:$E$9993=$A$1)*('Controle de NFs Tomadas'!$C$4:$C$9993=DC$2)*('Controle de NFs Tomadas'!$G$4:$G$9993=$A37)*('Controle de NFs Tomadas'!$I$4:$I$9993))</f>
        <v>0</v>
      </c>
      <c r="DD37" s="168">
        <f>SUMPRODUCT(('Controle de NFs Tomadas'!$E$4:$E$9993=$A$1)*('Controle de NFs Tomadas'!$C$4:$C$9993=DD$2)*('Controle de NFs Tomadas'!$G$4:$G$9993=$A37)*('Controle de NFs Tomadas'!$I$4:$I$9993))</f>
        <v>0</v>
      </c>
      <c r="DE37" s="168">
        <f>SUMPRODUCT(('Controle de NFs Tomadas'!$E$4:$E$9993=$A$1)*('Controle de NFs Tomadas'!$C$4:$C$9993=DE$2)*('Controle de NFs Tomadas'!$G$4:$G$9993=$A37)*('Controle de NFs Tomadas'!$I$4:$I$9993))</f>
        <v>0</v>
      </c>
      <c r="DF37" s="168">
        <f>SUMPRODUCT(('Controle de NFs Tomadas'!$E$4:$E$9993=$A$1)*('Controle de NFs Tomadas'!$C$4:$C$9993=DF$2)*('Controle de NFs Tomadas'!$G$4:$G$9993=$A37)*('Controle de NFs Tomadas'!$I$4:$I$9993))</f>
        <v>0</v>
      </c>
      <c r="DG37" s="168">
        <f>SUMPRODUCT(('Controle de NFs Tomadas'!$E$4:$E$9993=$A$1)*('Controle de NFs Tomadas'!$C$4:$C$9993=DG$2)*('Controle de NFs Tomadas'!$G$4:$G$9993=$A37)*('Controle de NFs Tomadas'!$I$4:$I$9993))</f>
        <v>0</v>
      </c>
      <c r="DH37" s="168">
        <f>SUMPRODUCT(('Controle de NFs Tomadas'!$E$4:$E$9993=$A$1)*('Controle de NFs Tomadas'!$C$4:$C$9993=DH$2)*('Controle de NFs Tomadas'!$G$4:$G$9993=$A37)*('Controle de NFs Tomadas'!$I$4:$I$9993))</f>
        <v>0</v>
      </c>
      <c r="DI37" s="168">
        <f>SUMPRODUCT(('Controle de NFs Tomadas'!$E$4:$E$9993=$A$1)*('Controle de NFs Tomadas'!$C$4:$C$9993=DI$2)*('Controle de NFs Tomadas'!$G$4:$G$9993=$A37)*('Controle de NFs Tomadas'!$I$4:$I$9993))</f>
        <v>0</v>
      </c>
      <c r="DJ37" s="168">
        <f>SUMPRODUCT(('Controle de NFs Tomadas'!$E$4:$E$9993=$A$1)*('Controle de NFs Tomadas'!$C$4:$C$9993=DJ$2)*('Controle de NFs Tomadas'!$G$4:$G$9993=$A37)*('Controle de NFs Tomadas'!$I$4:$I$9993))</f>
        <v>0</v>
      </c>
      <c r="DK37" s="168">
        <f>SUMPRODUCT(('Controle de NFs Tomadas'!$E$4:$E$9993=$A$1)*('Controle de NFs Tomadas'!$C$4:$C$9993=DK$2)*('Controle de NFs Tomadas'!$G$4:$G$9993=$A37)*('Controle de NFs Tomadas'!$I$4:$I$9993))</f>
        <v>0</v>
      </c>
      <c r="DL37" s="168">
        <f>SUMPRODUCT(('Controle de NFs Tomadas'!$E$4:$E$9993=$A$1)*('Controle de NFs Tomadas'!$C$4:$C$9993=DL$2)*('Controle de NFs Tomadas'!$G$4:$G$9993=$A37)*('Controle de NFs Tomadas'!$I$4:$I$9993))</f>
        <v>0</v>
      </c>
      <c r="DM37" s="168">
        <f>SUMPRODUCT(('Controle de NFs Tomadas'!$E$4:$E$9993=$A$1)*('Controle de NFs Tomadas'!$C$4:$C$9993=DM$2)*('Controle de NFs Tomadas'!$G$4:$G$9993=$A37)*('Controle de NFs Tomadas'!$I$4:$I$9993))</f>
        <v>0</v>
      </c>
      <c r="DN37" s="168">
        <f>SUMPRODUCT(('Controle de NFs Tomadas'!$E$4:$E$9993=$A$1)*('Controle de NFs Tomadas'!$C$4:$C$9993=DN$2)*('Controle de NFs Tomadas'!$G$4:$G$9993=$A37)*('Controle de NFs Tomadas'!$I$4:$I$9993))</f>
        <v>0</v>
      </c>
      <c r="DO37" s="168">
        <f>SUMPRODUCT(('Controle de NFs Tomadas'!$E$4:$E$9993=$A$1)*('Controle de NFs Tomadas'!$C$4:$C$9993=DO$2)*('Controle de NFs Tomadas'!$G$4:$G$9993=$A37)*('Controle de NFs Tomadas'!$I$4:$I$9993))</f>
        <v>0</v>
      </c>
      <c r="DP37" s="168">
        <f>SUMPRODUCT(('Controle de NFs Tomadas'!$E$4:$E$9993=$A$1)*('Controle de NFs Tomadas'!$C$4:$C$9993=DP$2)*('Controle de NFs Tomadas'!$G$4:$G$9993=$A37)*('Controle de NFs Tomadas'!$I$4:$I$9993))</f>
        <v>0</v>
      </c>
      <c r="DQ37" s="168">
        <f>SUMPRODUCT(('Controle de NFs Tomadas'!$E$4:$E$9993=$A$1)*('Controle de NFs Tomadas'!$C$4:$C$9993=DQ$2)*('Controle de NFs Tomadas'!$G$4:$G$9993=$A37)*('Controle de NFs Tomadas'!$I$4:$I$9993))</f>
        <v>0</v>
      </c>
      <c r="DR37" s="168">
        <f>SUMPRODUCT(('Controle de NFs Tomadas'!$E$4:$E$9993=$A$1)*('Controle de NFs Tomadas'!$C$4:$C$9993=DR$2)*('Controle de NFs Tomadas'!$G$4:$G$9993=$A37)*('Controle de NFs Tomadas'!$I$4:$I$9993))</f>
        <v>0</v>
      </c>
      <c r="DS37" s="168">
        <f>SUMPRODUCT(('Controle de NFs Tomadas'!$E$4:$E$9993=$A$1)*('Controle de NFs Tomadas'!$C$4:$C$9993=DS$2)*('Controle de NFs Tomadas'!$G$4:$G$9993=$A37)*('Controle de NFs Tomadas'!$I$4:$I$9993))</f>
        <v>0</v>
      </c>
      <c r="DT37" s="168">
        <f>SUMPRODUCT(('Controle de NFs Tomadas'!$E$4:$E$9993=$A$1)*('Controle de NFs Tomadas'!$C$4:$C$9993=DT$2)*('Controle de NFs Tomadas'!$G$4:$G$9993=$A37)*('Controle de NFs Tomadas'!$I$4:$I$9993))</f>
        <v>0</v>
      </c>
      <c r="DU37" s="168">
        <f>SUMPRODUCT(('Controle de NFs Tomadas'!$E$4:$E$9993=$A$1)*('Controle de NFs Tomadas'!$C$4:$C$9993=DU$2)*('Controle de NFs Tomadas'!$G$4:$G$9993=$A37)*('Controle de NFs Tomadas'!$I$4:$I$9993))</f>
        <v>0</v>
      </c>
      <c r="DV37" s="168">
        <f>SUMPRODUCT(('Controle de NFs Tomadas'!$E$4:$E$9993=$A$1)*('Controle de NFs Tomadas'!$C$4:$C$9993=DV$2)*('Controle de NFs Tomadas'!$G$4:$G$9993=$A37)*('Controle de NFs Tomadas'!$I$4:$I$9993))</f>
        <v>0</v>
      </c>
      <c r="DW37" s="168">
        <f>SUMPRODUCT(('Controle de NFs Tomadas'!$E$4:$E$9993=$A$1)*('Controle de NFs Tomadas'!$C$4:$C$9993=DW$2)*('Controle de NFs Tomadas'!$G$4:$G$9993=$A37)*('Controle de NFs Tomadas'!$I$4:$I$9993))</f>
        <v>0</v>
      </c>
      <c r="DX37" s="168">
        <f>SUMPRODUCT(('Controle de NFs Tomadas'!$E$4:$E$9993=$A$1)*('Controle de NFs Tomadas'!$C$4:$C$9993=DX$2)*('Controle de NFs Tomadas'!$G$4:$G$9993=$A37)*('Controle de NFs Tomadas'!$I$4:$I$9993))</f>
        <v>0</v>
      </c>
      <c r="DY37" s="168">
        <f>SUMPRODUCT(('Controle de NFs Tomadas'!$E$4:$E$9993=$A$1)*('Controle de NFs Tomadas'!$C$4:$C$9993=DY$2)*('Controle de NFs Tomadas'!$G$4:$G$9993=$A37)*('Controle de NFs Tomadas'!$I$4:$I$9993))</f>
        <v>0</v>
      </c>
      <c r="DZ37" s="168">
        <f>SUMPRODUCT(('Controle de NFs Tomadas'!$E$4:$E$9993=$A$1)*('Controle de NFs Tomadas'!$C$4:$C$9993=DZ$2)*('Controle de NFs Tomadas'!$G$4:$G$9993=$A37)*('Controle de NFs Tomadas'!$I$4:$I$9993))</f>
        <v>0</v>
      </c>
      <c r="EA37" s="168">
        <f>SUMPRODUCT(('Controle de NFs Tomadas'!$E$4:$E$9993=$A$1)*('Controle de NFs Tomadas'!$C$4:$C$9993=EA$2)*('Controle de NFs Tomadas'!$G$4:$G$9993=$A37)*('Controle de NFs Tomadas'!$I$4:$I$9993))</f>
        <v>0</v>
      </c>
      <c r="EB37" s="168">
        <f>SUMPRODUCT(('Controle de NFs Tomadas'!$E$4:$E$9993=$A$1)*('Controle de NFs Tomadas'!$C$4:$C$9993=EB$2)*('Controle de NFs Tomadas'!$G$4:$G$9993=$A37)*('Controle de NFs Tomadas'!$I$4:$I$9993))</f>
        <v>0</v>
      </c>
      <c r="EC37" s="168">
        <f>SUMPRODUCT(('Controle de NFs Tomadas'!$E$4:$E$9993=$A$1)*('Controle de NFs Tomadas'!$C$4:$C$9993=EC$2)*('Controle de NFs Tomadas'!$G$4:$G$9993=$A37)*('Controle de NFs Tomadas'!$I$4:$I$9993))</f>
        <v>0</v>
      </c>
      <c r="ED37" s="168">
        <f>SUMPRODUCT(('Controle de NFs Tomadas'!$E$4:$E$9993=$A$1)*('Controle de NFs Tomadas'!$C$4:$C$9993=ED$2)*('Controle de NFs Tomadas'!$G$4:$G$9993=$A37)*('Controle de NFs Tomadas'!$I$4:$I$9993))</f>
        <v>0</v>
      </c>
      <c r="EE37" s="168">
        <f>SUMPRODUCT(('Controle de NFs Tomadas'!$E$4:$E$9993=$A$1)*('Controle de NFs Tomadas'!$C$4:$C$9993=EE$2)*('Controle de NFs Tomadas'!$G$4:$G$9993=$A37)*('Controle de NFs Tomadas'!$I$4:$I$9993))</f>
        <v>0</v>
      </c>
      <c r="EF37" s="168">
        <f>SUMPRODUCT(('Controle de NFs Tomadas'!$E$4:$E$9993=$A$1)*('Controle de NFs Tomadas'!$C$4:$C$9993=EF$2)*('Controle de NFs Tomadas'!$G$4:$G$9993=$A37)*('Controle de NFs Tomadas'!$I$4:$I$9993))</f>
        <v>0</v>
      </c>
      <c r="EG37" s="168">
        <f>SUMPRODUCT(('Controle de NFs Tomadas'!$E$4:$E$9993=$A$1)*('Controle de NFs Tomadas'!$C$4:$C$9993=EG$2)*('Controle de NFs Tomadas'!$G$4:$G$9993=$A37)*('Controle de NFs Tomadas'!$I$4:$I$9993))</f>
        <v>0</v>
      </c>
      <c r="EH37" s="168">
        <f>SUMPRODUCT(('Controle de NFs Tomadas'!$E$4:$E$9993=$A$1)*('Controle de NFs Tomadas'!$C$4:$C$9993=EH$2)*('Controle de NFs Tomadas'!$G$4:$G$9993=$A37)*('Controle de NFs Tomadas'!$I$4:$I$9993))</f>
        <v>0</v>
      </c>
      <c r="EI37" s="168">
        <f>SUMPRODUCT(('Controle de NFs Tomadas'!$E$4:$E$9993=$A$1)*('Controle de NFs Tomadas'!$C$4:$C$9993=EI$2)*('Controle de NFs Tomadas'!$G$4:$G$9993=$A37)*('Controle de NFs Tomadas'!$I$4:$I$9993))</f>
        <v>0</v>
      </c>
      <c r="EJ37" s="168">
        <f>SUMPRODUCT(('Controle de NFs Tomadas'!$E$4:$E$9993=$A$1)*('Controle de NFs Tomadas'!$C$4:$C$9993=EJ$2)*('Controle de NFs Tomadas'!$G$4:$G$9993=$A37)*('Controle de NFs Tomadas'!$I$4:$I$9993))</f>
        <v>0</v>
      </c>
      <c r="EK37" s="168">
        <f>SUMPRODUCT(('Controle de NFs Tomadas'!$E$4:$E$9993=$A$1)*('Controle de NFs Tomadas'!$C$4:$C$9993=EK$2)*('Controle de NFs Tomadas'!$G$4:$G$9993=$A37)*('Controle de NFs Tomadas'!$I$4:$I$9993))</f>
        <v>0</v>
      </c>
      <c r="EL37" s="168">
        <f>SUMPRODUCT(('Controle de NFs Tomadas'!$E$4:$E$9993=$A$1)*('Controle de NFs Tomadas'!$C$4:$C$9993=EL$2)*('Controle de NFs Tomadas'!$G$4:$G$9993=$A37)*('Controle de NFs Tomadas'!$I$4:$I$9993))</f>
        <v>0</v>
      </c>
      <c r="EM37" s="168">
        <f>SUMPRODUCT(('Controle de NFs Tomadas'!$E$4:$E$9993=$A$1)*('Controle de NFs Tomadas'!$C$4:$C$9993=EM$2)*('Controle de NFs Tomadas'!$G$4:$G$9993=$A37)*('Controle de NFs Tomadas'!$I$4:$I$9993))</f>
        <v>0</v>
      </c>
      <c r="EN37" s="168">
        <f>SUMPRODUCT(('Controle de NFs Tomadas'!$E$4:$E$9993=$A$1)*('Controle de NFs Tomadas'!$C$4:$C$9993=EN$2)*('Controle de NFs Tomadas'!$G$4:$G$9993=$A37)*('Controle de NFs Tomadas'!$I$4:$I$9993))</f>
        <v>0</v>
      </c>
      <c r="EO37" s="168">
        <f>SUMPRODUCT(('Controle de NFs Tomadas'!$E$4:$E$9993=$A$1)*('Controle de NFs Tomadas'!$C$4:$C$9993=EO$2)*('Controle de NFs Tomadas'!$G$4:$G$9993=$A37)*('Controle de NFs Tomadas'!$I$4:$I$9993))</f>
        <v>0</v>
      </c>
      <c r="EP37" s="168">
        <f>SUMPRODUCT(('Controle de NFs Tomadas'!$E$4:$E$9993=$A$1)*('Controle de NFs Tomadas'!$C$4:$C$9993=EP$2)*('Controle de NFs Tomadas'!$G$4:$G$9993=$A37)*('Controle de NFs Tomadas'!$I$4:$I$9993))</f>
        <v>0</v>
      </c>
      <c r="EQ37" s="168">
        <f>SUMPRODUCT(('Controle de NFs Tomadas'!$E$4:$E$9993=$A$1)*('Controle de NFs Tomadas'!$C$4:$C$9993=EQ$2)*('Controle de NFs Tomadas'!$G$4:$G$9993=$A37)*('Controle de NFs Tomadas'!$I$4:$I$9993))</f>
        <v>0</v>
      </c>
      <c r="ER37" s="168">
        <f>SUMPRODUCT(('Controle de NFs Tomadas'!$E$4:$E$9993=$A$1)*('Controle de NFs Tomadas'!$C$4:$C$9993=ER$2)*('Controle de NFs Tomadas'!$G$4:$G$9993=$A37)*('Controle de NFs Tomadas'!$I$4:$I$9993))</f>
        <v>0</v>
      </c>
      <c r="ES37" s="168">
        <f>SUMPRODUCT(('Controle de NFs Tomadas'!$E$4:$E$9993=$A$1)*('Controle de NFs Tomadas'!$C$4:$C$9993=ES$2)*('Controle de NFs Tomadas'!$G$4:$G$9993=$A37)*('Controle de NFs Tomadas'!$I$4:$I$9993))</f>
        <v>0</v>
      </c>
      <c r="ET37" s="168">
        <f>SUMPRODUCT(('Controle de NFs Tomadas'!$E$4:$E$9993=$A$1)*('Controle de NFs Tomadas'!$C$4:$C$9993=ET$2)*('Controle de NFs Tomadas'!$G$4:$G$9993=$A37)*('Controle de NFs Tomadas'!$I$4:$I$9993))</f>
        <v>0</v>
      </c>
      <c r="EU37" s="168">
        <f>SUMPRODUCT(('Controle de NFs Tomadas'!$E$4:$E$9993=$A$1)*('Controle de NFs Tomadas'!$C$4:$C$9993=EU$2)*('Controle de NFs Tomadas'!$G$4:$G$9993=$A37)*('Controle de NFs Tomadas'!$I$4:$I$9993))</f>
        <v>0</v>
      </c>
      <c r="EV37" s="168">
        <f>SUMPRODUCT(('Controle de NFs Tomadas'!$E$4:$E$9993=$A$1)*('Controle de NFs Tomadas'!$C$4:$C$9993=EV$2)*('Controle de NFs Tomadas'!$G$4:$G$9993=$A37)*('Controle de NFs Tomadas'!$I$4:$I$9993))</f>
        <v>0</v>
      </c>
      <c r="EW37" s="168">
        <f>SUMPRODUCT(('Controle de NFs Tomadas'!$E$4:$E$9993=$A$1)*('Controle de NFs Tomadas'!$C$4:$C$9993=EW$2)*('Controle de NFs Tomadas'!$G$4:$G$9993=$A37)*('Controle de NFs Tomadas'!$I$4:$I$9993))</f>
        <v>0</v>
      </c>
      <c r="EX37" s="168">
        <f>SUMPRODUCT(('Controle de NFs Tomadas'!$E$4:$E$9993=$A$1)*('Controle de NFs Tomadas'!$C$4:$C$9993=EX$2)*('Controle de NFs Tomadas'!$G$4:$G$9993=$A37)*('Controle de NFs Tomadas'!$I$4:$I$9993))</f>
        <v>0</v>
      </c>
      <c r="EY37" s="168">
        <f>SUMPRODUCT(('Controle de NFs Tomadas'!$E$4:$E$9993=$A$1)*('Controle de NFs Tomadas'!$C$4:$C$9993=EY$2)*('Controle de NFs Tomadas'!$G$4:$G$9993=$A37)*('Controle de NFs Tomadas'!$I$4:$I$9993))</f>
        <v>0</v>
      </c>
      <c r="EZ37" s="168">
        <f>SUMPRODUCT(('Controle de NFs Tomadas'!$E$4:$E$9993=$A$1)*('Controle de NFs Tomadas'!$C$4:$C$9993=EZ$2)*('Controle de NFs Tomadas'!$G$4:$G$9993=$A37)*('Controle de NFs Tomadas'!$I$4:$I$9993))</f>
        <v>0</v>
      </c>
      <c r="FA37" s="168">
        <f>SUMPRODUCT(('Controle de NFs Tomadas'!$E$4:$E$9993=$A$1)*('Controle de NFs Tomadas'!$C$4:$C$9993=FA$2)*('Controle de NFs Tomadas'!$G$4:$G$9993=$A37)*('Controle de NFs Tomadas'!$I$4:$I$9993))</f>
        <v>0</v>
      </c>
      <c r="FB37" s="168">
        <f>SUMPRODUCT(('Controle de NFs Tomadas'!$E$4:$E$9993=$A$1)*('Controle de NFs Tomadas'!$C$4:$C$9993=FB$2)*('Controle de NFs Tomadas'!$G$4:$G$9993=$A37)*('Controle de NFs Tomadas'!$I$4:$I$9993))</f>
        <v>0</v>
      </c>
      <c r="FC37" s="168">
        <f>SUMPRODUCT(('Controle de NFs Tomadas'!$E$4:$E$9993=$A$1)*('Controle de NFs Tomadas'!$C$4:$C$9993=FC$2)*('Controle de NFs Tomadas'!$G$4:$G$9993=$A37)*('Controle de NFs Tomadas'!$I$4:$I$9993))</f>
        <v>0</v>
      </c>
      <c r="FD37" s="168">
        <f>SUMPRODUCT(('Controle de NFs Tomadas'!$E$4:$E$9993=$A$1)*('Controle de NFs Tomadas'!$C$4:$C$9993=FD$2)*('Controle de NFs Tomadas'!$G$4:$G$9993=$A37)*('Controle de NFs Tomadas'!$I$4:$I$9993))</f>
        <v>0</v>
      </c>
      <c r="FE37" s="168">
        <f>SUMPRODUCT(('Controle de NFs Tomadas'!$E$4:$E$9993=$A$1)*('Controle de NFs Tomadas'!$C$4:$C$9993=FE$2)*('Controle de NFs Tomadas'!$G$4:$G$9993=$A37)*('Controle de NFs Tomadas'!$I$4:$I$9993))</f>
        <v>0</v>
      </c>
      <c r="FF37" s="168">
        <f>SUMPRODUCT(('Controle de NFs Tomadas'!$E$4:$E$9993=$A$1)*('Controle de NFs Tomadas'!$C$4:$C$9993=FF$2)*('Controle de NFs Tomadas'!$G$4:$G$9993=$A37)*('Controle de NFs Tomadas'!$I$4:$I$9993))</f>
        <v>0</v>
      </c>
      <c r="FG37" s="168">
        <f>SUMPRODUCT(('Controle de NFs Tomadas'!$E$4:$E$9993=$A$1)*('Controle de NFs Tomadas'!$C$4:$C$9993=FG$2)*('Controle de NFs Tomadas'!$G$4:$G$9993=$A37)*('Controle de NFs Tomadas'!$I$4:$I$9993))</f>
        <v>0</v>
      </c>
      <c r="FH37" s="168">
        <f>SUMPRODUCT(('Controle de NFs Tomadas'!$E$4:$E$9993=$A$1)*('Controle de NFs Tomadas'!$C$4:$C$9993=FH$2)*('Controle de NFs Tomadas'!$G$4:$G$9993=$A37)*('Controle de NFs Tomadas'!$I$4:$I$9993))</f>
        <v>0</v>
      </c>
      <c r="FI37" s="168">
        <f>SUMPRODUCT(('Controle de NFs Tomadas'!$E$4:$E$9993=$A$1)*('Controle de NFs Tomadas'!$C$4:$C$9993=FI$2)*('Controle de NFs Tomadas'!$G$4:$G$9993=$A37)*('Controle de NFs Tomadas'!$I$4:$I$9993))</f>
        <v>0</v>
      </c>
      <c r="FJ37" s="168">
        <f>SUMPRODUCT(('Controle de NFs Tomadas'!$E$4:$E$9993=$A$1)*('Controle de NFs Tomadas'!$C$4:$C$9993=FJ$2)*('Controle de NFs Tomadas'!$G$4:$G$9993=$A37)*('Controle de NFs Tomadas'!$I$4:$I$9993))</f>
        <v>0</v>
      </c>
      <c r="FK37" s="168">
        <f>SUMPRODUCT(('Controle de NFs Tomadas'!$E$4:$E$9993=$A$1)*('Controle de NFs Tomadas'!$C$4:$C$9993=FK$2)*('Controle de NFs Tomadas'!$G$4:$G$9993=$A37)*('Controle de NFs Tomadas'!$I$4:$I$9993))</f>
        <v>0</v>
      </c>
      <c r="FL37" s="168">
        <f>SUMPRODUCT(('Controle de NFs Tomadas'!$E$4:$E$9993=$A$1)*('Controle de NFs Tomadas'!$C$4:$C$9993=FL$2)*('Controle de NFs Tomadas'!$G$4:$G$9993=$A37)*('Controle de NFs Tomadas'!$I$4:$I$9993))</f>
        <v>0</v>
      </c>
      <c r="FM37" s="168">
        <f>SUMPRODUCT(('Controle de NFs Tomadas'!$E$4:$E$9993=$A$1)*('Controle de NFs Tomadas'!$C$4:$C$9993=FM$2)*('Controle de NFs Tomadas'!$G$4:$G$9993=$A37)*('Controle de NFs Tomadas'!$I$4:$I$9993))</f>
        <v>0</v>
      </c>
      <c r="FN37" s="168">
        <f>SUMPRODUCT(('Controle de NFs Tomadas'!$E$4:$E$9993=$A$1)*('Controle de NFs Tomadas'!$C$4:$C$9993=FN$2)*('Controle de NFs Tomadas'!$G$4:$G$9993=$A37)*('Controle de NFs Tomadas'!$I$4:$I$9993))</f>
        <v>0</v>
      </c>
      <c r="FO37" s="168">
        <f>SUMPRODUCT(('Controle de NFs Tomadas'!$E$4:$E$9993=$A$1)*('Controle de NFs Tomadas'!$C$4:$C$9993=FO$2)*('Controle de NFs Tomadas'!$G$4:$G$9993=$A37)*('Controle de NFs Tomadas'!$I$4:$I$9993))</f>
        <v>0</v>
      </c>
      <c r="FP37" s="168">
        <f>SUMPRODUCT(('Controle de NFs Tomadas'!$E$4:$E$9993=$A$1)*('Controle de NFs Tomadas'!$C$4:$C$9993=FP$2)*('Controle de NFs Tomadas'!$G$4:$G$9993=$A37)*('Controle de NFs Tomadas'!$I$4:$I$9993))</f>
        <v>0</v>
      </c>
      <c r="FQ37" s="168">
        <f>SUMPRODUCT(('Controle de NFs Tomadas'!$E$4:$E$9993=$A$1)*('Controle de NFs Tomadas'!$C$4:$C$9993=FQ$2)*('Controle de NFs Tomadas'!$G$4:$G$9993=$A37)*('Controle de NFs Tomadas'!$I$4:$I$9993))</f>
        <v>0</v>
      </c>
      <c r="FR37" s="168">
        <f>SUMPRODUCT(('Controle de NFs Tomadas'!$E$4:$E$9993=$A$1)*('Controle de NFs Tomadas'!$C$4:$C$9993=FR$2)*('Controle de NFs Tomadas'!$G$4:$G$9993=$A37)*('Controle de NFs Tomadas'!$I$4:$I$9993))</f>
        <v>0</v>
      </c>
      <c r="FS37" s="168">
        <f>SUMPRODUCT(('Controle de NFs Tomadas'!$E$4:$E$9993=$A$1)*('Controle de NFs Tomadas'!$C$4:$C$9993=FS$2)*('Controle de NFs Tomadas'!$G$4:$G$9993=$A37)*('Controle de NFs Tomadas'!$I$4:$I$9993))</f>
        <v>0</v>
      </c>
      <c r="FT37" s="168">
        <f>SUMPRODUCT(('Controle de NFs Tomadas'!$E$4:$E$9993=$A$1)*('Controle de NFs Tomadas'!$C$4:$C$9993=FT$2)*('Controle de NFs Tomadas'!$G$4:$G$9993=$A37)*('Controle de NFs Tomadas'!$I$4:$I$9993))</f>
        <v>0</v>
      </c>
      <c r="FU37" s="168">
        <f>SUMPRODUCT(('Controle de NFs Tomadas'!$E$4:$E$9993=$A$1)*('Controle de NFs Tomadas'!$C$4:$C$9993=FU$2)*('Controle de NFs Tomadas'!$G$4:$G$9993=$A37)*('Controle de NFs Tomadas'!$I$4:$I$9993))</f>
        <v>0</v>
      </c>
      <c r="FV37" s="168">
        <f>SUMPRODUCT(('Controle de NFs Tomadas'!$E$4:$E$9993=$A$1)*('Controle de NFs Tomadas'!$C$4:$C$9993=FV$2)*('Controle de NFs Tomadas'!$G$4:$G$9993=$A37)*('Controle de NFs Tomadas'!$I$4:$I$9993))</f>
        <v>0</v>
      </c>
      <c r="FW37" s="168">
        <f>SUMPRODUCT(('Controle de NFs Tomadas'!$E$4:$E$9993=$A$1)*('Controle de NFs Tomadas'!$C$4:$C$9993=FW$2)*('Controle de NFs Tomadas'!$G$4:$G$9993=$A37)*('Controle de NFs Tomadas'!$I$4:$I$9993))</f>
        <v>0</v>
      </c>
      <c r="FX37" s="168">
        <f>SUMPRODUCT(('Controle de NFs Tomadas'!$E$4:$E$9993=$A$1)*('Controle de NFs Tomadas'!$C$4:$C$9993=FX$2)*('Controle de NFs Tomadas'!$G$4:$G$9993=$A37)*('Controle de NFs Tomadas'!$I$4:$I$9993))</f>
        <v>0</v>
      </c>
      <c r="FY37" s="168">
        <f>SUMPRODUCT(('Controle de NFs Tomadas'!$E$4:$E$9993=$A$1)*('Controle de NFs Tomadas'!$C$4:$C$9993=FY$2)*('Controle de NFs Tomadas'!$G$4:$G$9993=$A37)*('Controle de NFs Tomadas'!$I$4:$I$9993))</f>
        <v>0</v>
      </c>
      <c r="FZ37" s="168">
        <f>SUMPRODUCT(('Controle de NFs Tomadas'!$E$4:$E$9993=$A$1)*('Controle de NFs Tomadas'!$C$4:$C$9993=FZ$2)*('Controle de NFs Tomadas'!$G$4:$G$9993=$A37)*('Controle de NFs Tomadas'!$I$4:$I$9993))</f>
        <v>0</v>
      </c>
      <c r="GA37" s="168">
        <f>SUMPRODUCT(('Controle de NFs Tomadas'!$E$4:$E$9993=$A$1)*('Controle de NFs Tomadas'!$C$4:$C$9993=GA$2)*('Controle de NFs Tomadas'!$G$4:$G$9993=$A37)*('Controle de NFs Tomadas'!$I$4:$I$9993))</f>
        <v>0</v>
      </c>
      <c r="GB37" s="168">
        <f>SUMPRODUCT(('Controle de NFs Tomadas'!$E$4:$E$9993=$A$1)*('Controle de NFs Tomadas'!$C$4:$C$9993=GB$2)*('Controle de NFs Tomadas'!$G$4:$G$9993=$A37)*('Controle de NFs Tomadas'!$I$4:$I$9993))</f>
        <v>0</v>
      </c>
      <c r="GC37" s="168">
        <f>SUMPRODUCT(('Controle de NFs Tomadas'!$E$4:$E$9993=$A$1)*('Controle de NFs Tomadas'!$C$4:$C$9993=GC$2)*('Controle de NFs Tomadas'!$G$4:$G$9993=$A37)*('Controle de NFs Tomadas'!$I$4:$I$9993))</f>
        <v>0</v>
      </c>
      <c r="GD37" s="168">
        <f>SUMPRODUCT(('Controle de NFs Tomadas'!$E$4:$E$9993=$A$1)*('Controle de NFs Tomadas'!$C$4:$C$9993=GD$2)*('Controle de NFs Tomadas'!$G$4:$G$9993=$A37)*('Controle de NFs Tomadas'!$I$4:$I$9993))</f>
        <v>0</v>
      </c>
      <c r="GE37" s="168">
        <f>SUMPRODUCT(('Controle de NFs Tomadas'!$E$4:$E$9993=$A$1)*('Controle de NFs Tomadas'!$C$4:$C$9993=GE$2)*('Controle de NFs Tomadas'!$G$4:$G$9993=$A37)*('Controle de NFs Tomadas'!$I$4:$I$9993))</f>
        <v>0</v>
      </c>
      <c r="GF37" s="168">
        <f>SUMPRODUCT(('Controle de NFs Tomadas'!$E$4:$E$9993=$A$1)*('Controle de NFs Tomadas'!$C$4:$C$9993=GF$2)*('Controle de NFs Tomadas'!$G$4:$G$9993=$A37)*('Controle de NFs Tomadas'!$I$4:$I$9993))</f>
        <v>0</v>
      </c>
      <c r="GG37" s="168">
        <f>SUMPRODUCT(('Controle de NFs Tomadas'!$E$4:$E$9993=$A$1)*('Controle de NFs Tomadas'!$C$4:$C$9993=GG$2)*('Controle de NFs Tomadas'!$G$4:$G$9993=$A37)*('Controle de NFs Tomadas'!$I$4:$I$9993))</f>
        <v>0</v>
      </c>
      <c r="GH37" s="168">
        <f>SUMPRODUCT(('Controle de NFs Tomadas'!$E$4:$E$9993=$A$1)*('Controle de NFs Tomadas'!$C$4:$C$9993=GH$2)*('Controle de NFs Tomadas'!$G$4:$G$9993=$A37)*('Controle de NFs Tomadas'!$I$4:$I$9993))</f>
        <v>0</v>
      </c>
      <c r="GI37" s="168">
        <f>SUMPRODUCT(('Controle de NFs Tomadas'!$E$4:$E$9993=$A$1)*('Controle de NFs Tomadas'!$C$4:$C$9993=GI$2)*('Controle de NFs Tomadas'!$G$4:$G$9993=$A37)*('Controle de NFs Tomadas'!$I$4:$I$9993))</f>
        <v>0</v>
      </c>
      <c r="GJ37" s="168">
        <f>SUMPRODUCT(('Controle de NFs Tomadas'!$E$4:$E$9993=$A$1)*('Controle de NFs Tomadas'!$C$4:$C$9993=GJ$2)*('Controle de NFs Tomadas'!$G$4:$G$9993=$A37)*('Controle de NFs Tomadas'!$I$4:$I$9993))</f>
        <v>0</v>
      </c>
      <c r="GK37" s="168">
        <f>SUMPRODUCT(('Controle de NFs Tomadas'!$E$4:$E$9993=$A$1)*('Controle de NFs Tomadas'!$C$4:$C$9993=GK$2)*('Controle de NFs Tomadas'!$G$4:$G$9993=$A37)*('Controle de NFs Tomadas'!$I$4:$I$9993))</f>
        <v>0</v>
      </c>
      <c r="GL37" s="168">
        <f>SUMPRODUCT(('Controle de NFs Tomadas'!$E$4:$E$9993=$A$1)*('Controle de NFs Tomadas'!$C$4:$C$9993=GL$2)*('Controle de NFs Tomadas'!$G$4:$G$9993=$A37)*('Controle de NFs Tomadas'!$I$4:$I$9993))</f>
        <v>0</v>
      </c>
      <c r="GM37" s="168">
        <f>SUMPRODUCT(('Controle de NFs Tomadas'!$E$4:$E$9993=$A$1)*('Controle de NFs Tomadas'!$C$4:$C$9993=GM$2)*('Controle de NFs Tomadas'!$G$4:$G$9993=$A37)*('Controle de NFs Tomadas'!$I$4:$I$9993))</f>
        <v>0</v>
      </c>
      <c r="GN37" s="168">
        <f>SUMPRODUCT(('Controle de NFs Tomadas'!$E$4:$E$9993=$A$1)*('Controle de NFs Tomadas'!$C$4:$C$9993=GN$2)*('Controle de NFs Tomadas'!$G$4:$G$9993=$A37)*('Controle de NFs Tomadas'!$I$4:$I$9993))</f>
        <v>0</v>
      </c>
      <c r="GO37" s="168">
        <f>SUMPRODUCT(('Controle de NFs Tomadas'!$E$4:$E$9993=$A$1)*('Controle de NFs Tomadas'!$C$4:$C$9993=GO$2)*('Controle de NFs Tomadas'!$G$4:$G$9993=$A37)*('Controle de NFs Tomadas'!$I$4:$I$9993))</f>
        <v>0</v>
      </c>
      <c r="GP37" s="168">
        <f>SUMPRODUCT(('Controle de NFs Tomadas'!$E$4:$E$9993=$A$1)*('Controle de NFs Tomadas'!$C$4:$C$9993=GP$2)*('Controle de NFs Tomadas'!$G$4:$G$9993=$A37)*('Controle de NFs Tomadas'!$I$4:$I$9993))</f>
        <v>0</v>
      </c>
      <c r="GQ37" s="168">
        <f>SUMPRODUCT(('Controle de NFs Tomadas'!$E$4:$E$9993=$A$1)*('Controle de NFs Tomadas'!$C$4:$C$9993=GQ$2)*('Controle de NFs Tomadas'!$G$4:$G$9993=$A37)*('Controle de NFs Tomadas'!$I$4:$I$9993))</f>
        <v>0</v>
      </c>
      <c r="GR37" s="168">
        <f>SUMPRODUCT(('Controle de NFs Tomadas'!$E$4:$E$9993=$A$1)*('Controle de NFs Tomadas'!$C$4:$C$9993=GR$2)*('Controle de NFs Tomadas'!$G$4:$G$9993=$A37)*('Controle de NFs Tomadas'!$I$4:$I$9993))</f>
        <v>0</v>
      </c>
      <c r="GS37" s="168">
        <f>SUMPRODUCT(('Controle de NFs Tomadas'!$E$4:$E$9993=$A$1)*('Controle de NFs Tomadas'!$C$4:$C$9993=GS$2)*('Controle de NFs Tomadas'!$G$4:$G$9993=$A37)*('Controle de NFs Tomadas'!$I$4:$I$9993))</f>
        <v>0</v>
      </c>
      <c r="GT37" s="168">
        <f>SUMPRODUCT(('Controle de NFs Tomadas'!$E$4:$E$9993=$A$1)*('Controle de NFs Tomadas'!$C$4:$C$9993=GT$2)*('Controle de NFs Tomadas'!$G$4:$G$9993=$A37)*('Controle de NFs Tomadas'!$I$4:$I$9993))</f>
        <v>0</v>
      </c>
      <c r="GU37" s="168">
        <f>SUMPRODUCT(('Controle de NFs Tomadas'!$E$4:$E$9993=$A$1)*('Controle de NFs Tomadas'!$C$4:$C$9993=GU$2)*('Controle de NFs Tomadas'!$G$4:$G$9993=$A37)*('Controle de NFs Tomadas'!$I$4:$I$9993))</f>
        <v>0</v>
      </c>
      <c r="GV37" s="168">
        <f>SUMPRODUCT(('Controle de NFs Tomadas'!$E$4:$E$9993=$A$1)*('Controle de NFs Tomadas'!$C$4:$C$9993=GV$2)*('Controle de NFs Tomadas'!$G$4:$G$9993=$A37)*('Controle de NFs Tomadas'!$I$4:$I$9993))</f>
        <v>0</v>
      </c>
      <c r="GW37" s="168">
        <f>SUMPRODUCT(('Controle de NFs Tomadas'!$E$4:$E$9993=$A$1)*('Controle de NFs Tomadas'!$C$4:$C$9993=GW$2)*('Controle de NFs Tomadas'!$G$4:$G$9993=$A37)*('Controle de NFs Tomadas'!$I$4:$I$9993))</f>
        <v>0</v>
      </c>
      <c r="GX37" s="168">
        <f>SUMPRODUCT(('Controle de NFs Tomadas'!$E$4:$E$9993=$A$1)*('Controle de NFs Tomadas'!$C$4:$C$9993=GX$2)*('Controle de NFs Tomadas'!$G$4:$G$9993=$A37)*('Controle de NFs Tomadas'!$I$4:$I$9993))</f>
        <v>0</v>
      </c>
      <c r="GY37" s="168">
        <f>SUMPRODUCT(('Controle de NFs Tomadas'!$E$4:$E$9993=$A$1)*('Controle de NFs Tomadas'!$C$4:$C$9993=GY$2)*('Controle de NFs Tomadas'!$G$4:$G$9993=$A37)*('Controle de NFs Tomadas'!$I$4:$I$9993))</f>
        <v>0</v>
      </c>
      <c r="GZ37" s="168">
        <f>SUMPRODUCT(('Controle de NFs Tomadas'!$E$4:$E$9993=$A$1)*('Controle de NFs Tomadas'!$C$4:$C$9993=GZ$2)*('Controle de NFs Tomadas'!$G$4:$G$9993=$A37)*('Controle de NFs Tomadas'!$I$4:$I$9993))</f>
        <v>0</v>
      </c>
      <c r="HA37" s="168">
        <f>SUMPRODUCT(('Controle de NFs Tomadas'!$E$4:$E$9993=$A$1)*('Controle de NFs Tomadas'!$C$4:$C$9993=HA$2)*('Controle de NFs Tomadas'!$G$4:$G$9993=$A37)*('Controle de NFs Tomadas'!$I$4:$I$9993))</f>
        <v>0</v>
      </c>
      <c r="HB37" s="168">
        <f>SUMPRODUCT(('Controle de NFs Tomadas'!$E$4:$E$9993=$A$1)*('Controle de NFs Tomadas'!$C$4:$C$9993=HB$2)*('Controle de NFs Tomadas'!$G$4:$G$9993=$A37)*('Controle de NFs Tomadas'!$I$4:$I$9993))</f>
        <v>0</v>
      </c>
      <c r="HC37" s="168">
        <f>SUMPRODUCT(('Controle de NFs Tomadas'!$E$4:$E$9993=$A$1)*('Controle de NFs Tomadas'!$C$4:$C$9993=HC$2)*('Controle de NFs Tomadas'!$G$4:$G$9993=$A37)*('Controle de NFs Tomadas'!$I$4:$I$9993))</f>
        <v>0</v>
      </c>
      <c r="HD37" s="168">
        <f>SUMPRODUCT(('Controle de NFs Tomadas'!$E$4:$E$9993=$A$1)*('Controle de NFs Tomadas'!$C$4:$C$9993=HD$2)*('Controle de NFs Tomadas'!$G$4:$G$9993=$A37)*('Controle de NFs Tomadas'!$I$4:$I$9993))</f>
        <v>0</v>
      </c>
      <c r="HE37" s="168">
        <f>SUMPRODUCT(('Controle de NFs Tomadas'!$E$4:$E$9993=$A$1)*('Controle de NFs Tomadas'!$C$4:$C$9993=HE$2)*('Controle de NFs Tomadas'!$G$4:$G$9993=$A37)*('Controle de NFs Tomadas'!$I$4:$I$9993))</f>
        <v>0</v>
      </c>
      <c r="HF37" s="168">
        <f>SUMPRODUCT(('Controle de NFs Tomadas'!$E$4:$E$9993=$A$1)*('Controle de NFs Tomadas'!$C$4:$C$9993=HF$2)*('Controle de NFs Tomadas'!$G$4:$G$9993=$A37)*('Controle de NFs Tomadas'!$I$4:$I$9993))</f>
        <v>0</v>
      </c>
      <c r="HG37" s="168">
        <f>SUMPRODUCT(('Controle de NFs Tomadas'!$E$4:$E$9993=$A$1)*('Controle de NFs Tomadas'!$C$4:$C$9993=HG$2)*('Controle de NFs Tomadas'!$G$4:$G$9993=$A37)*('Controle de NFs Tomadas'!$I$4:$I$9993))</f>
        <v>0</v>
      </c>
      <c r="HH37" s="168">
        <f>SUMPRODUCT(('Controle de NFs Tomadas'!$E$4:$E$9993=$A$1)*('Controle de NFs Tomadas'!$C$4:$C$9993=HH$2)*('Controle de NFs Tomadas'!$G$4:$G$9993=$A37)*('Controle de NFs Tomadas'!$I$4:$I$9993))</f>
        <v>0</v>
      </c>
      <c r="HI37" s="168">
        <f>SUMPRODUCT(('Controle de NFs Tomadas'!$E$4:$E$9993=$A$1)*('Controle de NFs Tomadas'!$C$4:$C$9993=HI$2)*('Controle de NFs Tomadas'!$G$4:$G$9993=$A37)*('Controle de NFs Tomadas'!$I$4:$I$9993))</f>
        <v>0</v>
      </c>
      <c r="HJ37" s="168">
        <f>SUMPRODUCT(('Controle de NFs Tomadas'!$E$4:$E$9993=$A$1)*('Controle de NFs Tomadas'!$C$4:$C$9993=HJ$2)*('Controle de NFs Tomadas'!$G$4:$G$9993=$A37)*('Controle de NFs Tomadas'!$I$4:$I$9993))</f>
        <v>0</v>
      </c>
      <c r="HK37" s="168">
        <f>SUMPRODUCT(('Controle de NFs Tomadas'!$E$4:$E$9993=$A$1)*('Controle de NFs Tomadas'!$C$4:$C$9993=HK$2)*('Controle de NFs Tomadas'!$G$4:$G$9993=$A37)*('Controle de NFs Tomadas'!$I$4:$I$9993))</f>
        <v>0</v>
      </c>
      <c r="HL37" s="168">
        <f>SUMPRODUCT(('Controle de NFs Tomadas'!$E$4:$E$9993=$A$1)*('Controle de NFs Tomadas'!$C$4:$C$9993=HL$2)*('Controle de NFs Tomadas'!$G$4:$G$9993=$A37)*('Controle de NFs Tomadas'!$I$4:$I$9993))</f>
        <v>0</v>
      </c>
      <c r="HM37" s="168">
        <f>SUMPRODUCT(('Controle de NFs Tomadas'!$E$4:$E$9993=$A$1)*('Controle de NFs Tomadas'!$C$4:$C$9993=HM$2)*('Controle de NFs Tomadas'!$G$4:$G$9993=$A37)*('Controle de NFs Tomadas'!$I$4:$I$9993))</f>
        <v>0</v>
      </c>
      <c r="HN37" s="168">
        <f>SUMPRODUCT(('Controle de NFs Tomadas'!$E$4:$E$9993=$A$1)*('Controle de NFs Tomadas'!$C$4:$C$9993=HN$2)*('Controle de NFs Tomadas'!$G$4:$G$9993=$A37)*('Controle de NFs Tomadas'!$I$4:$I$9993))</f>
        <v>0</v>
      </c>
      <c r="HO37" s="168">
        <f>SUMPRODUCT(('Controle de NFs Tomadas'!$E$4:$E$9993=$A$1)*('Controle de NFs Tomadas'!$C$4:$C$9993=HO$2)*('Controle de NFs Tomadas'!$G$4:$G$9993=$A37)*('Controle de NFs Tomadas'!$I$4:$I$9993))</f>
        <v>0</v>
      </c>
      <c r="HP37" s="168">
        <f>SUMPRODUCT(('Controle de NFs Tomadas'!$E$4:$E$9993=$A$1)*('Controle de NFs Tomadas'!$C$4:$C$9993=HP$2)*('Controle de NFs Tomadas'!$G$4:$G$9993=$A37)*('Controle de NFs Tomadas'!$I$4:$I$9993))</f>
        <v>0</v>
      </c>
      <c r="HQ37" s="168">
        <f>SUMPRODUCT(('Controle de NFs Tomadas'!$E$4:$E$9993=$A$1)*('Controle de NFs Tomadas'!$C$4:$C$9993=HQ$2)*('Controle de NFs Tomadas'!$G$4:$G$9993=$A37)*('Controle de NFs Tomadas'!$I$4:$I$9993))</f>
        <v>0</v>
      </c>
      <c r="HR37" s="168">
        <f>SUMPRODUCT(('Controle de NFs Tomadas'!$E$4:$E$9993=$A$1)*('Controle de NFs Tomadas'!$C$4:$C$9993=HR$2)*('Controle de NFs Tomadas'!$G$4:$G$9993=$A37)*('Controle de NFs Tomadas'!$I$4:$I$9993))</f>
        <v>0</v>
      </c>
      <c r="HS37" s="168">
        <f>SUMPRODUCT(('Controle de NFs Tomadas'!$E$4:$E$9993=$A$1)*('Controle de NFs Tomadas'!$C$4:$C$9993=HS$2)*('Controle de NFs Tomadas'!$G$4:$G$9993=$A37)*('Controle de NFs Tomadas'!$I$4:$I$9993))</f>
        <v>0</v>
      </c>
      <c r="HT37" s="168">
        <f>SUMPRODUCT(('Controle de NFs Tomadas'!$E$4:$E$9993=$A$1)*('Controle de NFs Tomadas'!$C$4:$C$9993=HT$2)*('Controle de NFs Tomadas'!$G$4:$G$9993=$A37)*('Controle de NFs Tomadas'!$I$4:$I$9993))</f>
        <v>0</v>
      </c>
      <c r="HU37" s="168">
        <f>SUMPRODUCT(('Controle de NFs Tomadas'!$E$4:$E$9993=$A$1)*('Controle de NFs Tomadas'!$C$4:$C$9993=HU$2)*('Controle de NFs Tomadas'!$G$4:$G$9993=$A37)*('Controle de NFs Tomadas'!$I$4:$I$9993))</f>
        <v>0</v>
      </c>
      <c r="HV37" s="168">
        <f>SUMPRODUCT(('Controle de NFs Tomadas'!$E$4:$E$9993=$A$1)*('Controle de NFs Tomadas'!$C$4:$C$9993=HV$2)*('Controle de NFs Tomadas'!$G$4:$G$9993=$A37)*('Controle de NFs Tomadas'!$I$4:$I$9993))</f>
        <v>0</v>
      </c>
      <c r="HW37" s="168">
        <f>SUMPRODUCT(('Controle de NFs Tomadas'!$E$4:$E$9993=$A$1)*('Controle de NFs Tomadas'!$C$4:$C$9993=HW$2)*('Controle de NFs Tomadas'!$G$4:$G$9993=$A37)*('Controle de NFs Tomadas'!$I$4:$I$9993))</f>
        <v>0</v>
      </c>
      <c r="HX37" s="168">
        <f>SUMPRODUCT(('Controle de NFs Tomadas'!$E$4:$E$9993=$A$1)*('Controle de NFs Tomadas'!$C$4:$C$9993=HX$2)*('Controle de NFs Tomadas'!$G$4:$G$9993=$A37)*('Controle de NFs Tomadas'!$I$4:$I$9993))</f>
        <v>0</v>
      </c>
      <c r="HY37" s="168">
        <f>SUMPRODUCT(('Controle de NFs Tomadas'!$E$4:$E$9993=$A$1)*('Controle de NFs Tomadas'!$C$4:$C$9993=HY$2)*('Controle de NFs Tomadas'!$G$4:$G$9993=$A37)*('Controle de NFs Tomadas'!$I$4:$I$9993))</f>
        <v>0</v>
      </c>
      <c r="HZ37" s="168">
        <f>SUMPRODUCT(('Controle de NFs Tomadas'!$E$4:$E$9993=$A$1)*('Controle de NFs Tomadas'!$C$4:$C$9993=HZ$2)*('Controle de NFs Tomadas'!$G$4:$G$9993=$A37)*('Controle de NFs Tomadas'!$I$4:$I$9993))</f>
        <v>0</v>
      </c>
      <c r="IA37" s="168">
        <f>SUMPRODUCT(('Controle de NFs Tomadas'!$E$4:$E$9993=$A$1)*('Controle de NFs Tomadas'!$C$4:$C$9993=IA$2)*('Controle de NFs Tomadas'!$G$4:$G$9993=$A37)*('Controle de NFs Tomadas'!$I$4:$I$9993))</f>
        <v>0</v>
      </c>
      <c r="IB37" s="168">
        <f>SUMPRODUCT(('Controle de NFs Tomadas'!$E$4:$E$9993=$A$1)*('Controle de NFs Tomadas'!$C$4:$C$9993=IB$2)*('Controle de NFs Tomadas'!$G$4:$G$9993=$A37)*('Controle de NFs Tomadas'!$I$4:$I$9993))</f>
        <v>0</v>
      </c>
      <c r="IC37" s="168">
        <f>SUMPRODUCT(('Controle de NFs Tomadas'!$E$4:$E$9993=$A$1)*('Controle de NFs Tomadas'!$C$4:$C$9993=IC$2)*('Controle de NFs Tomadas'!$G$4:$G$9993=$A37)*('Controle de NFs Tomadas'!$I$4:$I$9993))</f>
        <v>0</v>
      </c>
      <c r="ID37" s="168">
        <f>SUMPRODUCT(('Controle de NFs Tomadas'!$E$4:$E$9993=$A$1)*('Controle de NFs Tomadas'!$C$4:$C$9993=ID$2)*('Controle de NFs Tomadas'!$G$4:$G$9993=$A37)*('Controle de NFs Tomadas'!$I$4:$I$9993))</f>
        <v>0</v>
      </c>
      <c r="IE37" s="168">
        <f>SUMPRODUCT(('Controle de NFs Tomadas'!$E$4:$E$9993=$A$1)*('Controle de NFs Tomadas'!$C$4:$C$9993=IE$2)*('Controle de NFs Tomadas'!$G$4:$G$9993=$A37)*('Controle de NFs Tomadas'!$I$4:$I$9993))</f>
        <v>0</v>
      </c>
      <c r="IF37" s="168">
        <f>SUMPRODUCT(('Controle de NFs Tomadas'!$E$4:$E$9993=$A$1)*('Controle de NFs Tomadas'!$C$4:$C$9993=IF$2)*('Controle de NFs Tomadas'!$G$4:$G$9993=$A37)*('Controle de NFs Tomadas'!$I$4:$I$9993))</f>
        <v>0</v>
      </c>
      <c r="IG37" s="168">
        <f>SUMPRODUCT(('Controle de NFs Tomadas'!$E$4:$E$9993=$A$1)*('Controle de NFs Tomadas'!$C$4:$C$9993=IG$2)*('Controle de NFs Tomadas'!$G$4:$G$9993=$A37)*('Controle de NFs Tomadas'!$I$4:$I$9993))</f>
        <v>0</v>
      </c>
      <c r="IH37" s="168">
        <f>SUMPRODUCT(('Controle de NFs Tomadas'!$E$4:$E$9993=$A$1)*('Controle de NFs Tomadas'!$C$4:$C$9993=IH$2)*('Controle de NFs Tomadas'!$G$4:$G$9993=$A37)*('Controle de NFs Tomadas'!$I$4:$I$9993))</f>
        <v>0</v>
      </c>
      <c r="II37" s="168">
        <f>SUMPRODUCT(('Controle de NFs Tomadas'!$E$4:$E$9993=$A$1)*('Controle de NFs Tomadas'!$C$4:$C$9993=II$2)*('Controle de NFs Tomadas'!$G$4:$G$9993=$A37)*('Controle de NFs Tomadas'!$I$4:$I$9993))</f>
        <v>0</v>
      </c>
      <c r="IJ37" s="168">
        <f>SUMPRODUCT(('Controle de NFs Tomadas'!$E$4:$E$9993=$A$1)*('Controle de NFs Tomadas'!$C$4:$C$9993=IJ$2)*('Controle de NFs Tomadas'!$G$4:$G$9993=$A37)*('Controle de NFs Tomadas'!$I$4:$I$9993))</f>
        <v>0</v>
      </c>
      <c r="IK37" s="168">
        <f>SUMPRODUCT(('Controle de NFs Tomadas'!$E$4:$E$9993=$A$1)*('Controle de NFs Tomadas'!$C$4:$C$9993=IK$2)*('Controle de NFs Tomadas'!$G$4:$G$9993=$A37)*('Controle de NFs Tomadas'!$I$4:$I$9993))</f>
        <v>0</v>
      </c>
      <c r="IL37" s="168">
        <f>SUMPRODUCT(('Controle de NFs Tomadas'!$E$4:$E$9993=$A$1)*('Controle de NFs Tomadas'!$C$4:$C$9993=IL$2)*('Controle de NFs Tomadas'!$G$4:$G$9993=$A37)*('Controle de NFs Tomadas'!$I$4:$I$9993))</f>
        <v>0</v>
      </c>
    </row>
    <row r="38" spans="1:246" ht="15.75" customHeight="1" outlineLevel="1" x14ac:dyDescent="0.35">
      <c r="A38" s="3" t="s">
        <v>36</v>
      </c>
      <c r="B38" s="70"/>
      <c r="C38" s="70"/>
      <c r="D38" s="168">
        <f>SUMPRODUCT(('Controle de NFs Tomadas'!$E$4:$E$9993=$A$1)*('Controle de NFs Tomadas'!$C$4:$C$9993=D$2)*('Controle de NFs Tomadas'!$G$4:$G$9993=$A38)*('Controle de NFs Tomadas'!$I$4:$I$9993))</f>
        <v>0</v>
      </c>
      <c r="E38" s="168">
        <f>SUMPRODUCT(('Controle de NFs Tomadas'!$E$4:$E$9993=$A$1)*('Controle de NFs Tomadas'!$C$4:$C$9993=E$2)*('Controle de NFs Tomadas'!$G$4:$G$9993=$A38)*('Controle de NFs Tomadas'!$I$4:$I$9993))</f>
        <v>0</v>
      </c>
      <c r="F38" s="168">
        <f>SUMPRODUCT(('Controle de NFs Tomadas'!$E$4:$E$9993=$A$1)*('Controle de NFs Tomadas'!$C$4:$C$9993=F$2)*('Controle de NFs Tomadas'!$G$4:$G$9993=$A38)*('Controle de NFs Tomadas'!$I$4:$I$9993))</f>
        <v>0</v>
      </c>
      <c r="G38" s="168">
        <f>SUMPRODUCT(('Controle de NFs Tomadas'!$E$4:$E$9993=$A$1)*('Controle de NFs Tomadas'!$C$4:$C$9993=G$2)*('Controle de NFs Tomadas'!$G$4:$G$9993=$A38)*('Controle de NFs Tomadas'!$I$4:$I$9993))</f>
        <v>0</v>
      </c>
      <c r="H38" s="168">
        <f>SUMPRODUCT(('Controle de NFs Tomadas'!$E$4:$E$9993=$A$1)*('Controle de NFs Tomadas'!$C$4:$C$9993=H$2)*('Controle de NFs Tomadas'!$G$4:$G$9993=$A38)*('Controle de NFs Tomadas'!$I$4:$I$9993))</f>
        <v>0</v>
      </c>
      <c r="I38" s="168">
        <f>SUMPRODUCT(('Controle de NFs Tomadas'!$E$4:$E$9993=$A$1)*('Controle de NFs Tomadas'!$C$4:$C$9993=I$2)*('Controle de NFs Tomadas'!$G$4:$G$9993=$A38)*('Controle de NFs Tomadas'!$I$4:$I$9993))</f>
        <v>0</v>
      </c>
      <c r="J38" s="168">
        <f>SUMPRODUCT(('Controle de NFs Tomadas'!$E$4:$E$9993=$A$1)*('Controle de NFs Tomadas'!$C$4:$C$9993=J$2)*('Controle de NFs Tomadas'!$G$4:$G$9993=$A38)*('Controle de NFs Tomadas'!$I$4:$I$9993))</f>
        <v>0</v>
      </c>
      <c r="K38" s="168">
        <f>SUMPRODUCT(('Controle de NFs Tomadas'!$E$4:$E$9993=$A$1)*('Controle de NFs Tomadas'!$C$4:$C$9993=K$2)*('Controle de NFs Tomadas'!$G$4:$G$9993=$A38)*('Controle de NFs Tomadas'!$I$4:$I$9993))</f>
        <v>0</v>
      </c>
      <c r="L38" s="168">
        <f>SUMPRODUCT(('Controle de NFs Tomadas'!$E$4:$E$9993=$A$1)*('Controle de NFs Tomadas'!$C$4:$C$9993=L$2)*('Controle de NFs Tomadas'!$G$4:$G$9993=$A38)*('Controle de NFs Tomadas'!$I$4:$I$9993))</f>
        <v>0</v>
      </c>
      <c r="M38" s="168">
        <f>SUMPRODUCT(('Controle de NFs Tomadas'!$E$4:$E$9993=$A$1)*('Controle de NFs Tomadas'!$C$4:$C$9993=M$2)*('Controle de NFs Tomadas'!$G$4:$G$9993=$A38)*('Controle de NFs Tomadas'!$I$4:$I$9993))</f>
        <v>0</v>
      </c>
      <c r="N38" s="168">
        <f>SUMPRODUCT(('Controle de NFs Tomadas'!$E$4:$E$9993=$A$1)*('Controle de NFs Tomadas'!$C$4:$C$9993=N$2)*('Controle de NFs Tomadas'!$G$4:$G$9993=$A38)*('Controle de NFs Tomadas'!$I$4:$I$9993))</f>
        <v>0</v>
      </c>
      <c r="O38" s="168">
        <f>SUMPRODUCT(('Controle de NFs Tomadas'!$E$4:$E$9993=$A$1)*('Controle de NFs Tomadas'!$C$4:$C$9993=O$2)*('Controle de NFs Tomadas'!$G$4:$G$9993=$A38)*('Controle de NFs Tomadas'!$I$4:$I$9993))</f>
        <v>0</v>
      </c>
      <c r="P38" s="168">
        <f>SUMPRODUCT(('Controle de NFs Tomadas'!$E$4:$E$9993=$A$1)*('Controle de NFs Tomadas'!$C$4:$C$9993=P$2)*('Controle de NFs Tomadas'!$G$4:$G$9993=$A38)*('Controle de NFs Tomadas'!$I$4:$I$9993))</f>
        <v>0</v>
      </c>
      <c r="Q38" s="168">
        <f>SUMPRODUCT(('Controle de NFs Tomadas'!$E$4:$E$9993=$A$1)*('Controle de NFs Tomadas'!$C$4:$C$9993=Q$2)*('Controle de NFs Tomadas'!$G$4:$G$9993=$A38)*('Controle de NFs Tomadas'!$I$4:$I$9993))</f>
        <v>0</v>
      </c>
      <c r="R38" s="168">
        <f>SUMPRODUCT(('Controle de NFs Tomadas'!$E$4:$E$9993=$A$1)*('Controle de NFs Tomadas'!$C$4:$C$9993=R$2)*('Controle de NFs Tomadas'!$G$4:$G$9993=$A38)*('Controle de NFs Tomadas'!$I$4:$I$9993))</f>
        <v>0</v>
      </c>
      <c r="S38" s="168">
        <f>SUMPRODUCT(('Controle de NFs Tomadas'!$E$4:$E$9993=$A$1)*('Controle de NFs Tomadas'!$C$4:$C$9993=S$2)*('Controle de NFs Tomadas'!$G$4:$G$9993=$A38)*('Controle de NFs Tomadas'!$I$4:$I$9993))</f>
        <v>0</v>
      </c>
      <c r="T38" s="168">
        <f>SUMPRODUCT(('Controle de NFs Tomadas'!$E$4:$E$9993=$A$1)*('Controle de NFs Tomadas'!$C$4:$C$9993=T$2)*('Controle de NFs Tomadas'!$G$4:$G$9993=$A38)*('Controle de NFs Tomadas'!$I$4:$I$9993))</f>
        <v>0</v>
      </c>
      <c r="U38" s="168">
        <f>SUMPRODUCT(('Controle de NFs Tomadas'!$E$4:$E$9993=$A$1)*('Controle de NFs Tomadas'!$C$4:$C$9993=U$2)*('Controle de NFs Tomadas'!$G$4:$G$9993=$A38)*('Controle de NFs Tomadas'!$I$4:$I$9993))</f>
        <v>0</v>
      </c>
      <c r="V38" s="168">
        <f>SUMPRODUCT(('Controle de NFs Tomadas'!$E$4:$E$9993=$A$1)*('Controle de NFs Tomadas'!$C$4:$C$9993=V$2)*('Controle de NFs Tomadas'!$G$4:$G$9993=$A38)*('Controle de NFs Tomadas'!$I$4:$I$9993))</f>
        <v>0</v>
      </c>
      <c r="W38" s="168">
        <f>SUMPRODUCT(('Controle de NFs Tomadas'!$E$4:$E$9993=$A$1)*('Controle de NFs Tomadas'!$C$4:$C$9993=W$2)*('Controle de NFs Tomadas'!$G$4:$G$9993=$A38)*('Controle de NFs Tomadas'!$I$4:$I$9993))</f>
        <v>0</v>
      </c>
      <c r="X38" s="168">
        <f>SUMPRODUCT(('Controle de NFs Tomadas'!$E$4:$E$9993=$A$1)*('Controle de NFs Tomadas'!$C$4:$C$9993=X$2)*('Controle de NFs Tomadas'!$G$4:$G$9993=$A38)*('Controle de NFs Tomadas'!$I$4:$I$9993))</f>
        <v>0</v>
      </c>
      <c r="Y38" s="168">
        <f>SUMPRODUCT(('Controle de NFs Tomadas'!$E$4:$E$9993=$A$1)*('Controle de NFs Tomadas'!$C$4:$C$9993=Y$2)*('Controle de NFs Tomadas'!$G$4:$G$9993=$A38)*('Controle de NFs Tomadas'!$I$4:$I$9993))</f>
        <v>0</v>
      </c>
      <c r="Z38" s="168">
        <f>SUMPRODUCT(('Controle de NFs Tomadas'!$E$4:$E$9993=$A$1)*('Controle de NFs Tomadas'!$C$4:$C$9993=Z$2)*('Controle de NFs Tomadas'!$G$4:$G$9993=$A38)*('Controle de NFs Tomadas'!$I$4:$I$9993))</f>
        <v>0</v>
      </c>
      <c r="AA38" s="168">
        <v>311.94</v>
      </c>
      <c r="AB38" s="168">
        <f>SUMPRODUCT(('Controle de NFs Tomadas'!$E$4:$E$9993=$A$1)*('Controle de NFs Tomadas'!$C$4:$C$9993=AB$2)*('Controle de NFs Tomadas'!$G$4:$G$9993=$A38)*('Controle de NFs Tomadas'!$I$4:$I$9993))</f>
        <v>0</v>
      </c>
      <c r="AC38" s="168">
        <f>SUMPRODUCT(('Controle de NFs Tomadas'!$E$4:$E$9993=$A$1)*('Controle de NFs Tomadas'!$C$4:$C$9993=AC$2)*('Controle de NFs Tomadas'!$G$4:$G$9993=$A38)*('Controle de NFs Tomadas'!$I$4:$I$9993))</f>
        <v>0</v>
      </c>
      <c r="AD38" s="168">
        <f>SUMPRODUCT(('Controle de NFs Tomadas'!$E$4:$E$9993=$A$1)*('Controle de NFs Tomadas'!$C$4:$C$9993=AD$2)*('Controle de NFs Tomadas'!$G$4:$G$9993=$A38)*('Controle de NFs Tomadas'!$I$4:$I$9993))</f>
        <v>0</v>
      </c>
      <c r="AE38" s="168">
        <f>SUMPRODUCT(('Controle de NFs Tomadas'!$E$4:$E$9993=$A$1)*('Controle de NFs Tomadas'!$C$4:$C$9993=AE$2)*('Controle de NFs Tomadas'!$G$4:$G$9993=$A38)*('Controle de NFs Tomadas'!$I$4:$I$9993))</f>
        <v>0</v>
      </c>
      <c r="AF38" s="168">
        <v>1318.04</v>
      </c>
      <c r="AG38" s="168">
        <f>SUMPRODUCT(('Controle de NFs Tomadas'!$E$4:$E$9993=$A$1)*('Controle de NFs Tomadas'!$C$4:$C$9993=AG$2)*('Controle de NFs Tomadas'!$G$4:$G$9993=$A38)*('Controle de NFs Tomadas'!$I$4:$I$9993))</f>
        <v>0</v>
      </c>
      <c r="AH38" s="168">
        <v>1218.1600000000001</v>
      </c>
      <c r="AI38" s="168">
        <f>SUMPRODUCT(('Controle de NFs Tomadas'!$E$4:$E$9993=$A$1)*('Controle de NFs Tomadas'!$C$4:$C$9993=AI$2)*('Controle de NFs Tomadas'!$G$4:$G$9993=$A38)*('Controle de NFs Tomadas'!$I$4:$I$9993))</f>
        <v>0</v>
      </c>
      <c r="AJ38" s="168">
        <f>SUMPRODUCT(('Controle de NFs Tomadas'!$E$4:$E$9993=$A$1)*('Controle de NFs Tomadas'!$C$4:$C$9993=AJ$2)*('Controle de NFs Tomadas'!$G$4:$G$9993=$A38)*('Controle de NFs Tomadas'!$I$4:$I$9993))</f>
        <v>0</v>
      </c>
      <c r="AK38" s="168">
        <f>SUMPRODUCT(('Controle de NFs Tomadas'!$E$4:$E$9993=$A$1)*('Controle de NFs Tomadas'!$C$4:$C$9993=AK$2)*('Controle de NFs Tomadas'!$G$4:$G$9993=$A38)*('Controle de NFs Tomadas'!$I$4:$I$9993))</f>
        <v>0</v>
      </c>
      <c r="AL38" s="168">
        <f>SUMPRODUCT(('Controle de NFs Tomadas'!$E$4:$E$9993=$A$1)*('Controle de NFs Tomadas'!$C$4:$C$9993=AL$2)*('Controle de NFs Tomadas'!$G$4:$G$9993=$A38)*('Controle de NFs Tomadas'!$I$4:$I$9993))</f>
        <v>0</v>
      </c>
      <c r="AM38" s="168">
        <f>SUMPRODUCT(('Controle de NFs Tomadas'!$E$4:$E$9993=$A$1)*('Controle de NFs Tomadas'!$C$4:$C$9993=AM$2)*('Controle de NFs Tomadas'!$G$4:$G$9993=$A38)*('Controle de NFs Tomadas'!$I$4:$I$9993))</f>
        <v>0</v>
      </c>
      <c r="AN38" s="168">
        <f>SUMPRODUCT(('Controle de NFs Tomadas'!$E$4:$E$9993=$A$1)*('Controle de NFs Tomadas'!$C$4:$C$9993=AN$2)*('Controle de NFs Tomadas'!$G$4:$G$9993=$A38)*('Controle de NFs Tomadas'!$I$4:$I$9993))</f>
        <v>709</v>
      </c>
      <c r="AO38" s="168">
        <f>SUMPRODUCT(('Controle de NFs Tomadas'!$E$4:$E$9993=$A$1)*('Controle de NFs Tomadas'!$C$4:$C$9993=AO$2)*('Controle de NFs Tomadas'!$G$4:$G$9993=$A38)*('Controle de NFs Tomadas'!$I$4:$I$9993))</f>
        <v>616.72</v>
      </c>
      <c r="AP38" s="168">
        <v>311.94</v>
      </c>
      <c r="AQ38" s="168">
        <v>228</v>
      </c>
      <c r="AR38" s="168">
        <f>SUMPRODUCT(('Controle de NFs Tomadas'!$E$4:$E$9993=$A$1)*('Controle de NFs Tomadas'!$C$4:$C$9993=AR$2)*('Controle de NFs Tomadas'!$G$4:$G$9993=$A38)*('Controle de NFs Tomadas'!$I$4:$I$9993))</f>
        <v>0</v>
      </c>
      <c r="AS38" s="168">
        <f>SUMPRODUCT(('Controle de NFs Tomadas'!$E$4:$E$9993=$A$1)*('Controle de NFs Tomadas'!$C$4:$C$9993=AS$2)*('Controle de NFs Tomadas'!$G$4:$G$9993=$A38)*('Controle de NFs Tomadas'!$I$4:$I$9993))</f>
        <v>0</v>
      </c>
      <c r="AT38" s="168">
        <v>1318.06</v>
      </c>
      <c r="AU38" s="168">
        <f>SUMPRODUCT(('Controle de NFs Tomadas'!$E$4:$E$9993=$A$1)*('Controle de NFs Tomadas'!$C$4:$C$9993=AU$2)*('Controle de NFs Tomadas'!$G$4:$G$9993=$A38)*('Controle de NFs Tomadas'!$I$4:$I$9993))</f>
        <v>309.07</v>
      </c>
      <c r="AV38" s="168">
        <v>894.67</v>
      </c>
      <c r="AW38" s="168">
        <f>SUMPRODUCT(('Controle de NFs Tomadas'!$E$4:$E$9993=$A$1)*('Controle de NFs Tomadas'!$C$4:$C$9993=AW$2)*('Controle de NFs Tomadas'!$G$4:$G$9993=$A38)*('Controle de NFs Tomadas'!$I$4:$I$9993))</f>
        <v>323.5</v>
      </c>
      <c r="AX38" s="168">
        <f>SUMPRODUCT(('Controle de NFs Tomadas'!$E$4:$E$9993=$A$1)*('Controle de NFs Tomadas'!$C$4:$C$9993=AX$2)*('Controle de NFs Tomadas'!$G$4:$G$9993=$A38)*('Controle de NFs Tomadas'!$I$4:$I$9993))</f>
        <v>0</v>
      </c>
      <c r="AY38" s="168">
        <f>SUMPRODUCT(('Controle de NFs Tomadas'!$E$4:$E$9993=$A$1)*('Controle de NFs Tomadas'!$C$4:$C$9993=AY$2)*('Controle de NFs Tomadas'!$G$4:$G$9993=$A38)*('Controle de NFs Tomadas'!$I$4:$I$9993))</f>
        <v>0</v>
      </c>
      <c r="AZ38" s="168">
        <f>SUMPRODUCT(('Controle de NFs Tomadas'!$E$4:$E$9993=$A$1)*('Controle de NFs Tomadas'!$C$4:$C$9993=AZ$2)*('Controle de NFs Tomadas'!$G$4:$G$9993=$A38)*('Controle de NFs Tomadas'!$I$4:$I$9993))</f>
        <v>0</v>
      </c>
      <c r="BA38" s="168">
        <f>SUMPRODUCT(('Controle de NFs Tomadas'!$E$4:$E$9993=$A$1)*('Controle de NFs Tomadas'!$C$4:$C$9993=BA$2)*('Controle de NFs Tomadas'!$G$4:$G$9993=$A38)*('Controle de NFs Tomadas'!$I$4:$I$9993))</f>
        <v>0</v>
      </c>
      <c r="BB38" s="168">
        <f>SUMPRODUCT(('Controle de NFs Tomadas'!$E$4:$E$9993=$A$1)*('Controle de NFs Tomadas'!$C$4:$C$9993=BB$2)*('Controle de NFs Tomadas'!$G$4:$G$9993=$A38)*('Controle de NFs Tomadas'!$I$4:$I$9993))</f>
        <v>0</v>
      </c>
      <c r="BC38" s="168">
        <f>SUMPRODUCT(('Controle de NFs Tomadas'!$E$4:$E$9993=$A$1)*('Controle de NFs Tomadas'!$C$4:$C$9993=BC$2)*('Controle de NFs Tomadas'!$G$4:$G$9993=$A38)*('Controle de NFs Tomadas'!$I$4:$I$9993))</f>
        <v>0</v>
      </c>
      <c r="BD38" s="168">
        <f>SUMPRODUCT(('Controle de NFs Tomadas'!$E$4:$E$9993=$A$1)*('Controle de NFs Tomadas'!$C$4:$C$9993=BD$2)*('Controle de NFs Tomadas'!$G$4:$G$9993=$A38)*('Controle de NFs Tomadas'!$I$4:$I$9993))</f>
        <v>616.73</v>
      </c>
      <c r="BE38" s="168">
        <f>SUMPRODUCT(('Controle de NFs Tomadas'!$E$4:$E$9993=$A$1)*('Controle de NFs Tomadas'!$C$4:$C$9993=BE$2)*('Controle de NFs Tomadas'!$G$4:$G$9993=$A38)*('Controle de NFs Tomadas'!$I$4:$I$9993))</f>
        <v>0</v>
      </c>
      <c r="BF38" s="168">
        <f>SUMPRODUCT(('Controle de NFs Tomadas'!$E$4:$E$9993=$A$1)*('Controle de NFs Tomadas'!$C$4:$C$9993=BF$2)*('Controle de NFs Tomadas'!$G$4:$G$9993=$A38)*('Controle de NFs Tomadas'!$I$4:$I$9993))</f>
        <v>0</v>
      </c>
      <c r="BG38" s="168">
        <f>SUMPRODUCT(('Controle de NFs Tomadas'!$E$4:$E$9993=$A$1)*('Controle de NFs Tomadas'!$C$4:$C$9993=BG$2)*('Controle de NFs Tomadas'!$G$4:$G$9993=$A38)*('Controle de NFs Tomadas'!$I$4:$I$9993))</f>
        <v>0</v>
      </c>
      <c r="BH38" s="168">
        <f>SUMPRODUCT(('Controle de NFs Tomadas'!$E$4:$E$9993=$A$1)*('Controle de NFs Tomadas'!$C$4:$C$9993=BH$2)*('Controle de NFs Tomadas'!$G$4:$G$9993=$A38)*('Controle de NFs Tomadas'!$I$4:$I$9993))</f>
        <v>0</v>
      </c>
      <c r="BI38" s="168">
        <v>395.25</v>
      </c>
      <c r="BJ38" s="168">
        <v>2826.21</v>
      </c>
      <c r="BK38" s="168">
        <f>SUMPRODUCT(('Controle de NFs Tomadas'!$E$4:$E$9993=$A$1)*('Controle de NFs Tomadas'!$C$4:$C$9993=BK$2)*('Controle de NFs Tomadas'!$G$4:$G$9993=$A38)*('Controle de NFs Tomadas'!$I$4:$I$9993))</f>
        <v>0</v>
      </c>
      <c r="BL38" s="168">
        <f>SUMPRODUCT(('Controle de NFs Tomadas'!$E$4:$E$9993=$A$1)*('Controle de NFs Tomadas'!$C$4:$C$9993=BL$2)*('Controle de NFs Tomadas'!$G$4:$G$9993=$A38)*('Controle de NFs Tomadas'!$I$4:$I$9993))</f>
        <v>0</v>
      </c>
      <c r="BM38" s="168">
        <f>SUMPRODUCT(('Controle de NFs Tomadas'!$E$4:$E$9993=$A$1)*('Controle de NFs Tomadas'!$C$4:$C$9993=BM$2)*('Controle de NFs Tomadas'!$G$4:$G$9993=$A38)*('Controle de NFs Tomadas'!$I$4:$I$9993))</f>
        <v>0</v>
      </c>
      <c r="BN38" s="168"/>
      <c r="BO38" s="168">
        <v>175.84</v>
      </c>
      <c r="BP38" s="168">
        <v>1171.5</v>
      </c>
      <c r="BQ38" s="168">
        <v>1244.21</v>
      </c>
      <c r="BR38" s="168">
        <f>SUMPRODUCT(('Controle de NFs Tomadas'!$E$4:$E$9993=$A$1)*('Controle de NFs Tomadas'!$C$4:$C$9993=BR$2)*('Controle de NFs Tomadas'!$G$4:$G$9993=$A38)*('Controle de NFs Tomadas'!$I$4:$I$9993))</f>
        <v>385.74</v>
      </c>
      <c r="BS38" s="168">
        <f>SUMPRODUCT(('Controle de NFs Tomadas'!$E$4:$E$9993=$A$1)*('Controle de NFs Tomadas'!$C$4:$C$9993=BS$2)*('Controle de NFs Tomadas'!$G$4:$G$9993=$A38)*('Controle de NFs Tomadas'!$I$4:$I$9993))</f>
        <v>0</v>
      </c>
      <c r="BT38" s="168">
        <f>SUMPRODUCT(('Controle de NFs Tomadas'!$E$4:$E$9993=$A$1)*('Controle de NFs Tomadas'!$C$4:$C$9993=BT$2)*('Controle de NFs Tomadas'!$G$4:$G$9993=$A38)*('Controle de NFs Tomadas'!$I$4:$I$9993))</f>
        <v>0</v>
      </c>
      <c r="BU38" s="168">
        <f>SUMPRODUCT(('Controle de NFs Tomadas'!$E$4:$E$9993=$A$1)*('Controle de NFs Tomadas'!$C$4:$C$9993=BU$2)*('Controle de NFs Tomadas'!$G$4:$G$9993=$A38)*('Controle de NFs Tomadas'!$I$4:$I$9993))</f>
        <v>0</v>
      </c>
      <c r="BV38" s="168">
        <f>SUMPRODUCT(('Controle de NFs Tomadas'!$E$4:$E$9993=$A$1)*('Controle de NFs Tomadas'!$C$4:$C$9993=BV$2)*('Controle de NFs Tomadas'!$G$4:$G$9993=$A38)*('Controle de NFs Tomadas'!$I$4:$I$9993))</f>
        <v>0</v>
      </c>
      <c r="BW38" s="168">
        <v>25</v>
      </c>
      <c r="BX38" s="168">
        <v>3157.14</v>
      </c>
      <c r="BY38" s="168">
        <f>SUMPRODUCT(('Controle de NFs Tomadas'!$E$4:$E$9993=$A$1)*('Controle de NFs Tomadas'!$C$4:$C$9993=BY$2)*('Controle de NFs Tomadas'!$G$4:$G$9993=$A38)*('Controle de NFs Tomadas'!$I$4:$I$9993))</f>
        <v>304.43</v>
      </c>
      <c r="BZ38" s="168">
        <f>SUMPRODUCT(('Controle de NFs Tomadas'!$E$4:$E$9993=$A$1)*('Controle de NFs Tomadas'!$C$4:$C$9993=BZ$2)*('Controle de NFs Tomadas'!$G$4:$G$9993=$A38)*('Controle de NFs Tomadas'!$I$4:$I$9993))</f>
        <v>0</v>
      </c>
      <c r="CA38" s="168">
        <f>SUMPRODUCT(('Controle de NFs Tomadas'!$E$4:$E$9993=$A$1)*('Controle de NFs Tomadas'!$C$4:$C$9993=CA$2)*('Controle de NFs Tomadas'!$G$4:$G$9993=$A38)*('Controle de NFs Tomadas'!$I$4:$I$9993))</f>
        <v>0</v>
      </c>
      <c r="CB38" s="168">
        <f>SUMPRODUCT(('Controle de NFs Tomadas'!$E$4:$E$9993=$A$1)*('Controle de NFs Tomadas'!$C$4:$C$9993=CB$2)*('Controle de NFs Tomadas'!$G$4:$G$9993=$A38)*('Controle de NFs Tomadas'!$I$4:$I$9993))</f>
        <v>0</v>
      </c>
      <c r="CC38" s="168">
        <f>SUMPRODUCT(('Controle de NFs Tomadas'!$E$4:$E$9993=$A$1)*('Controle de NFs Tomadas'!$C$4:$C$9993=CC$2)*('Controle de NFs Tomadas'!$G$4:$G$9993=$A38)*('Controle de NFs Tomadas'!$I$4:$I$9993))</f>
        <v>0</v>
      </c>
      <c r="CD38" s="168">
        <f>SUMPRODUCT(('Controle de NFs Tomadas'!$E$4:$E$9993=$A$1)*('Controle de NFs Tomadas'!$C$4:$C$9993=CD$2)*('Controle de NFs Tomadas'!$G$4:$G$9993=$A38)*('Controle de NFs Tomadas'!$I$4:$I$9993))</f>
        <v>0</v>
      </c>
      <c r="CE38" s="168">
        <f>SUMPRODUCT(('Controle de NFs Tomadas'!$E$4:$E$9993=$A$1)*('Controle de NFs Tomadas'!$C$4:$C$9993=CE$2)*('Controle de NFs Tomadas'!$G$4:$G$9993=$A38)*('Controle de NFs Tomadas'!$I$4:$I$9993))</f>
        <v>728.99</v>
      </c>
      <c r="CF38" s="168"/>
      <c r="CG38" s="168">
        <v>505.93</v>
      </c>
      <c r="CH38" s="168">
        <f>SUMPRODUCT(('Controle de NFs Tomadas'!$E$4:$E$9993=$A$1)*('Controle de NFs Tomadas'!$C$4:$C$9993=CH$2)*('Controle de NFs Tomadas'!$G$4:$G$9993=$A38)*('Controle de NFs Tomadas'!$I$4:$I$9993))</f>
        <v>0</v>
      </c>
      <c r="CI38" s="168">
        <f>SUMPRODUCT(('Controle de NFs Tomadas'!$E$4:$E$9993=$A$1)*('Controle de NFs Tomadas'!$C$4:$C$9993=CI$2)*('Controle de NFs Tomadas'!$G$4:$G$9993=$A38)*('Controle de NFs Tomadas'!$I$4:$I$9993))</f>
        <v>0</v>
      </c>
      <c r="CJ38" s="168">
        <f>SUMPRODUCT(('Controle de NFs Tomadas'!$E$4:$E$9993=$A$1)*('Controle de NFs Tomadas'!$C$4:$C$9993=CJ$2)*('Controle de NFs Tomadas'!$G$4:$G$9993=$A38)*('Controle de NFs Tomadas'!$I$4:$I$9993))</f>
        <v>0</v>
      </c>
      <c r="CK38" s="168">
        <f>SUMPRODUCT(('Controle de NFs Tomadas'!$E$4:$E$9993=$A$1)*('Controle de NFs Tomadas'!$C$4:$C$9993=CK$2)*('Controle de NFs Tomadas'!$G$4:$G$9993=$A38)*('Controle de NFs Tomadas'!$I$4:$I$9993))</f>
        <v>0</v>
      </c>
      <c r="CL38" s="168">
        <f>SUMPRODUCT(('Controle de NFs Tomadas'!$E$4:$E$9993=$A$1)*('Controle de NFs Tomadas'!$C$4:$C$9993=CL$2)*('Controle de NFs Tomadas'!$G$4:$G$9993=$A38)*('Controle de NFs Tomadas'!$I$4:$I$9993))</f>
        <v>419.29</v>
      </c>
      <c r="CM38" s="168">
        <f>SUMPRODUCT(('Controle de NFs Tomadas'!$E$4:$E$9993=$A$1)*('Controle de NFs Tomadas'!$C$4:$C$9993=CM$2)*('Controle de NFs Tomadas'!$G$4:$G$9993=$A38)*('Controle de NFs Tomadas'!$I$4:$I$9993))</f>
        <v>488.26</v>
      </c>
      <c r="CN38" s="168">
        <f>SUMPRODUCT(('Controle de NFs Tomadas'!$E$4:$E$9993=$A$1)*('Controle de NFs Tomadas'!$C$4:$C$9993=CN$2)*('Controle de NFs Tomadas'!$G$4:$G$9993=$A38)*('Controle de NFs Tomadas'!$I$4:$I$9993))</f>
        <v>0</v>
      </c>
      <c r="CO38" s="168">
        <f>SUMPRODUCT(('Controle de NFs Tomadas'!$E$4:$E$9993=$A$1)*('Controle de NFs Tomadas'!$C$4:$C$9993=CO$2)*('Controle de NFs Tomadas'!$G$4:$G$9993=$A38)*('Controle de NFs Tomadas'!$I$4:$I$9993))</f>
        <v>0</v>
      </c>
      <c r="CP38" s="168">
        <f>SUMPRODUCT(('Controle de NFs Tomadas'!$E$4:$E$9993=$A$1)*('Controle de NFs Tomadas'!$C$4:$C$9993=CP$2)*('Controle de NFs Tomadas'!$G$4:$G$9993=$A38)*('Controle de NFs Tomadas'!$I$4:$I$9993))</f>
        <v>0</v>
      </c>
      <c r="CQ38" s="168">
        <f>SUMPRODUCT(('Controle de NFs Tomadas'!$E$4:$E$9993=$A$1)*('Controle de NFs Tomadas'!$C$4:$C$9993=CQ$2)*('Controle de NFs Tomadas'!$G$4:$G$9993=$A38)*('Controle de NFs Tomadas'!$I$4:$I$9993))</f>
        <v>0</v>
      </c>
      <c r="CR38" s="168">
        <f>SUMPRODUCT(('Controle de NFs Tomadas'!$E$4:$E$9993=$A$1)*('Controle de NFs Tomadas'!$C$4:$C$9993=CR$2)*('Controle de NFs Tomadas'!$G$4:$G$9993=$A38)*('Controle de NFs Tomadas'!$I$4:$I$9993))</f>
        <v>0</v>
      </c>
      <c r="CS38" s="168">
        <f>SUMPRODUCT(('Controle de NFs Tomadas'!$E$4:$E$9993=$A$1)*('Controle de NFs Tomadas'!$C$4:$C$9993=CS$2)*('Controle de NFs Tomadas'!$G$4:$G$9993=$A38)*('Controle de NFs Tomadas'!$I$4:$I$9993))</f>
        <v>958.56</v>
      </c>
      <c r="CT38" s="168">
        <f>SUMPRODUCT(('Controle de NFs Tomadas'!$E$4:$E$9993=$A$1)*('Controle de NFs Tomadas'!$C$4:$C$9993=CT$2)*('Controle de NFs Tomadas'!$G$4:$G$9993=$A38)*('Controle de NFs Tomadas'!$I$4:$I$9993))</f>
        <v>729</v>
      </c>
      <c r="CU38" s="168">
        <f>SUMPRODUCT(('Controle de NFs Tomadas'!$E$4:$E$9993=$A$1)*('Controle de NFs Tomadas'!$C$4:$C$9993=CU$2)*('Controle de NFs Tomadas'!$G$4:$G$9993=$A38)*('Controle de NFs Tomadas'!$I$4:$I$9993))</f>
        <v>0</v>
      </c>
      <c r="CV38" s="168">
        <f>SUMPRODUCT(('Controle de NFs Tomadas'!$E$4:$E$9993=$A$1)*('Controle de NFs Tomadas'!$C$4:$C$9993=CV$2)*('Controle de NFs Tomadas'!$G$4:$G$9993=$A38)*('Controle de NFs Tomadas'!$I$4:$I$9993))</f>
        <v>0</v>
      </c>
      <c r="CW38" s="168">
        <f>SUMPRODUCT(('Controle de NFs Tomadas'!$E$4:$E$9993=$A$1)*('Controle de NFs Tomadas'!$C$4:$C$9993=CW$2)*('Controle de NFs Tomadas'!$G$4:$G$9993=$A38)*('Controle de NFs Tomadas'!$I$4:$I$9993))</f>
        <v>0</v>
      </c>
      <c r="CX38" s="168">
        <f>SUMPRODUCT(('Controle de NFs Tomadas'!$E$4:$E$9993=$A$1)*('Controle de NFs Tomadas'!$C$4:$C$9993=CX$2)*('Controle de NFs Tomadas'!$G$4:$G$9993=$A38)*('Controle de NFs Tomadas'!$I$4:$I$9993))</f>
        <v>0</v>
      </c>
      <c r="CY38" s="168">
        <f>SUMPRODUCT(('Controle de NFs Tomadas'!$E$4:$E$9993=$A$1)*('Controle de NFs Tomadas'!$C$4:$C$9993=CY$2)*('Controle de NFs Tomadas'!$G$4:$G$9993=$A38)*('Controle de NFs Tomadas'!$I$4:$I$9993))</f>
        <v>0</v>
      </c>
      <c r="CZ38" s="168">
        <f>SUMPRODUCT(('Controle de NFs Tomadas'!$E$4:$E$9993=$A$1)*('Controle de NFs Tomadas'!$C$4:$C$9993=CZ$2)*('Controle de NFs Tomadas'!$G$4:$G$9993=$A38)*('Controle de NFs Tomadas'!$I$4:$I$9993))</f>
        <v>0</v>
      </c>
      <c r="DA38" s="168">
        <f>SUMPRODUCT(('Controle de NFs Tomadas'!$E$4:$E$9993=$A$1)*('Controle de NFs Tomadas'!$C$4:$C$9993=DA$2)*('Controle de NFs Tomadas'!$G$4:$G$9993=$A38)*('Controle de NFs Tomadas'!$I$4:$I$9993))</f>
        <v>419.3</v>
      </c>
      <c r="DB38" s="168">
        <f>SUMPRODUCT(('Controle de NFs Tomadas'!$E$4:$E$9993=$A$1)*('Controle de NFs Tomadas'!$C$4:$C$9993=DB$2)*('Controle de NFs Tomadas'!$G$4:$G$9993=$A38)*('Controle de NFs Tomadas'!$I$4:$I$9993))</f>
        <v>0</v>
      </c>
      <c r="DC38" s="168">
        <f>SUMPRODUCT(('Controle de NFs Tomadas'!$E$4:$E$9993=$A$1)*('Controle de NFs Tomadas'!$C$4:$C$9993=DC$2)*('Controle de NFs Tomadas'!$G$4:$G$9993=$A38)*('Controle de NFs Tomadas'!$I$4:$I$9993))</f>
        <v>0</v>
      </c>
      <c r="DD38" s="168">
        <f>SUMPRODUCT(('Controle de NFs Tomadas'!$E$4:$E$9993=$A$1)*('Controle de NFs Tomadas'!$C$4:$C$9993=DD$2)*('Controle de NFs Tomadas'!$G$4:$G$9993=$A38)*('Controle de NFs Tomadas'!$I$4:$I$9993))</f>
        <v>0</v>
      </c>
      <c r="DE38" s="168">
        <f>SUMPRODUCT(('Controle de NFs Tomadas'!$E$4:$E$9993=$A$1)*('Controle de NFs Tomadas'!$C$4:$C$9993=DE$2)*('Controle de NFs Tomadas'!$G$4:$G$9993=$A38)*('Controle de NFs Tomadas'!$I$4:$I$9993))</f>
        <v>0</v>
      </c>
      <c r="DF38" s="168">
        <f>SUMPRODUCT(('Controle de NFs Tomadas'!$E$4:$E$9993=$A$1)*('Controle de NFs Tomadas'!$C$4:$C$9993=DF$2)*('Controle de NFs Tomadas'!$G$4:$G$9993=$A38)*('Controle de NFs Tomadas'!$I$4:$I$9993))</f>
        <v>0</v>
      </c>
      <c r="DG38" s="168">
        <f>SUMPRODUCT(('Controle de NFs Tomadas'!$E$4:$E$9993=$A$1)*('Controle de NFs Tomadas'!$C$4:$C$9993=DG$2)*('Controle de NFs Tomadas'!$G$4:$G$9993=$A38)*('Controle de NFs Tomadas'!$I$4:$I$9993))</f>
        <v>0</v>
      </c>
      <c r="DH38" s="168">
        <f>SUMPRODUCT(('Controle de NFs Tomadas'!$E$4:$E$9993=$A$1)*('Controle de NFs Tomadas'!$C$4:$C$9993=DH$2)*('Controle de NFs Tomadas'!$G$4:$G$9993=$A38)*('Controle de NFs Tomadas'!$I$4:$I$9993))</f>
        <v>532.55999999999995</v>
      </c>
      <c r="DI38" s="168">
        <f>SUMPRODUCT(('Controle de NFs Tomadas'!$E$4:$E$9993=$A$1)*('Controle de NFs Tomadas'!$C$4:$C$9993=DI$2)*('Controle de NFs Tomadas'!$G$4:$G$9993=$A38)*('Controle de NFs Tomadas'!$I$4:$I$9993))</f>
        <v>0</v>
      </c>
      <c r="DJ38" s="168">
        <f>SUMPRODUCT(('Controle de NFs Tomadas'!$E$4:$E$9993=$A$1)*('Controle de NFs Tomadas'!$C$4:$C$9993=DJ$2)*('Controle de NFs Tomadas'!$G$4:$G$9993=$A38)*('Controle de NFs Tomadas'!$I$4:$I$9993))</f>
        <v>0</v>
      </c>
      <c r="DK38" s="168">
        <f>SUMPRODUCT(('Controle de NFs Tomadas'!$E$4:$E$9993=$A$1)*('Controle de NFs Tomadas'!$C$4:$C$9993=DK$2)*('Controle de NFs Tomadas'!$G$4:$G$9993=$A38)*('Controle de NFs Tomadas'!$I$4:$I$9993))</f>
        <v>0</v>
      </c>
      <c r="DL38" s="168">
        <f>SUMPRODUCT(('Controle de NFs Tomadas'!$E$4:$E$9993=$A$1)*('Controle de NFs Tomadas'!$C$4:$C$9993=DL$2)*('Controle de NFs Tomadas'!$G$4:$G$9993=$A38)*('Controle de NFs Tomadas'!$I$4:$I$9993))</f>
        <v>0</v>
      </c>
      <c r="DM38" s="168">
        <f>SUMPRODUCT(('Controle de NFs Tomadas'!$E$4:$E$9993=$A$1)*('Controle de NFs Tomadas'!$C$4:$C$9993=DM$2)*('Controle de NFs Tomadas'!$G$4:$G$9993=$A38)*('Controle de NFs Tomadas'!$I$4:$I$9993))</f>
        <v>0</v>
      </c>
      <c r="DN38" s="168">
        <f>SUMPRODUCT(('Controle de NFs Tomadas'!$E$4:$E$9993=$A$1)*('Controle de NFs Tomadas'!$C$4:$C$9993=DN$2)*('Controle de NFs Tomadas'!$G$4:$G$9993=$A38)*('Controle de NFs Tomadas'!$I$4:$I$9993))</f>
        <v>0</v>
      </c>
      <c r="DO38" s="168">
        <f>SUMPRODUCT(('Controle de NFs Tomadas'!$E$4:$E$9993=$A$1)*('Controle de NFs Tomadas'!$C$4:$C$9993=DO$2)*('Controle de NFs Tomadas'!$G$4:$G$9993=$A38)*('Controle de NFs Tomadas'!$I$4:$I$9993))</f>
        <v>0</v>
      </c>
      <c r="DP38" s="168">
        <f>SUMPRODUCT(('Controle de NFs Tomadas'!$E$4:$E$9993=$A$1)*('Controle de NFs Tomadas'!$C$4:$C$9993=DP$2)*('Controle de NFs Tomadas'!$G$4:$G$9993=$A38)*('Controle de NFs Tomadas'!$I$4:$I$9993))</f>
        <v>0</v>
      </c>
      <c r="DQ38" s="168">
        <f>SUMPRODUCT(('Controle de NFs Tomadas'!$E$4:$E$9993=$A$1)*('Controle de NFs Tomadas'!$C$4:$C$9993=DQ$2)*('Controle de NFs Tomadas'!$G$4:$G$9993=$A38)*('Controle de NFs Tomadas'!$I$4:$I$9993))</f>
        <v>0</v>
      </c>
      <c r="DR38" s="168">
        <f>SUMPRODUCT(('Controle de NFs Tomadas'!$E$4:$E$9993=$A$1)*('Controle de NFs Tomadas'!$C$4:$C$9993=DR$2)*('Controle de NFs Tomadas'!$G$4:$G$9993=$A38)*('Controle de NFs Tomadas'!$I$4:$I$9993))</f>
        <v>0</v>
      </c>
      <c r="DS38" s="168">
        <f>SUMPRODUCT(('Controle de NFs Tomadas'!$E$4:$E$9993=$A$1)*('Controle de NFs Tomadas'!$C$4:$C$9993=DS$2)*('Controle de NFs Tomadas'!$G$4:$G$9993=$A38)*('Controle de NFs Tomadas'!$I$4:$I$9993))</f>
        <v>0</v>
      </c>
      <c r="DT38" s="168">
        <f>SUMPRODUCT(('Controle de NFs Tomadas'!$E$4:$E$9993=$A$1)*('Controle de NFs Tomadas'!$C$4:$C$9993=DT$2)*('Controle de NFs Tomadas'!$G$4:$G$9993=$A38)*('Controle de NFs Tomadas'!$I$4:$I$9993))</f>
        <v>0</v>
      </c>
      <c r="DU38" s="168">
        <f>SUMPRODUCT(('Controle de NFs Tomadas'!$E$4:$E$9993=$A$1)*('Controle de NFs Tomadas'!$C$4:$C$9993=DU$2)*('Controle de NFs Tomadas'!$G$4:$G$9993=$A38)*('Controle de NFs Tomadas'!$I$4:$I$9993))</f>
        <v>0</v>
      </c>
      <c r="DV38" s="168">
        <f>SUMPRODUCT(('Controle de NFs Tomadas'!$E$4:$E$9993=$A$1)*('Controle de NFs Tomadas'!$C$4:$C$9993=DV$2)*('Controle de NFs Tomadas'!$G$4:$G$9993=$A38)*('Controle de NFs Tomadas'!$I$4:$I$9993))</f>
        <v>0</v>
      </c>
      <c r="DW38" s="168">
        <f>SUMPRODUCT(('Controle de NFs Tomadas'!$E$4:$E$9993=$A$1)*('Controle de NFs Tomadas'!$C$4:$C$9993=DW$2)*('Controle de NFs Tomadas'!$G$4:$G$9993=$A38)*('Controle de NFs Tomadas'!$I$4:$I$9993))</f>
        <v>0</v>
      </c>
      <c r="DX38" s="168">
        <f>SUMPRODUCT(('Controle de NFs Tomadas'!$E$4:$E$9993=$A$1)*('Controle de NFs Tomadas'!$C$4:$C$9993=DX$2)*('Controle de NFs Tomadas'!$G$4:$G$9993=$A38)*('Controle de NFs Tomadas'!$I$4:$I$9993))</f>
        <v>0</v>
      </c>
      <c r="DY38" s="168">
        <f>SUMPRODUCT(('Controle de NFs Tomadas'!$E$4:$E$9993=$A$1)*('Controle de NFs Tomadas'!$C$4:$C$9993=DY$2)*('Controle de NFs Tomadas'!$G$4:$G$9993=$A38)*('Controle de NFs Tomadas'!$I$4:$I$9993))</f>
        <v>0</v>
      </c>
      <c r="DZ38" s="168">
        <f>SUMPRODUCT(('Controle de NFs Tomadas'!$E$4:$E$9993=$A$1)*('Controle de NFs Tomadas'!$C$4:$C$9993=DZ$2)*('Controle de NFs Tomadas'!$G$4:$G$9993=$A38)*('Controle de NFs Tomadas'!$I$4:$I$9993))</f>
        <v>0</v>
      </c>
      <c r="EA38" s="168">
        <f>SUMPRODUCT(('Controle de NFs Tomadas'!$E$4:$E$9993=$A$1)*('Controle de NFs Tomadas'!$C$4:$C$9993=EA$2)*('Controle de NFs Tomadas'!$G$4:$G$9993=$A38)*('Controle de NFs Tomadas'!$I$4:$I$9993))</f>
        <v>0</v>
      </c>
      <c r="EB38" s="168">
        <f>SUMPRODUCT(('Controle de NFs Tomadas'!$E$4:$E$9993=$A$1)*('Controle de NFs Tomadas'!$C$4:$C$9993=EB$2)*('Controle de NFs Tomadas'!$G$4:$G$9993=$A38)*('Controle de NFs Tomadas'!$I$4:$I$9993))</f>
        <v>0</v>
      </c>
      <c r="EC38" s="168">
        <f>SUMPRODUCT(('Controle de NFs Tomadas'!$E$4:$E$9993=$A$1)*('Controle de NFs Tomadas'!$C$4:$C$9993=EC$2)*('Controle de NFs Tomadas'!$G$4:$G$9993=$A38)*('Controle de NFs Tomadas'!$I$4:$I$9993))</f>
        <v>0</v>
      </c>
      <c r="ED38" s="168">
        <f>SUMPRODUCT(('Controle de NFs Tomadas'!$E$4:$E$9993=$A$1)*('Controle de NFs Tomadas'!$C$4:$C$9993=ED$2)*('Controle de NFs Tomadas'!$G$4:$G$9993=$A38)*('Controle de NFs Tomadas'!$I$4:$I$9993))</f>
        <v>0</v>
      </c>
      <c r="EE38" s="168">
        <f>SUMPRODUCT(('Controle de NFs Tomadas'!$E$4:$E$9993=$A$1)*('Controle de NFs Tomadas'!$C$4:$C$9993=EE$2)*('Controle de NFs Tomadas'!$G$4:$G$9993=$A38)*('Controle de NFs Tomadas'!$I$4:$I$9993))</f>
        <v>0</v>
      </c>
      <c r="EF38" s="168">
        <f>SUMPRODUCT(('Controle de NFs Tomadas'!$E$4:$E$9993=$A$1)*('Controle de NFs Tomadas'!$C$4:$C$9993=EF$2)*('Controle de NFs Tomadas'!$G$4:$G$9993=$A38)*('Controle de NFs Tomadas'!$I$4:$I$9993))</f>
        <v>0</v>
      </c>
      <c r="EG38" s="168">
        <f>SUMPRODUCT(('Controle de NFs Tomadas'!$E$4:$E$9993=$A$1)*('Controle de NFs Tomadas'!$C$4:$C$9993=EG$2)*('Controle de NFs Tomadas'!$G$4:$G$9993=$A38)*('Controle de NFs Tomadas'!$I$4:$I$9993))</f>
        <v>0</v>
      </c>
      <c r="EH38" s="168">
        <f>SUMPRODUCT(('Controle de NFs Tomadas'!$E$4:$E$9993=$A$1)*('Controle de NFs Tomadas'!$C$4:$C$9993=EH$2)*('Controle de NFs Tomadas'!$G$4:$G$9993=$A38)*('Controle de NFs Tomadas'!$I$4:$I$9993))</f>
        <v>0</v>
      </c>
      <c r="EI38" s="168">
        <f>SUMPRODUCT(('Controle de NFs Tomadas'!$E$4:$E$9993=$A$1)*('Controle de NFs Tomadas'!$C$4:$C$9993=EI$2)*('Controle de NFs Tomadas'!$G$4:$G$9993=$A38)*('Controle de NFs Tomadas'!$I$4:$I$9993))</f>
        <v>0</v>
      </c>
      <c r="EJ38" s="168">
        <f>SUMPRODUCT(('Controle de NFs Tomadas'!$E$4:$E$9993=$A$1)*('Controle de NFs Tomadas'!$C$4:$C$9993=EJ$2)*('Controle de NFs Tomadas'!$G$4:$G$9993=$A38)*('Controle de NFs Tomadas'!$I$4:$I$9993))</f>
        <v>0</v>
      </c>
      <c r="EK38" s="168">
        <f>SUMPRODUCT(('Controle de NFs Tomadas'!$E$4:$E$9993=$A$1)*('Controle de NFs Tomadas'!$C$4:$C$9993=EK$2)*('Controle de NFs Tomadas'!$G$4:$G$9993=$A38)*('Controle de NFs Tomadas'!$I$4:$I$9993))</f>
        <v>0</v>
      </c>
      <c r="EL38" s="168">
        <f>SUMPRODUCT(('Controle de NFs Tomadas'!$E$4:$E$9993=$A$1)*('Controle de NFs Tomadas'!$C$4:$C$9993=EL$2)*('Controle de NFs Tomadas'!$G$4:$G$9993=$A38)*('Controle de NFs Tomadas'!$I$4:$I$9993))</f>
        <v>0</v>
      </c>
      <c r="EM38" s="168">
        <f>SUMPRODUCT(('Controle de NFs Tomadas'!$E$4:$E$9993=$A$1)*('Controle de NFs Tomadas'!$C$4:$C$9993=EM$2)*('Controle de NFs Tomadas'!$G$4:$G$9993=$A38)*('Controle de NFs Tomadas'!$I$4:$I$9993))</f>
        <v>0</v>
      </c>
      <c r="EN38" s="168">
        <f>SUMPRODUCT(('Controle de NFs Tomadas'!$E$4:$E$9993=$A$1)*('Controle de NFs Tomadas'!$C$4:$C$9993=EN$2)*('Controle de NFs Tomadas'!$G$4:$G$9993=$A38)*('Controle de NFs Tomadas'!$I$4:$I$9993))</f>
        <v>0</v>
      </c>
      <c r="EO38" s="168">
        <f>SUMPRODUCT(('Controle de NFs Tomadas'!$E$4:$E$9993=$A$1)*('Controle de NFs Tomadas'!$C$4:$C$9993=EO$2)*('Controle de NFs Tomadas'!$G$4:$G$9993=$A38)*('Controle de NFs Tomadas'!$I$4:$I$9993))</f>
        <v>0</v>
      </c>
      <c r="EP38" s="168">
        <f>SUMPRODUCT(('Controle de NFs Tomadas'!$E$4:$E$9993=$A$1)*('Controle de NFs Tomadas'!$C$4:$C$9993=EP$2)*('Controle de NFs Tomadas'!$G$4:$G$9993=$A38)*('Controle de NFs Tomadas'!$I$4:$I$9993))</f>
        <v>0</v>
      </c>
      <c r="EQ38" s="168">
        <f>SUMPRODUCT(('Controle de NFs Tomadas'!$E$4:$E$9993=$A$1)*('Controle de NFs Tomadas'!$C$4:$C$9993=EQ$2)*('Controle de NFs Tomadas'!$G$4:$G$9993=$A38)*('Controle de NFs Tomadas'!$I$4:$I$9993))</f>
        <v>0</v>
      </c>
      <c r="ER38" s="168">
        <f>SUMPRODUCT(('Controle de NFs Tomadas'!$E$4:$E$9993=$A$1)*('Controle de NFs Tomadas'!$C$4:$C$9993=ER$2)*('Controle de NFs Tomadas'!$G$4:$G$9993=$A38)*('Controle de NFs Tomadas'!$I$4:$I$9993))</f>
        <v>0</v>
      </c>
      <c r="ES38" s="168">
        <f>SUMPRODUCT(('Controle de NFs Tomadas'!$E$4:$E$9993=$A$1)*('Controle de NFs Tomadas'!$C$4:$C$9993=ES$2)*('Controle de NFs Tomadas'!$G$4:$G$9993=$A38)*('Controle de NFs Tomadas'!$I$4:$I$9993))</f>
        <v>0</v>
      </c>
      <c r="ET38" s="168">
        <f>SUMPRODUCT(('Controle de NFs Tomadas'!$E$4:$E$9993=$A$1)*('Controle de NFs Tomadas'!$C$4:$C$9993=ET$2)*('Controle de NFs Tomadas'!$G$4:$G$9993=$A38)*('Controle de NFs Tomadas'!$I$4:$I$9993))</f>
        <v>0</v>
      </c>
      <c r="EU38" s="168">
        <f>SUMPRODUCT(('Controle de NFs Tomadas'!$E$4:$E$9993=$A$1)*('Controle de NFs Tomadas'!$C$4:$C$9993=EU$2)*('Controle de NFs Tomadas'!$G$4:$G$9993=$A38)*('Controle de NFs Tomadas'!$I$4:$I$9993))</f>
        <v>0</v>
      </c>
      <c r="EV38" s="168">
        <f>SUMPRODUCT(('Controle de NFs Tomadas'!$E$4:$E$9993=$A$1)*('Controle de NFs Tomadas'!$C$4:$C$9993=EV$2)*('Controle de NFs Tomadas'!$G$4:$G$9993=$A38)*('Controle de NFs Tomadas'!$I$4:$I$9993))</f>
        <v>0</v>
      </c>
      <c r="EW38" s="168">
        <f>SUMPRODUCT(('Controle de NFs Tomadas'!$E$4:$E$9993=$A$1)*('Controle de NFs Tomadas'!$C$4:$C$9993=EW$2)*('Controle de NFs Tomadas'!$G$4:$G$9993=$A38)*('Controle de NFs Tomadas'!$I$4:$I$9993))</f>
        <v>0</v>
      </c>
      <c r="EX38" s="168">
        <f>SUMPRODUCT(('Controle de NFs Tomadas'!$E$4:$E$9993=$A$1)*('Controle de NFs Tomadas'!$C$4:$C$9993=EX$2)*('Controle de NFs Tomadas'!$G$4:$G$9993=$A38)*('Controle de NFs Tomadas'!$I$4:$I$9993))</f>
        <v>0</v>
      </c>
      <c r="EY38" s="168">
        <f>SUMPRODUCT(('Controle de NFs Tomadas'!$E$4:$E$9993=$A$1)*('Controle de NFs Tomadas'!$C$4:$C$9993=EY$2)*('Controle de NFs Tomadas'!$G$4:$G$9993=$A38)*('Controle de NFs Tomadas'!$I$4:$I$9993))</f>
        <v>0</v>
      </c>
      <c r="EZ38" s="168">
        <f>SUMPRODUCT(('Controle de NFs Tomadas'!$E$4:$E$9993=$A$1)*('Controle de NFs Tomadas'!$C$4:$C$9993=EZ$2)*('Controle de NFs Tomadas'!$G$4:$G$9993=$A38)*('Controle de NFs Tomadas'!$I$4:$I$9993))</f>
        <v>0</v>
      </c>
      <c r="FA38" s="168">
        <f>SUMPRODUCT(('Controle de NFs Tomadas'!$E$4:$E$9993=$A$1)*('Controle de NFs Tomadas'!$C$4:$C$9993=FA$2)*('Controle de NFs Tomadas'!$G$4:$G$9993=$A38)*('Controle de NFs Tomadas'!$I$4:$I$9993))</f>
        <v>0</v>
      </c>
      <c r="FB38" s="168">
        <f>SUMPRODUCT(('Controle de NFs Tomadas'!$E$4:$E$9993=$A$1)*('Controle de NFs Tomadas'!$C$4:$C$9993=FB$2)*('Controle de NFs Tomadas'!$G$4:$G$9993=$A38)*('Controle de NFs Tomadas'!$I$4:$I$9993))</f>
        <v>0</v>
      </c>
      <c r="FC38" s="168">
        <f>SUMPRODUCT(('Controle de NFs Tomadas'!$E$4:$E$9993=$A$1)*('Controle de NFs Tomadas'!$C$4:$C$9993=FC$2)*('Controle de NFs Tomadas'!$G$4:$G$9993=$A38)*('Controle de NFs Tomadas'!$I$4:$I$9993))</f>
        <v>0</v>
      </c>
      <c r="FD38" s="168">
        <f>SUMPRODUCT(('Controle de NFs Tomadas'!$E$4:$E$9993=$A$1)*('Controle de NFs Tomadas'!$C$4:$C$9993=FD$2)*('Controle de NFs Tomadas'!$G$4:$G$9993=$A38)*('Controle de NFs Tomadas'!$I$4:$I$9993))</f>
        <v>0</v>
      </c>
      <c r="FE38" s="168">
        <f>SUMPRODUCT(('Controle de NFs Tomadas'!$E$4:$E$9993=$A$1)*('Controle de NFs Tomadas'!$C$4:$C$9993=FE$2)*('Controle de NFs Tomadas'!$G$4:$G$9993=$A38)*('Controle de NFs Tomadas'!$I$4:$I$9993))</f>
        <v>0</v>
      </c>
      <c r="FF38" s="168">
        <f>SUMPRODUCT(('Controle de NFs Tomadas'!$E$4:$E$9993=$A$1)*('Controle de NFs Tomadas'!$C$4:$C$9993=FF$2)*('Controle de NFs Tomadas'!$G$4:$G$9993=$A38)*('Controle de NFs Tomadas'!$I$4:$I$9993))</f>
        <v>0</v>
      </c>
      <c r="FG38" s="168">
        <f>SUMPRODUCT(('Controle de NFs Tomadas'!$E$4:$E$9993=$A$1)*('Controle de NFs Tomadas'!$C$4:$C$9993=FG$2)*('Controle de NFs Tomadas'!$G$4:$G$9993=$A38)*('Controle de NFs Tomadas'!$I$4:$I$9993))</f>
        <v>0</v>
      </c>
      <c r="FH38" s="168">
        <f>SUMPRODUCT(('Controle de NFs Tomadas'!$E$4:$E$9993=$A$1)*('Controle de NFs Tomadas'!$C$4:$C$9993=FH$2)*('Controle de NFs Tomadas'!$G$4:$G$9993=$A38)*('Controle de NFs Tomadas'!$I$4:$I$9993))</f>
        <v>0</v>
      </c>
      <c r="FI38" s="168">
        <f>SUMPRODUCT(('Controle de NFs Tomadas'!$E$4:$E$9993=$A$1)*('Controle de NFs Tomadas'!$C$4:$C$9993=FI$2)*('Controle de NFs Tomadas'!$G$4:$G$9993=$A38)*('Controle de NFs Tomadas'!$I$4:$I$9993))</f>
        <v>0</v>
      </c>
      <c r="FJ38" s="168">
        <f>SUMPRODUCT(('Controle de NFs Tomadas'!$E$4:$E$9993=$A$1)*('Controle de NFs Tomadas'!$C$4:$C$9993=FJ$2)*('Controle de NFs Tomadas'!$G$4:$G$9993=$A38)*('Controle de NFs Tomadas'!$I$4:$I$9993))</f>
        <v>0</v>
      </c>
      <c r="FK38" s="168">
        <f>SUMPRODUCT(('Controle de NFs Tomadas'!$E$4:$E$9993=$A$1)*('Controle de NFs Tomadas'!$C$4:$C$9993=FK$2)*('Controle de NFs Tomadas'!$G$4:$G$9993=$A38)*('Controle de NFs Tomadas'!$I$4:$I$9993))</f>
        <v>0</v>
      </c>
      <c r="FL38" s="168">
        <f>SUMPRODUCT(('Controle de NFs Tomadas'!$E$4:$E$9993=$A$1)*('Controle de NFs Tomadas'!$C$4:$C$9993=FL$2)*('Controle de NFs Tomadas'!$G$4:$G$9993=$A38)*('Controle de NFs Tomadas'!$I$4:$I$9993))</f>
        <v>0</v>
      </c>
      <c r="FM38" s="168">
        <f>SUMPRODUCT(('Controle de NFs Tomadas'!$E$4:$E$9993=$A$1)*('Controle de NFs Tomadas'!$C$4:$C$9993=FM$2)*('Controle de NFs Tomadas'!$G$4:$G$9993=$A38)*('Controle de NFs Tomadas'!$I$4:$I$9993))</f>
        <v>0</v>
      </c>
      <c r="FN38" s="168">
        <f>SUMPRODUCT(('Controle de NFs Tomadas'!$E$4:$E$9993=$A$1)*('Controle de NFs Tomadas'!$C$4:$C$9993=FN$2)*('Controle de NFs Tomadas'!$G$4:$G$9993=$A38)*('Controle de NFs Tomadas'!$I$4:$I$9993))</f>
        <v>0</v>
      </c>
      <c r="FO38" s="168">
        <f>SUMPRODUCT(('Controle de NFs Tomadas'!$E$4:$E$9993=$A$1)*('Controle de NFs Tomadas'!$C$4:$C$9993=FO$2)*('Controle de NFs Tomadas'!$G$4:$G$9993=$A38)*('Controle de NFs Tomadas'!$I$4:$I$9993))</f>
        <v>0</v>
      </c>
      <c r="FP38" s="168">
        <f>SUMPRODUCT(('Controle de NFs Tomadas'!$E$4:$E$9993=$A$1)*('Controle de NFs Tomadas'!$C$4:$C$9993=FP$2)*('Controle de NFs Tomadas'!$G$4:$G$9993=$A38)*('Controle de NFs Tomadas'!$I$4:$I$9993))</f>
        <v>0</v>
      </c>
      <c r="FQ38" s="168">
        <f>SUMPRODUCT(('Controle de NFs Tomadas'!$E$4:$E$9993=$A$1)*('Controle de NFs Tomadas'!$C$4:$C$9993=FQ$2)*('Controle de NFs Tomadas'!$G$4:$G$9993=$A38)*('Controle de NFs Tomadas'!$I$4:$I$9993))</f>
        <v>0</v>
      </c>
      <c r="FR38" s="168">
        <f>SUMPRODUCT(('Controle de NFs Tomadas'!$E$4:$E$9993=$A$1)*('Controle de NFs Tomadas'!$C$4:$C$9993=FR$2)*('Controle de NFs Tomadas'!$G$4:$G$9993=$A38)*('Controle de NFs Tomadas'!$I$4:$I$9993))</f>
        <v>0</v>
      </c>
      <c r="FS38" s="168">
        <f>SUMPRODUCT(('Controle de NFs Tomadas'!$E$4:$E$9993=$A$1)*('Controle de NFs Tomadas'!$C$4:$C$9993=FS$2)*('Controle de NFs Tomadas'!$G$4:$G$9993=$A38)*('Controle de NFs Tomadas'!$I$4:$I$9993))</f>
        <v>0</v>
      </c>
      <c r="FT38" s="168">
        <f>SUMPRODUCT(('Controle de NFs Tomadas'!$E$4:$E$9993=$A$1)*('Controle de NFs Tomadas'!$C$4:$C$9993=FT$2)*('Controle de NFs Tomadas'!$G$4:$G$9993=$A38)*('Controle de NFs Tomadas'!$I$4:$I$9993))</f>
        <v>0</v>
      </c>
      <c r="FU38" s="168">
        <f>SUMPRODUCT(('Controle de NFs Tomadas'!$E$4:$E$9993=$A$1)*('Controle de NFs Tomadas'!$C$4:$C$9993=FU$2)*('Controle de NFs Tomadas'!$G$4:$G$9993=$A38)*('Controle de NFs Tomadas'!$I$4:$I$9993))</f>
        <v>0</v>
      </c>
      <c r="FV38" s="168">
        <f>SUMPRODUCT(('Controle de NFs Tomadas'!$E$4:$E$9993=$A$1)*('Controle de NFs Tomadas'!$C$4:$C$9993=FV$2)*('Controle de NFs Tomadas'!$G$4:$G$9993=$A38)*('Controle de NFs Tomadas'!$I$4:$I$9993))</f>
        <v>0</v>
      </c>
      <c r="FW38" s="168">
        <f>SUMPRODUCT(('Controle de NFs Tomadas'!$E$4:$E$9993=$A$1)*('Controle de NFs Tomadas'!$C$4:$C$9993=FW$2)*('Controle de NFs Tomadas'!$G$4:$G$9993=$A38)*('Controle de NFs Tomadas'!$I$4:$I$9993))</f>
        <v>0</v>
      </c>
      <c r="FX38" s="168">
        <f>SUMPRODUCT(('Controle de NFs Tomadas'!$E$4:$E$9993=$A$1)*('Controle de NFs Tomadas'!$C$4:$C$9993=FX$2)*('Controle de NFs Tomadas'!$G$4:$G$9993=$A38)*('Controle de NFs Tomadas'!$I$4:$I$9993))</f>
        <v>0</v>
      </c>
      <c r="FY38" s="168">
        <f>SUMPRODUCT(('Controle de NFs Tomadas'!$E$4:$E$9993=$A$1)*('Controle de NFs Tomadas'!$C$4:$C$9993=FY$2)*('Controle de NFs Tomadas'!$G$4:$G$9993=$A38)*('Controle de NFs Tomadas'!$I$4:$I$9993))</f>
        <v>0</v>
      </c>
      <c r="FZ38" s="168">
        <f>SUMPRODUCT(('Controle de NFs Tomadas'!$E$4:$E$9993=$A$1)*('Controle de NFs Tomadas'!$C$4:$C$9993=FZ$2)*('Controle de NFs Tomadas'!$G$4:$G$9993=$A38)*('Controle de NFs Tomadas'!$I$4:$I$9993))</f>
        <v>0</v>
      </c>
      <c r="GA38" s="168">
        <f>SUMPRODUCT(('Controle de NFs Tomadas'!$E$4:$E$9993=$A$1)*('Controle de NFs Tomadas'!$C$4:$C$9993=GA$2)*('Controle de NFs Tomadas'!$G$4:$G$9993=$A38)*('Controle de NFs Tomadas'!$I$4:$I$9993))</f>
        <v>0</v>
      </c>
      <c r="GB38" s="168">
        <f>SUMPRODUCT(('Controle de NFs Tomadas'!$E$4:$E$9993=$A$1)*('Controle de NFs Tomadas'!$C$4:$C$9993=GB$2)*('Controle de NFs Tomadas'!$G$4:$G$9993=$A38)*('Controle de NFs Tomadas'!$I$4:$I$9993))</f>
        <v>0</v>
      </c>
      <c r="GC38" s="168">
        <f>SUMPRODUCT(('Controle de NFs Tomadas'!$E$4:$E$9993=$A$1)*('Controle de NFs Tomadas'!$C$4:$C$9993=GC$2)*('Controle de NFs Tomadas'!$G$4:$G$9993=$A38)*('Controle de NFs Tomadas'!$I$4:$I$9993))</f>
        <v>0</v>
      </c>
      <c r="GD38" s="168">
        <f>SUMPRODUCT(('Controle de NFs Tomadas'!$E$4:$E$9993=$A$1)*('Controle de NFs Tomadas'!$C$4:$C$9993=GD$2)*('Controle de NFs Tomadas'!$G$4:$G$9993=$A38)*('Controle de NFs Tomadas'!$I$4:$I$9993))</f>
        <v>0</v>
      </c>
      <c r="GE38" s="168">
        <f>SUMPRODUCT(('Controle de NFs Tomadas'!$E$4:$E$9993=$A$1)*('Controle de NFs Tomadas'!$C$4:$C$9993=GE$2)*('Controle de NFs Tomadas'!$G$4:$G$9993=$A38)*('Controle de NFs Tomadas'!$I$4:$I$9993))</f>
        <v>0</v>
      </c>
      <c r="GF38" s="168">
        <f>SUMPRODUCT(('Controle de NFs Tomadas'!$E$4:$E$9993=$A$1)*('Controle de NFs Tomadas'!$C$4:$C$9993=GF$2)*('Controle de NFs Tomadas'!$G$4:$G$9993=$A38)*('Controle de NFs Tomadas'!$I$4:$I$9993))</f>
        <v>0</v>
      </c>
      <c r="GG38" s="168">
        <f>SUMPRODUCT(('Controle de NFs Tomadas'!$E$4:$E$9993=$A$1)*('Controle de NFs Tomadas'!$C$4:$C$9993=GG$2)*('Controle de NFs Tomadas'!$G$4:$G$9993=$A38)*('Controle de NFs Tomadas'!$I$4:$I$9993))</f>
        <v>0</v>
      </c>
      <c r="GH38" s="168">
        <f>SUMPRODUCT(('Controle de NFs Tomadas'!$E$4:$E$9993=$A$1)*('Controle de NFs Tomadas'!$C$4:$C$9993=GH$2)*('Controle de NFs Tomadas'!$G$4:$G$9993=$A38)*('Controle de NFs Tomadas'!$I$4:$I$9993))</f>
        <v>0</v>
      </c>
      <c r="GI38" s="168">
        <f>SUMPRODUCT(('Controle de NFs Tomadas'!$E$4:$E$9993=$A$1)*('Controle de NFs Tomadas'!$C$4:$C$9993=GI$2)*('Controle de NFs Tomadas'!$G$4:$G$9993=$A38)*('Controle de NFs Tomadas'!$I$4:$I$9993))</f>
        <v>0</v>
      </c>
      <c r="GJ38" s="168">
        <f>SUMPRODUCT(('Controle de NFs Tomadas'!$E$4:$E$9993=$A$1)*('Controle de NFs Tomadas'!$C$4:$C$9993=GJ$2)*('Controle de NFs Tomadas'!$G$4:$G$9993=$A38)*('Controle de NFs Tomadas'!$I$4:$I$9993))</f>
        <v>0</v>
      </c>
      <c r="GK38" s="168">
        <f>SUMPRODUCT(('Controle de NFs Tomadas'!$E$4:$E$9993=$A$1)*('Controle de NFs Tomadas'!$C$4:$C$9993=GK$2)*('Controle de NFs Tomadas'!$G$4:$G$9993=$A38)*('Controle de NFs Tomadas'!$I$4:$I$9993))</f>
        <v>0</v>
      </c>
      <c r="GL38" s="168">
        <f>SUMPRODUCT(('Controle de NFs Tomadas'!$E$4:$E$9993=$A$1)*('Controle de NFs Tomadas'!$C$4:$C$9993=GL$2)*('Controle de NFs Tomadas'!$G$4:$G$9993=$A38)*('Controle de NFs Tomadas'!$I$4:$I$9993))</f>
        <v>0</v>
      </c>
      <c r="GM38" s="168">
        <f>SUMPRODUCT(('Controle de NFs Tomadas'!$E$4:$E$9993=$A$1)*('Controle de NFs Tomadas'!$C$4:$C$9993=GM$2)*('Controle de NFs Tomadas'!$G$4:$G$9993=$A38)*('Controle de NFs Tomadas'!$I$4:$I$9993))</f>
        <v>0</v>
      </c>
      <c r="GN38" s="168">
        <f>SUMPRODUCT(('Controle de NFs Tomadas'!$E$4:$E$9993=$A$1)*('Controle de NFs Tomadas'!$C$4:$C$9993=GN$2)*('Controle de NFs Tomadas'!$G$4:$G$9993=$A38)*('Controle de NFs Tomadas'!$I$4:$I$9993))</f>
        <v>0</v>
      </c>
      <c r="GO38" s="168">
        <f>SUMPRODUCT(('Controle de NFs Tomadas'!$E$4:$E$9993=$A$1)*('Controle de NFs Tomadas'!$C$4:$C$9993=GO$2)*('Controle de NFs Tomadas'!$G$4:$G$9993=$A38)*('Controle de NFs Tomadas'!$I$4:$I$9993))</f>
        <v>0</v>
      </c>
      <c r="GP38" s="168">
        <f>SUMPRODUCT(('Controle de NFs Tomadas'!$E$4:$E$9993=$A$1)*('Controle de NFs Tomadas'!$C$4:$C$9993=GP$2)*('Controle de NFs Tomadas'!$G$4:$G$9993=$A38)*('Controle de NFs Tomadas'!$I$4:$I$9993))</f>
        <v>0</v>
      </c>
      <c r="GQ38" s="168">
        <f>SUMPRODUCT(('Controle de NFs Tomadas'!$E$4:$E$9993=$A$1)*('Controle de NFs Tomadas'!$C$4:$C$9993=GQ$2)*('Controle de NFs Tomadas'!$G$4:$G$9993=$A38)*('Controle de NFs Tomadas'!$I$4:$I$9993))</f>
        <v>0</v>
      </c>
      <c r="GR38" s="168">
        <f>SUMPRODUCT(('Controle de NFs Tomadas'!$E$4:$E$9993=$A$1)*('Controle de NFs Tomadas'!$C$4:$C$9993=GR$2)*('Controle de NFs Tomadas'!$G$4:$G$9993=$A38)*('Controle de NFs Tomadas'!$I$4:$I$9993))</f>
        <v>0</v>
      </c>
      <c r="GS38" s="168">
        <f>SUMPRODUCT(('Controle de NFs Tomadas'!$E$4:$E$9993=$A$1)*('Controle de NFs Tomadas'!$C$4:$C$9993=GS$2)*('Controle de NFs Tomadas'!$G$4:$G$9993=$A38)*('Controle de NFs Tomadas'!$I$4:$I$9993))</f>
        <v>0</v>
      </c>
      <c r="GT38" s="168">
        <f>SUMPRODUCT(('Controle de NFs Tomadas'!$E$4:$E$9993=$A$1)*('Controle de NFs Tomadas'!$C$4:$C$9993=GT$2)*('Controle de NFs Tomadas'!$G$4:$G$9993=$A38)*('Controle de NFs Tomadas'!$I$4:$I$9993))</f>
        <v>0</v>
      </c>
      <c r="GU38" s="168">
        <f>SUMPRODUCT(('Controle de NFs Tomadas'!$E$4:$E$9993=$A$1)*('Controle de NFs Tomadas'!$C$4:$C$9993=GU$2)*('Controle de NFs Tomadas'!$G$4:$G$9993=$A38)*('Controle de NFs Tomadas'!$I$4:$I$9993))</f>
        <v>0</v>
      </c>
      <c r="GV38" s="168">
        <f>SUMPRODUCT(('Controle de NFs Tomadas'!$E$4:$E$9993=$A$1)*('Controle de NFs Tomadas'!$C$4:$C$9993=GV$2)*('Controle de NFs Tomadas'!$G$4:$G$9993=$A38)*('Controle de NFs Tomadas'!$I$4:$I$9993))</f>
        <v>0</v>
      </c>
      <c r="GW38" s="168">
        <f>SUMPRODUCT(('Controle de NFs Tomadas'!$E$4:$E$9993=$A$1)*('Controle de NFs Tomadas'!$C$4:$C$9993=GW$2)*('Controle de NFs Tomadas'!$G$4:$G$9993=$A38)*('Controle de NFs Tomadas'!$I$4:$I$9993))</f>
        <v>0</v>
      </c>
      <c r="GX38" s="168">
        <f>SUMPRODUCT(('Controle de NFs Tomadas'!$E$4:$E$9993=$A$1)*('Controle de NFs Tomadas'!$C$4:$C$9993=GX$2)*('Controle de NFs Tomadas'!$G$4:$G$9993=$A38)*('Controle de NFs Tomadas'!$I$4:$I$9993))</f>
        <v>0</v>
      </c>
      <c r="GY38" s="168">
        <f>SUMPRODUCT(('Controle de NFs Tomadas'!$E$4:$E$9993=$A$1)*('Controle de NFs Tomadas'!$C$4:$C$9993=GY$2)*('Controle de NFs Tomadas'!$G$4:$G$9993=$A38)*('Controle de NFs Tomadas'!$I$4:$I$9993))</f>
        <v>0</v>
      </c>
      <c r="GZ38" s="168">
        <f>SUMPRODUCT(('Controle de NFs Tomadas'!$E$4:$E$9993=$A$1)*('Controle de NFs Tomadas'!$C$4:$C$9993=GZ$2)*('Controle de NFs Tomadas'!$G$4:$G$9993=$A38)*('Controle de NFs Tomadas'!$I$4:$I$9993))</f>
        <v>0</v>
      </c>
      <c r="HA38" s="168">
        <f>SUMPRODUCT(('Controle de NFs Tomadas'!$E$4:$E$9993=$A$1)*('Controle de NFs Tomadas'!$C$4:$C$9993=HA$2)*('Controle de NFs Tomadas'!$G$4:$G$9993=$A38)*('Controle de NFs Tomadas'!$I$4:$I$9993))</f>
        <v>0</v>
      </c>
      <c r="HB38" s="168">
        <f>SUMPRODUCT(('Controle de NFs Tomadas'!$E$4:$E$9993=$A$1)*('Controle de NFs Tomadas'!$C$4:$C$9993=HB$2)*('Controle de NFs Tomadas'!$G$4:$G$9993=$A38)*('Controle de NFs Tomadas'!$I$4:$I$9993))</f>
        <v>0</v>
      </c>
      <c r="HC38" s="168">
        <f>SUMPRODUCT(('Controle de NFs Tomadas'!$E$4:$E$9993=$A$1)*('Controle de NFs Tomadas'!$C$4:$C$9993=HC$2)*('Controle de NFs Tomadas'!$G$4:$G$9993=$A38)*('Controle de NFs Tomadas'!$I$4:$I$9993))</f>
        <v>0</v>
      </c>
      <c r="HD38" s="168">
        <f>SUMPRODUCT(('Controle de NFs Tomadas'!$E$4:$E$9993=$A$1)*('Controle de NFs Tomadas'!$C$4:$C$9993=HD$2)*('Controle de NFs Tomadas'!$G$4:$G$9993=$A38)*('Controle de NFs Tomadas'!$I$4:$I$9993))</f>
        <v>0</v>
      </c>
      <c r="HE38" s="168">
        <f>SUMPRODUCT(('Controle de NFs Tomadas'!$E$4:$E$9993=$A$1)*('Controle de NFs Tomadas'!$C$4:$C$9993=HE$2)*('Controle de NFs Tomadas'!$G$4:$G$9993=$A38)*('Controle de NFs Tomadas'!$I$4:$I$9993))</f>
        <v>0</v>
      </c>
      <c r="HF38" s="168">
        <f>SUMPRODUCT(('Controle de NFs Tomadas'!$E$4:$E$9993=$A$1)*('Controle de NFs Tomadas'!$C$4:$C$9993=HF$2)*('Controle de NFs Tomadas'!$G$4:$G$9993=$A38)*('Controle de NFs Tomadas'!$I$4:$I$9993))</f>
        <v>0</v>
      </c>
      <c r="HG38" s="168">
        <f>SUMPRODUCT(('Controle de NFs Tomadas'!$E$4:$E$9993=$A$1)*('Controle de NFs Tomadas'!$C$4:$C$9993=HG$2)*('Controle de NFs Tomadas'!$G$4:$G$9993=$A38)*('Controle de NFs Tomadas'!$I$4:$I$9993))</f>
        <v>0</v>
      </c>
      <c r="HH38" s="168">
        <f>SUMPRODUCT(('Controle de NFs Tomadas'!$E$4:$E$9993=$A$1)*('Controle de NFs Tomadas'!$C$4:$C$9993=HH$2)*('Controle de NFs Tomadas'!$G$4:$G$9993=$A38)*('Controle de NFs Tomadas'!$I$4:$I$9993))</f>
        <v>0</v>
      </c>
      <c r="HI38" s="168">
        <f>SUMPRODUCT(('Controle de NFs Tomadas'!$E$4:$E$9993=$A$1)*('Controle de NFs Tomadas'!$C$4:$C$9993=HI$2)*('Controle de NFs Tomadas'!$G$4:$G$9993=$A38)*('Controle de NFs Tomadas'!$I$4:$I$9993))</f>
        <v>0</v>
      </c>
      <c r="HJ38" s="168">
        <f>SUMPRODUCT(('Controle de NFs Tomadas'!$E$4:$E$9993=$A$1)*('Controle de NFs Tomadas'!$C$4:$C$9993=HJ$2)*('Controle de NFs Tomadas'!$G$4:$G$9993=$A38)*('Controle de NFs Tomadas'!$I$4:$I$9993))</f>
        <v>0</v>
      </c>
      <c r="HK38" s="168">
        <f>SUMPRODUCT(('Controle de NFs Tomadas'!$E$4:$E$9993=$A$1)*('Controle de NFs Tomadas'!$C$4:$C$9993=HK$2)*('Controle de NFs Tomadas'!$G$4:$G$9993=$A38)*('Controle de NFs Tomadas'!$I$4:$I$9993))</f>
        <v>0</v>
      </c>
      <c r="HL38" s="168">
        <f>SUMPRODUCT(('Controle de NFs Tomadas'!$E$4:$E$9993=$A$1)*('Controle de NFs Tomadas'!$C$4:$C$9993=HL$2)*('Controle de NFs Tomadas'!$G$4:$G$9993=$A38)*('Controle de NFs Tomadas'!$I$4:$I$9993))</f>
        <v>0</v>
      </c>
      <c r="HM38" s="168">
        <f>SUMPRODUCT(('Controle de NFs Tomadas'!$E$4:$E$9993=$A$1)*('Controle de NFs Tomadas'!$C$4:$C$9993=HM$2)*('Controle de NFs Tomadas'!$G$4:$G$9993=$A38)*('Controle de NFs Tomadas'!$I$4:$I$9993))</f>
        <v>0</v>
      </c>
      <c r="HN38" s="168">
        <f>SUMPRODUCT(('Controle de NFs Tomadas'!$E$4:$E$9993=$A$1)*('Controle de NFs Tomadas'!$C$4:$C$9993=HN$2)*('Controle de NFs Tomadas'!$G$4:$G$9993=$A38)*('Controle de NFs Tomadas'!$I$4:$I$9993))</f>
        <v>0</v>
      </c>
      <c r="HO38" s="168">
        <f>SUMPRODUCT(('Controle de NFs Tomadas'!$E$4:$E$9993=$A$1)*('Controle de NFs Tomadas'!$C$4:$C$9993=HO$2)*('Controle de NFs Tomadas'!$G$4:$G$9993=$A38)*('Controle de NFs Tomadas'!$I$4:$I$9993))</f>
        <v>0</v>
      </c>
      <c r="HP38" s="168">
        <f>SUMPRODUCT(('Controle de NFs Tomadas'!$E$4:$E$9993=$A$1)*('Controle de NFs Tomadas'!$C$4:$C$9993=HP$2)*('Controle de NFs Tomadas'!$G$4:$G$9993=$A38)*('Controle de NFs Tomadas'!$I$4:$I$9993))</f>
        <v>0</v>
      </c>
      <c r="HQ38" s="168">
        <f>SUMPRODUCT(('Controle de NFs Tomadas'!$E$4:$E$9993=$A$1)*('Controle de NFs Tomadas'!$C$4:$C$9993=HQ$2)*('Controle de NFs Tomadas'!$G$4:$G$9993=$A38)*('Controle de NFs Tomadas'!$I$4:$I$9993))</f>
        <v>0</v>
      </c>
      <c r="HR38" s="168">
        <f>SUMPRODUCT(('Controle de NFs Tomadas'!$E$4:$E$9993=$A$1)*('Controle de NFs Tomadas'!$C$4:$C$9993=HR$2)*('Controle de NFs Tomadas'!$G$4:$G$9993=$A38)*('Controle de NFs Tomadas'!$I$4:$I$9993))</f>
        <v>0</v>
      </c>
      <c r="HS38" s="168">
        <f>SUMPRODUCT(('Controle de NFs Tomadas'!$E$4:$E$9993=$A$1)*('Controle de NFs Tomadas'!$C$4:$C$9993=HS$2)*('Controle de NFs Tomadas'!$G$4:$G$9993=$A38)*('Controle de NFs Tomadas'!$I$4:$I$9993))</f>
        <v>0</v>
      </c>
      <c r="HT38" s="168">
        <f>SUMPRODUCT(('Controle de NFs Tomadas'!$E$4:$E$9993=$A$1)*('Controle de NFs Tomadas'!$C$4:$C$9993=HT$2)*('Controle de NFs Tomadas'!$G$4:$G$9993=$A38)*('Controle de NFs Tomadas'!$I$4:$I$9993))</f>
        <v>0</v>
      </c>
      <c r="HU38" s="168">
        <f>SUMPRODUCT(('Controle de NFs Tomadas'!$E$4:$E$9993=$A$1)*('Controle de NFs Tomadas'!$C$4:$C$9993=HU$2)*('Controle de NFs Tomadas'!$G$4:$G$9993=$A38)*('Controle de NFs Tomadas'!$I$4:$I$9993))</f>
        <v>0</v>
      </c>
      <c r="HV38" s="168">
        <f>SUMPRODUCT(('Controle de NFs Tomadas'!$E$4:$E$9993=$A$1)*('Controle de NFs Tomadas'!$C$4:$C$9993=HV$2)*('Controle de NFs Tomadas'!$G$4:$G$9993=$A38)*('Controle de NFs Tomadas'!$I$4:$I$9993))</f>
        <v>0</v>
      </c>
      <c r="HW38" s="168">
        <f>SUMPRODUCT(('Controle de NFs Tomadas'!$E$4:$E$9993=$A$1)*('Controle de NFs Tomadas'!$C$4:$C$9993=HW$2)*('Controle de NFs Tomadas'!$G$4:$G$9993=$A38)*('Controle de NFs Tomadas'!$I$4:$I$9993))</f>
        <v>0</v>
      </c>
      <c r="HX38" s="168">
        <f>SUMPRODUCT(('Controle de NFs Tomadas'!$E$4:$E$9993=$A$1)*('Controle de NFs Tomadas'!$C$4:$C$9993=HX$2)*('Controle de NFs Tomadas'!$G$4:$G$9993=$A38)*('Controle de NFs Tomadas'!$I$4:$I$9993))</f>
        <v>0</v>
      </c>
      <c r="HY38" s="168">
        <f>SUMPRODUCT(('Controle de NFs Tomadas'!$E$4:$E$9993=$A$1)*('Controle de NFs Tomadas'!$C$4:$C$9993=HY$2)*('Controle de NFs Tomadas'!$G$4:$G$9993=$A38)*('Controle de NFs Tomadas'!$I$4:$I$9993))</f>
        <v>0</v>
      </c>
      <c r="HZ38" s="168">
        <f>SUMPRODUCT(('Controle de NFs Tomadas'!$E$4:$E$9993=$A$1)*('Controle de NFs Tomadas'!$C$4:$C$9993=HZ$2)*('Controle de NFs Tomadas'!$G$4:$G$9993=$A38)*('Controle de NFs Tomadas'!$I$4:$I$9993))</f>
        <v>0</v>
      </c>
      <c r="IA38" s="168">
        <f>SUMPRODUCT(('Controle de NFs Tomadas'!$E$4:$E$9993=$A$1)*('Controle de NFs Tomadas'!$C$4:$C$9993=IA$2)*('Controle de NFs Tomadas'!$G$4:$G$9993=$A38)*('Controle de NFs Tomadas'!$I$4:$I$9993))</f>
        <v>0</v>
      </c>
      <c r="IB38" s="168">
        <f>SUMPRODUCT(('Controle de NFs Tomadas'!$E$4:$E$9993=$A$1)*('Controle de NFs Tomadas'!$C$4:$C$9993=IB$2)*('Controle de NFs Tomadas'!$G$4:$G$9993=$A38)*('Controle de NFs Tomadas'!$I$4:$I$9993))</f>
        <v>0</v>
      </c>
      <c r="IC38" s="168">
        <f>SUMPRODUCT(('Controle de NFs Tomadas'!$E$4:$E$9993=$A$1)*('Controle de NFs Tomadas'!$C$4:$C$9993=IC$2)*('Controle de NFs Tomadas'!$G$4:$G$9993=$A38)*('Controle de NFs Tomadas'!$I$4:$I$9993))</f>
        <v>0</v>
      </c>
      <c r="ID38" s="168">
        <f>SUMPRODUCT(('Controle de NFs Tomadas'!$E$4:$E$9993=$A$1)*('Controle de NFs Tomadas'!$C$4:$C$9993=ID$2)*('Controle de NFs Tomadas'!$G$4:$G$9993=$A38)*('Controle de NFs Tomadas'!$I$4:$I$9993))</f>
        <v>0</v>
      </c>
      <c r="IE38" s="168">
        <f>SUMPRODUCT(('Controle de NFs Tomadas'!$E$4:$E$9993=$A$1)*('Controle de NFs Tomadas'!$C$4:$C$9993=IE$2)*('Controle de NFs Tomadas'!$G$4:$G$9993=$A38)*('Controle de NFs Tomadas'!$I$4:$I$9993))</f>
        <v>0</v>
      </c>
      <c r="IF38" s="168">
        <f>SUMPRODUCT(('Controle de NFs Tomadas'!$E$4:$E$9993=$A$1)*('Controle de NFs Tomadas'!$C$4:$C$9993=IF$2)*('Controle de NFs Tomadas'!$G$4:$G$9993=$A38)*('Controle de NFs Tomadas'!$I$4:$I$9993))</f>
        <v>0</v>
      </c>
      <c r="IG38" s="168">
        <f>SUMPRODUCT(('Controle de NFs Tomadas'!$E$4:$E$9993=$A$1)*('Controle de NFs Tomadas'!$C$4:$C$9993=IG$2)*('Controle de NFs Tomadas'!$G$4:$G$9993=$A38)*('Controle de NFs Tomadas'!$I$4:$I$9993))</f>
        <v>0</v>
      </c>
      <c r="IH38" s="168">
        <f>SUMPRODUCT(('Controle de NFs Tomadas'!$E$4:$E$9993=$A$1)*('Controle de NFs Tomadas'!$C$4:$C$9993=IH$2)*('Controle de NFs Tomadas'!$G$4:$G$9993=$A38)*('Controle de NFs Tomadas'!$I$4:$I$9993))</f>
        <v>0</v>
      </c>
      <c r="II38" s="168">
        <f>SUMPRODUCT(('Controle de NFs Tomadas'!$E$4:$E$9993=$A$1)*('Controle de NFs Tomadas'!$C$4:$C$9993=II$2)*('Controle de NFs Tomadas'!$G$4:$G$9993=$A38)*('Controle de NFs Tomadas'!$I$4:$I$9993))</f>
        <v>0</v>
      </c>
      <c r="IJ38" s="168">
        <f>SUMPRODUCT(('Controle de NFs Tomadas'!$E$4:$E$9993=$A$1)*('Controle de NFs Tomadas'!$C$4:$C$9993=IJ$2)*('Controle de NFs Tomadas'!$G$4:$G$9993=$A38)*('Controle de NFs Tomadas'!$I$4:$I$9993))</f>
        <v>0</v>
      </c>
      <c r="IK38" s="168">
        <f>SUMPRODUCT(('Controle de NFs Tomadas'!$E$4:$E$9993=$A$1)*('Controle de NFs Tomadas'!$C$4:$C$9993=IK$2)*('Controle de NFs Tomadas'!$G$4:$G$9993=$A38)*('Controle de NFs Tomadas'!$I$4:$I$9993))</f>
        <v>0</v>
      </c>
      <c r="IL38" s="168">
        <f>SUMPRODUCT(('Controle de NFs Tomadas'!$E$4:$E$9993=$A$1)*('Controle de NFs Tomadas'!$C$4:$C$9993=IL$2)*('Controle de NFs Tomadas'!$G$4:$G$9993=$A38)*('Controle de NFs Tomadas'!$I$4:$I$9993))</f>
        <v>0</v>
      </c>
    </row>
    <row r="39" spans="1:246" ht="15.75" customHeight="1" x14ac:dyDescent="0.35">
      <c r="B39" s="70"/>
      <c r="C39" s="70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</row>
    <row r="40" spans="1:246" ht="15.75" customHeight="1" x14ac:dyDescent="0.35">
      <c r="A40" s="73" t="s">
        <v>818</v>
      </c>
      <c r="B40" s="89"/>
      <c r="C40" s="89"/>
      <c r="D40" s="174">
        <f t="shared" ref="D40:CQ40" si="326">SUM(D41,D48,D57)</f>
        <v>0</v>
      </c>
      <c r="E40" s="174">
        <f t="shared" si="326"/>
        <v>0</v>
      </c>
      <c r="F40" s="174">
        <f t="shared" si="326"/>
        <v>0</v>
      </c>
      <c r="G40" s="174">
        <f t="shared" si="326"/>
        <v>0</v>
      </c>
      <c r="H40" s="174">
        <f t="shared" si="326"/>
        <v>0</v>
      </c>
      <c r="I40" s="174">
        <f t="shared" si="326"/>
        <v>0</v>
      </c>
      <c r="J40" s="174">
        <f t="shared" si="326"/>
        <v>0</v>
      </c>
      <c r="K40" s="174">
        <f t="shared" si="326"/>
        <v>0</v>
      </c>
      <c r="L40" s="174">
        <f t="shared" si="326"/>
        <v>0</v>
      </c>
      <c r="M40" s="174">
        <f t="shared" si="326"/>
        <v>0</v>
      </c>
      <c r="N40" s="174">
        <f t="shared" si="326"/>
        <v>0</v>
      </c>
      <c r="O40" s="174">
        <f t="shared" si="326"/>
        <v>0</v>
      </c>
      <c r="P40" s="174">
        <f t="shared" si="326"/>
        <v>0</v>
      </c>
      <c r="Q40" s="174">
        <f t="shared" si="326"/>
        <v>0</v>
      </c>
      <c r="R40" s="174">
        <f t="shared" si="326"/>
        <v>0</v>
      </c>
      <c r="S40" s="174">
        <f t="shared" si="326"/>
        <v>0</v>
      </c>
      <c r="T40" s="174">
        <f t="shared" si="326"/>
        <v>0</v>
      </c>
      <c r="U40" s="174">
        <f t="shared" si="326"/>
        <v>0</v>
      </c>
      <c r="V40" s="174">
        <f t="shared" si="326"/>
        <v>0</v>
      </c>
      <c r="W40" s="174">
        <f t="shared" si="326"/>
        <v>0</v>
      </c>
      <c r="X40" s="174">
        <f t="shared" si="326"/>
        <v>0</v>
      </c>
      <c r="Y40" s="174">
        <f t="shared" si="326"/>
        <v>0</v>
      </c>
      <c r="Z40" s="174">
        <f t="shared" si="326"/>
        <v>0</v>
      </c>
      <c r="AA40" s="174">
        <f t="shared" si="326"/>
        <v>0</v>
      </c>
      <c r="AB40" s="174">
        <f t="shared" si="326"/>
        <v>0</v>
      </c>
      <c r="AC40" s="174">
        <f t="shared" si="326"/>
        <v>0</v>
      </c>
      <c r="AD40" s="174">
        <f t="shared" si="326"/>
        <v>0</v>
      </c>
      <c r="AE40" s="174">
        <f t="shared" si="326"/>
        <v>120</v>
      </c>
      <c r="AF40" s="174">
        <f t="shared" si="326"/>
        <v>0</v>
      </c>
      <c r="AG40" s="174">
        <f t="shared" si="326"/>
        <v>540</v>
      </c>
      <c r="AH40" s="195">
        <f t="shared" si="326"/>
        <v>0</v>
      </c>
      <c r="AI40" s="174">
        <f t="shared" si="326"/>
        <v>300</v>
      </c>
      <c r="AJ40" s="174">
        <f t="shared" si="326"/>
        <v>0</v>
      </c>
      <c r="AK40" s="174">
        <f t="shared" si="326"/>
        <v>0</v>
      </c>
      <c r="AL40" s="174">
        <f t="shared" si="326"/>
        <v>0</v>
      </c>
      <c r="AM40" s="174">
        <f t="shared" si="326"/>
        <v>5615.2800000000007</v>
      </c>
      <c r="AN40" s="174">
        <f t="shared" si="326"/>
        <v>0</v>
      </c>
      <c r="AO40" s="174">
        <f t="shared" si="326"/>
        <v>0</v>
      </c>
      <c r="AP40" s="174">
        <f t="shared" si="326"/>
        <v>0</v>
      </c>
      <c r="AQ40" s="174">
        <f t="shared" si="326"/>
        <v>890</v>
      </c>
      <c r="AR40" s="174">
        <f t="shared" si="326"/>
        <v>0</v>
      </c>
      <c r="AS40" s="174">
        <f t="shared" si="326"/>
        <v>0</v>
      </c>
      <c r="AT40" s="174">
        <f t="shared" si="326"/>
        <v>0</v>
      </c>
      <c r="AU40" s="174">
        <f t="shared" si="326"/>
        <v>0</v>
      </c>
      <c r="AV40" s="174">
        <f t="shared" si="326"/>
        <v>763.59</v>
      </c>
      <c r="AW40" s="174">
        <f t="shared" si="326"/>
        <v>0</v>
      </c>
      <c r="AX40" s="174">
        <f t="shared" si="326"/>
        <v>0</v>
      </c>
      <c r="AY40" s="174">
        <f t="shared" si="326"/>
        <v>0</v>
      </c>
      <c r="AZ40" s="174">
        <f t="shared" si="326"/>
        <v>0</v>
      </c>
      <c r="BA40" s="174">
        <f t="shared" si="326"/>
        <v>3810</v>
      </c>
      <c r="BB40" s="174">
        <f t="shared" si="326"/>
        <v>8321</v>
      </c>
      <c r="BC40" s="174">
        <f t="shared" si="326"/>
        <v>0</v>
      </c>
      <c r="BD40" s="174">
        <f t="shared" si="326"/>
        <v>0</v>
      </c>
      <c r="BE40" s="174">
        <f t="shared" si="326"/>
        <v>250</v>
      </c>
      <c r="BF40" s="174">
        <f t="shared" si="326"/>
        <v>0</v>
      </c>
      <c r="BG40" s="174">
        <f t="shared" si="326"/>
        <v>0</v>
      </c>
      <c r="BH40" s="174">
        <f t="shared" si="326"/>
        <v>0</v>
      </c>
      <c r="BI40" s="174">
        <f t="shared" si="326"/>
        <v>0</v>
      </c>
      <c r="BJ40" s="174">
        <f t="shared" si="326"/>
        <v>0</v>
      </c>
      <c r="BK40" s="174">
        <f t="shared" si="326"/>
        <v>0</v>
      </c>
      <c r="BL40" s="174">
        <f t="shared" si="326"/>
        <v>50</v>
      </c>
      <c r="BM40" s="195">
        <f t="shared" si="326"/>
        <v>13710.55</v>
      </c>
      <c r="BN40" s="174">
        <f t="shared" si="326"/>
        <v>0</v>
      </c>
      <c r="BO40" s="174">
        <f t="shared" si="326"/>
        <v>200</v>
      </c>
      <c r="BP40" s="174">
        <f t="shared" si="326"/>
        <v>223.97</v>
      </c>
      <c r="BQ40" s="174">
        <f t="shared" si="326"/>
        <v>0</v>
      </c>
      <c r="BR40" s="174">
        <f t="shared" si="326"/>
        <v>6142.08</v>
      </c>
      <c r="BS40" s="174">
        <f t="shared" si="326"/>
        <v>650</v>
      </c>
      <c r="BT40" s="174">
        <f t="shared" si="326"/>
        <v>0</v>
      </c>
      <c r="BU40" s="174">
        <f t="shared" si="326"/>
        <v>0</v>
      </c>
      <c r="BV40" s="174">
        <f t="shared" si="326"/>
        <v>0</v>
      </c>
      <c r="BW40" s="174">
        <f t="shared" si="326"/>
        <v>0</v>
      </c>
      <c r="BX40" s="174">
        <f t="shared" si="326"/>
        <v>464.78</v>
      </c>
      <c r="BY40" s="174">
        <f t="shared" si="326"/>
        <v>194.76</v>
      </c>
      <c r="BZ40" s="174">
        <f t="shared" si="326"/>
        <v>2827.3</v>
      </c>
      <c r="CA40" s="174">
        <f t="shared" si="326"/>
        <v>0</v>
      </c>
      <c r="CB40" s="174">
        <f t="shared" si="326"/>
        <v>0</v>
      </c>
      <c r="CC40" s="174">
        <f t="shared" si="326"/>
        <v>1017.04</v>
      </c>
      <c r="CD40" s="174">
        <f t="shared" si="326"/>
        <v>0</v>
      </c>
      <c r="CE40" s="174">
        <f t="shared" si="326"/>
        <v>3960</v>
      </c>
      <c r="CF40" s="174">
        <f t="shared" si="326"/>
        <v>0</v>
      </c>
      <c r="CG40" s="174">
        <f t="shared" si="326"/>
        <v>0</v>
      </c>
      <c r="CH40" s="174">
        <f t="shared" si="326"/>
        <v>0</v>
      </c>
      <c r="CI40" s="174">
        <f t="shared" si="326"/>
        <v>0</v>
      </c>
      <c r="CJ40" s="174">
        <f t="shared" si="326"/>
        <v>0</v>
      </c>
      <c r="CK40" s="174">
        <f t="shared" si="326"/>
        <v>0</v>
      </c>
      <c r="CL40" s="174">
        <f t="shared" si="326"/>
        <v>0</v>
      </c>
      <c r="CM40" s="174">
        <f t="shared" si="326"/>
        <v>0</v>
      </c>
      <c r="CN40" s="174">
        <f t="shared" si="326"/>
        <v>0</v>
      </c>
      <c r="CO40" s="174">
        <f t="shared" si="326"/>
        <v>0</v>
      </c>
      <c r="CP40" s="174">
        <f t="shared" si="326"/>
        <v>0</v>
      </c>
      <c r="CQ40" s="174">
        <f t="shared" si="326"/>
        <v>0</v>
      </c>
      <c r="CR40" s="174">
        <f t="shared" ref="CR40:FC40" si="327">SUM(CR41,CR48,CR57)</f>
        <v>0</v>
      </c>
      <c r="CS40" s="174">
        <f t="shared" si="327"/>
        <v>0</v>
      </c>
      <c r="CT40" s="174">
        <f t="shared" si="327"/>
        <v>0</v>
      </c>
      <c r="CU40" s="174">
        <f t="shared" si="327"/>
        <v>0</v>
      </c>
      <c r="CV40" s="174">
        <f t="shared" si="327"/>
        <v>0</v>
      </c>
      <c r="CW40" s="174">
        <f t="shared" si="327"/>
        <v>0</v>
      </c>
      <c r="CX40" s="174">
        <f t="shared" si="327"/>
        <v>0</v>
      </c>
      <c r="CY40" s="174">
        <f t="shared" si="327"/>
        <v>0</v>
      </c>
      <c r="CZ40" s="174">
        <f t="shared" si="327"/>
        <v>0</v>
      </c>
      <c r="DA40" s="174">
        <f t="shared" si="327"/>
        <v>0</v>
      </c>
      <c r="DB40" s="174">
        <f t="shared" si="327"/>
        <v>0</v>
      </c>
      <c r="DC40" s="174">
        <f t="shared" si="327"/>
        <v>0</v>
      </c>
      <c r="DD40" s="174">
        <f t="shared" si="327"/>
        <v>0</v>
      </c>
      <c r="DE40" s="174">
        <f t="shared" si="327"/>
        <v>0</v>
      </c>
      <c r="DF40" s="174">
        <f t="shared" si="327"/>
        <v>0</v>
      </c>
      <c r="DG40" s="174">
        <f t="shared" si="327"/>
        <v>0</v>
      </c>
      <c r="DH40" s="174">
        <f t="shared" si="327"/>
        <v>0</v>
      </c>
      <c r="DI40" s="174">
        <f t="shared" si="327"/>
        <v>0</v>
      </c>
      <c r="DJ40" s="174">
        <f t="shared" si="327"/>
        <v>0</v>
      </c>
      <c r="DK40" s="174">
        <f t="shared" si="327"/>
        <v>0</v>
      </c>
      <c r="DL40" s="174">
        <f t="shared" si="327"/>
        <v>0</v>
      </c>
      <c r="DM40" s="174">
        <f t="shared" si="327"/>
        <v>0</v>
      </c>
      <c r="DN40" s="174">
        <f t="shared" si="327"/>
        <v>0</v>
      </c>
      <c r="DO40" s="174">
        <f t="shared" si="327"/>
        <v>0</v>
      </c>
      <c r="DP40" s="174">
        <f t="shared" si="327"/>
        <v>0</v>
      </c>
      <c r="DQ40" s="174">
        <f t="shared" si="327"/>
        <v>0</v>
      </c>
      <c r="DR40" s="174">
        <f t="shared" si="327"/>
        <v>0</v>
      </c>
      <c r="DS40" s="174">
        <f t="shared" si="327"/>
        <v>0</v>
      </c>
      <c r="DT40" s="174">
        <f t="shared" si="327"/>
        <v>0</v>
      </c>
      <c r="DU40" s="174">
        <f t="shared" si="327"/>
        <v>0</v>
      </c>
      <c r="DV40" s="174">
        <f t="shared" si="327"/>
        <v>0</v>
      </c>
      <c r="DW40" s="174">
        <f t="shared" si="327"/>
        <v>0</v>
      </c>
      <c r="DX40" s="174">
        <f t="shared" si="327"/>
        <v>0</v>
      </c>
      <c r="DY40" s="174">
        <f t="shared" si="327"/>
        <v>0</v>
      </c>
      <c r="DZ40" s="174">
        <f t="shared" si="327"/>
        <v>0</v>
      </c>
      <c r="EA40" s="174">
        <f t="shared" si="327"/>
        <v>0</v>
      </c>
      <c r="EB40" s="174">
        <f t="shared" si="327"/>
        <v>0</v>
      </c>
      <c r="EC40" s="174">
        <f t="shared" si="327"/>
        <v>0</v>
      </c>
      <c r="ED40" s="174">
        <f t="shared" si="327"/>
        <v>0</v>
      </c>
      <c r="EE40" s="174">
        <f t="shared" si="327"/>
        <v>0</v>
      </c>
      <c r="EF40" s="174">
        <f t="shared" si="327"/>
        <v>0</v>
      </c>
      <c r="EG40" s="174">
        <f t="shared" si="327"/>
        <v>0</v>
      </c>
      <c r="EH40" s="174">
        <f t="shared" si="327"/>
        <v>0</v>
      </c>
      <c r="EI40" s="174">
        <f t="shared" si="327"/>
        <v>0</v>
      </c>
      <c r="EJ40" s="174">
        <f t="shared" si="327"/>
        <v>0</v>
      </c>
      <c r="EK40" s="174">
        <f t="shared" si="327"/>
        <v>0</v>
      </c>
      <c r="EL40" s="174">
        <f t="shared" si="327"/>
        <v>0</v>
      </c>
      <c r="EM40" s="174">
        <f t="shared" si="327"/>
        <v>0</v>
      </c>
      <c r="EN40" s="174">
        <f t="shared" si="327"/>
        <v>0</v>
      </c>
      <c r="EO40" s="174">
        <f t="shared" si="327"/>
        <v>0</v>
      </c>
      <c r="EP40" s="174">
        <f t="shared" si="327"/>
        <v>0</v>
      </c>
      <c r="EQ40" s="174">
        <f t="shared" si="327"/>
        <v>0</v>
      </c>
      <c r="ER40" s="174">
        <f t="shared" si="327"/>
        <v>0</v>
      </c>
      <c r="ES40" s="174">
        <f t="shared" si="327"/>
        <v>0</v>
      </c>
      <c r="ET40" s="174">
        <f t="shared" si="327"/>
        <v>0</v>
      </c>
      <c r="EU40" s="174">
        <f t="shared" si="327"/>
        <v>0</v>
      </c>
      <c r="EV40" s="174">
        <f t="shared" si="327"/>
        <v>0</v>
      </c>
      <c r="EW40" s="174">
        <f t="shared" si="327"/>
        <v>0</v>
      </c>
      <c r="EX40" s="174">
        <f t="shared" si="327"/>
        <v>0</v>
      </c>
      <c r="EY40" s="174">
        <f t="shared" si="327"/>
        <v>0</v>
      </c>
      <c r="EZ40" s="174">
        <f t="shared" si="327"/>
        <v>0</v>
      </c>
      <c r="FA40" s="174">
        <f t="shared" si="327"/>
        <v>0</v>
      </c>
      <c r="FB40" s="174">
        <f t="shared" si="327"/>
        <v>0</v>
      </c>
      <c r="FC40" s="174">
        <f t="shared" si="327"/>
        <v>0</v>
      </c>
      <c r="FD40" s="174">
        <f t="shared" ref="FD40:HO40" si="328">SUM(FD41,FD48,FD57)</f>
        <v>0</v>
      </c>
      <c r="FE40" s="174">
        <f t="shared" si="328"/>
        <v>0</v>
      </c>
      <c r="FF40" s="174">
        <f t="shared" si="328"/>
        <v>0</v>
      </c>
      <c r="FG40" s="174">
        <f t="shared" si="328"/>
        <v>0</v>
      </c>
      <c r="FH40" s="174">
        <f t="shared" si="328"/>
        <v>0</v>
      </c>
      <c r="FI40" s="174">
        <f t="shared" si="328"/>
        <v>0</v>
      </c>
      <c r="FJ40" s="174">
        <f t="shared" si="328"/>
        <v>0</v>
      </c>
      <c r="FK40" s="174">
        <f t="shared" si="328"/>
        <v>0</v>
      </c>
      <c r="FL40" s="174">
        <f t="shared" si="328"/>
        <v>0</v>
      </c>
      <c r="FM40" s="174">
        <f t="shared" si="328"/>
        <v>0</v>
      </c>
      <c r="FN40" s="174">
        <f t="shared" si="328"/>
        <v>0</v>
      </c>
      <c r="FO40" s="174">
        <f t="shared" si="328"/>
        <v>0</v>
      </c>
      <c r="FP40" s="174">
        <f t="shared" si="328"/>
        <v>0</v>
      </c>
      <c r="FQ40" s="174">
        <f t="shared" si="328"/>
        <v>0</v>
      </c>
      <c r="FR40" s="174">
        <f t="shared" si="328"/>
        <v>0</v>
      </c>
      <c r="FS40" s="174">
        <f t="shared" si="328"/>
        <v>0</v>
      </c>
      <c r="FT40" s="174">
        <f t="shared" si="328"/>
        <v>0</v>
      </c>
      <c r="FU40" s="174">
        <f t="shared" si="328"/>
        <v>0</v>
      </c>
      <c r="FV40" s="174">
        <f t="shared" si="328"/>
        <v>0</v>
      </c>
      <c r="FW40" s="174">
        <f t="shared" si="328"/>
        <v>0</v>
      </c>
      <c r="FX40" s="174">
        <f t="shared" si="328"/>
        <v>0</v>
      </c>
      <c r="FY40" s="174">
        <f t="shared" si="328"/>
        <v>0</v>
      </c>
      <c r="FZ40" s="174">
        <f t="shared" si="328"/>
        <v>0</v>
      </c>
      <c r="GA40" s="174">
        <f t="shared" si="328"/>
        <v>0</v>
      </c>
      <c r="GB40" s="174">
        <f t="shared" si="328"/>
        <v>0</v>
      </c>
      <c r="GC40" s="174">
        <f t="shared" si="328"/>
        <v>0</v>
      </c>
      <c r="GD40" s="174">
        <f t="shared" si="328"/>
        <v>0</v>
      </c>
      <c r="GE40" s="174">
        <f t="shared" si="328"/>
        <v>0</v>
      </c>
      <c r="GF40" s="174">
        <f t="shared" si="328"/>
        <v>0</v>
      </c>
      <c r="GG40" s="174">
        <f t="shared" si="328"/>
        <v>0</v>
      </c>
      <c r="GH40" s="174">
        <f t="shared" si="328"/>
        <v>0</v>
      </c>
      <c r="GI40" s="174">
        <f t="shared" si="328"/>
        <v>0</v>
      </c>
      <c r="GJ40" s="174">
        <f t="shared" si="328"/>
        <v>0</v>
      </c>
      <c r="GK40" s="174">
        <f t="shared" si="328"/>
        <v>0</v>
      </c>
      <c r="GL40" s="174">
        <f t="shared" si="328"/>
        <v>0</v>
      </c>
      <c r="GM40" s="174">
        <f t="shared" si="328"/>
        <v>0</v>
      </c>
      <c r="GN40" s="174">
        <f t="shared" si="328"/>
        <v>0</v>
      </c>
      <c r="GO40" s="174">
        <f t="shared" si="328"/>
        <v>0</v>
      </c>
      <c r="GP40" s="174">
        <f t="shared" si="328"/>
        <v>0</v>
      </c>
      <c r="GQ40" s="174">
        <f t="shared" si="328"/>
        <v>0</v>
      </c>
      <c r="GR40" s="174">
        <f t="shared" si="328"/>
        <v>0</v>
      </c>
      <c r="GS40" s="174">
        <f t="shared" si="328"/>
        <v>0</v>
      </c>
      <c r="GT40" s="174">
        <f t="shared" si="328"/>
        <v>0</v>
      </c>
      <c r="GU40" s="174">
        <f t="shared" si="328"/>
        <v>0</v>
      </c>
      <c r="GV40" s="174">
        <f t="shared" si="328"/>
        <v>0</v>
      </c>
      <c r="GW40" s="174">
        <f t="shared" si="328"/>
        <v>0</v>
      </c>
      <c r="GX40" s="174">
        <f t="shared" si="328"/>
        <v>0</v>
      </c>
      <c r="GY40" s="174">
        <f t="shared" si="328"/>
        <v>0</v>
      </c>
      <c r="GZ40" s="174">
        <f t="shared" si="328"/>
        <v>0</v>
      </c>
      <c r="HA40" s="174">
        <f t="shared" si="328"/>
        <v>0</v>
      </c>
      <c r="HB40" s="174">
        <f t="shared" si="328"/>
        <v>0</v>
      </c>
      <c r="HC40" s="174">
        <f t="shared" si="328"/>
        <v>0</v>
      </c>
      <c r="HD40" s="174">
        <f t="shared" si="328"/>
        <v>0</v>
      </c>
      <c r="HE40" s="174">
        <f t="shared" si="328"/>
        <v>0</v>
      </c>
      <c r="HF40" s="174">
        <f t="shared" si="328"/>
        <v>0</v>
      </c>
      <c r="HG40" s="174">
        <f t="shared" si="328"/>
        <v>0</v>
      </c>
      <c r="HH40" s="174">
        <f t="shared" si="328"/>
        <v>0</v>
      </c>
      <c r="HI40" s="174">
        <f t="shared" si="328"/>
        <v>0</v>
      </c>
      <c r="HJ40" s="174">
        <f t="shared" si="328"/>
        <v>0</v>
      </c>
      <c r="HK40" s="174">
        <f t="shared" si="328"/>
        <v>0</v>
      </c>
      <c r="HL40" s="174">
        <f t="shared" si="328"/>
        <v>0</v>
      </c>
      <c r="HM40" s="174">
        <f t="shared" si="328"/>
        <v>0</v>
      </c>
      <c r="HN40" s="174">
        <f t="shared" si="328"/>
        <v>0</v>
      </c>
      <c r="HO40" s="174">
        <f t="shared" si="328"/>
        <v>0</v>
      </c>
      <c r="HP40" s="174">
        <f t="shared" ref="HP40:IL40" si="329">SUM(HP41,HP48,HP57)</f>
        <v>0</v>
      </c>
      <c r="HQ40" s="174">
        <f t="shared" si="329"/>
        <v>0</v>
      </c>
      <c r="HR40" s="174">
        <f t="shared" si="329"/>
        <v>0</v>
      </c>
      <c r="HS40" s="174">
        <f t="shared" si="329"/>
        <v>0</v>
      </c>
      <c r="HT40" s="174">
        <f t="shared" si="329"/>
        <v>0</v>
      </c>
      <c r="HU40" s="174">
        <f t="shared" si="329"/>
        <v>0</v>
      </c>
      <c r="HV40" s="174">
        <f t="shared" si="329"/>
        <v>0</v>
      </c>
      <c r="HW40" s="174">
        <f t="shared" si="329"/>
        <v>0</v>
      </c>
      <c r="HX40" s="174">
        <f t="shared" si="329"/>
        <v>0</v>
      </c>
      <c r="HY40" s="174">
        <f t="shared" si="329"/>
        <v>0</v>
      </c>
      <c r="HZ40" s="174">
        <f t="shared" si="329"/>
        <v>0</v>
      </c>
      <c r="IA40" s="174">
        <f t="shared" si="329"/>
        <v>0</v>
      </c>
      <c r="IB40" s="174">
        <f t="shared" si="329"/>
        <v>0</v>
      </c>
      <c r="IC40" s="174">
        <f t="shared" si="329"/>
        <v>0</v>
      </c>
      <c r="ID40" s="174">
        <f t="shared" si="329"/>
        <v>0</v>
      </c>
      <c r="IE40" s="174">
        <f t="shared" si="329"/>
        <v>0</v>
      </c>
      <c r="IF40" s="174">
        <f t="shared" si="329"/>
        <v>0</v>
      </c>
      <c r="IG40" s="174">
        <f t="shared" si="329"/>
        <v>0</v>
      </c>
      <c r="IH40" s="174">
        <f t="shared" si="329"/>
        <v>0</v>
      </c>
      <c r="II40" s="174">
        <f t="shared" si="329"/>
        <v>0</v>
      </c>
      <c r="IJ40" s="174">
        <f t="shared" si="329"/>
        <v>0</v>
      </c>
      <c r="IK40" s="174">
        <f t="shared" si="329"/>
        <v>0</v>
      </c>
      <c r="IL40" s="174">
        <f t="shared" si="329"/>
        <v>0</v>
      </c>
    </row>
    <row r="41" spans="1:246" ht="15.75" customHeight="1" outlineLevel="1" x14ac:dyDescent="0.35">
      <c r="A41" s="90" t="s">
        <v>819</v>
      </c>
      <c r="B41" s="70"/>
      <c r="C41" s="70"/>
      <c r="D41" s="154">
        <f t="shared" ref="D41:CQ41" si="330">SUM(D42:D47)</f>
        <v>0</v>
      </c>
      <c r="E41" s="154">
        <f t="shared" si="330"/>
        <v>0</v>
      </c>
      <c r="F41" s="154">
        <f t="shared" si="330"/>
        <v>0</v>
      </c>
      <c r="G41" s="154">
        <f t="shared" si="330"/>
        <v>0</v>
      </c>
      <c r="H41" s="154">
        <f t="shared" si="330"/>
        <v>0</v>
      </c>
      <c r="I41" s="154">
        <f t="shared" si="330"/>
        <v>0</v>
      </c>
      <c r="J41" s="154">
        <f t="shared" si="330"/>
        <v>0</v>
      </c>
      <c r="K41" s="154">
        <f t="shared" si="330"/>
        <v>0</v>
      </c>
      <c r="L41" s="154">
        <f t="shared" si="330"/>
        <v>0</v>
      </c>
      <c r="M41" s="154">
        <f t="shared" si="330"/>
        <v>0</v>
      </c>
      <c r="N41" s="154">
        <f t="shared" si="330"/>
        <v>0</v>
      </c>
      <c r="O41" s="154">
        <f t="shared" si="330"/>
        <v>0</v>
      </c>
      <c r="P41" s="154">
        <f t="shared" si="330"/>
        <v>0</v>
      </c>
      <c r="Q41" s="154">
        <f t="shared" si="330"/>
        <v>0</v>
      </c>
      <c r="R41" s="154">
        <f t="shared" si="330"/>
        <v>0</v>
      </c>
      <c r="S41" s="154">
        <f t="shared" si="330"/>
        <v>0</v>
      </c>
      <c r="T41" s="154">
        <f t="shared" si="330"/>
        <v>0</v>
      </c>
      <c r="U41" s="154">
        <f t="shared" si="330"/>
        <v>0</v>
      </c>
      <c r="V41" s="154">
        <f t="shared" si="330"/>
        <v>0</v>
      </c>
      <c r="W41" s="154">
        <f t="shared" si="330"/>
        <v>0</v>
      </c>
      <c r="X41" s="154">
        <f t="shared" si="330"/>
        <v>0</v>
      </c>
      <c r="Y41" s="154">
        <f t="shared" si="330"/>
        <v>0</v>
      </c>
      <c r="Z41" s="154">
        <f t="shared" si="330"/>
        <v>0</v>
      </c>
      <c r="AA41" s="154">
        <f t="shared" si="330"/>
        <v>0</v>
      </c>
      <c r="AB41" s="154">
        <f t="shared" si="330"/>
        <v>0</v>
      </c>
      <c r="AC41" s="154">
        <f t="shared" si="330"/>
        <v>0</v>
      </c>
      <c r="AD41" s="154">
        <f t="shared" si="330"/>
        <v>0</v>
      </c>
      <c r="AE41" s="154">
        <f t="shared" si="330"/>
        <v>120</v>
      </c>
      <c r="AF41" s="154">
        <f t="shared" si="330"/>
        <v>0</v>
      </c>
      <c r="AG41" s="154">
        <f t="shared" si="330"/>
        <v>540</v>
      </c>
      <c r="AH41" s="178">
        <f t="shared" si="330"/>
        <v>0</v>
      </c>
      <c r="AI41" s="154">
        <f t="shared" si="330"/>
        <v>0</v>
      </c>
      <c r="AJ41" s="154">
        <f t="shared" si="330"/>
        <v>0</v>
      </c>
      <c r="AK41" s="154">
        <f t="shared" si="330"/>
        <v>0</v>
      </c>
      <c r="AL41" s="154">
        <f t="shared" si="330"/>
        <v>0</v>
      </c>
      <c r="AM41" s="154">
        <f t="shared" si="330"/>
        <v>3181.1800000000003</v>
      </c>
      <c r="AN41" s="154">
        <f t="shared" si="330"/>
        <v>0</v>
      </c>
      <c r="AO41" s="154">
        <f t="shared" si="330"/>
        <v>0</v>
      </c>
      <c r="AP41" s="154">
        <f t="shared" si="330"/>
        <v>0</v>
      </c>
      <c r="AQ41" s="154">
        <f t="shared" si="330"/>
        <v>0</v>
      </c>
      <c r="AR41" s="154">
        <f t="shared" si="330"/>
        <v>0</v>
      </c>
      <c r="AS41" s="154">
        <f t="shared" si="330"/>
        <v>0</v>
      </c>
      <c r="AT41" s="154">
        <f t="shared" si="330"/>
        <v>0</v>
      </c>
      <c r="AU41" s="154">
        <f t="shared" si="330"/>
        <v>0</v>
      </c>
      <c r="AV41" s="154">
        <f t="shared" si="330"/>
        <v>0</v>
      </c>
      <c r="AW41" s="154">
        <f t="shared" si="330"/>
        <v>0</v>
      </c>
      <c r="AX41" s="154">
        <f t="shared" si="330"/>
        <v>0</v>
      </c>
      <c r="AY41" s="154">
        <f t="shared" si="330"/>
        <v>0</v>
      </c>
      <c r="AZ41" s="154">
        <f t="shared" si="330"/>
        <v>0</v>
      </c>
      <c r="BA41" s="154">
        <f t="shared" si="330"/>
        <v>0</v>
      </c>
      <c r="BB41" s="154">
        <f t="shared" si="330"/>
        <v>0</v>
      </c>
      <c r="BC41" s="154">
        <f t="shared" si="330"/>
        <v>0</v>
      </c>
      <c r="BD41" s="154">
        <f t="shared" si="330"/>
        <v>0</v>
      </c>
      <c r="BE41" s="154">
        <f t="shared" si="330"/>
        <v>250</v>
      </c>
      <c r="BF41" s="154">
        <f t="shared" si="330"/>
        <v>0</v>
      </c>
      <c r="BG41" s="154">
        <f t="shared" si="330"/>
        <v>0</v>
      </c>
      <c r="BH41" s="154">
        <f t="shared" si="330"/>
        <v>0</v>
      </c>
      <c r="BI41" s="154">
        <f t="shared" si="330"/>
        <v>0</v>
      </c>
      <c r="BJ41" s="154">
        <f t="shared" si="330"/>
        <v>0</v>
      </c>
      <c r="BK41" s="154">
        <f t="shared" si="330"/>
        <v>0</v>
      </c>
      <c r="BL41" s="154">
        <f t="shared" si="330"/>
        <v>50</v>
      </c>
      <c r="BM41" s="178">
        <f t="shared" si="330"/>
        <v>0</v>
      </c>
      <c r="BN41" s="154">
        <f t="shared" si="330"/>
        <v>0</v>
      </c>
      <c r="BO41" s="154">
        <f t="shared" si="330"/>
        <v>200</v>
      </c>
      <c r="BP41" s="154">
        <f t="shared" si="330"/>
        <v>0</v>
      </c>
      <c r="BQ41" s="154">
        <f t="shared" si="330"/>
        <v>0</v>
      </c>
      <c r="BR41" s="154">
        <f t="shared" si="330"/>
        <v>5907.98</v>
      </c>
      <c r="BS41" s="154">
        <f t="shared" si="330"/>
        <v>50</v>
      </c>
      <c r="BT41" s="154">
        <f t="shared" si="330"/>
        <v>0</v>
      </c>
      <c r="BU41" s="154">
        <f t="shared" si="330"/>
        <v>0</v>
      </c>
      <c r="BV41" s="154">
        <f t="shared" si="330"/>
        <v>0</v>
      </c>
      <c r="BW41" s="154">
        <f t="shared" si="330"/>
        <v>0</v>
      </c>
      <c r="BX41" s="154">
        <f t="shared" si="330"/>
        <v>0</v>
      </c>
      <c r="BY41" s="154">
        <f t="shared" si="330"/>
        <v>0</v>
      </c>
      <c r="BZ41" s="154">
        <f t="shared" si="330"/>
        <v>0</v>
      </c>
      <c r="CA41" s="154">
        <f t="shared" si="330"/>
        <v>0</v>
      </c>
      <c r="CB41" s="154">
        <f t="shared" si="330"/>
        <v>0</v>
      </c>
      <c r="CC41" s="154">
        <f t="shared" si="330"/>
        <v>0</v>
      </c>
      <c r="CD41" s="154">
        <f t="shared" si="330"/>
        <v>0</v>
      </c>
      <c r="CE41" s="154">
        <f t="shared" si="330"/>
        <v>2460</v>
      </c>
      <c r="CF41" s="154">
        <f t="shared" si="330"/>
        <v>0</v>
      </c>
      <c r="CG41" s="154">
        <f t="shared" si="330"/>
        <v>0</v>
      </c>
      <c r="CH41" s="154">
        <f t="shared" si="330"/>
        <v>0</v>
      </c>
      <c r="CI41" s="154">
        <f t="shared" si="330"/>
        <v>0</v>
      </c>
      <c r="CJ41" s="154">
        <f t="shared" si="330"/>
        <v>0</v>
      </c>
      <c r="CK41" s="154">
        <f t="shared" si="330"/>
        <v>0</v>
      </c>
      <c r="CL41" s="154">
        <f t="shared" si="330"/>
        <v>0</v>
      </c>
      <c r="CM41" s="154">
        <f t="shared" si="330"/>
        <v>0</v>
      </c>
      <c r="CN41" s="154">
        <f t="shared" si="330"/>
        <v>0</v>
      </c>
      <c r="CO41" s="154">
        <f t="shared" si="330"/>
        <v>0</v>
      </c>
      <c r="CP41" s="154">
        <f t="shared" si="330"/>
        <v>0</v>
      </c>
      <c r="CQ41" s="154">
        <f t="shared" si="330"/>
        <v>0</v>
      </c>
      <c r="CR41" s="154">
        <f t="shared" ref="CR41:FC41" si="331">SUM(CR42:CR47)</f>
        <v>0</v>
      </c>
      <c r="CS41" s="154">
        <f t="shared" si="331"/>
        <v>0</v>
      </c>
      <c r="CT41" s="154">
        <f t="shared" si="331"/>
        <v>0</v>
      </c>
      <c r="CU41" s="154">
        <f t="shared" si="331"/>
        <v>0</v>
      </c>
      <c r="CV41" s="154">
        <f t="shared" si="331"/>
        <v>0</v>
      </c>
      <c r="CW41" s="154">
        <f t="shared" si="331"/>
        <v>0</v>
      </c>
      <c r="CX41" s="154">
        <f t="shared" si="331"/>
        <v>0</v>
      </c>
      <c r="CY41" s="154">
        <f t="shared" si="331"/>
        <v>0</v>
      </c>
      <c r="CZ41" s="154">
        <f t="shared" si="331"/>
        <v>0</v>
      </c>
      <c r="DA41" s="154">
        <f t="shared" si="331"/>
        <v>0</v>
      </c>
      <c r="DB41" s="154">
        <f t="shared" si="331"/>
        <v>0</v>
      </c>
      <c r="DC41" s="154">
        <f t="shared" si="331"/>
        <v>0</v>
      </c>
      <c r="DD41" s="154">
        <f t="shared" si="331"/>
        <v>0</v>
      </c>
      <c r="DE41" s="154">
        <f t="shared" si="331"/>
        <v>0</v>
      </c>
      <c r="DF41" s="154">
        <f t="shared" si="331"/>
        <v>0</v>
      </c>
      <c r="DG41" s="154">
        <f t="shared" si="331"/>
        <v>0</v>
      </c>
      <c r="DH41" s="154">
        <f t="shared" si="331"/>
        <v>0</v>
      </c>
      <c r="DI41" s="154">
        <f t="shared" si="331"/>
        <v>0</v>
      </c>
      <c r="DJ41" s="154">
        <f t="shared" si="331"/>
        <v>0</v>
      </c>
      <c r="DK41" s="154">
        <f t="shared" si="331"/>
        <v>0</v>
      </c>
      <c r="DL41" s="154">
        <f t="shared" si="331"/>
        <v>0</v>
      </c>
      <c r="DM41" s="154">
        <f t="shared" si="331"/>
        <v>0</v>
      </c>
      <c r="DN41" s="154">
        <f t="shared" si="331"/>
        <v>0</v>
      </c>
      <c r="DO41" s="154">
        <f t="shared" si="331"/>
        <v>0</v>
      </c>
      <c r="DP41" s="154">
        <f t="shared" si="331"/>
        <v>0</v>
      </c>
      <c r="DQ41" s="154">
        <f t="shared" si="331"/>
        <v>0</v>
      </c>
      <c r="DR41" s="154">
        <f t="shared" si="331"/>
        <v>0</v>
      </c>
      <c r="DS41" s="154">
        <f t="shared" si="331"/>
        <v>0</v>
      </c>
      <c r="DT41" s="154">
        <f t="shared" si="331"/>
        <v>0</v>
      </c>
      <c r="DU41" s="154">
        <f t="shared" si="331"/>
        <v>0</v>
      </c>
      <c r="DV41" s="154">
        <f t="shared" si="331"/>
        <v>0</v>
      </c>
      <c r="DW41" s="154">
        <f t="shared" si="331"/>
        <v>0</v>
      </c>
      <c r="DX41" s="154">
        <f t="shared" si="331"/>
        <v>0</v>
      </c>
      <c r="DY41" s="154">
        <f t="shared" si="331"/>
        <v>0</v>
      </c>
      <c r="DZ41" s="154">
        <f t="shared" si="331"/>
        <v>0</v>
      </c>
      <c r="EA41" s="154">
        <f t="shared" si="331"/>
        <v>0</v>
      </c>
      <c r="EB41" s="154">
        <f t="shared" si="331"/>
        <v>0</v>
      </c>
      <c r="EC41" s="154">
        <f t="shared" si="331"/>
        <v>0</v>
      </c>
      <c r="ED41" s="154">
        <f t="shared" si="331"/>
        <v>0</v>
      </c>
      <c r="EE41" s="154">
        <f t="shared" si="331"/>
        <v>0</v>
      </c>
      <c r="EF41" s="154">
        <f t="shared" si="331"/>
        <v>0</v>
      </c>
      <c r="EG41" s="154">
        <f t="shared" si="331"/>
        <v>0</v>
      </c>
      <c r="EH41" s="154">
        <f t="shared" si="331"/>
        <v>0</v>
      </c>
      <c r="EI41" s="154">
        <f t="shared" si="331"/>
        <v>0</v>
      </c>
      <c r="EJ41" s="154">
        <f t="shared" si="331"/>
        <v>0</v>
      </c>
      <c r="EK41" s="154">
        <f t="shared" si="331"/>
        <v>0</v>
      </c>
      <c r="EL41" s="154">
        <f t="shared" si="331"/>
        <v>0</v>
      </c>
      <c r="EM41" s="154">
        <f t="shared" si="331"/>
        <v>0</v>
      </c>
      <c r="EN41" s="154">
        <f t="shared" si="331"/>
        <v>0</v>
      </c>
      <c r="EO41" s="154">
        <f t="shared" si="331"/>
        <v>0</v>
      </c>
      <c r="EP41" s="154">
        <f t="shared" si="331"/>
        <v>0</v>
      </c>
      <c r="EQ41" s="154">
        <f t="shared" si="331"/>
        <v>0</v>
      </c>
      <c r="ER41" s="154">
        <f t="shared" si="331"/>
        <v>0</v>
      </c>
      <c r="ES41" s="154">
        <f t="shared" si="331"/>
        <v>0</v>
      </c>
      <c r="ET41" s="154">
        <f t="shared" si="331"/>
        <v>0</v>
      </c>
      <c r="EU41" s="154">
        <f t="shared" si="331"/>
        <v>0</v>
      </c>
      <c r="EV41" s="154">
        <f t="shared" si="331"/>
        <v>0</v>
      </c>
      <c r="EW41" s="154">
        <f t="shared" si="331"/>
        <v>0</v>
      </c>
      <c r="EX41" s="154">
        <f t="shared" si="331"/>
        <v>0</v>
      </c>
      <c r="EY41" s="154">
        <f t="shared" si="331"/>
        <v>0</v>
      </c>
      <c r="EZ41" s="154">
        <f t="shared" si="331"/>
        <v>0</v>
      </c>
      <c r="FA41" s="154">
        <f t="shared" si="331"/>
        <v>0</v>
      </c>
      <c r="FB41" s="154">
        <f t="shared" si="331"/>
        <v>0</v>
      </c>
      <c r="FC41" s="154">
        <f t="shared" si="331"/>
        <v>0</v>
      </c>
      <c r="FD41" s="154">
        <f t="shared" ref="FD41:HO41" si="332">SUM(FD42:FD47)</f>
        <v>0</v>
      </c>
      <c r="FE41" s="154">
        <f t="shared" si="332"/>
        <v>0</v>
      </c>
      <c r="FF41" s="154">
        <f t="shared" si="332"/>
        <v>0</v>
      </c>
      <c r="FG41" s="154">
        <f t="shared" si="332"/>
        <v>0</v>
      </c>
      <c r="FH41" s="154">
        <f t="shared" si="332"/>
        <v>0</v>
      </c>
      <c r="FI41" s="154">
        <f t="shared" si="332"/>
        <v>0</v>
      </c>
      <c r="FJ41" s="154">
        <f t="shared" si="332"/>
        <v>0</v>
      </c>
      <c r="FK41" s="154">
        <f t="shared" si="332"/>
        <v>0</v>
      </c>
      <c r="FL41" s="154">
        <f t="shared" si="332"/>
        <v>0</v>
      </c>
      <c r="FM41" s="154">
        <f t="shared" si="332"/>
        <v>0</v>
      </c>
      <c r="FN41" s="154">
        <f t="shared" si="332"/>
        <v>0</v>
      </c>
      <c r="FO41" s="154">
        <f t="shared" si="332"/>
        <v>0</v>
      </c>
      <c r="FP41" s="154">
        <f t="shared" si="332"/>
        <v>0</v>
      </c>
      <c r="FQ41" s="154">
        <f t="shared" si="332"/>
        <v>0</v>
      </c>
      <c r="FR41" s="154">
        <f t="shared" si="332"/>
        <v>0</v>
      </c>
      <c r="FS41" s="154">
        <f t="shared" si="332"/>
        <v>0</v>
      </c>
      <c r="FT41" s="154">
        <f t="shared" si="332"/>
        <v>0</v>
      </c>
      <c r="FU41" s="154">
        <f t="shared" si="332"/>
        <v>0</v>
      </c>
      <c r="FV41" s="154">
        <f t="shared" si="332"/>
        <v>0</v>
      </c>
      <c r="FW41" s="154">
        <f t="shared" si="332"/>
        <v>0</v>
      </c>
      <c r="FX41" s="154">
        <f t="shared" si="332"/>
        <v>0</v>
      </c>
      <c r="FY41" s="154">
        <f t="shared" si="332"/>
        <v>0</v>
      </c>
      <c r="FZ41" s="154">
        <f t="shared" si="332"/>
        <v>0</v>
      </c>
      <c r="GA41" s="154">
        <f t="shared" si="332"/>
        <v>0</v>
      </c>
      <c r="GB41" s="154">
        <f t="shared" si="332"/>
        <v>0</v>
      </c>
      <c r="GC41" s="154">
        <f t="shared" si="332"/>
        <v>0</v>
      </c>
      <c r="GD41" s="154">
        <f t="shared" si="332"/>
        <v>0</v>
      </c>
      <c r="GE41" s="154">
        <f t="shared" si="332"/>
        <v>0</v>
      </c>
      <c r="GF41" s="154">
        <f t="shared" si="332"/>
        <v>0</v>
      </c>
      <c r="GG41" s="154">
        <f t="shared" si="332"/>
        <v>0</v>
      </c>
      <c r="GH41" s="154">
        <f t="shared" si="332"/>
        <v>0</v>
      </c>
      <c r="GI41" s="154">
        <f t="shared" si="332"/>
        <v>0</v>
      </c>
      <c r="GJ41" s="154">
        <f t="shared" si="332"/>
        <v>0</v>
      </c>
      <c r="GK41" s="154">
        <f t="shared" si="332"/>
        <v>0</v>
      </c>
      <c r="GL41" s="154">
        <f t="shared" si="332"/>
        <v>0</v>
      </c>
      <c r="GM41" s="154">
        <f t="shared" si="332"/>
        <v>0</v>
      </c>
      <c r="GN41" s="154">
        <f t="shared" si="332"/>
        <v>0</v>
      </c>
      <c r="GO41" s="154">
        <f t="shared" si="332"/>
        <v>0</v>
      </c>
      <c r="GP41" s="154">
        <f t="shared" si="332"/>
        <v>0</v>
      </c>
      <c r="GQ41" s="154">
        <f t="shared" si="332"/>
        <v>0</v>
      </c>
      <c r="GR41" s="154">
        <f t="shared" si="332"/>
        <v>0</v>
      </c>
      <c r="GS41" s="154">
        <f t="shared" si="332"/>
        <v>0</v>
      </c>
      <c r="GT41" s="154">
        <f t="shared" si="332"/>
        <v>0</v>
      </c>
      <c r="GU41" s="154">
        <f t="shared" si="332"/>
        <v>0</v>
      </c>
      <c r="GV41" s="154">
        <f t="shared" si="332"/>
        <v>0</v>
      </c>
      <c r="GW41" s="154">
        <f t="shared" si="332"/>
        <v>0</v>
      </c>
      <c r="GX41" s="154">
        <f t="shared" si="332"/>
        <v>0</v>
      </c>
      <c r="GY41" s="154">
        <f t="shared" si="332"/>
        <v>0</v>
      </c>
      <c r="GZ41" s="154">
        <f t="shared" si="332"/>
        <v>0</v>
      </c>
      <c r="HA41" s="154">
        <f t="shared" si="332"/>
        <v>0</v>
      </c>
      <c r="HB41" s="154">
        <f t="shared" si="332"/>
        <v>0</v>
      </c>
      <c r="HC41" s="154">
        <f t="shared" si="332"/>
        <v>0</v>
      </c>
      <c r="HD41" s="154">
        <f t="shared" si="332"/>
        <v>0</v>
      </c>
      <c r="HE41" s="154">
        <f t="shared" si="332"/>
        <v>0</v>
      </c>
      <c r="HF41" s="154">
        <f t="shared" si="332"/>
        <v>0</v>
      </c>
      <c r="HG41" s="154">
        <f t="shared" si="332"/>
        <v>0</v>
      </c>
      <c r="HH41" s="154">
        <f t="shared" si="332"/>
        <v>0</v>
      </c>
      <c r="HI41" s="154">
        <f t="shared" si="332"/>
        <v>0</v>
      </c>
      <c r="HJ41" s="154">
        <f t="shared" si="332"/>
        <v>0</v>
      </c>
      <c r="HK41" s="154">
        <f t="shared" si="332"/>
        <v>0</v>
      </c>
      <c r="HL41" s="154">
        <f t="shared" si="332"/>
        <v>0</v>
      </c>
      <c r="HM41" s="154">
        <f t="shared" si="332"/>
        <v>0</v>
      </c>
      <c r="HN41" s="154">
        <f t="shared" si="332"/>
        <v>0</v>
      </c>
      <c r="HO41" s="154">
        <f t="shared" si="332"/>
        <v>0</v>
      </c>
      <c r="HP41" s="154">
        <f t="shared" ref="HP41:IL41" si="333">SUM(HP42:HP47)</f>
        <v>0</v>
      </c>
      <c r="HQ41" s="154">
        <f t="shared" si="333"/>
        <v>0</v>
      </c>
      <c r="HR41" s="154">
        <f t="shared" si="333"/>
        <v>0</v>
      </c>
      <c r="HS41" s="154">
        <f t="shared" si="333"/>
        <v>0</v>
      </c>
      <c r="HT41" s="154">
        <f t="shared" si="333"/>
        <v>0</v>
      </c>
      <c r="HU41" s="154">
        <f t="shared" si="333"/>
        <v>0</v>
      </c>
      <c r="HV41" s="154">
        <f t="shared" si="333"/>
        <v>0</v>
      </c>
      <c r="HW41" s="154">
        <f t="shared" si="333"/>
        <v>0</v>
      </c>
      <c r="HX41" s="154">
        <f t="shared" si="333"/>
        <v>0</v>
      </c>
      <c r="HY41" s="154">
        <f t="shared" si="333"/>
        <v>0</v>
      </c>
      <c r="HZ41" s="154">
        <f t="shared" si="333"/>
        <v>0</v>
      </c>
      <c r="IA41" s="154">
        <f t="shared" si="333"/>
        <v>0</v>
      </c>
      <c r="IB41" s="154">
        <f t="shared" si="333"/>
        <v>0</v>
      </c>
      <c r="IC41" s="154">
        <f t="shared" si="333"/>
        <v>0</v>
      </c>
      <c r="ID41" s="154">
        <f t="shared" si="333"/>
        <v>0</v>
      </c>
      <c r="IE41" s="154">
        <f t="shared" si="333"/>
        <v>0</v>
      </c>
      <c r="IF41" s="154">
        <f t="shared" si="333"/>
        <v>0</v>
      </c>
      <c r="IG41" s="154">
        <f t="shared" si="333"/>
        <v>0</v>
      </c>
      <c r="IH41" s="154">
        <f t="shared" si="333"/>
        <v>0</v>
      </c>
      <c r="II41" s="154">
        <f t="shared" si="333"/>
        <v>0</v>
      </c>
      <c r="IJ41" s="154">
        <f t="shared" si="333"/>
        <v>0</v>
      </c>
      <c r="IK41" s="154">
        <f t="shared" si="333"/>
        <v>0</v>
      </c>
      <c r="IL41" s="154">
        <f t="shared" si="333"/>
        <v>0</v>
      </c>
    </row>
    <row r="42" spans="1:246" ht="15.75" customHeight="1" outlineLevel="2" x14ac:dyDescent="0.35">
      <c r="A42" s="3" t="s">
        <v>820</v>
      </c>
      <c r="B42" s="70"/>
      <c r="C42" s="70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94"/>
      <c r="AI42" s="168"/>
      <c r="AJ42" s="168"/>
      <c r="AK42" s="168"/>
      <c r="AL42" s="168"/>
      <c r="AM42" s="168">
        <v>1381.18</v>
      </c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  <c r="BB42" s="168"/>
      <c r="BC42" s="168"/>
      <c r="BD42" s="168"/>
      <c r="BE42" s="168">
        <v>250</v>
      </c>
      <c r="BF42" s="168"/>
      <c r="BG42" s="168"/>
      <c r="BH42" s="168"/>
      <c r="BI42" s="168"/>
      <c r="BJ42" s="168"/>
      <c r="BK42" s="168"/>
      <c r="BL42" s="168"/>
      <c r="BM42" s="194"/>
      <c r="BN42" s="168"/>
      <c r="BO42" s="168">
        <v>200</v>
      </c>
      <c r="BP42" s="168"/>
      <c r="BQ42" s="168"/>
      <c r="BR42" s="168">
        <v>3635.2</v>
      </c>
      <c r="BS42" s="168"/>
      <c r="BT42" s="168"/>
      <c r="BU42" s="168"/>
      <c r="BV42" s="168"/>
      <c r="BW42" s="168"/>
      <c r="BX42" s="168"/>
      <c r="BY42" s="168"/>
      <c r="BZ42" s="168"/>
      <c r="CA42" s="168"/>
      <c r="CB42" s="168"/>
      <c r="CC42" s="168"/>
      <c r="CD42" s="168"/>
      <c r="CE42" s="168"/>
      <c r="CF42" s="168"/>
      <c r="CG42" s="168"/>
      <c r="CH42" s="168"/>
      <c r="CI42" s="168"/>
      <c r="CJ42" s="168"/>
      <c r="CK42" s="168"/>
      <c r="CL42" s="168"/>
      <c r="CM42" s="168"/>
      <c r="CN42" s="168"/>
      <c r="CO42" s="168"/>
      <c r="CP42" s="168"/>
      <c r="CQ42" s="168"/>
      <c r="CR42" s="168"/>
      <c r="CS42" s="168"/>
      <c r="CT42" s="168"/>
      <c r="CU42" s="168"/>
      <c r="CV42" s="168"/>
      <c r="CW42" s="168"/>
      <c r="CX42" s="168"/>
      <c r="CY42" s="168"/>
      <c r="CZ42" s="168"/>
      <c r="DA42" s="168"/>
      <c r="DB42" s="168"/>
      <c r="DC42" s="168"/>
      <c r="DD42" s="168"/>
      <c r="DE42" s="168"/>
      <c r="DF42" s="168"/>
      <c r="DG42" s="168"/>
      <c r="DH42" s="168"/>
      <c r="DI42" s="168"/>
      <c r="DJ42" s="168"/>
      <c r="DK42" s="168"/>
      <c r="DL42" s="168"/>
      <c r="DM42" s="168"/>
      <c r="DN42" s="168"/>
      <c r="DO42" s="168"/>
      <c r="DP42" s="168"/>
      <c r="DQ42" s="168"/>
      <c r="DR42" s="168"/>
      <c r="DS42" s="168"/>
      <c r="DT42" s="168"/>
      <c r="DU42" s="168"/>
      <c r="DV42" s="168"/>
      <c r="DW42" s="168"/>
      <c r="DX42" s="168"/>
      <c r="DY42" s="168"/>
      <c r="DZ42" s="168"/>
      <c r="EA42" s="168"/>
      <c r="EB42" s="168"/>
      <c r="EC42" s="168"/>
      <c r="ED42" s="168"/>
      <c r="EE42" s="168"/>
      <c r="EF42" s="168"/>
      <c r="EG42" s="168"/>
      <c r="EH42" s="168"/>
      <c r="EI42" s="168"/>
      <c r="EJ42" s="168"/>
      <c r="EK42" s="168"/>
      <c r="EL42" s="168"/>
      <c r="EM42" s="168"/>
      <c r="EN42" s="168"/>
      <c r="EO42" s="168"/>
      <c r="EP42" s="168"/>
      <c r="EQ42" s="168"/>
      <c r="ER42" s="168"/>
      <c r="ES42" s="168"/>
      <c r="ET42" s="168"/>
      <c r="EU42" s="168"/>
      <c r="EV42" s="168"/>
      <c r="EW42" s="168"/>
      <c r="EX42" s="168"/>
      <c r="EY42" s="168"/>
      <c r="EZ42" s="168"/>
      <c r="FA42" s="168"/>
      <c r="FB42" s="168"/>
      <c r="FC42" s="168"/>
      <c r="FD42" s="168"/>
      <c r="FE42" s="168"/>
      <c r="FF42" s="168"/>
      <c r="FG42" s="168"/>
      <c r="FH42" s="168"/>
      <c r="FI42" s="168"/>
      <c r="FJ42" s="168"/>
      <c r="FK42" s="168"/>
      <c r="FL42" s="168"/>
      <c r="FM42" s="168"/>
      <c r="FN42" s="168"/>
      <c r="FO42" s="168"/>
      <c r="FP42" s="168"/>
      <c r="FQ42" s="168"/>
      <c r="FR42" s="168"/>
      <c r="FS42" s="168"/>
      <c r="FT42" s="168"/>
      <c r="FU42" s="168"/>
      <c r="FV42" s="168"/>
      <c r="FW42" s="168"/>
      <c r="FX42" s="168"/>
      <c r="FY42" s="168"/>
      <c r="FZ42" s="168"/>
      <c r="GA42" s="168"/>
      <c r="GB42" s="168"/>
      <c r="GC42" s="168"/>
      <c r="GD42" s="168"/>
      <c r="GE42" s="168"/>
      <c r="GF42" s="168"/>
      <c r="GG42" s="168"/>
      <c r="GH42" s="168"/>
      <c r="GI42" s="168"/>
      <c r="GJ42" s="168"/>
      <c r="GK42" s="168"/>
      <c r="GL42" s="168"/>
      <c r="GM42" s="168"/>
      <c r="GN42" s="168"/>
      <c r="GO42" s="168"/>
      <c r="GP42" s="168"/>
      <c r="GQ42" s="168"/>
      <c r="GR42" s="168"/>
      <c r="GS42" s="168"/>
      <c r="GT42" s="168"/>
      <c r="GU42" s="168"/>
      <c r="GV42" s="168"/>
      <c r="GW42" s="168"/>
      <c r="GX42" s="168"/>
      <c r="GY42" s="168"/>
      <c r="GZ42" s="168"/>
      <c r="HA42" s="168"/>
      <c r="HB42" s="168"/>
      <c r="HC42" s="168"/>
      <c r="HD42" s="168"/>
      <c r="HE42" s="168"/>
      <c r="HF42" s="168"/>
      <c r="HG42" s="168"/>
      <c r="HH42" s="168"/>
      <c r="HI42" s="168"/>
      <c r="HJ42" s="168"/>
      <c r="HK42" s="168"/>
      <c r="HL42" s="168"/>
      <c r="HM42" s="168"/>
      <c r="HN42" s="168"/>
      <c r="HO42" s="168"/>
      <c r="HP42" s="168"/>
      <c r="HQ42" s="168"/>
      <c r="HR42" s="168"/>
      <c r="HS42" s="168"/>
      <c r="HT42" s="168"/>
      <c r="HU42" s="168"/>
      <c r="HV42" s="168"/>
      <c r="HW42" s="168"/>
      <c r="HX42" s="168"/>
      <c r="HY42" s="168"/>
      <c r="HZ42" s="168"/>
      <c r="IA42" s="168"/>
      <c r="IB42" s="168"/>
      <c r="IC42" s="168"/>
      <c r="ID42" s="168"/>
      <c r="IE42" s="168"/>
      <c r="IF42" s="168"/>
      <c r="IG42" s="168"/>
      <c r="IH42" s="168"/>
      <c r="II42" s="168"/>
      <c r="IJ42" s="168"/>
      <c r="IK42" s="168"/>
      <c r="IL42" s="168"/>
    </row>
    <row r="43" spans="1:246" ht="15.75" customHeight="1" outlineLevel="2" x14ac:dyDescent="0.35">
      <c r="A43" s="3" t="s">
        <v>946</v>
      </c>
      <c r="B43" s="70"/>
      <c r="C43" s="70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94"/>
      <c r="AI43" s="168"/>
      <c r="AJ43" s="168"/>
      <c r="AK43" s="168"/>
      <c r="AL43" s="168"/>
      <c r="AM43" s="168">
        <v>1800</v>
      </c>
      <c r="AN43" s="168"/>
      <c r="AO43" s="168"/>
      <c r="AP43" s="168"/>
      <c r="AQ43" s="168"/>
      <c r="AR43" s="168"/>
      <c r="AS43" s="168"/>
      <c r="AT43" s="168"/>
      <c r="AU43" s="168"/>
      <c r="AV43" s="168"/>
      <c r="AW43" s="168"/>
      <c r="AX43" s="168"/>
      <c r="AY43" s="168"/>
      <c r="AZ43" s="168"/>
      <c r="BA43" s="168"/>
      <c r="BB43" s="168"/>
      <c r="BC43" s="168"/>
      <c r="BD43" s="168"/>
      <c r="BE43" s="168"/>
      <c r="BF43" s="168"/>
      <c r="BG43" s="168"/>
      <c r="BH43" s="168"/>
      <c r="BI43" s="168"/>
      <c r="BJ43" s="168"/>
      <c r="BK43" s="168"/>
      <c r="BL43" s="168"/>
      <c r="BM43" s="194"/>
      <c r="BN43" s="168"/>
      <c r="BO43" s="168"/>
      <c r="BP43" s="168"/>
      <c r="BQ43" s="168"/>
      <c r="BR43" s="168">
        <v>2272.7800000000002</v>
      </c>
      <c r="BS43" s="168"/>
      <c r="BT43" s="168"/>
      <c r="BU43" s="168"/>
      <c r="BV43" s="168"/>
      <c r="BW43" s="168"/>
      <c r="BX43" s="168"/>
      <c r="BY43" s="168"/>
      <c r="BZ43" s="168"/>
      <c r="CA43" s="168"/>
      <c r="CB43" s="168"/>
      <c r="CC43" s="168"/>
      <c r="CD43" s="168"/>
      <c r="CE43" s="168">
        <v>2460</v>
      </c>
      <c r="CF43" s="168"/>
      <c r="CG43" s="168"/>
      <c r="CH43" s="168"/>
      <c r="CI43" s="168"/>
      <c r="CJ43" s="168"/>
      <c r="CK43" s="168"/>
      <c r="CL43" s="168"/>
      <c r="CM43" s="168"/>
      <c r="CN43" s="168"/>
      <c r="CO43" s="168"/>
      <c r="CP43" s="168"/>
      <c r="CQ43" s="168"/>
      <c r="CR43" s="168"/>
      <c r="CS43" s="168"/>
      <c r="CT43" s="168"/>
      <c r="CU43" s="168"/>
      <c r="CV43" s="168"/>
      <c r="CW43" s="168"/>
      <c r="CX43" s="168"/>
      <c r="CY43" s="168"/>
      <c r="CZ43" s="168"/>
      <c r="DA43" s="168"/>
      <c r="DB43" s="168"/>
      <c r="DC43" s="168"/>
      <c r="DD43" s="168"/>
      <c r="DE43" s="168"/>
      <c r="DF43" s="168"/>
      <c r="DG43" s="168"/>
      <c r="DH43" s="168"/>
      <c r="DI43" s="168"/>
      <c r="DJ43" s="168"/>
      <c r="DK43" s="168"/>
      <c r="DL43" s="168"/>
      <c r="DM43" s="168"/>
      <c r="DN43" s="168"/>
      <c r="DO43" s="168"/>
      <c r="DP43" s="168"/>
      <c r="DQ43" s="168"/>
      <c r="DR43" s="168"/>
      <c r="DS43" s="168"/>
      <c r="DT43" s="168"/>
      <c r="DU43" s="168"/>
      <c r="DV43" s="168"/>
      <c r="DW43" s="168"/>
      <c r="DX43" s="168"/>
      <c r="DY43" s="168"/>
      <c r="DZ43" s="168"/>
      <c r="EA43" s="168"/>
      <c r="EB43" s="168"/>
      <c r="EC43" s="168"/>
      <c r="ED43" s="168"/>
      <c r="EE43" s="168"/>
      <c r="EF43" s="168"/>
      <c r="EG43" s="168"/>
      <c r="EH43" s="168"/>
      <c r="EI43" s="168"/>
      <c r="EJ43" s="168"/>
      <c r="EK43" s="168"/>
      <c r="EL43" s="168"/>
      <c r="EM43" s="168"/>
      <c r="EN43" s="168"/>
      <c r="EO43" s="168"/>
      <c r="EP43" s="168"/>
      <c r="EQ43" s="168"/>
      <c r="ER43" s="168"/>
      <c r="ES43" s="168"/>
      <c r="ET43" s="168"/>
      <c r="EU43" s="168"/>
      <c r="EV43" s="168"/>
      <c r="EW43" s="168"/>
      <c r="EX43" s="168"/>
      <c r="EY43" s="168"/>
      <c r="EZ43" s="168"/>
      <c r="FA43" s="168"/>
      <c r="FB43" s="168"/>
      <c r="FC43" s="168"/>
      <c r="FD43" s="168"/>
      <c r="FE43" s="168"/>
      <c r="FF43" s="168"/>
      <c r="FG43" s="168"/>
      <c r="FH43" s="168"/>
      <c r="FI43" s="168"/>
      <c r="FJ43" s="168"/>
      <c r="FK43" s="168"/>
      <c r="FL43" s="168"/>
      <c r="FM43" s="168"/>
      <c r="FN43" s="168"/>
      <c r="FO43" s="168"/>
      <c r="FP43" s="168"/>
      <c r="FQ43" s="168"/>
      <c r="FR43" s="168"/>
      <c r="FS43" s="168"/>
      <c r="FT43" s="168"/>
      <c r="FU43" s="168"/>
      <c r="FV43" s="168"/>
      <c r="FW43" s="168"/>
      <c r="FX43" s="168"/>
      <c r="FY43" s="168"/>
      <c r="FZ43" s="168"/>
      <c r="GA43" s="168"/>
      <c r="GB43" s="168"/>
      <c r="GC43" s="168"/>
      <c r="GD43" s="168"/>
      <c r="GE43" s="168"/>
      <c r="GF43" s="168"/>
      <c r="GG43" s="168"/>
      <c r="GH43" s="168"/>
      <c r="GI43" s="168"/>
      <c r="GJ43" s="168"/>
      <c r="GK43" s="168"/>
      <c r="GL43" s="168"/>
      <c r="GM43" s="168"/>
      <c r="GN43" s="168"/>
      <c r="GO43" s="168"/>
      <c r="GP43" s="168"/>
      <c r="GQ43" s="168"/>
      <c r="GR43" s="168"/>
      <c r="GS43" s="168"/>
      <c r="GT43" s="168"/>
      <c r="GU43" s="168"/>
      <c r="GV43" s="168"/>
      <c r="GW43" s="168"/>
      <c r="GX43" s="168"/>
      <c r="GY43" s="168"/>
      <c r="GZ43" s="168"/>
      <c r="HA43" s="168"/>
      <c r="HB43" s="168"/>
      <c r="HC43" s="168"/>
      <c r="HD43" s="168"/>
      <c r="HE43" s="168"/>
      <c r="HF43" s="168"/>
      <c r="HG43" s="168"/>
      <c r="HH43" s="168"/>
      <c r="HI43" s="168"/>
      <c r="HJ43" s="168"/>
      <c r="HK43" s="168"/>
      <c r="HL43" s="168"/>
      <c r="HM43" s="168"/>
      <c r="HN43" s="168"/>
      <c r="HO43" s="168"/>
      <c r="HP43" s="168"/>
      <c r="HQ43" s="168"/>
      <c r="HR43" s="168"/>
      <c r="HS43" s="168"/>
      <c r="HT43" s="168"/>
      <c r="HU43" s="168"/>
      <c r="HV43" s="168"/>
      <c r="HW43" s="168"/>
      <c r="HX43" s="168"/>
      <c r="HY43" s="168"/>
      <c r="HZ43" s="168"/>
      <c r="IA43" s="168"/>
      <c r="IB43" s="168"/>
      <c r="IC43" s="168"/>
      <c r="ID43" s="168"/>
      <c r="IE43" s="168"/>
      <c r="IF43" s="168"/>
      <c r="IG43" s="168"/>
      <c r="IH43" s="168"/>
      <c r="II43" s="168"/>
      <c r="IJ43" s="168"/>
      <c r="IK43" s="168"/>
      <c r="IL43" s="168"/>
    </row>
    <row r="44" spans="1:246" ht="15.75" customHeight="1" outlineLevel="2" x14ac:dyDescent="0.35">
      <c r="A44" s="3" t="s">
        <v>822</v>
      </c>
      <c r="B44" s="70"/>
      <c r="C44" s="70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>
        <v>120</v>
      </c>
      <c r="AF44" s="168"/>
      <c r="AG44" s="168">
        <v>540</v>
      </c>
      <c r="AH44" s="194"/>
      <c r="AI44" s="168"/>
      <c r="AJ44" s="168"/>
      <c r="AK44" s="168"/>
      <c r="AL44" s="168"/>
      <c r="AM44" s="168"/>
      <c r="AN44" s="168"/>
      <c r="AO44" s="168"/>
      <c r="AP44" s="168"/>
      <c r="AQ44" s="168"/>
      <c r="AR44" s="168"/>
      <c r="AS44" s="168"/>
      <c r="AT44" s="168"/>
      <c r="AU44" s="168"/>
      <c r="AV44" s="168"/>
      <c r="AW44" s="168"/>
      <c r="AX44" s="168"/>
      <c r="AY44" s="168"/>
      <c r="AZ44" s="168"/>
      <c r="BA44" s="168"/>
      <c r="BB44" s="168"/>
      <c r="BC44" s="168"/>
      <c r="BD44" s="168"/>
      <c r="BE44" s="168"/>
      <c r="BF44" s="168"/>
      <c r="BG44" s="168"/>
      <c r="BH44" s="168"/>
      <c r="BI44" s="168"/>
      <c r="BJ44" s="168"/>
      <c r="BK44" s="168"/>
      <c r="BL44" s="168"/>
      <c r="BM44" s="194"/>
      <c r="BN44" s="168"/>
      <c r="BO44" s="168"/>
      <c r="BP44" s="168"/>
      <c r="BQ44" s="168"/>
      <c r="BR44" s="168"/>
      <c r="BS44" s="168"/>
      <c r="BT44" s="168"/>
      <c r="BU44" s="168"/>
      <c r="BV44" s="168"/>
      <c r="BW44" s="168"/>
      <c r="BX44" s="168"/>
      <c r="BY44" s="168"/>
      <c r="BZ44" s="168"/>
      <c r="CA44" s="168"/>
      <c r="CB44" s="168"/>
      <c r="CC44" s="168"/>
      <c r="CD44" s="168"/>
      <c r="CE44" s="168"/>
      <c r="CF44" s="168"/>
      <c r="CG44" s="168"/>
      <c r="CH44" s="168"/>
      <c r="CI44" s="168"/>
      <c r="CJ44" s="168"/>
      <c r="CK44" s="168"/>
      <c r="CL44" s="168"/>
      <c r="CM44" s="168"/>
      <c r="CN44" s="168"/>
      <c r="CO44" s="168"/>
      <c r="CP44" s="168"/>
      <c r="CQ44" s="168"/>
      <c r="CR44" s="168"/>
      <c r="CS44" s="168"/>
      <c r="CT44" s="168"/>
      <c r="CU44" s="168"/>
      <c r="CV44" s="168"/>
      <c r="CW44" s="168"/>
      <c r="CX44" s="168"/>
      <c r="CY44" s="168"/>
      <c r="CZ44" s="168"/>
      <c r="DA44" s="168"/>
      <c r="DB44" s="168"/>
      <c r="DC44" s="168"/>
      <c r="DD44" s="168"/>
      <c r="DE44" s="168"/>
      <c r="DF44" s="168"/>
      <c r="DG44" s="168"/>
      <c r="DH44" s="168"/>
      <c r="DI44" s="168"/>
      <c r="DJ44" s="168"/>
      <c r="DK44" s="168"/>
      <c r="DL44" s="168"/>
      <c r="DM44" s="168"/>
      <c r="DN44" s="168"/>
      <c r="DO44" s="168"/>
      <c r="DP44" s="168"/>
      <c r="DQ44" s="168"/>
      <c r="DR44" s="168"/>
      <c r="DS44" s="168"/>
      <c r="DT44" s="168"/>
      <c r="DU44" s="168"/>
      <c r="DV44" s="168"/>
      <c r="DW44" s="168"/>
      <c r="DX44" s="168"/>
      <c r="DY44" s="168"/>
      <c r="DZ44" s="168"/>
      <c r="EA44" s="168"/>
      <c r="EB44" s="168"/>
      <c r="EC44" s="168"/>
      <c r="ED44" s="168"/>
      <c r="EE44" s="168"/>
      <c r="EF44" s="168"/>
      <c r="EG44" s="168"/>
      <c r="EH44" s="168"/>
      <c r="EI44" s="168"/>
      <c r="EJ44" s="168"/>
      <c r="EK44" s="168"/>
      <c r="EL44" s="168"/>
      <c r="EM44" s="168"/>
      <c r="EN44" s="168"/>
      <c r="EO44" s="168"/>
      <c r="EP44" s="168"/>
      <c r="EQ44" s="168"/>
      <c r="ER44" s="168"/>
      <c r="ES44" s="168"/>
      <c r="ET44" s="168"/>
      <c r="EU44" s="168"/>
      <c r="EV44" s="168"/>
      <c r="EW44" s="168"/>
      <c r="EX44" s="168"/>
      <c r="EY44" s="168"/>
      <c r="EZ44" s="168"/>
      <c r="FA44" s="168"/>
      <c r="FB44" s="168"/>
      <c r="FC44" s="168"/>
      <c r="FD44" s="168"/>
      <c r="FE44" s="168"/>
      <c r="FF44" s="168"/>
      <c r="FG44" s="168"/>
      <c r="FH44" s="168"/>
      <c r="FI44" s="168"/>
      <c r="FJ44" s="168"/>
      <c r="FK44" s="168"/>
      <c r="FL44" s="168"/>
      <c r="FM44" s="168"/>
      <c r="FN44" s="168"/>
      <c r="FO44" s="168"/>
      <c r="FP44" s="168"/>
      <c r="FQ44" s="168"/>
      <c r="FR44" s="168"/>
      <c r="FS44" s="168"/>
      <c r="FT44" s="168"/>
      <c r="FU44" s="168"/>
      <c r="FV44" s="168"/>
      <c r="FW44" s="168"/>
      <c r="FX44" s="168"/>
      <c r="FY44" s="168"/>
      <c r="FZ44" s="168"/>
      <c r="GA44" s="168"/>
      <c r="GB44" s="168"/>
      <c r="GC44" s="168"/>
      <c r="GD44" s="168"/>
      <c r="GE44" s="168"/>
      <c r="GF44" s="168"/>
      <c r="GG44" s="168"/>
      <c r="GH44" s="168"/>
      <c r="GI44" s="168"/>
      <c r="GJ44" s="168"/>
      <c r="GK44" s="168"/>
      <c r="GL44" s="168"/>
      <c r="GM44" s="168"/>
      <c r="GN44" s="168"/>
      <c r="GO44" s="168"/>
      <c r="GP44" s="168"/>
      <c r="GQ44" s="168"/>
      <c r="GR44" s="168"/>
      <c r="GS44" s="168"/>
      <c r="GT44" s="168"/>
      <c r="GU44" s="168"/>
      <c r="GV44" s="168"/>
      <c r="GW44" s="168"/>
      <c r="GX44" s="168"/>
      <c r="GY44" s="168"/>
      <c r="GZ44" s="168"/>
      <c r="HA44" s="168"/>
      <c r="HB44" s="168"/>
      <c r="HC44" s="168"/>
      <c r="HD44" s="168"/>
      <c r="HE44" s="168"/>
      <c r="HF44" s="168"/>
      <c r="HG44" s="168"/>
      <c r="HH44" s="168"/>
      <c r="HI44" s="168"/>
      <c r="HJ44" s="168"/>
      <c r="HK44" s="168"/>
      <c r="HL44" s="168"/>
      <c r="HM44" s="168"/>
      <c r="HN44" s="168"/>
      <c r="HO44" s="168"/>
      <c r="HP44" s="168"/>
      <c r="HQ44" s="168"/>
      <c r="HR44" s="168"/>
      <c r="HS44" s="168"/>
      <c r="HT44" s="168"/>
      <c r="HU44" s="168"/>
      <c r="HV44" s="168"/>
      <c r="HW44" s="168"/>
      <c r="HX44" s="168"/>
      <c r="HY44" s="168"/>
      <c r="HZ44" s="168"/>
      <c r="IA44" s="168"/>
      <c r="IB44" s="168"/>
      <c r="IC44" s="168"/>
      <c r="ID44" s="168"/>
      <c r="IE44" s="168"/>
      <c r="IF44" s="168"/>
      <c r="IG44" s="168"/>
      <c r="IH44" s="168"/>
      <c r="II44" s="168"/>
      <c r="IJ44" s="168"/>
      <c r="IK44" s="168"/>
      <c r="IL44" s="168"/>
    </row>
    <row r="45" spans="1:246" ht="15.75" customHeight="1" outlineLevel="2" x14ac:dyDescent="0.35">
      <c r="A45" s="3" t="s">
        <v>823</v>
      </c>
      <c r="B45" s="70"/>
      <c r="C45" s="70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94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168"/>
      <c r="AW45" s="168"/>
      <c r="AX45" s="168"/>
      <c r="AY45" s="168"/>
      <c r="AZ45" s="168"/>
      <c r="BA45" s="168"/>
      <c r="BB45" s="168"/>
      <c r="BC45" s="168"/>
      <c r="BD45" s="168"/>
      <c r="BE45" s="168"/>
      <c r="BF45" s="168"/>
      <c r="BG45" s="168"/>
      <c r="BH45" s="168"/>
      <c r="BI45" s="168"/>
      <c r="BJ45" s="168"/>
      <c r="BK45" s="168"/>
      <c r="BL45" s="168"/>
      <c r="BM45" s="194"/>
      <c r="BN45" s="168"/>
      <c r="BO45" s="168"/>
      <c r="BP45" s="168"/>
      <c r="BQ45" s="168"/>
      <c r="BR45" s="168"/>
      <c r="BS45" s="168"/>
      <c r="BT45" s="168"/>
      <c r="BU45" s="168"/>
      <c r="BV45" s="168"/>
      <c r="BW45" s="168"/>
      <c r="BX45" s="168"/>
      <c r="BY45" s="168"/>
      <c r="BZ45" s="168"/>
      <c r="CA45" s="168"/>
      <c r="CB45" s="168"/>
      <c r="CC45" s="168"/>
      <c r="CD45" s="168"/>
      <c r="CE45" s="168"/>
      <c r="CF45" s="168"/>
      <c r="CG45" s="168"/>
      <c r="CH45" s="168"/>
      <c r="CI45" s="168"/>
      <c r="CJ45" s="168"/>
      <c r="CK45" s="168"/>
      <c r="CL45" s="168"/>
      <c r="CM45" s="168"/>
      <c r="CN45" s="168"/>
      <c r="CO45" s="168"/>
      <c r="CP45" s="168"/>
      <c r="CQ45" s="168"/>
      <c r="CR45" s="168"/>
      <c r="CS45" s="168"/>
      <c r="CT45" s="168"/>
      <c r="CU45" s="168"/>
      <c r="CV45" s="168"/>
      <c r="CW45" s="168"/>
      <c r="CX45" s="168"/>
      <c r="CY45" s="168"/>
      <c r="CZ45" s="168"/>
      <c r="DA45" s="168"/>
      <c r="DB45" s="168"/>
      <c r="DC45" s="168"/>
      <c r="DD45" s="168"/>
      <c r="DE45" s="168"/>
      <c r="DF45" s="168"/>
      <c r="DG45" s="168"/>
      <c r="DH45" s="168"/>
      <c r="DI45" s="168"/>
      <c r="DJ45" s="168"/>
      <c r="DK45" s="168"/>
      <c r="DL45" s="168"/>
      <c r="DM45" s="168"/>
      <c r="DN45" s="168"/>
      <c r="DO45" s="168"/>
      <c r="DP45" s="168"/>
      <c r="DQ45" s="168"/>
      <c r="DR45" s="168"/>
      <c r="DS45" s="168"/>
      <c r="DT45" s="168"/>
      <c r="DU45" s="168"/>
      <c r="DV45" s="168"/>
      <c r="DW45" s="168"/>
      <c r="DX45" s="168"/>
      <c r="DY45" s="168"/>
      <c r="DZ45" s="168"/>
      <c r="EA45" s="168"/>
      <c r="EB45" s="168"/>
      <c r="EC45" s="168"/>
      <c r="ED45" s="168"/>
      <c r="EE45" s="168"/>
      <c r="EF45" s="168"/>
      <c r="EG45" s="168"/>
      <c r="EH45" s="168"/>
      <c r="EI45" s="168"/>
      <c r="EJ45" s="168"/>
      <c r="EK45" s="168"/>
      <c r="EL45" s="168"/>
      <c r="EM45" s="168"/>
      <c r="EN45" s="168"/>
      <c r="EO45" s="168"/>
      <c r="EP45" s="168"/>
      <c r="EQ45" s="168"/>
      <c r="ER45" s="168"/>
      <c r="ES45" s="168"/>
      <c r="ET45" s="168"/>
      <c r="EU45" s="168"/>
      <c r="EV45" s="168"/>
      <c r="EW45" s="168"/>
      <c r="EX45" s="168"/>
      <c r="EY45" s="168"/>
      <c r="EZ45" s="168"/>
      <c r="FA45" s="168"/>
      <c r="FB45" s="168"/>
      <c r="FC45" s="168"/>
      <c r="FD45" s="168"/>
      <c r="FE45" s="168"/>
      <c r="FF45" s="168"/>
      <c r="FG45" s="168"/>
      <c r="FH45" s="168"/>
      <c r="FI45" s="168"/>
      <c r="FJ45" s="168"/>
      <c r="FK45" s="168"/>
      <c r="FL45" s="168"/>
      <c r="FM45" s="168"/>
      <c r="FN45" s="168"/>
      <c r="FO45" s="168"/>
      <c r="FP45" s="168"/>
      <c r="FQ45" s="168"/>
      <c r="FR45" s="168"/>
      <c r="FS45" s="168"/>
      <c r="FT45" s="168"/>
      <c r="FU45" s="168"/>
      <c r="FV45" s="168"/>
      <c r="FW45" s="168"/>
      <c r="FX45" s="168"/>
      <c r="FY45" s="168"/>
      <c r="FZ45" s="168"/>
      <c r="GA45" s="168"/>
      <c r="GB45" s="168"/>
      <c r="GC45" s="168"/>
      <c r="GD45" s="168"/>
      <c r="GE45" s="168"/>
      <c r="GF45" s="168"/>
      <c r="GG45" s="168"/>
      <c r="GH45" s="168"/>
      <c r="GI45" s="168"/>
      <c r="GJ45" s="168"/>
      <c r="GK45" s="168"/>
      <c r="GL45" s="168"/>
      <c r="GM45" s="168"/>
      <c r="GN45" s="168"/>
      <c r="GO45" s="168"/>
      <c r="GP45" s="168"/>
      <c r="GQ45" s="168"/>
      <c r="GR45" s="168"/>
      <c r="GS45" s="168"/>
      <c r="GT45" s="168"/>
      <c r="GU45" s="168"/>
      <c r="GV45" s="168"/>
      <c r="GW45" s="168"/>
      <c r="GX45" s="168"/>
      <c r="GY45" s="168"/>
      <c r="GZ45" s="168"/>
      <c r="HA45" s="168"/>
      <c r="HB45" s="168"/>
      <c r="HC45" s="168"/>
      <c r="HD45" s="168"/>
      <c r="HE45" s="168"/>
      <c r="HF45" s="168"/>
      <c r="HG45" s="168"/>
      <c r="HH45" s="168"/>
      <c r="HI45" s="168"/>
      <c r="HJ45" s="168"/>
      <c r="HK45" s="168"/>
      <c r="HL45" s="168"/>
      <c r="HM45" s="168"/>
      <c r="HN45" s="168"/>
      <c r="HO45" s="168"/>
      <c r="HP45" s="168"/>
      <c r="HQ45" s="168"/>
      <c r="HR45" s="168"/>
      <c r="HS45" s="168"/>
      <c r="HT45" s="168"/>
      <c r="HU45" s="168"/>
      <c r="HV45" s="168"/>
      <c r="HW45" s="168"/>
      <c r="HX45" s="168"/>
      <c r="HY45" s="168"/>
      <c r="HZ45" s="168"/>
      <c r="IA45" s="168"/>
      <c r="IB45" s="168"/>
      <c r="IC45" s="168"/>
      <c r="ID45" s="168"/>
      <c r="IE45" s="168"/>
      <c r="IF45" s="168"/>
      <c r="IG45" s="168"/>
      <c r="IH45" s="168"/>
      <c r="II45" s="168"/>
      <c r="IJ45" s="168"/>
      <c r="IK45" s="168"/>
      <c r="IL45" s="168"/>
    </row>
    <row r="46" spans="1:246" ht="15.75" customHeight="1" outlineLevel="2" x14ac:dyDescent="0.35">
      <c r="A46" s="3" t="s">
        <v>824</v>
      </c>
      <c r="B46" s="70"/>
      <c r="C46" s="70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94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  <c r="AS46" s="168"/>
      <c r="AT46" s="168"/>
      <c r="AU46" s="168"/>
      <c r="AV46" s="168"/>
      <c r="AW46" s="168"/>
      <c r="AX46" s="168"/>
      <c r="AY46" s="168"/>
      <c r="AZ46" s="168"/>
      <c r="BA46" s="168"/>
      <c r="BB46" s="168"/>
      <c r="BC46" s="168"/>
      <c r="BD46" s="168"/>
      <c r="BE46" s="168"/>
      <c r="BF46" s="168"/>
      <c r="BG46" s="168"/>
      <c r="BH46" s="168"/>
      <c r="BI46" s="168"/>
      <c r="BJ46" s="168"/>
      <c r="BK46" s="168"/>
      <c r="BL46" s="168">
        <v>50</v>
      </c>
      <c r="BM46" s="194"/>
      <c r="BN46" s="168"/>
      <c r="BO46" s="168"/>
      <c r="BP46" s="168"/>
      <c r="BQ46" s="168"/>
      <c r="BR46" s="168"/>
      <c r="BS46" s="168"/>
      <c r="BT46" s="168"/>
      <c r="BU46" s="168"/>
      <c r="BV46" s="168"/>
      <c r="BW46" s="168"/>
      <c r="BX46" s="168"/>
      <c r="BY46" s="168"/>
      <c r="BZ46" s="168"/>
      <c r="CA46" s="168"/>
      <c r="CB46" s="168"/>
      <c r="CC46" s="168"/>
      <c r="CD46" s="168"/>
      <c r="CE46" s="168"/>
      <c r="CF46" s="168"/>
      <c r="CG46" s="168"/>
      <c r="CH46" s="168"/>
      <c r="CI46" s="168"/>
      <c r="CJ46" s="168"/>
      <c r="CK46" s="168"/>
      <c r="CL46" s="168"/>
      <c r="CM46" s="168"/>
      <c r="CN46" s="168"/>
      <c r="CO46" s="168"/>
      <c r="CP46" s="168"/>
      <c r="CQ46" s="168"/>
      <c r="CR46" s="168"/>
      <c r="CS46" s="168"/>
      <c r="CT46" s="168"/>
      <c r="CU46" s="168"/>
      <c r="CV46" s="168"/>
      <c r="CW46" s="168"/>
      <c r="CX46" s="168"/>
      <c r="CY46" s="168"/>
      <c r="CZ46" s="168"/>
      <c r="DA46" s="168"/>
      <c r="DB46" s="168"/>
      <c r="DC46" s="168"/>
      <c r="DD46" s="168"/>
      <c r="DE46" s="168"/>
      <c r="DF46" s="168"/>
      <c r="DG46" s="168"/>
      <c r="DH46" s="168"/>
      <c r="DI46" s="168"/>
      <c r="DJ46" s="168"/>
      <c r="DK46" s="168"/>
      <c r="DL46" s="168"/>
      <c r="DM46" s="168"/>
      <c r="DN46" s="168"/>
      <c r="DO46" s="168"/>
      <c r="DP46" s="168"/>
      <c r="DQ46" s="168"/>
      <c r="DR46" s="168"/>
      <c r="DS46" s="168"/>
      <c r="DT46" s="168"/>
      <c r="DU46" s="168"/>
      <c r="DV46" s="168"/>
      <c r="DW46" s="168"/>
      <c r="DX46" s="168"/>
      <c r="DY46" s="168"/>
      <c r="DZ46" s="168"/>
      <c r="EA46" s="168"/>
      <c r="EB46" s="168"/>
      <c r="EC46" s="168"/>
      <c r="ED46" s="168"/>
      <c r="EE46" s="168"/>
      <c r="EF46" s="168"/>
      <c r="EG46" s="168"/>
      <c r="EH46" s="168"/>
      <c r="EI46" s="168"/>
      <c r="EJ46" s="168"/>
      <c r="EK46" s="168"/>
      <c r="EL46" s="168"/>
      <c r="EM46" s="168"/>
      <c r="EN46" s="168"/>
      <c r="EO46" s="168"/>
      <c r="EP46" s="168"/>
      <c r="EQ46" s="168"/>
      <c r="ER46" s="168"/>
      <c r="ES46" s="168"/>
      <c r="ET46" s="168"/>
      <c r="EU46" s="168"/>
      <c r="EV46" s="168"/>
      <c r="EW46" s="168"/>
      <c r="EX46" s="168"/>
      <c r="EY46" s="168"/>
      <c r="EZ46" s="168"/>
      <c r="FA46" s="168"/>
      <c r="FB46" s="168"/>
      <c r="FC46" s="168"/>
      <c r="FD46" s="168"/>
      <c r="FE46" s="168"/>
      <c r="FF46" s="168"/>
      <c r="FG46" s="168"/>
      <c r="FH46" s="168"/>
      <c r="FI46" s="168"/>
      <c r="FJ46" s="168"/>
      <c r="FK46" s="168"/>
      <c r="FL46" s="168"/>
      <c r="FM46" s="168"/>
      <c r="FN46" s="168"/>
      <c r="FO46" s="168"/>
      <c r="FP46" s="168"/>
      <c r="FQ46" s="168"/>
      <c r="FR46" s="168"/>
      <c r="FS46" s="168"/>
      <c r="FT46" s="168"/>
      <c r="FU46" s="168"/>
      <c r="FV46" s="168"/>
      <c r="FW46" s="168"/>
      <c r="FX46" s="168"/>
      <c r="FY46" s="168"/>
      <c r="FZ46" s="168"/>
      <c r="GA46" s="168"/>
      <c r="GB46" s="168"/>
      <c r="GC46" s="168"/>
      <c r="GD46" s="168"/>
      <c r="GE46" s="168"/>
      <c r="GF46" s="168"/>
      <c r="GG46" s="168"/>
      <c r="GH46" s="168"/>
      <c r="GI46" s="168"/>
      <c r="GJ46" s="168"/>
      <c r="GK46" s="168"/>
      <c r="GL46" s="168"/>
      <c r="GM46" s="168"/>
      <c r="GN46" s="168"/>
      <c r="GO46" s="168"/>
      <c r="GP46" s="168"/>
      <c r="GQ46" s="168"/>
      <c r="GR46" s="168"/>
      <c r="GS46" s="168"/>
      <c r="GT46" s="168"/>
      <c r="GU46" s="168"/>
      <c r="GV46" s="168"/>
      <c r="GW46" s="168"/>
      <c r="GX46" s="168"/>
      <c r="GY46" s="168"/>
      <c r="GZ46" s="168"/>
      <c r="HA46" s="168"/>
      <c r="HB46" s="168"/>
      <c r="HC46" s="168"/>
      <c r="HD46" s="168"/>
      <c r="HE46" s="168"/>
      <c r="HF46" s="168"/>
      <c r="HG46" s="168"/>
      <c r="HH46" s="168"/>
      <c r="HI46" s="168"/>
      <c r="HJ46" s="168"/>
      <c r="HK46" s="168"/>
      <c r="HL46" s="168"/>
      <c r="HM46" s="168"/>
      <c r="HN46" s="168"/>
      <c r="HO46" s="168"/>
      <c r="HP46" s="168"/>
      <c r="HQ46" s="168"/>
      <c r="HR46" s="168"/>
      <c r="HS46" s="168"/>
      <c r="HT46" s="168"/>
      <c r="HU46" s="168"/>
      <c r="HV46" s="168"/>
      <c r="HW46" s="168"/>
      <c r="HX46" s="168"/>
      <c r="HY46" s="168"/>
      <c r="HZ46" s="168"/>
      <c r="IA46" s="168"/>
      <c r="IB46" s="168"/>
      <c r="IC46" s="168"/>
      <c r="ID46" s="168"/>
      <c r="IE46" s="168"/>
      <c r="IF46" s="168"/>
      <c r="IG46" s="168"/>
      <c r="IH46" s="168"/>
      <c r="II46" s="168"/>
      <c r="IJ46" s="168"/>
      <c r="IK46" s="168"/>
      <c r="IL46" s="168"/>
    </row>
    <row r="47" spans="1:246" ht="15.75" customHeight="1" outlineLevel="2" x14ac:dyDescent="0.35">
      <c r="A47" s="3" t="s">
        <v>825</v>
      </c>
      <c r="B47" s="70"/>
      <c r="C47" s="70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94"/>
      <c r="AI47" s="168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68"/>
      <c r="AV47" s="168"/>
      <c r="AW47" s="168"/>
      <c r="AX47" s="168"/>
      <c r="AY47" s="168"/>
      <c r="AZ47" s="168"/>
      <c r="BA47" s="168"/>
      <c r="BB47" s="168"/>
      <c r="BC47" s="168"/>
      <c r="BD47" s="168"/>
      <c r="BE47" s="168"/>
      <c r="BF47" s="168"/>
      <c r="BG47" s="168"/>
      <c r="BH47" s="168"/>
      <c r="BI47" s="168"/>
      <c r="BJ47" s="168"/>
      <c r="BK47" s="168"/>
      <c r="BL47" s="168"/>
      <c r="BM47" s="194"/>
      <c r="BN47" s="168"/>
      <c r="BO47" s="168"/>
      <c r="BP47" s="168"/>
      <c r="BQ47" s="168"/>
      <c r="BR47" s="168"/>
      <c r="BS47" s="168">
        <v>50</v>
      </c>
      <c r="BT47" s="168"/>
      <c r="BU47" s="168"/>
      <c r="BV47" s="168"/>
      <c r="BW47" s="168"/>
      <c r="BX47" s="168"/>
      <c r="BY47" s="168"/>
      <c r="BZ47" s="168"/>
      <c r="CA47" s="168"/>
      <c r="CB47" s="168"/>
      <c r="CC47" s="168"/>
      <c r="CD47" s="168"/>
      <c r="CE47" s="168"/>
      <c r="CF47" s="168"/>
      <c r="CG47" s="168"/>
      <c r="CH47" s="168"/>
      <c r="CI47" s="168"/>
      <c r="CJ47" s="168"/>
      <c r="CK47" s="168"/>
      <c r="CL47" s="168"/>
      <c r="CM47" s="168"/>
      <c r="CN47" s="168"/>
      <c r="CO47" s="168"/>
      <c r="CP47" s="168"/>
      <c r="CQ47" s="168"/>
      <c r="CR47" s="168"/>
      <c r="CS47" s="168"/>
      <c r="CT47" s="168"/>
      <c r="CU47" s="168"/>
      <c r="CV47" s="168"/>
      <c r="CW47" s="168"/>
      <c r="CX47" s="168"/>
      <c r="CY47" s="168"/>
      <c r="CZ47" s="168"/>
      <c r="DA47" s="168"/>
      <c r="DB47" s="168"/>
      <c r="DC47" s="168"/>
      <c r="DD47" s="168"/>
      <c r="DE47" s="168"/>
      <c r="DF47" s="168"/>
      <c r="DG47" s="168"/>
      <c r="DH47" s="168"/>
      <c r="DI47" s="168"/>
      <c r="DJ47" s="168"/>
      <c r="DK47" s="168"/>
      <c r="DL47" s="168"/>
      <c r="DM47" s="168"/>
      <c r="DN47" s="168"/>
      <c r="DO47" s="168"/>
      <c r="DP47" s="168"/>
      <c r="DQ47" s="168"/>
      <c r="DR47" s="168"/>
      <c r="DS47" s="168"/>
      <c r="DT47" s="168"/>
      <c r="DU47" s="168"/>
      <c r="DV47" s="168"/>
      <c r="DW47" s="168"/>
      <c r="DX47" s="168"/>
      <c r="DY47" s="168"/>
      <c r="DZ47" s="168"/>
      <c r="EA47" s="168"/>
      <c r="EB47" s="168"/>
      <c r="EC47" s="168"/>
      <c r="ED47" s="168"/>
      <c r="EE47" s="168"/>
      <c r="EF47" s="168"/>
      <c r="EG47" s="168"/>
      <c r="EH47" s="168"/>
      <c r="EI47" s="168"/>
      <c r="EJ47" s="168"/>
      <c r="EK47" s="168"/>
      <c r="EL47" s="168"/>
      <c r="EM47" s="168"/>
      <c r="EN47" s="168"/>
      <c r="EO47" s="168"/>
      <c r="EP47" s="168"/>
      <c r="EQ47" s="168"/>
      <c r="ER47" s="168"/>
      <c r="ES47" s="168"/>
      <c r="ET47" s="168"/>
      <c r="EU47" s="168"/>
      <c r="EV47" s="168"/>
      <c r="EW47" s="168"/>
      <c r="EX47" s="168"/>
      <c r="EY47" s="168"/>
      <c r="EZ47" s="168"/>
      <c r="FA47" s="168"/>
      <c r="FB47" s="168"/>
      <c r="FC47" s="168"/>
      <c r="FD47" s="168"/>
      <c r="FE47" s="168"/>
      <c r="FF47" s="168"/>
      <c r="FG47" s="168"/>
      <c r="FH47" s="168"/>
      <c r="FI47" s="168"/>
      <c r="FJ47" s="168"/>
      <c r="FK47" s="168"/>
      <c r="FL47" s="168"/>
      <c r="FM47" s="168"/>
      <c r="FN47" s="168"/>
      <c r="FO47" s="168"/>
      <c r="FP47" s="168"/>
      <c r="FQ47" s="168"/>
      <c r="FR47" s="168"/>
      <c r="FS47" s="168"/>
      <c r="FT47" s="168"/>
      <c r="FU47" s="168"/>
      <c r="FV47" s="168"/>
      <c r="FW47" s="168"/>
      <c r="FX47" s="168"/>
      <c r="FY47" s="168"/>
      <c r="FZ47" s="168"/>
      <c r="GA47" s="168"/>
      <c r="GB47" s="168"/>
      <c r="GC47" s="168"/>
      <c r="GD47" s="168"/>
      <c r="GE47" s="168"/>
      <c r="GF47" s="168"/>
      <c r="GG47" s="168"/>
      <c r="GH47" s="168"/>
      <c r="GI47" s="168"/>
      <c r="GJ47" s="168"/>
      <c r="GK47" s="168"/>
      <c r="GL47" s="168"/>
      <c r="GM47" s="168"/>
      <c r="GN47" s="168"/>
      <c r="GO47" s="168"/>
      <c r="GP47" s="168"/>
      <c r="GQ47" s="168"/>
      <c r="GR47" s="168"/>
      <c r="GS47" s="168"/>
      <c r="GT47" s="168"/>
      <c r="GU47" s="168"/>
      <c r="GV47" s="168"/>
      <c r="GW47" s="168"/>
      <c r="GX47" s="168"/>
      <c r="GY47" s="168"/>
      <c r="GZ47" s="168"/>
      <c r="HA47" s="168"/>
      <c r="HB47" s="168"/>
      <c r="HC47" s="168"/>
      <c r="HD47" s="168"/>
      <c r="HE47" s="168"/>
      <c r="HF47" s="168"/>
      <c r="HG47" s="168"/>
      <c r="HH47" s="168"/>
      <c r="HI47" s="168"/>
      <c r="HJ47" s="168"/>
      <c r="HK47" s="168"/>
      <c r="HL47" s="168"/>
      <c r="HM47" s="168"/>
      <c r="HN47" s="168"/>
      <c r="HO47" s="168"/>
      <c r="HP47" s="168"/>
      <c r="HQ47" s="168"/>
      <c r="HR47" s="168"/>
      <c r="HS47" s="168"/>
      <c r="HT47" s="168"/>
      <c r="HU47" s="168"/>
      <c r="HV47" s="168"/>
      <c r="HW47" s="168"/>
      <c r="HX47" s="168"/>
      <c r="HY47" s="168"/>
      <c r="HZ47" s="168"/>
      <c r="IA47" s="168"/>
      <c r="IB47" s="168"/>
      <c r="IC47" s="168"/>
      <c r="ID47" s="168"/>
      <c r="IE47" s="168"/>
      <c r="IF47" s="168"/>
      <c r="IG47" s="168"/>
      <c r="IH47" s="168"/>
      <c r="II47" s="168"/>
      <c r="IJ47" s="168"/>
      <c r="IK47" s="168"/>
      <c r="IL47" s="168"/>
    </row>
    <row r="48" spans="1:246" ht="15.75" customHeight="1" outlineLevel="1" x14ac:dyDescent="0.35">
      <c r="A48" s="90" t="s">
        <v>826</v>
      </c>
      <c r="B48" s="70"/>
      <c r="C48" s="70"/>
      <c r="D48" s="178">
        <f t="shared" ref="D48:CQ48" si="334">SUM(D49:D56)</f>
        <v>0</v>
      </c>
      <c r="E48" s="178">
        <f t="shared" si="334"/>
        <v>0</v>
      </c>
      <c r="F48" s="178">
        <f t="shared" si="334"/>
        <v>0</v>
      </c>
      <c r="G48" s="178">
        <f t="shared" si="334"/>
        <v>0</v>
      </c>
      <c r="H48" s="178">
        <f t="shared" si="334"/>
        <v>0</v>
      </c>
      <c r="I48" s="178">
        <f t="shared" si="334"/>
        <v>0</v>
      </c>
      <c r="J48" s="178">
        <f t="shared" si="334"/>
        <v>0</v>
      </c>
      <c r="K48" s="178">
        <f t="shared" si="334"/>
        <v>0</v>
      </c>
      <c r="L48" s="178">
        <f t="shared" si="334"/>
        <v>0</v>
      </c>
      <c r="M48" s="178">
        <f t="shared" si="334"/>
        <v>0</v>
      </c>
      <c r="N48" s="178">
        <f t="shared" si="334"/>
        <v>0</v>
      </c>
      <c r="O48" s="178">
        <f t="shared" si="334"/>
        <v>0</v>
      </c>
      <c r="P48" s="178">
        <f t="shared" si="334"/>
        <v>0</v>
      </c>
      <c r="Q48" s="178">
        <f t="shared" si="334"/>
        <v>0</v>
      </c>
      <c r="R48" s="178">
        <f t="shared" si="334"/>
        <v>0</v>
      </c>
      <c r="S48" s="178">
        <f t="shared" si="334"/>
        <v>0</v>
      </c>
      <c r="T48" s="178">
        <f t="shared" si="334"/>
        <v>0</v>
      </c>
      <c r="U48" s="178">
        <f t="shared" si="334"/>
        <v>0</v>
      </c>
      <c r="V48" s="178">
        <f t="shared" si="334"/>
        <v>0</v>
      </c>
      <c r="W48" s="178">
        <f t="shared" si="334"/>
        <v>0</v>
      </c>
      <c r="X48" s="178">
        <f t="shared" si="334"/>
        <v>0</v>
      </c>
      <c r="Y48" s="178">
        <f t="shared" si="334"/>
        <v>0</v>
      </c>
      <c r="Z48" s="178">
        <f t="shared" si="334"/>
        <v>0</v>
      </c>
      <c r="AA48" s="178">
        <f t="shared" si="334"/>
        <v>0</v>
      </c>
      <c r="AB48" s="178">
        <f t="shared" si="334"/>
        <v>0</v>
      </c>
      <c r="AC48" s="178">
        <f t="shared" si="334"/>
        <v>0</v>
      </c>
      <c r="AD48" s="178">
        <f t="shared" si="334"/>
        <v>0</v>
      </c>
      <c r="AE48" s="178">
        <f t="shared" si="334"/>
        <v>0</v>
      </c>
      <c r="AF48" s="178">
        <f t="shared" si="334"/>
        <v>0</v>
      </c>
      <c r="AG48" s="178">
        <f t="shared" si="334"/>
        <v>0</v>
      </c>
      <c r="AH48" s="178">
        <f t="shared" si="334"/>
        <v>0</v>
      </c>
      <c r="AI48" s="178">
        <f t="shared" si="334"/>
        <v>0</v>
      </c>
      <c r="AJ48" s="178">
        <f t="shared" si="334"/>
        <v>0</v>
      </c>
      <c r="AK48" s="178">
        <f t="shared" si="334"/>
        <v>0</v>
      </c>
      <c r="AL48" s="178">
        <f t="shared" si="334"/>
        <v>0</v>
      </c>
      <c r="AM48" s="178">
        <f t="shared" si="334"/>
        <v>0</v>
      </c>
      <c r="AN48" s="178">
        <f t="shared" si="334"/>
        <v>0</v>
      </c>
      <c r="AO48" s="178">
        <f t="shared" si="334"/>
        <v>0</v>
      </c>
      <c r="AP48" s="178">
        <f t="shared" si="334"/>
        <v>0</v>
      </c>
      <c r="AQ48" s="178">
        <f t="shared" si="334"/>
        <v>890</v>
      </c>
      <c r="AR48" s="178">
        <f t="shared" si="334"/>
        <v>0</v>
      </c>
      <c r="AS48" s="178">
        <f t="shared" si="334"/>
        <v>0</v>
      </c>
      <c r="AT48" s="178">
        <f t="shared" si="334"/>
        <v>0</v>
      </c>
      <c r="AU48" s="178">
        <f t="shared" si="334"/>
        <v>0</v>
      </c>
      <c r="AV48" s="178">
        <f t="shared" si="334"/>
        <v>763.59</v>
      </c>
      <c r="AW48" s="178">
        <f t="shared" si="334"/>
        <v>0</v>
      </c>
      <c r="AX48" s="178">
        <f t="shared" si="334"/>
        <v>0</v>
      </c>
      <c r="AY48" s="178">
        <f t="shared" si="334"/>
        <v>0</v>
      </c>
      <c r="AZ48" s="178">
        <f t="shared" si="334"/>
        <v>0</v>
      </c>
      <c r="BA48" s="178">
        <f t="shared" si="334"/>
        <v>0</v>
      </c>
      <c r="BB48" s="178">
        <f t="shared" si="334"/>
        <v>0</v>
      </c>
      <c r="BC48" s="178">
        <f t="shared" si="334"/>
        <v>0</v>
      </c>
      <c r="BD48" s="178">
        <f t="shared" si="334"/>
        <v>0</v>
      </c>
      <c r="BE48" s="178">
        <f t="shared" si="334"/>
        <v>0</v>
      </c>
      <c r="BF48" s="178">
        <f t="shared" si="334"/>
        <v>0</v>
      </c>
      <c r="BG48" s="178">
        <f t="shared" si="334"/>
        <v>0</v>
      </c>
      <c r="BH48" s="178">
        <f t="shared" si="334"/>
        <v>0</v>
      </c>
      <c r="BI48" s="178">
        <f t="shared" si="334"/>
        <v>0</v>
      </c>
      <c r="BJ48" s="178">
        <f t="shared" si="334"/>
        <v>0</v>
      </c>
      <c r="BK48" s="178">
        <f t="shared" si="334"/>
        <v>0</v>
      </c>
      <c r="BL48" s="178">
        <f t="shared" si="334"/>
        <v>0</v>
      </c>
      <c r="BM48" s="178">
        <f t="shared" si="334"/>
        <v>0</v>
      </c>
      <c r="BN48" s="178">
        <f t="shared" si="334"/>
        <v>0</v>
      </c>
      <c r="BO48" s="178">
        <f t="shared" si="334"/>
        <v>0</v>
      </c>
      <c r="BP48" s="178">
        <f t="shared" si="334"/>
        <v>223.97</v>
      </c>
      <c r="BQ48" s="178">
        <f t="shared" si="334"/>
        <v>0</v>
      </c>
      <c r="BR48" s="178">
        <f t="shared" si="334"/>
        <v>0</v>
      </c>
      <c r="BS48" s="178">
        <f t="shared" si="334"/>
        <v>0</v>
      </c>
      <c r="BT48" s="178">
        <f t="shared" si="334"/>
        <v>0</v>
      </c>
      <c r="BU48" s="178">
        <f t="shared" si="334"/>
        <v>0</v>
      </c>
      <c r="BV48" s="178">
        <f t="shared" si="334"/>
        <v>0</v>
      </c>
      <c r="BW48" s="178">
        <f t="shared" si="334"/>
        <v>0</v>
      </c>
      <c r="BX48" s="178">
        <f t="shared" si="334"/>
        <v>214.78</v>
      </c>
      <c r="BY48" s="178">
        <f t="shared" si="334"/>
        <v>194.76</v>
      </c>
      <c r="BZ48" s="178">
        <f t="shared" si="334"/>
        <v>0</v>
      </c>
      <c r="CA48" s="178">
        <f t="shared" si="334"/>
        <v>0</v>
      </c>
      <c r="CB48" s="178">
        <f t="shared" si="334"/>
        <v>0</v>
      </c>
      <c r="CC48" s="178">
        <f t="shared" si="334"/>
        <v>1017.04</v>
      </c>
      <c r="CD48" s="178">
        <f t="shared" si="334"/>
        <v>0</v>
      </c>
      <c r="CE48" s="178">
        <f t="shared" si="334"/>
        <v>0</v>
      </c>
      <c r="CF48" s="178">
        <f t="shared" si="334"/>
        <v>0</v>
      </c>
      <c r="CG48" s="178">
        <f t="shared" si="334"/>
        <v>0</v>
      </c>
      <c r="CH48" s="178">
        <f t="shared" si="334"/>
        <v>0</v>
      </c>
      <c r="CI48" s="178">
        <f t="shared" si="334"/>
        <v>0</v>
      </c>
      <c r="CJ48" s="178">
        <f t="shared" si="334"/>
        <v>0</v>
      </c>
      <c r="CK48" s="178">
        <f t="shared" si="334"/>
        <v>0</v>
      </c>
      <c r="CL48" s="178">
        <f t="shared" si="334"/>
        <v>0</v>
      </c>
      <c r="CM48" s="178">
        <f t="shared" si="334"/>
        <v>0</v>
      </c>
      <c r="CN48" s="178">
        <f t="shared" si="334"/>
        <v>0</v>
      </c>
      <c r="CO48" s="178">
        <f t="shared" si="334"/>
        <v>0</v>
      </c>
      <c r="CP48" s="178">
        <f t="shared" si="334"/>
        <v>0</v>
      </c>
      <c r="CQ48" s="178">
        <f t="shared" si="334"/>
        <v>0</v>
      </c>
      <c r="CR48" s="178">
        <f t="shared" ref="CR48:FC48" si="335">SUM(CR49:CR56)</f>
        <v>0</v>
      </c>
      <c r="CS48" s="178">
        <f t="shared" si="335"/>
        <v>0</v>
      </c>
      <c r="CT48" s="178">
        <f t="shared" si="335"/>
        <v>0</v>
      </c>
      <c r="CU48" s="178">
        <f t="shared" si="335"/>
        <v>0</v>
      </c>
      <c r="CV48" s="178">
        <f t="shared" si="335"/>
        <v>0</v>
      </c>
      <c r="CW48" s="178">
        <f t="shared" si="335"/>
        <v>0</v>
      </c>
      <c r="CX48" s="178">
        <f t="shared" si="335"/>
        <v>0</v>
      </c>
      <c r="CY48" s="178">
        <f t="shared" si="335"/>
        <v>0</v>
      </c>
      <c r="CZ48" s="178">
        <f t="shared" si="335"/>
        <v>0</v>
      </c>
      <c r="DA48" s="178">
        <f t="shared" si="335"/>
        <v>0</v>
      </c>
      <c r="DB48" s="178">
        <f t="shared" si="335"/>
        <v>0</v>
      </c>
      <c r="DC48" s="178">
        <f t="shared" si="335"/>
        <v>0</v>
      </c>
      <c r="DD48" s="178">
        <f t="shared" si="335"/>
        <v>0</v>
      </c>
      <c r="DE48" s="178">
        <f t="shared" si="335"/>
        <v>0</v>
      </c>
      <c r="DF48" s="178">
        <f t="shared" si="335"/>
        <v>0</v>
      </c>
      <c r="DG48" s="178">
        <f t="shared" si="335"/>
        <v>0</v>
      </c>
      <c r="DH48" s="178">
        <f t="shared" si="335"/>
        <v>0</v>
      </c>
      <c r="DI48" s="178">
        <f t="shared" si="335"/>
        <v>0</v>
      </c>
      <c r="DJ48" s="178">
        <f t="shared" si="335"/>
        <v>0</v>
      </c>
      <c r="DK48" s="178">
        <f t="shared" si="335"/>
        <v>0</v>
      </c>
      <c r="DL48" s="178">
        <f t="shared" si="335"/>
        <v>0</v>
      </c>
      <c r="DM48" s="178">
        <f t="shared" si="335"/>
        <v>0</v>
      </c>
      <c r="DN48" s="178">
        <f t="shared" si="335"/>
        <v>0</v>
      </c>
      <c r="DO48" s="178">
        <f t="shared" si="335"/>
        <v>0</v>
      </c>
      <c r="DP48" s="178">
        <f t="shared" si="335"/>
        <v>0</v>
      </c>
      <c r="DQ48" s="178">
        <f t="shared" si="335"/>
        <v>0</v>
      </c>
      <c r="DR48" s="178">
        <f t="shared" si="335"/>
        <v>0</v>
      </c>
      <c r="DS48" s="178">
        <f t="shared" si="335"/>
        <v>0</v>
      </c>
      <c r="DT48" s="178">
        <f t="shared" si="335"/>
        <v>0</v>
      </c>
      <c r="DU48" s="178">
        <f t="shared" si="335"/>
        <v>0</v>
      </c>
      <c r="DV48" s="178">
        <f t="shared" si="335"/>
        <v>0</v>
      </c>
      <c r="DW48" s="178">
        <f t="shared" si="335"/>
        <v>0</v>
      </c>
      <c r="DX48" s="178">
        <f t="shared" si="335"/>
        <v>0</v>
      </c>
      <c r="DY48" s="178">
        <f t="shared" si="335"/>
        <v>0</v>
      </c>
      <c r="DZ48" s="178">
        <f t="shared" si="335"/>
        <v>0</v>
      </c>
      <c r="EA48" s="178">
        <f t="shared" si="335"/>
        <v>0</v>
      </c>
      <c r="EB48" s="178">
        <f t="shared" si="335"/>
        <v>0</v>
      </c>
      <c r="EC48" s="178">
        <f t="shared" si="335"/>
        <v>0</v>
      </c>
      <c r="ED48" s="178">
        <f t="shared" si="335"/>
        <v>0</v>
      </c>
      <c r="EE48" s="178">
        <f t="shared" si="335"/>
        <v>0</v>
      </c>
      <c r="EF48" s="178">
        <f t="shared" si="335"/>
        <v>0</v>
      </c>
      <c r="EG48" s="178">
        <f t="shared" si="335"/>
        <v>0</v>
      </c>
      <c r="EH48" s="178">
        <f t="shared" si="335"/>
        <v>0</v>
      </c>
      <c r="EI48" s="178">
        <f t="shared" si="335"/>
        <v>0</v>
      </c>
      <c r="EJ48" s="178">
        <f t="shared" si="335"/>
        <v>0</v>
      </c>
      <c r="EK48" s="178">
        <f t="shared" si="335"/>
        <v>0</v>
      </c>
      <c r="EL48" s="178">
        <f t="shared" si="335"/>
        <v>0</v>
      </c>
      <c r="EM48" s="178">
        <f t="shared" si="335"/>
        <v>0</v>
      </c>
      <c r="EN48" s="178">
        <f t="shared" si="335"/>
        <v>0</v>
      </c>
      <c r="EO48" s="178">
        <f t="shared" si="335"/>
        <v>0</v>
      </c>
      <c r="EP48" s="178">
        <f t="shared" si="335"/>
        <v>0</v>
      </c>
      <c r="EQ48" s="178">
        <f t="shared" si="335"/>
        <v>0</v>
      </c>
      <c r="ER48" s="178">
        <f t="shared" si="335"/>
        <v>0</v>
      </c>
      <c r="ES48" s="178">
        <f t="shared" si="335"/>
        <v>0</v>
      </c>
      <c r="ET48" s="178">
        <f t="shared" si="335"/>
        <v>0</v>
      </c>
      <c r="EU48" s="178">
        <f t="shared" si="335"/>
        <v>0</v>
      </c>
      <c r="EV48" s="178">
        <f t="shared" si="335"/>
        <v>0</v>
      </c>
      <c r="EW48" s="178">
        <f t="shared" si="335"/>
        <v>0</v>
      </c>
      <c r="EX48" s="178">
        <f t="shared" si="335"/>
        <v>0</v>
      </c>
      <c r="EY48" s="178">
        <f t="shared" si="335"/>
        <v>0</v>
      </c>
      <c r="EZ48" s="178">
        <f t="shared" si="335"/>
        <v>0</v>
      </c>
      <c r="FA48" s="178">
        <f t="shared" si="335"/>
        <v>0</v>
      </c>
      <c r="FB48" s="178">
        <f t="shared" si="335"/>
        <v>0</v>
      </c>
      <c r="FC48" s="178">
        <f t="shared" si="335"/>
        <v>0</v>
      </c>
      <c r="FD48" s="178">
        <f t="shared" ref="FD48:HO48" si="336">SUM(FD49:FD56)</f>
        <v>0</v>
      </c>
      <c r="FE48" s="178">
        <f t="shared" si="336"/>
        <v>0</v>
      </c>
      <c r="FF48" s="178">
        <f t="shared" si="336"/>
        <v>0</v>
      </c>
      <c r="FG48" s="178">
        <f t="shared" si="336"/>
        <v>0</v>
      </c>
      <c r="FH48" s="178">
        <f t="shared" si="336"/>
        <v>0</v>
      </c>
      <c r="FI48" s="178">
        <f t="shared" si="336"/>
        <v>0</v>
      </c>
      <c r="FJ48" s="178">
        <f t="shared" si="336"/>
        <v>0</v>
      </c>
      <c r="FK48" s="178">
        <f t="shared" si="336"/>
        <v>0</v>
      </c>
      <c r="FL48" s="178">
        <f t="shared" si="336"/>
        <v>0</v>
      </c>
      <c r="FM48" s="178">
        <f t="shared" si="336"/>
        <v>0</v>
      </c>
      <c r="FN48" s="178">
        <f t="shared" si="336"/>
        <v>0</v>
      </c>
      <c r="FO48" s="178">
        <f t="shared" si="336"/>
        <v>0</v>
      </c>
      <c r="FP48" s="178">
        <f t="shared" si="336"/>
        <v>0</v>
      </c>
      <c r="FQ48" s="178">
        <f t="shared" si="336"/>
        <v>0</v>
      </c>
      <c r="FR48" s="178">
        <f t="shared" si="336"/>
        <v>0</v>
      </c>
      <c r="FS48" s="178">
        <f t="shared" si="336"/>
        <v>0</v>
      </c>
      <c r="FT48" s="178">
        <f t="shared" si="336"/>
        <v>0</v>
      </c>
      <c r="FU48" s="178">
        <f t="shared" si="336"/>
        <v>0</v>
      </c>
      <c r="FV48" s="178">
        <f t="shared" si="336"/>
        <v>0</v>
      </c>
      <c r="FW48" s="178">
        <f t="shared" si="336"/>
        <v>0</v>
      </c>
      <c r="FX48" s="178">
        <f t="shared" si="336"/>
        <v>0</v>
      </c>
      <c r="FY48" s="178">
        <f t="shared" si="336"/>
        <v>0</v>
      </c>
      <c r="FZ48" s="178">
        <f t="shared" si="336"/>
        <v>0</v>
      </c>
      <c r="GA48" s="178">
        <f t="shared" si="336"/>
        <v>0</v>
      </c>
      <c r="GB48" s="178">
        <f t="shared" si="336"/>
        <v>0</v>
      </c>
      <c r="GC48" s="178">
        <f t="shared" si="336"/>
        <v>0</v>
      </c>
      <c r="GD48" s="178">
        <f t="shared" si="336"/>
        <v>0</v>
      </c>
      <c r="GE48" s="178">
        <f t="shared" si="336"/>
        <v>0</v>
      </c>
      <c r="GF48" s="178">
        <f t="shared" si="336"/>
        <v>0</v>
      </c>
      <c r="GG48" s="178">
        <f t="shared" si="336"/>
        <v>0</v>
      </c>
      <c r="GH48" s="178">
        <f t="shared" si="336"/>
        <v>0</v>
      </c>
      <c r="GI48" s="178">
        <f t="shared" si="336"/>
        <v>0</v>
      </c>
      <c r="GJ48" s="178">
        <f t="shared" si="336"/>
        <v>0</v>
      </c>
      <c r="GK48" s="178">
        <f t="shared" si="336"/>
        <v>0</v>
      </c>
      <c r="GL48" s="178">
        <f t="shared" si="336"/>
        <v>0</v>
      </c>
      <c r="GM48" s="178">
        <f t="shared" si="336"/>
        <v>0</v>
      </c>
      <c r="GN48" s="178">
        <f t="shared" si="336"/>
        <v>0</v>
      </c>
      <c r="GO48" s="178">
        <f t="shared" si="336"/>
        <v>0</v>
      </c>
      <c r="GP48" s="178">
        <f t="shared" si="336"/>
        <v>0</v>
      </c>
      <c r="GQ48" s="178">
        <f t="shared" si="336"/>
        <v>0</v>
      </c>
      <c r="GR48" s="178">
        <f t="shared" si="336"/>
        <v>0</v>
      </c>
      <c r="GS48" s="178">
        <f t="shared" si="336"/>
        <v>0</v>
      </c>
      <c r="GT48" s="178">
        <f t="shared" si="336"/>
        <v>0</v>
      </c>
      <c r="GU48" s="178">
        <f t="shared" si="336"/>
        <v>0</v>
      </c>
      <c r="GV48" s="178">
        <f t="shared" si="336"/>
        <v>0</v>
      </c>
      <c r="GW48" s="178">
        <f t="shared" si="336"/>
        <v>0</v>
      </c>
      <c r="GX48" s="178">
        <f t="shared" si="336"/>
        <v>0</v>
      </c>
      <c r="GY48" s="178">
        <f t="shared" si="336"/>
        <v>0</v>
      </c>
      <c r="GZ48" s="178">
        <f t="shared" si="336"/>
        <v>0</v>
      </c>
      <c r="HA48" s="178">
        <f t="shared" si="336"/>
        <v>0</v>
      </c>
      <c r="HB48" s="178">
        <f t="shared" si="336"/>
        <v>0</v>
      </c>
      <c r="HC48" s="178">
        <f t="shared" si="336"/>
        <v>0</v>
      </c>
      <c r="HD48" s="178">
        <f t="shared" si="336"/>
        <v>0</v>
      </c>
      <c r="HE48" s="178">
        <f t="shared" si="336"/>
        <v>0</v>
      </c>
      <c r="HF48" s="178">
        <f t="shared" si="336"/>
        <v>0</v>
      </c>
      <c r="HG48" s="178">
        <f t="shared" si="336"/>
        <v>0</v>
      </c>
      <c r="HH48" s="178">
        <f t="shared" si="336"/>
        <v>0</v>
      </c>
      <c r="HI48" s="178">
        <f t="shared" si="336"/>
        <v>0</v>
      </c>
      <c r="HJ48" s="178">
        <f t="shared" si="336"/>
        <v>0</v>
      </c>
      <c r="HK48" s="178">
        <f t="shared" si="336"/>
        <v>0</v>
      </c>
      <c r="HL48" s="178">
        <f t="shared" si="336"/>
        <v>0</v>
      </c>
      <c r="HM48" s="178">
        <f t="shared" si="336"/>
        <v>0</v>
      </c>
      <c r="HN48" s="178">
        <f t="shared" si="336"/>
        <v>0</v>
      </c>
      <c r="HO48" s="178">
        <f t="shared" si="336"/>
        <v>0</v>
      </c>
      <c r="HP48" s="178">
        <f t="shared" ref="HP48:IL48" si="337">SUM(HP49:HP56)</f>
        <v>0</v>
      </c>
      <c r="HQ48" s="178">
        <f t="shared" si="337"/>
        <v>0</v>
      </c>
      <c r="HR48" s="178">
        <f t="shared" si="337"/>
        <v>0</v>
      </c>
      <c r="HS48" s="178">
        <f t="shared" si="337"/>
        <v>0</v>
      </c>
      <c r="HT48" s="178">
        <f t="shared" si="337"/>
        <v>0</v>
      </c>
      <c r="HU48" s="178">
        <f t="shared" si="337"/>
        <v>0</v>
      </c>
      <c r="HV48" s="178">
        <f t="shared" si="337"/>
        <v>0</v>
      </c>
      <c r="HW48" s="178">
        <f t="shared" si="337"/>
        <v>0</v>
      </c>
      <c r="HX48" s="178">
        <f t="shared" si="337"/>
        <v>0</v>
      </c>
      <c r="HY48" s="178">
        <f t="shared" si="337"/>
        <v>0</v>
      </c>
      <c r="HZ48" s="178">
        <f t="shared" si="337"/>
        <v>0</v>
      </c>
      <c r="IA48" s="178">
        <f t="shared" si="337"/>
        <v>0</v>
      </c>
      <c r="IB48" s="178">
        <f t="shared" si="337"/>
        <v>0</v>
      </c>
      <c r="IC48" s="178">
        <f t="shared" si="337"/>
        <v>0</v>
      </c>
      <c r="ID48" s="178">
        <f t="shared" si="337"/>
        <v>0</v>
      </c>
      <c r="IE48" s="178">
        <f t="shared" si="337"/>
        <v>0</v>
      </c>
      <c r="IF48" s="178">
        <f t="shared" si="337"/>
        <v>0</v>
      </c>
      <c r="IG48" s="178">
        <f t="shared" si="337"/>
        <v>0</v>
      </c>
      <c r="IH48" s="178">
        <f t="shared" si="337"/>
        <v>0</v>
      </c>
      <c r="II48" s="178">
        <f t="shared" si="337"/>
        <v>0</v>
      </c>
      <c r="IJ48" s="178">
        <f t="shared" si="337"/>
        <v>0</v>
      </c>
      <c r="IK48" s="178">
        <f t="shared" si="337"/>
        <v>0</v>
      </c>
      <c r="IL48" s="178">
        <f t="shared" si="337"/>
        <v>0</v>
      </c>
    </row>
    <row r="49" spans="1:246" ht="15.75" customHeight="1" outlineLevel="1" x14ac:dyDescent="0.35">
      <c r="A49" s="3" t="s">
        <v>827</v>
      </c>
      <c r="B49" s="70"/>
      <c r="C49" s="70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94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/>
      <c r="AV49" s="168">
        <v>763.59</v>
      </c>
      <c r="AW49" s="168"/>
      <c r="AX49" s="168"/>
      <c r="AY49" s="168"/>
      <c r="AZ49" s="168"/>
      <c r="BA49" s="168"/>
      <c r="BB49" s="168"/>
      <c r="BC49" s="168"/>
      <c r="BD49" s="168"/>
      <c r="BE49" s="168"/>
      <c r="BF49" s="168"/>
      <c r="BG49" s="168"/>
      <c r="BH49" s="168"/>
      <c r="BI49" s="168"/>
      <c r="BJ49" s="168"/>
      <c r="BK49" s="168"/>
      <c r="BL49" s="168"/>
      <c r="BM49" s="194"/>
      <c r="BN49" s="168"/>
      <c r="BO49" s="168"/>
      <c r="BP49" s="168"/>
      <c r="BQ49" s="168"/>
      <c r="BR49" s="168"/>
      <c r="BS49" s="168"/>
      <c r="BT49" s="168"/>
      <c r="BU49" s="168"/>
      <c r="BV49" s="168"/>
      <c r="BW49" s="168"/>
      <c r="BX49" s="168"/>
      <c r="BY49" s="168"/>
      <c r="BZ49" s="168"/>
      <c r="CA49" s="168"/>
      <c r="CB49" s="168"/>
      <c r="CC49" s="168">
        <v>1017.04</v>
      </c>
      <c r="CD49" s="168"/>
      <c r="CE49" s="168"/>
      <c r="CF49" s="168"/>
      <c r="CG49" s="168"/>
      <c r="CH49" s="168"/>
      <c r="CI49" s="168"/>
      <c r="CJ49" s="168"/>
      <c r="CK49" s="168"/>
      <c r="CL49" s="168"/>
      <c r="CM49" s="168"/>
      <c r="CN49" s="168"/>
      <c r="CO49" s="168"/>
      <c r="CP49" s="168"/>
      <c r="CQ49" s="168"/>
      <c r="CR49" s="168"/>
      <c r="CS49" s="168"/>
      <c r="CT49" s="168"/>
      <c r="CU49" s="168"/>
      <c r="CV49" s="168"/>
      <c r="CW49" s="168"/>
      <c r="CX49" s="168"/>
      <c r="CY49" s="168"/>
      <c r="CZ49" s="168"/>
      <c r="DA49" s="168"/>
      <c r="DB49" s="168"/>
      <c r="DC49" s="168"/>
      <c r="DD49" s="168"/>
      <c r="DE49" s="168"/>
      <c r="DF49" s="168"/>
      <c r="DG49" s="168"/>
      <c r="DH49" s="168"/>
      <c r="DI49" s="168"/>
      <c r="DJ49" s="168"/>
      <c r="DK49" s="168"/>
      <c r="DL49" s="168"/>
      <c r="DM49" s="168"/>
      <c r="DN49" s="168"/>
      <c r="DO49" s="168"/>
      <c r="DP49" s="168"/>
      <c r="DQ49" s="168"/>
      <c r="DR49" s="168"/>
      <c r="DS49" s="168"/>
      <c r="DT49" s="168"/>
      <c r="DU49" s="168"/>
      <c r="DV49" s="168"/>
      <c r="DW49" s="168"/>
      <c r="DX49" s="168"/>
      <c r="DY49" s="168"/>
      <c r="DZ49" s="168"/>
      <c r="EA49" s="168"/>
      <c r="EB49" s="168"/>
      <c r="EC49" s="168"/>
      <c r="ED49" s="168"/>
      <c r="EE49" s="168"/>
      <c r="EF49" s="168"/>
      <c r="EG49" s="168"/>
      <c r="EH49" s="168"/>
      <c r="EI49" s="168"/>
      <c r="EJ49" s="168"/>
      <c r="EK49" s="168"/>
      <c r="EL49" s="168"/>
      <c r="EM49" s="168"/>
      <c r="EN49" s="168"/>
      <c r="EO49" s="168"/>
      <c r="EP49" s="168"/>
      <c r="EQ49" s="168"/>
      <c r="ER49" s="168"/>
      <c r="ES49" s="168"/>
      <c r="ET49" s="168"/>
      <c r="EU49" s="168"/>
      <c r="EV49" s="168"/>
      <c r="EW49" s="168"/>
      <c r="EX49" s="168"/>
      <c r="EY49" s="168"/>
      <c r="EZ49" s="168"/>
      <c r="FA49" s="168"/>
      <c r="FB49" s="168"/>
      <c r="FC49" s="168"/>
      <c r="FD49" s="168"/>
      <c r="FE49" s="168"/>
      <c r="FF49" s="168"/>
      <c r="FG49" s="168"/>
      <c r="FH49" s="168"/>
      <c r="FI49" s="168"/>
      <c r="FJ49" s="168"/>
      <c r="FK49" s="168"/>
      <c r="FL49" s="168"/>
      <c r="FM49" s="168"/>
      <c r="FN49" s="168"/>
      <c r="FO49" s="168"/>
      <c r="FP49" s="168"/>
      <c r="FQ49" s="168"/>
      <c r="FR49" s="168"/>
      <c r="FS49" s="168"/>
      <c r="FT49" s="168"/>
      <c r="FU49" s="168"/>
      <c r="FV49" s="168"/>
      <c r="FW49" s="168"/>
      <c r="FX49" s="168"/>
      <c r="FY49" s="168"/>
      <c r="FZ49" s="168"/>
      <c r="GA49" s="168"/>
      <c r="GB49" s="168"/>
      <c r="GC49" s="168"/>
      <c r="GD49" s="168"/>
      <c r="GE49" s="168"/>
      <c r="GF49" s="168"/>
      <c r="GG49" s="168"/>
      <c r="GH49" s="168"/>
      <c r="GI49" s="168"/>
      <c r="GJ49" s="168"/>
      <c r="GK49" s="168"/>
      <c r="GL49" s="168"/>
      <c r="GM49" s="168"/>
      <c r="GN49" s="168"/>
      <c r="GO49" s="168"/>
      <c r="GP49" s="168"/>
      <c r="GQ49" s="168"/>
      <c r="GR49" s="168"/>
      <c r="GS49" s="168"/>
      <c r="GT49" s="168"/>
      <c r="GU49" s="168"/>
      <c r="GV49" s="168"/>
      <c r="GW49" s="168"/>
      <c r="GX49" s="168"/>
      <c r="GY49" s="168"/>
      <c r="GZ49" s="168"/>
      <c r="HA49" s="168"/>
      <c r="HB49" s="168"/>
      <c r="HC49" s="168"/>
      <c r="HD49" s="168"/>
      <c r="HE49" s="168"/>
      <c r="HF49" s="168"/>
      <c r="HG49" s="168"/>
      <c r="HH49" s="168"/>
      <c r="HI49" s="168"/>
      <c r="HJ49" s="168"/>
      <c r="HK49" s="168"/>
      <c r="HL49" s="168"/>
      <c r="HM49" s="168"/>
      <c r="HN49" s="168"/>
      <c r="HO49" s="168"/>
      <c r="HP49" s="168"/>
      <c r="HQ49" s="168"/>
      <c r="HR49" s="168"/>
      <c r="HS49" s="168"/>
      <c r="HT49" s="168"/>
      <c r="HU49" s="168"/>
      <c r="HV49" s="168"/>
      <c r="HW49" s="168"/>
      <c r="HX49" s="168"/>
      <c r="HY49" s="168"/>
      <c r="HZ49" s="168"/>
      <c r="IA49" s="168"/>
      <c r="IB49" s="168"/>
      <c r="IC49" s="168"/>
      <c r="ID49" s="168"/>
      <c r="IE49" s="168"/>
      <c r="IF49" s="168"/>
      <c r="IG49" s="168"/>
      <c r="IH49" s="168"/>
      <c r="II49" s="168"/>
      <c r="IJ49" s="168"/>
      <c r="IK49" s="168"/>
      <c r="IL49" s="168"/>
    </row>
    <row r="50" spans="1:246" ht="15.75" customHeight="1" outlineLevel="2" x14ac:dyDescent="0.35">
      <c r="A50" s="3" t="s">
        <v>828</v>
      </c>
      <c r="B50" s="70"/>
      <c r="C50" s="70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94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94"/>
      <c r="BN50" s="168"/>
      <c r="BO50" s="168"/>
      <c r="BP50" s="168"/>
      <c r="BQ50" s="168"/>
      <c r="BR50" s="168"/>
      <c r="BS50" s="168"/>
      <c r="BT50" s="168"/>
      <c r="BU50" s="168"/>
      <c r="BV50" s="168"/>
      <c r="BW50" s="168"/>
      <c r="BX50" s="168"/>
      <c r="BY50" s="168"/>
      <c r="BZ50" s="168"/>
      <c r="CA50" s="168"/>
      <c r="CB50" s="168"/>
      <c r="CC50" s="168"/>
      <c r="CD50" s="168"/>
      <c r="CE50" s="168"/>
      <c r="CF50" s="168"/>
      <c r="CG50" s="168"/>
      <c r="CH50" s="168"/>
      <c r="CI50" s="168"/>
      <c r="CJ50" s="168"/>
      <c r="CK50" s="168"/>
      <c r="CL50" s="168"/>
      <c r="CM50" s="168"/>
      <c r="CN50" s="168"/>
      <c r="CO50" s="168"/>
      <c r="CP50" s="168"/>
      <c r="CQ50" s="168"/>
      <c r="CR50" s="168"/>
      <c r="CS50" s="168"/>
      <c r="CT50" s="168"/>
      <c r="CU50" s="168"/>
      <c r="CV50" s="168"/>
      <c r="CW50" s="168"/>
      <c r="CX50" s="168"/>
      <c r="CY50" s="168"/>
      <c r="CZ50" s="168"/>
      <c r="DA50" s="168"/>
      <c r="DB50" s="168"/>
      <c r="DC50" s="168"/>
      <c r="DD50" s="168"/>
      <c r="DE50" s="168"/>
      <c r="DF50" s="168"/>
      <c r="DG50" s="168"/>
      <c r="DH50" s="168"/>
      <c r="DI50" s="168"/>
      <c r="DJ50" s="168"/>
      <c r="DK50" s="168"/>
      <c r="DL50" s="168"/>
      <c r="DM50" s="168"/>
      <c r="DN50" s="168"/>
      <c r="DO50" s="168"/>
      <c r="DP50" s="168"/>
      <c r="DQ50" s="168"/>
      <c r="DR50" s="168"/>
      <c r="DS50" s="168"/>
      <c r="DT50" s="168"/>
      <c r="DU50" s="168"/>
      <c r="DV50" s="168"/>
      <c r="DW50" s="168"/>
      <c r="DX50" s="168"/>
      <c r="DY50" s="168"/>
      <c r="DZ50" s="168"/>
      <c r="EA50" s="168"/>
      <c r="EB50" s="168"/>
      <c r="EC50" s="168"/>
      <c r="ED50" s="168"/>
      <c r="EE50" s="168"/>
      <c r="EF50" s="168"/>
      <c r="EG50" s="168"/>
      <c r="EH50" s="168"/>
      <c r="EI50" s="168"/>
      <c r="EJ50" s="168"/>
      <c r="EK50" s="168"/>
      <c r="EL50" s="168"/>
      <c r="EM50" s="168"/>
      <c r="EN50" s="168"/>
      <c r="EO50" s="168"/>
      <c r="EP50" s="168"/>
      <c r="EQ50" s="168"/>
      <c r="ER50" s="168"/>
      <c r="ES50" s="168"/>
      <c r="ET50" s="168"/>
      <c r="EU50" s="168"/>
      <c r="EV50" s="168"/>
      <c r="EW50" s="168"/>
      <c r="EX50" s="168"/>
      <c r="EY50" s="168"/>
      <c r="EZ50" s="168"/>
      <c r="FA50" s="168"/>
      <c r="FB50" s="168"/>
      <c r="FC50" s="168"/>
      <c r="FD50" s="168"/>
      <c r="FE50" s="168"/>
      <c r="FF50" s="168"/>
      <c r="FG50" s="168"/>
      <c r="FH50" s="168"/>
      <c r="FI50" s="168"/>
      <c r="FJ50" s="168"/>
      <c r="FK50" s="168"/>
      <c r="FL50" s="168"/>
      <c r="FM50" s="168"/>
      <c r="FN50" s="168"/>
      <c r="FO50" s="168"/>
      <c r="FP50" s="168"/>
      <c r="FQ50" s="168"/>
      <c r="FR50" s="168"/>
      <c r="FS50" s="168"/>
      <c r="FT50" s="168"/>
      <c r="FU50" s="168"/>
      <c r="FV50" s="168"/>
      <c r="FW50" s="168"/>
      <c r="FX50" s="168"/>
      <c r="FY50" s="168"/>
      <c r="FZ50" s="168"/>
      <c r="GA50" s="168"/>
      <c r="GB50" s="168"/>
      <c r="GC50" s="168"/>
      <c r="GD50" s="168"/>
      <c r="GE50" s="168"/>
      <c r="GF50" s="168"/>
      <c r="GG50" s="168"/>
      <c r="GH50" s="168"/>
      <c r="GI50" s="168"/>
      <c r="GJ50" s="168"/>
      <c r="GK50" s="168"/>
      <c r="GL50" s="168"/>
      <c r="GM50" s="168"/>
      <c r="GN50" s="168"/>
      <c r="GO50" s="168"/>
      <c r="GP50" s="168"/>
      <c r="GQ50" s="168"/>
      <c r="GR50" s="168"/>
      <c r="GS50" s="168"/>
      <c r="GT50" s="168"/>
      <c r="GU50" s="168"/>
      <c r="GV50" s="168"/>
      <c r="GW50" s="168"/>
      <c r="GX50" s="168"/>
      <c r="GY50" s="168"/>
      <c r="GZ50" s="168"/>
      <c r="HA50" s="168"/>
      <c r="HB50" s="168"/>
      <c r="HC50" s="168"/>
      <c r="HD50" s="168"/>
      <c r="HE50" s="168"/>
      <c r="HF50" s="168"/>
      <c r="HG50" s="168"/>
      <c r="HH50" s="168"/>
      <c r="HI50" s="168"/>
      <c r="HJ50" s="168"/>
      <c r="HK50" s="168"/>
      <c r="HL50" s="168"/>
      <c r="HM50" s="168"/>
      <c r="HN50" s="168"/>
      <c r="HO50" s="168"/>
      <c r="HP50" s="168"/>
      <c r="HQ50" s="168"/>
      <c r="HR50" s="168"/>
      <c r="HS50" s="168"/>
      <c r="HT50" s="168"/>
      <c r="HU50" s="168"/>
      <c r="HV50" s="168"/>
      <c r="HW50" s="168"/>
      <c r="HX50" s="168"/>
      <c r="HY50" s="168"/>
      <c r="HZ50" s="168"/>
      <c r="IA50" s="168"/>
      <c r="IB50" s="168"/>
      <c r="IC50" s="168"/>
      <c r="ID50" s="168"/>
      <c r="IE50" s="168"/>
      <c r="IF50" s="168"/>
      <c r="IG50" s="168"/>
      <c r="IH50" s="168"/>
      <c r="II50" s="168"/>
      <c r="IJ50" s="168"/>
      <c r="IK50" s="168"/>
      <c r="IL50" s="168"/>
    </row>
    <row r="51" spans="1:246" ht="15.75" customHeight="1" outlineLevel="2" x14ac:dyDescent="0.35">
      <c r="A51" s="3" t="s">
        <v>829</v>
      </c>
      <c r="B51" s="70"/>
      <c r="C51" s="70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94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/>
      <c r="AV51" s="168"/>
      <c r="AW51" s="168"/>
      <c r="AX51" s="168"/>
      <c r="AY51" s="168"/>
      <c r="AZ51" s="168"/>
      <c r="BA51" s="168"/>
      <c r="BB51" s="168"/>
      <c r="BC51" s="168"/>
      <c r="BD51" s="168"/>
      <c r="BE51" s="168"/>
      <c r="BF51" s="168"/>
      <c r="BG51" s="168"/>
      <c r="BH51" s="168"/>
      <c r="BI51" s="168"/>
      <c r="BJ51" s="168"/>
      <c r="BK51" s="168"/>
      <c r="BL51" s="168"/>
      <c r="BM51" s="194"/>
      <c r="BN51" s="168"/>
      <c r="BO51" s="168"/>
      <c r="BP51" s="168">
        <v>223.97</v>
      </c>
      <c r="BQ51" s="168">
        <v>0</v>
      </c>
      <c r="BR51" s="168"/>
      <c r="BS51" s="168"/>
      <c r="BT51" s="168"/>
      <c r="BU51" s="168"/>
      <c r="BV51" s="168"/>
      <c r="BW51" s="168"/>
      <c r="BX51" s="168">
        <v>214.78</v>
      </c>
      <c r="BY51" s="168">
        <v>194.76</v>
      </c>
      <c r="BZ51" s="168"/>
      <c r="CA51" s="168"/>
      <c r="CB51" s="168"/>
      <c r="CC51" s="168"/>
      <c r="CD51" s="168"/>
      <c r="CE51" s="168"/>
      <c r="CF51" s="168"/>
      <c r="CG51" s="168"/>
      <c r="CH51" s="168"/>
      <c r="CI51" s="168"/>
      <c r="CJ51" s="168"/>
      <c r="CK51" s="168"/>
      <c r="CL51" s="168"/>
      <c r="CM51" s="168"/>
      <c r="CN51" s="168"/>
      <c r="CO51" s="168"/>
      <c r="CP51" s="168"/>
      <c r="CQ51" s="168"/>
      <c r="CR51" s="168"/>
      <c r="CS51" s="168"/>
      <c r="CT51" s="168"/>
      <c r="CU51" s="168"/>
      <c r="CV51" s="168"/>
      <c r="CW51" s="168"/>
      <c r="CX51" s="168"/>
      <c r="CY51" s="168"/>
      <c r="CZ51" s="168"/>
      <c r="DA51" s="168"/>
      <c r="DB51" s="168"/>
      <c r="DC51" s="168"/>
      <c r="DD51" s="168"/>
      <c r="DE51" s="168"/>
      <c r="DF51" s="168"/>
      <c r="DG51" s="168"/>
      <c r="DH51" s="168"/>
      <c r="DI51" s="168"/>
      <c r="DJ51" s="168"/>
      <c r="DK51" s="168"/>
      <c r="DL51" s="168"/>
      <c r="DM51" s="168"/>
      <c r="DN51" s="168"/>
      <c r="DO51" s="168"/>
      <c r="DP51" s="168"/>
      <c r="DQ51" s="168"/>
      <c r="DR51" s="168"/>
      <c r="DS51" s="168"/>
      <c r="DT51" s="168"/>
      <c r="DU51" s="168"/>
      <c r="DV51" s="168"/>
      <c r="DW51" s="168"/>
      <c r="DX51" s="168"/>
      <c r="DY51" s="168"/>
      <c r="DZ51" s="168"/>
      <c r="EA51" s="168"/>
      <c r="EB51" s="168"/>
      <c r="EC51" s="168"/>
      <c r="ED51" s="168"/>
      <c r="EE51" s="168"/>
      <c r="EF51" s="168"/>
      <c r="EG51" s="168"/>
      <c r="EH51" s="168"/>
      <c r="EI51" s="168"/>
      <c r="EJ51" s="168"/>
      <c r="EK51" s="168"/>
      <c r="EL51" s="168"/>
      <c r="EM51" s="168"/>
      <c r="EN51" s="168"/>
      <c r="EO51" s="168"/>
      <c r="EP51" s="168"/>
      <c r="EQ51" s="168"/>
      <c r="ER51" s="168"/>
      <c r="ES51" s="168"/>
      <c r="ET51" s="168"/>
      <c r="EU51" s="168"/>
      <c r="EV51" s="168"/>
      <c r="EW51" s="168"/>
      <c r="EX51" s="168"/>
      <c r="EY51" s="168"/>
      <c r="EZ51" s="168"/>
      <c r="FA51" s="168"/>
      <c r="FB51" s="168"/>
      <c r="FC51" s="168"/>
      <c r="FD51" s="168"/>
      <c r="FE51" s="168"/>
      <c r="FF51" s="168"/>
      <c r="FG51" s="168"/>
      <c r="FH51" s="168"/>
      <c r="FI51" s="168"/>
      <c r="FJ51" s="168"/>
      <c r="FK51" s="168"/>
      <c r="FL51" s="168"/>
      <c r="FM51" s="168"/>
      <c r="FN51" s="168"/>
      <c r="FO51" s="168"/>
      <c r="FP51" s="168"/>
      <c r="FQ51" s="168"/>
      <c r="FR51" s="168"/>
      <c r="FS51" s="168"/>
      <c r="FT51" s="168"/>
      <c r="FU51" s="168"/>
      <c r="FV51" s="168"/>
      <c r="FW51" s="168"/>
      <c r="FX51" s="168"/>
      <c r="FY51" s="168"/>
      <c r="FZ51" s="168"/>
      <c r="GA51" s="168"/>
      <c r="GB51" s="168"/>
      <c r="GC51" s="168"/>
      <c r="GD51" s="168"/>
      <c r="GE51" s="168"/>
      <c r="GF51" s="168"/>
      <c r="GG51" s="168"/>
      <c r="GH51" s="168"/>
      <c r="GI51" s="168"/>
      <c r="GJ51" s="168"/>
      <c r="GK51" s="168"/>
      <c r="GL51" s="168"/>
      <c r="GM51" s="168"/>
      <c r="GN51" s="168"/>
      <c r="GO51" s="168"/>
      <c r="GP51" s="168"/>
      <c r="GQ51" s="168"/>
      <c r="GR51" s="168"/>
      <c r="GS51" s="168"/>
      <c r="GT51" s="168"/>
      <c r="GU51" s="168"/>
      <c r="GV51" s="168"/>
      <c r="GW51" s="168"/>
      <c r="GX51" s="168"/>
      <c r="GY51" s="168"/>
      <c r="GZ51" s="168"/>
      <c r="HA51" s="168"/>
      <c r="HB51" s="168"/>
      <c r="HC51" s="168"/>
      <c r="HD51" s="168"/>
      <c r="HE51" s="168"/>
      <c r="HF51" s="168"/>
      <c r="HG51" s="168"/>
      <c r="HH51" s="168"/>
      <c r="HI51" s="168"/>
      <c r="HJ51" s="168"/>
      <c r="HK51" s="168"/>
      <c r="HL51" s="168"/>
      <c r="HM51" s="168"/>
      <c r="HN51" s="168"/>
      <c r="HO51" s="168"/>
      <c r="HP51" s="168"/>
      <c r="HQ51" s="168"/>
      <c r="HR51" s="168"/>
      <c r="HS51" s="168"/>
      <c r="HT51" s="168"/>
      <c r="HU51" s="168"/>
      <c r="HV51" s="168"/>
      <c r="HW51" s="168"/>
      <c r="HX51" s="168"/>
      <c r="HY51" s="168"/>
      <c r="HZ51" s="168"/>
      <c r="IA51" s="168"/>
      <c r="IB51" s="168"/>
      <c r="IC51" s="168"/>
      <c r="ID51" s="168"/>
      <c r="IE51" s="168"/>
      <c r="IF51" s="168"/>
      <c r="IG51" s="168"/>
      <c r="IH51" s="168"/>
      <c r="II51" s="168"/>
      <c r="IJ51" s="168"/>
      <c r="IK51" s="168"/>
      <c r="IL51" s="168"/>
    </row>
    <row r="52" spans="1:246" ht="15.75" customHeight="1" outlineLevel="2" x14ac:dyDescent="0.35">
      <c r="A52" s="3" t="s">
        <v>830</v>
      </c>
      <c r="B52" s="70"/>
      <c r="C52" s="70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94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94"/>
      <c r="BN52" s="168"/>
      <c r="BO52" s="168"/>
      <c r="BP52" s="168"/>
      <c r="BQ52" s="168"/>
      <c r="BR52" s="168"/>
      <c r="BS52" s="168"/>
      <c r="BT52" s="168"/>
      <c r="BU52" s="168"/>
      <c r="BV52" s="168"/>
      <c r="BW52" s="168"/>
      <c r="BX52" s="168"/>
      <c r="BY52" s="168"/>
      <c r="BZ52" s="168"/>
      <c r="CA52" s="168"/>
      <c r="CB52" s="168"/>
      <c r="CC52" s="168"/>
      <c r="CD52" s="168"/>
      <c r="CE52" s="168"/>
      <c r="CF52" s="168"/>
      <c r="CG52" s="168"/>
      <c r="CH52" s="168"/>
      <c r="CI52" s="168"/>
      <c r="CJ52" s="168"/>
      <c r="CK52" s="168"/>
      <c r="CL52" s="168"/>
      <c r="CM52" s="168"/>
      <c r="CN52" s="168"/>
      <c r="CO52" s="168"/>
      <c r="CP52" s="168"/>
      <c r="CQ52" s="168"/>
      <c r="CR52" s="168"/>
      <c r="CS52" s="168"/>
      <c r="CT52" s="168"/>
      <c r="CU52" s="168"/>
      <c r="CV52" s="168"/>
      <c r="CW52" s="168"/>
      <c r="CX52" s="168"/>
      <c r="CY52" s="168"/>
      <c r="CZ52" s="168"/>
      <c r="DA52" s="168"/>
      <c r="DB52" s="168"/>
      <c r="DC52" s="168"/>
      <c r="DD52" s="168"/>
      <c r="DE52" s="168"/>
      <c r="DF52" s="168"/>
      <c r="DG52" s="168"/>
      <c r="DH52" s="168"/>
      <c r="DI52" s="168"/>
      <c r="DJ52" s="168"/>
      <c r="DK52" s="168"/>
      <c r="DL52" s="168"/>
      <c r="DM52" s="168"/>
      <c r="DN52" s="168"/>
      <c r="DO52" s="168"/>
      <c r="DP52" s="168"/>
      <c r="DQ52" s="168"/>
      <c r="DR52" s="168"/>
      <c r="DS52" s="168"/>
      <c r="DT52" s="168"/>
      <c r="DU52" s="168"/>
      <c r="DV52" s="168"/>
      <c r="DW52" s="168"/>
      <c r="DX52" s="168"/>
      <c r="DY52" s="168"/>
      <c r="DZ52" s="168"/>
      <c r="EA52" s="168"/>
      <c r="EB52" s="168"/>
      <c r="EC52" s="168"/>
      <c r="ED52" s="168"/>
      <c r="EE52" s="168"/>
      <c r="EF52" s="168"/>
      <c r="EG52" s="168"/>
      <c r="EH52" s="168"/>
      <c r="EI52" s="168"/>
      <c r="EJ52" s="168"/>
      <c r="EK52" s="168"/>
      <c r="EL52" s="168"/>
      <c r="EM52" s="168"/>
      <c r="EN52" s="168"/>
      <c r="EO52" s="168"/>
      <c r="EP52" s="168"/>
      <c r="EQ52" s="168"/>
      <c r="ER52" s="168"/>
      <c r="ES52" s="168"/>
      <c r="ET52" s="168"/>
      <c r="EU52" s="168"/>
      <c r="EV52" s="168"/>
      <c r="EW52" s="168"/>
      <c r="EX52" s="168"/>
      <c r="EY52" s="168"/>
      <c r="EZ52" s="168"/>
      <c r="FA52" s="168"/>
      <c r="FB52" s="168"/>
      <c r="FC52" s="168"/>
      <c r="FD52" s="168"/>
      <c r="FE52" s="168"/>
      <c r="FF52" s="168"/>
      <c r="FG52" s="168"/>
      <c r="FH52" s="168"/>
      <c r="FI52" s="168"/>
      <c r="FJ52" s="168"/>
      <c r="FK52" s="168"/>
      <c r="FL52" s="168"/>
      <c r="FM52" s="168"/>
      <c r="FN52" s="168"/>
      <c r="FO52" s="168"/>
      <c r="FP52" s="168"/>
      <c r="FQ52" s="168"/>
      <c r="FR52" s="168"/>
      <c r="FS52" s="168"/>
      <c r="FT52" s="168"/>
      <c r="FU52" s="168"/>
      <c r="FV52" s="168"/>
      <c r="FW52" s="168"/>
      <c r="FX52" s="168"/>
      <c r="FY52" s="168"/>
      <c r="FZ52" s="168"/>
      <c r="GA52" s="168"/>
      <c r="GB52" s="168"/>
      <c r="GC52" s="168"/>
      <c r="GD52" s="168"/>
      <c r="GE52" s="168"/>
      <c r="GF52" s="168"/>
      <c r="GG52" s="168"/>
      <c r="GH52" s="168"/>
      <c r="GI52" s="168"/>
      <c r="GJ52" s="168"/>
      <c r="GK52" s="168"/>
      <c r="GL52" s="168"/>
      <c r="GM52" s="168"/>
      <c r="GN52" s="168"/>
      <c r="GO52" s="168"/>
      <c r="GP52" s="168"/>
      <c r="GQ52" s="168"/>
      <c r="GR52" s="168"/>
      <c r="GS52" s="168"/>
      <c r="GT52" s="168"/>
      <c r="GU52" s="168"/>
      <c r="GV52" s="168"/>
      <c r="GW52" s="168"/>
      <c r="GX52" s="168"/>
      <c r="GY52" s="168"/>
      <c r="GZ52" s="168"/>
      <c r="HA52" s="168"/>
      <c r="HB52" s="168"/>
      <c r="HC52" s="168"/>
      <c r="HD52" s="168"/>
      <c r="HE52" s="168"/>
      <c r="HF52" s="168"/>
      <c r="HG52" s="168"/>
      <c r="HH52" s="168"/>
      <c r="HI52" s="168"/>
      <c r="HJ52" s="168"/>
      <c r="HK52" s="168"/>
      <c r="HL52" s="168"/>
      <c r="HM52" s="168"/>
      <c r="HN52" s="168"/>
      <c r="HO52" s="168"/>
      <c r="HP52" s="168"/>
      <c r="HQ52" s="168"/>
      <c r="HR52" s="168"/>
      <c r="HS52" s="168"/>
      <c r="HT52" s="168"/>
      <c r="HU52" s="168"/>
      <c r="HV52" s="168"/>
      <c r="HW52" s="168"/>
      <c r="HX52" s="168"/>
      <c r="HY52" s="168"/>
      <c r="HZ52" s="168"/>
      <c r="IA52" s="168"/>
      <c r="IB52" s="168"/>
      <c r="IC52" s="168"/>
      <c r="ID52" s="168"/>
      <c r="IE52" s="168"/>
      <c r="IF52" s="168"/>
      <c r="IG52" s="168"/>
      <c r="IH52" s="168"/>
      <c r="II52" s="168"/>
      <c r="IJ52" s="168"/>
      <c r="IK52" s="168"/>
      <c r="IL52" s="168"/>
    </row>
    <row r="53" spans="1:246" ht="15.75" customHeight="1" outlineLevel="2" x14ac:dyDescent="0.35">
      <c r="A53" s="3" t="s">
        <v>831</v>
      </c>
      <c r="B53" s="70"/>
      <c r="C53" s="70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94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  <c r="BB53" s="168"/>
      <c r="BC53" s="168"/>
      <c r="BD53" s="168"/>
      <c r="BE53" s="168"/>
      <c r="BF53" s="168"/>
      <c r="BG53" s="168"/>
      <c r="BH53" s="168"/>
      <c r="BI53" s="168"/>
      <c r="BJ53" s="168"/>
      <c r="BK53" s="168"/>
      <c r="BL53" s="168"/>
      <c r="BM53" s="194"/>
      <c r="BN53" s="168"/>
      <c r="BO53" s="168"/>
      <c r="BP53" s="168"/>
      <c r="BQ53" s="168"/>
      <c r="BR53" s="168"/>
      <c r="BS53" s="168"/>
      <c r="BT53" s="168"/>
      <c r="BU53" s="168"/>
      <c r="BV53" s="168"/>
      <c r="BW53" s="168"/>
      <c r="BX53" s="168"/>
      <c r="BY53" s="168"/>
      <c r="BZ53" s="168"/>
      <c r="CA53" s="168"/>
      <c r="CB53" s="168"/>
      <c r="CC53" s="168"/>
      <c r="CD53" s="168"/>
      <c r="CE53" s="168"/>
      <c r="CF53" s="168"/>
      <c r="CG53" s="168"/>
      <c r="CH53" s="168"/>
      <c r="CI53" s="168"/>
      <c r="CJ53" s="168"/>
      <c r="CK53" s="168"/>
      <c r="CL53" s="168"/>
      <c r="CM53" s="168"/>
      <c r="CN53" s="168"/>
      <c r="CO53" s="168"/>
      <c r="CP53" s="168"/>
      <c r="CQ53" s="168"/>
      <c r="CR53" s="168"/>
      <c r="CS53" s="168"/>
      <c r="CT53" s="168"/>
      <c r="CU53" s="168"/>
      <c r="CV53" s="168"/>
      <c r="CW53" s="168"/>
      <c r="CX53" s="168"/>
      <c r="CY53" s="168"/>
      <c r="CZ53" s="168"/>
      <c r="DA53" s="168"/>
      <c r="DB53" s="168"/>
      <c r="DC53" s="168"/>
      <c r="DD53" s="168"/>
      <c r="DE53" s="168"/>
      <c r="DF53" s="168"/>
      <c r="DG53" s="168"/>
      <c r="DH53" s="168"/>
      <c r="DI53" s="168"/>
      <c r="DJ53" s="168"/>
      <c r="DK53" s="168"/>
      <c r="DL53" s="168"/>
      <c r="DM53" s="168"/>
      <c r="DN53" s="168"/>
      <c r="DO53" s="168"/>
      <c r="DP53" s="168"/>
      <c r="DQ53" s="168"/>
      <c r="DR53" s="168"/>
      <c r="DS53" s="168"/>
      <c r="DT53" s="168"/>
      <c r="DU53" s="168"/>
      <c r="DV53" s="168"/>
      <c r="DW53" s="168"/>
      <c r="DX53" s="168"/>
      <c r="DY53" s="168"/>
      <c r="DZ53" s="168"/>
      <c r="EA53" s="168"/>
      <c r="EB53" s="168"/>
      <c r="EC53" s="168"/>
      <c r="ED53" s="168"/>
      <c r="EE53" s="168"/>
      <c r="EF53" s="168"/>
      <c r="EG53" s="168"/>
      <c r="EH53" s="168"/>
      <c r="EI53" s="168"/>
      <c r="EJ53" s="168"/>
      <c r="EK53" s="168"/>
      <c r="EL53" s="168"/>
      <c r="EM53" s="168"/>
      <c r="EN53" s="168"/>
      <c r="EO53" s="168"/>
      <c r="EP53" s="168"/>
      <c r="EQ53" s="168"/>
      <c r="ER53" s="168"/>
      <c r="ES53" s="168"/>
      <c r="ET53" s="168"/>
      <c r="EU53" s="168"/>
      <c r="EV53" s="168"/>
      <c r="EW53" s="168"/>
      <c r="EX53" s="168"/>
      <c r="EY53" s="168"/>
      <c r="EZ53" s="168"/>
      <c r="FA53" s="168"/>
      <c r="FB53" s="168"/>
      <c r="FC53" s="168"/>
      <c r="FD53" s="168"/>
      <c r="FE53" s="168"/>
      <c r="FF53" s="168"/>
      <c r="FG53" s="168"/>
      <c r="FH53" s="168"/>
      <c r="FI53" s="168"/>
      <c r="FJ53" s="168"/>
      <c r="FK53" s="168"/>
      <c r="FL53" s="168"/>
      <c r="FM53" s="168"/>
      <c r="FN53" s="168"/>
      <c r="FO53" s="168"/>
      <c r="FP53" s="168"/>
      <c r="FQ53" s="168"/>
      <c r="FR53" s="168"/>
      <c r="FS53" s="168"/>
      <c r="FT53" s="168"/>
      <c r="FU53" s="168"/>
      <c r="FV53" s="168"/>
      <c r="FW53" s="168"/>
      <c r="FX53" s="168"/>
      <c r="FY53" s="168"/>
      <c r="FZ53" s="168"/>
      <c r="GA53" s="168"/>
      <c r="GB53" s="168"/>
      <c r="GC53" s="168"/>
      <c r="GD53" s="168"/>
      <c r="GE53" s="168"/>
      <c r="GF53" s="168"/>
      <c r="GG53" s="168"/>
      <c r="GH53" s="168"/>
      <c r="GI53" s="168"/>
      <c r="GJ53" s="168"/>
      <c r="GK53" s="168"/>
      <c r="GL53" s="168"/>
      <c r="GM53" s="168"/>
      <c r="GN53" s="168"/>
      <c r="GO53" s="168"/>
      <c r="GP53" s="168"/>
      <c r="GQ53" s="168"/>
      <c r="GR53" s="168"/>
      <c r="GS53" s="168"/>
      <c r="GT53" s="168"/>
      <c r="GU53" s="168"/>
      <c r="GV53" s="168"/>
      <c r="GW53" s="168"/>
      <c r="GX53" s="168"/>
      <c r="GY53" s="168"/>
      <c r="GZ53" s="168"/>
      <c r="HA53" s="168"/>
      <c r="HB53" s="168"/>
      <c r="HC53" s="168"/>
      <c r="HD53" s="168"/>
      <c r="HE53" s="168"/>
      <c r="HF53" s="168"/>
      <c r="HG53" s="168"/>
      <c r="HH53" s="168"/>
      <c r="HI53" s="168"/>
      <c r="HJ53" s="168"/>
      <c r="HK53" s="168"/>
      <c r="HL53" s="168"/>
      <c r="HM53" s="168"/>
      <c r="HN53" s="168"/>
      <c r="HO53" s="168"/>
      <c r="HP53" s="168"/>
      <c r="HQ53" s="168"/>
      <c r="HR53" s="168"/>
      <c r="HS53" s="168"/>
      <c r="HT53" s="168"/>
      <c r="HU53" s="168"/>
      <c r="HV53" s="168"/>
      <c r="HW53" s="168"/>
      <c r="HX53" s="168"/>
      <c r="HY53" s="168"/>
      <c r="HZ53" s="168"/>
      <c r="IA53" s="168"/>
      <c r="IB53" s="168"/>
      <c r="IC53" s="168"/>
      <c r="ID53" s="168"/>
      <c r="IE53" s="168"/>
      <c r="IF53" s="168"/>
      <c r="IG53" s="168"/>
      <c r="IH53" s="168"/>
      <c r="II53" s="168"/>
      <c r="IJ53" s="168"/>
      <c r="IK53" s="168"/>
      <c r="IL53" s="168"/>
    </row>
    <row r="54" spans="1:246" ht="15.75" customHeight="1" outlineLevel="2" x14ac:dyDescent="0.35">
      <c r="A54" s="3" t="s">
        <v>832</v>
      </c>
      <c r="B54" s="70"/>
      <c r="C54" s="70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94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94"/>
      <c r="BN54" s="168"/>
      <c r="BO54" s="168"/>
      <c r="BP54" s="168"/>
      <c r="BQ54" s="168"/>
      <c r="BR54" s="168"/>
      <c r="BS54" s="168"/>
      <c r="BT54" s="168"/>
      <c r="BU54" s="168"/>
      <c r="BV54" s="168"/>
      <c r="BW54" s="168"/>
      <c r="BX54" s="168"/>
      <c r="BY54" s="168"/>
      <c r="BZ54" s="168"/>
      <c r="CA54" s="168"/>
      <c r="CB54" s="168"/>
      <c r="CC54" s="168"/>
      <c r="CD54" s="168"/>
      <c r="CE54" s="168"/>
      <c r="CF54" s="168"/>
      <c r="CG54" s="168"/>
      <c r="CH54" s="168"/>
      <c r="CI54" s="168"/>
      <c r="CJ54" s="168"/>
      <c r="CK54" s="168"/>
      <c r="CL54" s="168"/>
      <c r="CM54" s="168"/>
      <c r="CN54" s="168"/>
      <c r="CO54" s="168"/>
      <c r="CP54" s="168"/>
      <c r="CQ54" s="168"/>
      <c r="CR54" s="168"/>
      <c r="CS54" s="168"/>
      <c r="CT54" s="168"/>
      <c r="CU54" s="168"/>
      <c r="CV54" s="168"/>
      <c r="CW54" s="168"/>
      <c r="CX54" s="168"/>
      <c r="CY54" s="168"/>
      <c r="CZ54" s="168"/>
      <c r="DA54" s="168"/>
      <c r="DB54" s="168"/>
      <c r="DC54" s="168"/>
      <c r="DD54" s="168"/>
      <c r="DE54" s="168"/>
      <c r="DF54" s="168"/>
      <c r="DG54" s="168"/>
      <c r="DH54" s="168"/>
      <c r="DI54" s="168"/>
      <c r="DJ54" s="168"/>
      <c r="DK54" s="168"/>
      <c r="DL54" s="168"/>
      <c r="DM54" s="168"/>
      <c r="DN54" s="168"/>
      <c r="DO54" s="168"/>
      <c r="DP54" s="168"/>
      <c r="DQ54" s="168"/>
      <c r="DR54" s="168"/>
      <c r="DS54" s="168"/>
      <c r="DT54" s="168"/>
      <c r="DU54" s="168"/>
      <c r="DV54" s="168"/>
      <c r="DW54" s="168"/>
      <c r="DX54" s="168"/>
      <c r="DY54" s="168"/>
      <c r="DZ54" s="168"/>
      <c r="EA54" s="168"/>
      <c r="EB54" s="168"/>
      <c r="EC54" s="168"/>
      <c r="ED54" s="168"/>
      <c r="EE54" s="168"/>
      <c r="EF54" s="168"/>
      <c r="EG54" s="168"/>
      <c r="EH54" s="168"/>
      <c r="EI54" s="168"/>
      <c r="EJ54" s="168"/>
      <c r="EK54" s="168"/>
      <c r="EL54" s="168"/>
      <c r="EM54" s="168"/>
      <c r="EN54" s="168"/>
      <c r="EO54" s="168"/>
      <c r="EP54" s="168"/>
      <c r="EQ54" s="168"/>
      <c r="ER54" s="168"/>
      <c r="ES54" s="168"/>
      <c r="ET54" s="168"/>
      <c r="EU54" s="168"/>
      <c r="EV54" s="168"/>
      <c r="EW54" s="168"/>
      <c r="EX54" s="168"/>
      <c r="EY54" s="168"/>
      <c r="EZ54" s="168"/>
      <c r="FA54" s="168"/>
      <c r="FB54" s="168"/>
      <c r="FC54" s="168"/>
      <c r="FD54" s="168"/>
      <c r="FE54" s="168"/>
      <c r="FF54" s="168"/>
      <c r="FG54" s="168"/>
      <c r="FH54" s="168"/>
      <c r="FI54" s="168"/>
      <c r="FJ54" s="168"/>
      <c r="FK54" s="168"/>
      <c r="FL54" s="168"/>
      <c r="FM54" s="168"/>
      <c r="FN54" s="168"/>
      <c r="FO54" s="168"/>
      <c r="FP54" s="168"/>
      <c r="FQ54" s="168"/>
      <c r="FR54" s="168"/>
      <c r="FS54" s="168"/>
      <c r="FT54" s="168"/>
      <c r="FU54" s="168"/>
      <c r="FV54" s="168"/>
      <c r="FW54" s="168"/>
      <c r="FX54" s="168"/>
      <c r="FY54" s="168"/>
      <c r="FZ54" s="168"/>
      <c r="GA54" s="168"/>
      <c r="GB54" s="168"/>
      <c r="GC54" s="168"/>
      <c r="GD54" s="168"/>
      <c r="GE54" s="168"/>
      <c r="GF54" s="168"/>
      <c r="GG54" s="168"/>
      <c r="GH54" s="168"/>
      <c r="GI54" s="168"/>
      <c r="GJ54" s="168"/>
      <c r="GK54" s="168"/>
      <c r="GL54" s="168"/>
      <c r="GM54" s="168"/>
      <c r="GN54" s="168"/>
      <c r="GO54" s="168"/>
      <c r="GP54" s="168"/>
      <c r="GQ54" s="168"/>
      <c r="GR54" s="168"/>
      <c r="GS54" s="168"/>
      <c r="GT54" s="168"/>
      <c r="GU54" s="168"/>
      <c r="GV54" s="168"/>
      <c r="GW54" s="168"/>
      <c r="GX54" s="168"/>
      <c r="GY54" s="168"/>
      <c r="GZ54" s="168"/>
      <c r="HA54" s="168"/>
      <c r="HB54" s="168"/>
      <c r="HC54" s="168"/>
      <c r="HD54" s="168"/>
      <c r="HE54" s="168"/>
      <c r="HF54" s="168"/>
      <c r="HG54" s="168"/>
      <c r="HH54" s="168"/>
      <c r="HI54" s="168"/>
      <c r="HJ54" s="168"/>
      <c r="HK54" s="168"/>
      <c r="HL54" s="168"/>
      <c r="HM54" s="168"/>
      <c r="HN54" s="168"/>
      <c r="HO54" s="168"/>
      <c r="HP54" s="168"/>
      <c r="HQ54" s="168"/>
      <c r="HR54" s="168"/>
      <c r="HS54" s="168"/>
      <c r="HT54" s="168"/>
      <c r="HU54" s="168"/>
      <c r="HV54" s="168"/>
      <c r="HW54" s="168"/>
      <c r="HX54" s="168"/>
      <c r="HY54" s="168"/>
      <c r="HZ54" s="168"/>
      <c r="IA54" s="168"/>
      <c r="IB54" s="168"/>
      <c r="IC54" s="168"/>
      <c r="ID54" s="168"/>
      <c r="IE54" s="168"/>
      <c r="IF54" s="168"/>
      <c r="IG54" s="168"/>
      <c r="IH54" s="168"/>
      <c r="II54" s="168"/>
      <c r="IJ54" s="168"/>
      <c r="IK54" s="168"/>
      <c r="IL54" s="168"/>
    </row>
    <row r="55" spans="1:246" ht="15.75" customHeight="1" outlineLevel="2" x14ac:dyDescent="0.35">
      <c r="A55" s="3" t="s">
        <v>833</v>
      </c>
      <c r="B55" s="70"/>
      <c r="C55" s="70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94"/>
      <c r="AI55" s="168"/>
      <c r="AJ55" s="168"/>
      <c r="AK55" s="168"/>
      <c r="AL55" s="168"/>
      <c r="AM55" s="168"/>
      <c r="AN55" s="168"/>
      <c r="AO55" s="168"/>
      <c r="AP55" s="168"/>
      <c r="AQ55" s="168">
        <v>890</v>
      </c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94"/>
      <c r="BN55" s="168"/>
      <c r="BO55" s="168"/>
      <c r="BP55" s="168"/>
      <c r="BQ55" s="168"/>
      <c r="BR55" s="168"/>
      <c r="BS55" s="168"/>
      <c r="BT55" s="168"/>
      <c r="BU55" s="168"/>
      <c r="BV55" s="168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8"/>
      <c r="ER55" s="168"/>
      <c r="ES55" s="168"/>
      <c r="ET55" s="168"/>
      <c r="EU55" s="168"/>
      <c r="EV55" s="168"/>
      <c r="EW55" s="168"/>
      <c r="EX55" s="168"/>
      <c r="EY55" s="168"/>
      <c r="EZ55" s="168"/>
      <c r="FA55" s="168"/>
      <c r="FB55" s="168"/>
      <c r="FC55" s="168"/>
      <c r="FD55" s="168"/>
      <c r="FE55" s="168"/>
      <c r="FF55" s="168"/>
      <c r="FG55" s="168"/>
      <c r="FH55" s="168"/>
      <c r="FI55" s="168"/>
      <c r="FJ55" s="168"/>
      <c r="FK55" s="168"/>
      <c r="FL55" s="168"/>
      <c r="FM55" s="168"/>
      <c r="FN55" s="168"/>
      <c r="FO55" s="168"/>
      <c r="FP55" s="168"/>
      <c r="FQ55" s="168"/>
      <c r="FR55" s="168"/>
      <c r="FS55" s="168"/>
      <c r="FT55" s="168"/>
      <c r="FU55" s="168"/>
      <c r="FV55" s="168"/>
      <c r="FW55" s="168"/>
      <c r="FX55" s="168"/>
      <c r="FY55" s="168"/>
      <c r="FZ55" s="168"/>
      <c r="GA55" s="168"/>
      <c r="GB55" s="168"/>
      <c r="GC55" s="168"/>
      <c r="GD55" s="168"/>
      <c r="GE55" s="168"/>
      <c r="GF55" s="168"/>
      <c r="GG55" s="168"/>
      <c r="GH55" s="168"/>
      <c r="GI55" s="168"/>
      <c r="GJ55" s="168"/>
      <c r="GK55" s="168"/>
      <c r="GL55" s="168"/>
      <c r="GM55" s="168"/>
      <c r="GN55" s="168"/>
      <c r="GO55" s="168"/>
      <c r="GP55" s="168"/>
      <c r="GQ55" s="168"/>
      <c r="GR55" s="168"/>
      <c r="GS55" s="168"/>
      <c r="GT55" s="168"/>
      <c r="GU55" s="168"/>
      <c r="GV55" s="168"/>
      <c r="GW55" s="168"/>
      <c r="GX55" s="168"/>
      <c r="GY55" s="168"/>
      <c r="GZ55" s="168"/>
      <c r="HA55" s="168"/>
      <c r="HB55" s="168"/>
      <c r="HC55" s="168"/>
      <c r="HD55" s="168"/>
      <c r="HE55" s="168"/>
      <c r="HF55" s="168"/>
      <c r="HG55" s="168"/>
      <c r="HH55" s="168"/>
      <c r="HI55" s="168"/>
      <c r="HJ55" s="168"/>
      <c r="HK55" s="168"/>
      <c r="HL55" s="168"/>
      <c r="HM55" s="168"/>
      <c r="HN55" s="168"/>
      <c r="HO55" s="168"/>
      <c r="HP55" s="168"/>
      <c r="HQ55" s="168"/>
      <c r="HR55" s="168"/>
      <c r="HS55" s="168"/>
      <c r="HT55" s="168"/>
      <c r="HU55" s="168"/>
      <c r="HV55" s="168"/>
      <c r="HW55" s="168"/>
      <c r="HX55" s="168"/>
      <c r="HY55" s="168"/>
      <c r="HZ55" s="168"/>
      <c r="IA55" s="168"/>
      <c r="IB55" s="168"/>
      <c r="IC55" s="168"/>
      <c r="ID55" s="168"/>
      <c r="IE55" s="168"/>
      <c r="IF55" s="168"/>
      <c r="IG55" s="168"/>
      <c r="IH55" s="168"/>
      <c r="II55" s="168"/>
      <c r="IJ55" s="168"/>
      <c r="IK55" s="168"/>
      <c r="IL55" s="168"/>
    </row>
    <row r="56" spans="1:246" ht="15.75" customHeight="1" outlineLevel="2" x14ac:dyDescent="0.35">
      <c r="A56" s="3" t="s">
        <v>834</v>
      </c>
      <c r="B56" s="70"/>
      <c r="C56" s="70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94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  <c r="BB56" s="168"/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94"/>
      <c r="BN56" s="168"/>
      <c r="BO56" s="168"/>
      <c r="BP56" s="168"/>
      <c r="BQ56" s="168"/>
      <c r="BR56" s="168"/>
      <c r="BS56" s="168"/>
      <c r="BT56" s="168"/>
      <c r="BU56" s="168"/>
      <c r="BV56" s="168"/>
      <c r="BW56" s="168"/>
      <c r="BX56" s="168"/>
      <c r="BY56" s="168"/>
      <c r="BZ56" s="168"/>
      <c r="CA56" s="168"/>
      <c r="CB56" s="168"/>
      <c r="CC56" s="168"/>
      <c r="CD56" s="168"/>
      <c r="CE56" s="168"/>
      <c r="CF56" s="168"/>
      <c r="CG56" s="168"/>
      <c r="CH56" s="168"/>
      <c r="CI56" s="168"/>
      <c r="CJ56" s="168"/>
      <c r="CK56" s="168"/>
      <c r="CL56" s="168"/>
      <c r="CM56" s="168"/>
      <c r="CN56" s="168"/>
      <c r="CO56" s="168"/>
      <c r="CP56" s="168"/>
      <c r="CQ56" s="168"/>
      <c r="CR56" s="168"/>
      <c r="CS56" s="168"/>
      <c r="CT56" s="168"/>
      <c r="CU56" s="168"/>
      <c r="CV56" s="168"/>
      <c r="CW56" s="168"/>
      <c r="CX56" s="168"/>
      <c r="CY56" s="168"/>
      <c r="CZ56" s="168"/>
      <c r="DA56" s="168"/>
      <c r="DB56" s="168"/>
      <c r="DC56" s="168"/>
      <c r="DD56" s="168"/>
      <c r="DE56" s="168"/>
      <c r="DF56" s="168"/>
      <c r="DG56" s="168"/>
      <c r="DH56" s="168"/>
      <c r="DI56" s="168"/>
      <c r="DJ56" s="168"/>
      <c r="DK56" s="168"/>
      <c r="DL56" s="168"/>
      <c r="DM56" s="168"/>
      <c r="DN56" s="168"/>
      <c r="DO56" s="168"/>
      <c r="DP56" s="168"/>
      <c r="DQ56" s="168"/>
      <c r="DR56" s="168"/>
      <c r="DS56" s="168"/>
      <c r="DT56" s="168"/>
      <c r="DU56" s="168"/>
      <c r="DV56" s="168"/>
      <c r="DW56" s="168"/>
      <c r="DX56" s="168"/>
      <c r="DY56" s="168"/>
      <c r="DZ56" s="168"/>
      <c r="EA56" s="168"/>
      <c r="EB56" s="168"/>
      <c r="EC56" s="168"/>
      <c r="ED56" s="168"/>
      <c r="EE56" s="168"/>
      <c r="EF56" s="168"/>
      <c r="EG56" s="168"/>
      <c r="EH56" s="168"/>
      <c r="EI56" s="168"/>
      <c r="EJ56" s="168"/>
      <c r="EK56" s="168"/>
      <c r="EL56" s="168"/>
      <c r="EM56" s="168"/>
      <c r="EN56" s="168"/>
      <c r="EO56" s="168"/>
      <c r="EP56" s="168"/>
      <c r="EQ56" s="168"/>
      <c r="ER56" s="168"/>
      <c r="ES56" s="168"/>
      <c r="ET56" s="168"/>
      <c r="EU56" s="168"/>
      <c r="EV56" s="168"/>
      <c r="EW56" s="168"/>
      <c r="EX56" s="168"/>
      <c r="EY56" s="168"/>
      <c r="EZ56" s="168"/>
      <c r="FA56" s="168"/>
      <c r="FB56" s="168"/>
      <c r="FC56" s="168"/>
      <c r="FD56" s="168"/>
      <c r="FE56" s="168"/>
      <c r="FF56" s="168"/>
      <c r="FG56" s="168"/>
      <c r="FH56" s="168"/>
      <c r="FI56" s="168"/>
      <c r="FJ56" s="168"/>
      <c r="FK56" s="168"/>
      <c r="FL56" s="168"/>
      <c r="FM56" s="168"/>
      <c r="FN56" s="168"/>
      <c r="FO56" s="168"/>
      <c r="FP56" s="168"/>
      <c r="FQ56" s="168"/>
      <c r="FR56" s="168"/>
      <c r="FS56" s="168"/>
      <c r="FT56" s="168"/>
      <c r="FU56" s="168"/>
      <c r="FV56" s="168"/>
      <c r="FW56" s="168"/>
      <c r="FX56" s="168"/>
      <c r="FY56" s="168"/>
      <c r="FZ56" s="168"/>
      <c r="GA56" s="168"/>
      <c r="GB56" s="168"/>
      <c r="GC56" s="168"/>
      <c r="GD56" s="168"/>
      <c r="GE56" s="168"/>
      <c r="GF56" s="168"/>
      <c r="GG56" s="168"/>
      <c r="GH56" s="168"/>
      <c r="GI56" s="168"/>
      <c r="GJ56" s="168"/>
      <c r="GK56" s="168"/>
      <c r="GL56" s="168"/>
      <c r="GM56" s="168"/>
      <c r="GN56" s="168"/>
      <c r="GO56" s="168"/>
      <c r="GP56" s="168"/>
      <c r="GQ56" s="168"/>
      <c r="GR56" s="168"/>
      <c r="GS56" s="168"/>
      <c r="GT56" s="168"/>
      <c r="GU56" s="168"/>
      <c r="GV56" s="168"/>
      <c r="GW56" s="168"/>
      <c r="GX56" s="168"/>
      <c r="GY56" s="168"/>
      <c r="GZ56" s="168"/>
      <c r="HA56" s="168"/>
      <c r="HB56" s="168"/>
      <c r="HC56" s="168"/>
      <c r="HD56" s="168"/>
      <c r="HE56" s="168"/>
      <c r="HF56" s="168"/>
      <c r="HG56" s="168"/>
      <c r="HH56" s="168"/>
      <c r="HI56" s="168"/>
      <c r="HJ56" s="168"/>
      <c r="HK56" s="168"/>
      <c r="HL56" s="168"/>
      <c r="HM56" s="168"/>
      <c r="HN56" s="168"/>
      <c r="HO56" s="168"/>
      <c r="HP56" s="168"/>
      <c r="HQ56" s="168"/>
      <c r="HR56" s="168"/>
      <c r="HS56" s="168"/>
      <c r="HT56" s="168"/>
      <c r="HU56" s="168"/>
      <c r="HV56" s="168"/>
      <c r="HW56" s="168"/>
      <c r="HX56" s="168"/>
      <c r="HY56" s="168"/>
      <c r="HZ56" s="168"/>
      <c r="IA56" s="168"/>
      <c r="IB56" s="168"/>
      <c r="IC56" s="168"/>
      <c r="ID56" s="168"/>
      <c r="IE56" s="168"/>
      <c r="IF56" s="168"/>
      <c r="IG56" s="168"/>
      <c r="IH56" s="168"/>
      <c r="II56" s="168"/>
      <c r="IJ56" s="168"/>
      <c r="IK56" s="168"/>
      <c r="IL56" s="168"/>
    </row>
    <row r="57" spans="1:246" ht="15.75" customHeight="1" outlineLevel="1" x14ac:dyDescent="0.35">
      <c r="A57" s="90" t="s">
        <v>835</v>
      </c>
      <c r="B57" s="70"/>
      <c r="C57" s="70"/>
      <c r="D57" s="154">
        <f t="shared" ref="D57:CQ57" si="338">SUM(D58:D66)</f>
        <v>0</v>
      </c>
      <c r="E57" s="154">
        <f t="shared" si="338"/>
        <v>0</v>
      </c>
      <c r="F57" s="154">
        <f t="shared" si="338"/>
        <v>0</v>
      </c>
      <c r="G57" s="154">
        <f t="shared" si="338"/>
        <v>0</v>
      </c>
      <c r="H57" s="154">
        <f t="shared" si="338"/>
        <v>0</v>
      </c>
      <c r="I57" s="154">
        <f t="shared" si="338"/>
        <v>0</v>
      </c>
      <c r="J57" s="154">
        <f t="shared" si="338"/>
        <v>0</v>
      </c>
      <c r="K57" s="154">
        <f t="shared" si="338"/>
        <v>0</v>
      </c>
      <c r="L57" s="154">
        <f t="shared" si="338"/>
        <v>0</v>
      </c>
      <c r="M57" s="154">
        <f t="shared" si="338"/>
        <v>0</v>
      </c>
      <c r="N57" s="154">
        <f t="shared" si="338"/>
        <v>0</v>
      </c>
      <c r="O57" s="154">
        <f t="shared" si="338"/>
        <v>0</v>
      </c>
      <c r="P57" s="154">
        <f t="shared" si="338"/>
        <v>0</v>
      </c>
      <c r="Q57" s="154">
        <f t="shared" si="338"/>
        <v>0</v>
      </c>
      <c r="R57" s="154">
        <f t="shared" si="338"/>
        <v>0</v>
      </c>
      <c r="S57" s="154">
        <f t="shared" si="338"/>
        <v>0</v>
      </c>
      <c r="T57" s="154">
        <f t="shared" si="338"/>
        <v>0</v>
      </c>
      <c r="U57" s="154">
        <f t="shared" si="338"/>
        <v>0</v>
      </c>
      <c r="V57" s="154">
        <f t="shared" si="338"/>
        <v>0</v>
      </c>
      <c r="W57" s="154">
        <f t="shared" si="338"/>
        <v>0</v>
      </c>
      <c r="X57" s="154">
        <f t="shared" si="338"/>
        <v>0</v>
      </c>
      <c r="Y57" s="154">
        <f t="shared" si="338"/>
        <v>0</v>
      </c>
      <c r="Z57" s="154">
        <f t="shared" si="338"/>
        <v>0</v>
      </c>
      <c r="AA57" s="154">
        <f t="shared" si="338"/>
        <v>0</v>
      </c>
      <c r="AB57" s="154">
        <f t="shared" si="338"/>
        <v>0</v>
      </c>
      <c r="AC57" s="154">
        <f t="shared" si="338"/>
        <v>0</v>
      </c>
      <c r="AD57" s="154">
        <f t="shared" si="338"/>
        <v>0</v>
      </c>
      <c r="AE57" s="154">
        <f t="shared" si="338"/>
        <v>0</v>
      </c>
      <c r="AF57" s="154">
        <f t="shared" si="338"/>
        <v>0</v>
      </c>
      <c r="AG57" s="154">
        <f t="shared" si="338"/>
        <v>0</v>
      </c>
      <c r="AH57" s="178">
        <f t="shared" si="338"/>
        <v>0</v>
      </c>
      <c r="AI57" s="154">
        <f t="shared" si="338"/>
        <v>300</v>
      </c>
      <c r="AJ57" s="154">
        <f t="shared" si="338"/>
        <v>0</v>
      </c>
      <c r="AK57" s="154">
        <f t="shared" si="338"/>
        <v>0</v>
      </c>
      <c r="AL57" s="154">
        <f t="shared" si="338"/>
        <v>0</v>
      </c>
      <c r="AM57" s="154">
        <f t="shared" si="338"/>
        <v>2434.1</v>
      </c>
      <c r="AN57" s="154">
        <f t="shared" si="338"/>
        <v>0</v>
      </c>
      <c r="AO57" s="154">
        <f t="shared" si="338"/>
        <v>0</v>
      </c>
      <c r="AP57" s="154">
        <f t="shared" si="338"/>
        <v>0</v>
      </c>
      <c r="AQ57" s="154">
        <f t="shared" si="338"/>
        <v>0</v>
      </c>
      <c r="AR57" s="154">
        <f t="shared" si="338"/>
        <v>0</v>
      </c>
      <c r="AS57" s="154">
        <f t="shared" si="338"/>
        <v>0</v>
      </c>
      <c r="AT57" s="154">
        <f t="shared" si="338"/>
        <v>0</v>
      </c>
      <c r="AU57" s="154">
        <f t="shared" si="338"/>
        <v>0</v>
      </c>
      <c r="AV57" s="154">
        <f t="shared" si="338"/>
        <v>0</v>
      </c>
      <c r="AW57" s="154">
        <f t="shared" si="338"/>
        <v>0</v>
      </c>
      <c r="AX57" s="154">
        <f t="shared" si="338"/>
        <v>0</v>
      </c>
      <c r="AY57" s="154">
        <f t="shared" si="338"/>
        <v>0</v>
      </c>
      <c r="AZ57" s="154">
        <f t="shared" si="338"/>
        <v>0</v>
      </c>
      <c r="BA57" s="154">
        <f t="shared" si="338"/>
        <v>3810</v>
      </c>
      <c r="BB57" s="154">
        <f t="shared" si="338"/>
        <v>8321</v>
      </c>
      <c r="BC57" s="154">
        <f t="shared" si="338"/>
        <v>0</v>
      </c>
      <c r="BD57" s="154">
        <f t="shared" si="338"/>
        <v>0</v>
      </c>
      <c r="BE57" s="154">
        <f t="shared" si="338"/>
        <v>0</v>
      </c>
      <c r="BF57" s="154">
        <f t="shared" si="338"/>
        <v>0</v>
      </c>
      <c r="BG57" s="154">
        <f t="shared" si="338"/>
        <v>0</v>
      </c>
      <c r="BH57" s="154">
        <f t="shared" si="338"/>
        <v>0</v>
      </c>
      <c r="BI57" s="154">
        <f t="shared" si="338"/>
        <v>0</v>
      </c>
      <c r="BJ57" s="154">
        <f t="shared" si="338"/>
        <v>0</v>
      </c>
      <c r="BK57" s="154">
        <f t="shared" si="338"/>
        <v>0</v>
      </c>
      <c r="BL57" s="154">
        <f t="shared" si="338"/>
        <v>0</v>
      </c>
      <c r="BM57" s="178">
        <f t="shared" si="338"/>
        <v>13710.55</v>
      </c>
      <c r="BN57" s="154">
        <f t="shared" si="338"/>
        <v>0</v>
      </c>
      <c r="BO57" s="154">
        <f t="shared" si="338"/>
        <v>0</v>
      </c>
      <c r="BP57" s="154">
        <f t="shared" si="338"/>
        <v>0</v>
      </c>
      <c r="BQ57" s="154">
        <f t="shared" si="338"/>
        <v>0</v>
      </c>
      <c r="BR57" s="154">
        <f t="shared" si="338"/>
        <v>234.1</v>
      </c>
      <c r="BS57" s="154">
        <f t="shared" si="338"/>
        <v>600</v>
      </c>
      <c r="BT57" s="154">
        <f t="shared" si="338"/>
        <v>0</v>
      </c>
      <c r="BU57" s="154">
        <f t="shared" si="338"/>
        <v>0</v>
      </c>
      <c r="BV57" s="154">
        <f t="shared" si="338"/>
        <v>0</v>
      </c>
      <c r="BW57" s="154">
        <f t="shared" si="338"/>
        <v>0</v>
      </c>
      <c r="BX57" s="154">
        <f t="shared" si="338"/>
        <v>250</v>
      </c>
      <c r="BY57" s="154">
        <f t="shared" si="338"/>
        <v>0</v>
      </c>
      <c r="BZ57" s="154">
        <f t="shared" si="338"/>
        <v>2827.3</v>
      </c>
      <c r="CA57" s="154">
        <f t="shared" si="338"/>
        <v>0</v>
      </c>
      <c r="CB57" s="154">
        <f t="shared" si="338"/>
        <v>0</v>
      </c>
      <c r="CC57" s="154">
        <f t="shared" si="338"/>
        <v>0</v>
      </c>
      <c r="CD57" s="154">
        <f t="shared" si="338"/>
        <v>0</v>
      </c>
      <c r="CE57" s="154">
        <f t="shared" si="338"/>
        <v>1500</v>
      </c>
      <c r="CF57" s="154">
        <f t="shared" si="338"/>
        <v>0</v>
      </c>
      <c r="CG57" s="154">
        <f t="shared" si="338"/>
        <v>0</v>
      </c>
      <c r="CH57" s="154">
        <f t="shared" si="338"/>
        <v>0</v>
      </c>
      <c r="CI57" s="154">
        <f t="shared" si="338"/>
        <v>0</v>
      </c>
      <c r="CJ57" s="154">
        <f t="shared" si="338"/>
        <v>0</v>
      </c>
      <c r="CK57" s="154">
        <f t="shared" si="338"/>
        <v>0</v>
      </c>
      <c r="CL57" s="154">
        <f t="shared" si="338"/>
        <v>0</v>
      </c>
      <c r="CM57" s="154">
        <f t="shared" si="338"/>
        <v>0</v>
      </c>
      <c r="CN57" s="154">
        <f t="shared" si="338"/>
        <v>0</v>
      </c>
      <c r="CO57" s="154">
        <f t="shared" si="338"/>
        <v>0</v>
      </c>
      <c r="CP57" s="154">
        <f t="shared" si="338"/>
        <v>0</v>
      </c>
      <c r="CQ57" s="154">
        <f t="shared" si="338"/>
        <v>0</v>
      </c>
      <c r="CR57" s="154">
        <f t="shared" ref="CR57:FC57" si="339">SUM(CR58:CR66)</f>
        <v>0</v>
      </c>
      <c r="CS57" s="154">
        <f t="shared" si="339"/>
        <v>0</v>
      </c>
      <c r="CT57" s="154">
        <f t="shared" si="339"/>
        <v>0</v>
      </c>
      <c r="CU57" s="154">
        <f t="shared" si="339"/>
        <v>0</v>
      </c>
      <c r="CV57" s="154">
        <f t="shared" si="339"/>
        <v>0</v>
      </c>
      <c r="CW57" s="154">
        <f t="shared" si="339"/>
        <v>0</v>
      </c>
      <c r="CX57" s="154">
        <f t="shared" si="339"/>
        <v>0</v>
      </c>
      <c r="CY57" s="154">
        <f t="shared" si="339"/>
        <v>0</v>
      </c>
      <c r="CZ57" s="154">
        <f t="shared" si="339"/>
        <v>0</v>
      </c>
      <c r="DA57" s="154">
        <f t="shared" si="339"/>
        <v>0</v>
      </c>
      <c r="DB57" s="154">
        <f t="shared" si="339"/>
        <v>0</v>
      </c>
      <c r="DC57" s="154">
        <f t="shared" si="339"/>
        <v>0</v>
      </c>
      <c r="DD57" s="154">
        <f t="shared" si="339"/>
        <v>0</v>
      </c>
      <c r="DE57" s="154">
        <f t="shared" si="339"/>
        <v>0</v>
      </c>
      <c r="DF57" s="154">
        <f t="shared" si="339"/>
        <v>0</v>
      </c>
      <c r="DG57" s="154">
        <f t="shared" si="339"/>
        <v>0</v>
      </c>
      <c r="DH57" s="154">
        <f t="shared" si="339"/>
        <v>0</v>
      </c>
      <c r="DI57" s="154">
        <f t="shared" si="339"/>
        <v>0</v>
      </c>
      <c r="DJ57" s="154">
        <f t="shared" si="339"/>
        <v>0</v>
      </c>
      <c r="DK57" s="154">
        <f t="shared" si="339"/>
        <v>0</v>
      </c>
      <c r="DL57" s="154">
        <f t="shared" si="339"/>
        <v>0</v>
      </c>
      <c r="DM57" s="154">
        <f t="shared" si="339"/>
        <v>0</v>
      </c>
      <c r="DN57" s="154">
        <f t="shared" si="339"/>
        <v>0</v>
      </c>
      <c r="DO57" s="154">
        <f t="shared" si="339"/>
        <v>0</v>
      </c>
      <c r="DP57" s="154">
        <f t="shared" si="339"/>
        <v>0</v>
      </c>
      <c r="DQ57" s="154">
        <f t="shared" si="339"/>
        <v>0</v>
      </c>
      <c r="DR57" s="154">
        <f t="shared" si="339"/>
        <v>0</v>
      </c>
      <c r="DS57" s="154">
        <f t="shared" si="339"/>
        <v>0</v>
      </c>
      <c r="DT57" s="154">
        <f t="shared" si="339"/>
        <v>0</v>
      </c>
      <c r="DU57" s="154">
        <f t="shared" si="339"/>
        <v>0</v>
      </c>
      <c r="DV57" s="154">
        <f t="shared" si="339"/>
        <v>0</v>
      </c>
      <c r="DW57" s="154">
        <f t="shared" si="339"/>
        <v>0</v>
      </c>
      <c r="DX57" s="154">
        <f t="shared" si="339"/>
        <v>0</v>
      </c>
      <c r="DY57" s="154">
        <f t="shared" si="339"/>
        <v>0</v>
      </c>
      <c r="DZ57" s="154">
        <f t="shared" si="339"/>
        <v>0</v>
      </c>
      <c r="EA57" s="154">
        <f t="shared" si="339"/>
        <v>0</v>
      </c>
      <c r="EB57" s="154">
        <f t="shared" si="339"/>
        <v>0</v>
      </c>
      <c r="EC57" s="154">
        <f t="shared" si="339"/>
        <v>0</v>
      </c>
      <c r="ED57" s="154">
        <f t="shared" si="339"/>
        <v>0</v>
      </c>
      <c r="EE57" s="154">
        <f t="shared" si="339"/>
        <v>0</v>
      </c>
      <c r="EF57" s="154">
        <f t="shared" si="339"/>
        <v>0</v>
      </c>
      <c r="EG57" s="154">
        <f t="shared" si="339"/>
        <v>0</v>
      </c>
      <c r="EH57" s="154">
        <f t="shared" si="339"/>
        <v>0</v>
      </c>
      <c r="EI57" s="154">
        <f t="shared" si="339"/>
        <v>0</v>
      </c>
      <c r="EJ57" s="154">
        <f t="shared" si="339"/>
        <v>0</v>
      </c>
      <c r="EK57" s="154">
        <f t="shared" si="339"/>
        <v>0</v>
      </c>
      <c r="EL57" s="154">
        <f t="shared" si="339"/>
        <v>0</v>
      </c>
      <c r="EM57" s="154">
        <f t="shared" si="339"/>
        <v>0</v>
      </c>
      <c r="EN57" s="154">
        <f t="shared" si="339"/>
        <v>0</v>
      </c>
      <c r="EO57" s="154">
        <f t="shared" si="339"/>
        <v>0</v>
      </c>
      <c r="EP57" s="154">
        <f t="shared" si="339"/>
        <v>0</v>
      </c>
      <c r="EQ57" s="154">
        <f t="shared" si="339"/>
        <v>0</v>
      </c>
      <c r="ER57" s="154">
        <f t="shared" si="339"/>
        <v>0</v>
      </c>
      <c r="ES57" s="154">
        <f t="shared" si="339"/>
        <v>0</v>
      </c>
      <c r="ET57" s="154">
        <f t="shared" si="339"/>
        <v>0</v>
      </c>
      <c r="EU57" s="154">
        <f t="shared" si="339"/>
        <v>0</v>
      </c>
      <c r="EV57" s="154">
        <f t="shared" si="339"/>
        <v>0</v>
      </c>
      <c r="EW57" s="154">
        <f t="shared" si="339"/>
        <v>0</v>
      </c>
      <c r="EX57" s="154">
        <f t="shared" si="339"/>
        <v>0</v>
      </c>
      <c r="EY57" s="154">
        <f t="shared" si="339"/>
        <v>0</v>
      </c>
      <c r="EZ57" s="154">
        <f t="shared" si="339"/>
        <v>0</v>
      </c>
      <c r="FA57" s="154">
        <f t="shared" si="339"/>
        <v>0</v>
      </c>
      <c r="FB57" s="154">
        <f t="shared" si="339"/>
        <v>0</v>
      </c>
      <c r="FC57" s="154">
        <f t="shared" si="339"/>
        <v>0</v>
      </c>
      <c r="FD57" s="154">
        <f t="shared" ref="FD57:HO57" si="340">SUM(FD58:FD66)</f>
        <v>0</v>
      </c>
      <c r="FE57" s="154">
        <f t="shared" si="340"/>
        <v>0</v>
      </c>
      <c r="FF57" s="154">
        <f t="shared" si="340"/>
        <v>0</v>
      </c>
      <c r="FG57" s="154">
        <f t="shared" si="340"/>
        <v>0</v>
      </c>
      <c r="FH57" s="154">
        <f t="shared" si="340"/>
        <v>0</v>
      </c>
      <c r="FI57" s="154">
        <f t="shared" si="340"/>
        <v>0</v>
      </c>
      <c r="FJ57" s="154">
        <f t="shared" si="340"/>
        <v>0</v>
      </c>
      <c r="FK57" s="154">
        <f t="shared" si="340"/>
        <v>0</v>
      </c>
      <c r="FL57" s="154">
        <f t="shared" si="340"/>
        <v>0</v>
      </c>
      <c r="FM57" s="154">
        <f t="shared" si="340"/>
        <v>0</v>
      </c>
      <c r="FN57" s="154">
        <f t="shared" si="340"/>
        <v>0</v>
      </c>
      <c r="FO57" s="154">
        <f t="shared" si="340"/>
        <v>0</v>
      </c>
      <c r="FP57" s="154">
        <f t="shared" si="340"/>
        <v>0</v>
      </c>
      <c r="FQ57" s="154">
        <f t="shared" si="340"/>
        <v>0</v>
      </c>
      <c r="FR57" s="154">
        <f t="shared" si="340"/>
        <v>0</v>
      </c>
      <c r="FS57" s="154">
        <f t="shared" si="340"/>
        <v>0</v>
      </c>
      <c r="FT57" s="154">
        <f t="shared" si="340"/>
        <v>0</v>
      </c>
      <c r="FU57" s="154">
        <f t="shared" si="340"/>
        <v>0</v>
      </c>
      <c r="FV57" s="154">
        <f t="shared" si="340"/>
        <v>0</v>
      </c>
      <c r="FW57" s="154">
        <f t="shared" si="340"/>
        <v>0</v>
      </c>
      <c r="FX57" s="154">
        <f t="shared" si="340"/>
        <v>0</v>
      </c>
      <c r="FY57" s="154">
        <f t="shared" si="340"/>
        <v>0</v>
      </c>
      <c r="FZ57" s="154">
        <f t="shared" si="340"/>
        <v>0</v>
      </c>
      <c r="GA57" s="154">
        <f t="shared" si="340"/>
        <v>0</v>
      </c>
      <c r="GB57" s="154">
        <f t="shared" si="340"/>
        <v>0</v>
      </c>
      <c r="GC57" s="154">
        <f t="shared" si="340"/>
        <v>0</v>
      </c>
      <c r="GD57" s="154">
        <f t="shared" si="340"/>
        <v>0</v>
      </c>
      <c r="GE57" s="154">
        <f t="shared" si="340"/>
        <v>0</v>
      </c>
      <c r="GF57" s="154">
        <f t="shared" si="340"/>
        <v>0</v>
      </c>
      <c r="GG57" s="154">
        <f t="shared" si="340"/>
        <v>0</v>
      </c>
      <c r="GH57" s="154">
        <f t="shared" si="340"/>
        <v>0</v>
      </c>
      <c r="GI57" s="154">
        <f t="shared" si="340"/>
        <v>0</v>
      </c>
      <c r="GJ57" s="154">
        <f t="shared" si="340"/>
        <v>0</v>
      </c>
      <c r="GK57" s="154">
        <f t="shared" si="340"/>
        <v>0</v>
      </c>
      <c r="GL57" s="154">
        <f t="shared" si="340"/>
        <v>0</v>
      </c>
      <c r="GM57" s="154">
        <f t="shared" si="340"/>
        <v>0</v>
      </c>
      <c r="GN57" s="154">
        <f t="shared" si="340"/>
        <v>0</v>
      </c>
      <c r="GO57" s="154">
        <f t="shared" si="340"/>
        <v>0</v>
      </c>
      <c r="GP57" s="154">
        <f t="shared" si="340"/>
        <v>0</v>
      </c>
      <c r="GQ57" s="154">
        <f t="shared" si="340"/>
        <v>0</v>
      </c>
      <c r="GR57" s="154">
        <f t="shared" si="340"/>
        <v>0</v>
      </c>
      <c r="GS57" s="154">
        <f t="shared" si="340"/>
        <v>0</v>
      </c>
      <c r="GT57" s="154">
        <f t="shared" si="340"/>
        <v>0</v>
      </c>
      <c r="GU57" s="154">
        <f t="shared" si="340"/>
        <v>0</v>
      </c>
      <c r="GV57" s="154">
        <f t="shared" si="340"/>
        <v>0</v>
      </c>
      <c r="GW57" s="154">
        <f t="shared" si="340"/>
        <v>0</v>
      </c>
      <c r="GX57" s="154">
        <f t="shared" si="340"/>
        <v>0</v>
      </c>
      <c r="GY57" s="154">
        <f t="shared" si="340"/>
        <v>0</v>
      </c>
      <c r="GZ57" s="154">
        <f t="shared" si="340"/>
        <v>0</v>
      </c>
      <c r="HA57" s="154">
        <f t="shared" si="340"/>
        <v>0</v>
      </c>
      <c r="HB57" s="154">
        <f t="shared" si="340"/>
        <v>0</v>
      </c>
      <c r="HC57" s="154">
        <f t="shared" si="340"/>
        <v>0</v>
      </c>
      <c r="HD57" s="154">
        <f t="shared" si="340"/>
        <v>0</v>
      </c>
      <c r="HE57" s="154">
        <f t="shared" si="340"/>
        <v>0</v>
      </c>
      <c r="HF57" s="154">
        <f t="shared" si="340"/>
        <v>0</v>
      </c>
      <c r="HG57" s="154">
        <f t="shared" si="340"/>
        <v>0</v>
      </c>
      <c r="HH57" s="154">
        <f t="shared" si="340"/>
        <v>0</v>
      </c>
      <c r="HI57" s="154">
        <f t="shared" si="340"/>
        <v>0</v>
      </c>
      <c r="HJ57" s="154">
        <f t="shared" si="340"/>
        <v>0</v>
      </c>
      <c r="HK57" s="154">
        <f t="shared" si="340"/>
        <v>0</v>
      </c>
      <c r="HL57" s="154">
        <f t="shared" si="340"/>
        <v>0</v>
      </c>
      <c r="HM57" s="154">
        <f t="shared" si="340"/>
        <v>0</v>
      </c>
      <c r="HN57" s="154">
        <f t="shared" si="340"/>
        <v>0</v>
      </c>
      <c r="HO57" s="154">
        <f t="shared" si="340"/>
        <v>0</v>
      </c>
      <c r="HP57" s="154">
        <f t="shared" ref="HP57:IL57" si="341">SUM(HP58:HP66)</f>
        <v>0</v>
      </c>
      <c r="HQ57" s="154">
        <f t="shared" si="341"/>
        <v>0</v>
      </c>
      <c r="HR57" s="154">
        <f t="shared" si="341"/>
        <v>0</v>
      </c>
      <c r="HS57" s="154">
        <f t="shared" si="341"/>
        <v>0</v>
      </c>
      <c r="HT57" s="154">
        <f t="shared" si="341"/>
        <v>0</v>
      </c>
      <c r="HU57" s="154">
        <f t="shared" si="341"/>
        <v>0</v>
      </c>
      <c r="HV57" s="154">
        <f t="shared" si="341"/>
        <v>0</v>
      </c>
      <c r="HW57" s="154">
        <f t="shared" si="341"/>
        <v>0</v>
      </c>
      <c r="HX57" s="154">
        <f t="shared" si="341"/>
        <v>0</v>
      </c>
      <c r="HY57" s="154">
        <f t="shared" si="341"/>
        <v>0</v>
      </c>
      <c r="HZ57" s="154">
        <f t="shared" si="341"/>
        <v>0</v>
      </c>
      <c r="IA57" s="154">
        <f t="shared" si="341"/>
        <v>0</v>
      </c>
      <c r="IB57" s="154">
        <f t="shared" si="341"/>
        <v>0</v>
      </c>
      <c r="IC57" s="154">
        <f t="shared" si="341"/>
        <v>0</v>
      </c>
      <c r="ID57" s="154">
        <f t="shared" si="341"/>
        <v>0</v>
      </c>
      <c r="IE57" s="154">
        <f t="shared" si="341"/>
        <v>0</v>
      </c>
      <c r="IF57" s="154">
        <f t="shared" si="341"/>
        <v>0</v>
      </c>
      <c r="IG57" s="154">
        <f t="shared" si="341"/>
        <v>0</v>
      </c>
      <c r="IH57" s="154">
        <f t="shared" si="341"/>
        <v>0</v>
      </c>
      <c r="II57" s="154">
        <f t="shared" si="341"/>
        <v>0</v>
      </c>
      <c r="IJ57" s="154">
        <f t="shared" si="341"/>
        <v>0</v>
      </c>
      <c r="IK57" s="154">
        <f t="shared" si="341"/>
        <v>0</v>
      </c>
      <c r="IL57" s="154">
        <f t="shared" si="341"/>
        <v>0</v>
      </c>
    </row>
    <row r="58" spans="1:246" ht="15.75" customHeight="1" outlineLevel="2" x14ac:dyDescent="0.35">
      <c r="A58" s="3" t="s">
        <v>836</v>
      </c>
      <c r="B58" s="70"/>
      <c r="C58" s="70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  <c r="AB58" s="168"/>
      <c r="AC58" s="168"/>
      <c r="AD58" s="168"/>
      <c r="AE58" s="168"/>
      <c r="AF58" s="168"/>
      <c r="AG58" s="168"/>
      <c r="AH58" s="194"/>
      <c r="AI58" s="168"/>
      <c r="AJ58" s="168"/>
      <c r="AK58" s="168"/>
      <c r="AL58" s="168"/>
      <c r="AM58" s="168">
        <v>234.1</v>
      </c>
      <c r="AN58" s="168"/>
      <c r="AO58" s="168"/>
      <c r="AP58" s="168"/>
      <c r="AQ58" s="168"/>
      <c r="AR58" s="168"/>
      <c r="AS58" s="168"/>
      <c r="AT58" s="168"/>
      <c r="AU58" s="168"/>
      <c r="AV58" s="168"/>
      <c r="AW58" s="168"/>
      <c r="AX58" s="168"/>
      <c r="AY58" s="168"/>
      <c r="AZ58" s="168"/>
      <c r="BA58" s="168"/>
      <c r="BB58" s="168"/>
      <c r="BC58" s="168"/>
      <c r="BD58" s="168"/>
      <c r="BE58" s="168"/>
      <c r="BF58" s="168"/>
      <c r="BG58" s="168"/>
      <c r="BH58" s="168"/>
      <c r="BI58" s="168"/>
      <c r="BJ58" s="168"/>
      <c r="BK58" s="168"/>
      <c r="BL58" s="168"/>
      <c r="BM58" s="194"/>
      <c r="BN58" s="168"/>
      <c r="BO58" s="168"/>
      <c r="BP58" s="168"/>
      <c r="BQ58" s="168"/>
      <c r="BR58" s="168">
        <v>234.1</v>
      </c>
      <c r="BS58" s="168">
        <v>600</v>
      </c>
      <c r="BT58" s="168"/>
      <c r="BU58" s="168"/>
      <c r="BV58" s="168"/>
      <c r="BW58" s="168"/>
      <c r="BX58" s="168"/>
      <c r="BY58" s="168"/>
      <c r="BZ58" s="168"/>
      <c r="CA58" s="168"/>
      <c r="CB58" s="168"/>
      <c r="CC58" s="168"/>
      <c r="CD58" s="168"/>
      <c r="CE58" s="168"/>
      <c r="CF58" s="168"/>
      <c r="CG58" s="168"/>
      <c r="CH58" s="168"/>
      <c r="CI58" s="168"/>
      <c r="CJ58" s="168"/>
      <c r="CK58" s="168"/>
      <c r="CL58" s="168"/>
      <c r="CM58" s="168"/>
      <c r="CN58" s="168"/>
      <c r="CO58" s="168"/>
      <c r="CP58" s="168"/>
      <c r="CQ58" s="168"/>
      <c r="CR58" s="168"/>
      <c r="CS58" s="168"/>
      <c r="CT58" s="168"/>
      <c r="CU58" s="168"/>
      <c r="CV58" s="168"/>
      <c r="CW58" s="168"/>
      <c r="CX58" s="168"/>
      <c r="CY58" s="168"/>
      <c r="CZ58" s="168"/>
      <c r="DA58" s="168"/>
      <c r="DB58" s="168"/>
      <c r="DC58" s="168"/>
      <c r="DD58" s="168"/>
      <c r="DE58" s="168"/>
      <c r="DF58" s="168"/>
      <c r="DG58" s="168"/>
      <c r="DH58" s="168"/>
      <c r="DI58" s="168"/>
      <c r="DJ58" s="168"/>
      <c r="DK58" s="168"/>
      <c r="DL58" s="168"/>
      <c r="DM58" s="168"/>
      <c r="DN58" s="168"/>
      <c r="DO58" s="168"/>
      <c r="DP58" s="168"/>
      <c r="DQ58" s="168"/>
      <c r="DR58" s="168"/>
      <c r="DS58" s="168"/>
      <c r="DT58" s="168"/>
      <c r="DU58" s="168"/>
      <c r="DV58" s="168"/>
      <c r="DW58" s="168"/>
      <c r="DX58" s="168"/>
      <c r="DY58" s="168"/>
      <c r="DZ58" s="168"/>
      <c r="EA58" s="168"/>
      <c r="EB58" s="168"/>
      <c r="EC58" s="168"/>
      <c r="ED58" s="168"/>
      <c r="EE58" s="168"/>
      <c r="EF58" s="168"/>
      <c r="EG58" s="168"/>
      <c r="EH58" s="168"/>
      <c r="EI58" s="168"/>
      <c r="EJ58" s="168"/>
      <c r="EK58" s="168"/>
      <c r="EL58" s="168"/>
      <c r="EM58" s="168"/>
      <c r="EN58" s="168"/>
      <c r="EO58" s="168"/>
      <c r="EP58" s="168"/>
      <c r="EQ58" s="168"/>
      <c r="ER58" s="168"/>
      <c r="ES58" s="168"/>
      <c r="ET58" s="168"/>
      <c r="EU58" s="168"/>
      <c r="EV58" s="168"/>
      <c r="EW58" s="168"/>
      <c r="EX58" s="168"/>
      <c r="EY58" s="168"/>
      <c r="EZ58" s="168"/>
      <c r="FA58" s="168"/>
      <c r="FB58" s="168"/>
      <c r="FC58" s="168"/>
      <c r="FD58" s="168"/>
      <c r="FE58" s="168"/>
      <c r="FF58" s="168"/>
      <c r="FG58" s="168"/>
      <c r="FH58" s="168"/>
      <c r="FI58" s="168"/>
      <c r="FJ58" s="168"/>
      <c r="FK58" s="168"/>
      <c r="FL58" s="168"/>
      <c r="FM58" s="168"/>
      <c r="FN58" s="168"/>
      <c r="FO58" s="168"/>
      <c r="FP58" s="168"/>
      <c r="FQ58" s="168"/>
      <c r="FR58" s="168"/>
      <c r="FS58" s="168"/>
      <c r="FT58" s="168"/>
      <c r="FU58" s="168"/>
      <c r="FV58" s="168"/>
      <c r="FW58" s="168"/>
      <c r="FX58" s="168"/>
      <c r="FY58" s="168"/>
      <c r="FZ58" s="168"/>
      <c r="GA58" s="168"/>
      <c r="GB58" s="168"/>
      <c r="GC58" s="168"/>
      <c r="GD58" s="168"/>
      <c r="GE58" s="168"/>
      <c r="GF58" s="168"/>
      <c r="GG58" s="168"/>
      <c r="GH58" s="168"/>
      <c r="GI58" s="168"/>
      <c r="GJ58" s="168"/>
      <c r="GK58" s="168"/>
      <c r="GL58" s="168"/>
      <c r="GM58" s="168"/>
      <c r="GN58" s="168"/>
      <c r="GO58" s="168"/>
      <c r="GP58" s="168"/>
      <c r="GQ58" s="168"/>
      <c r="GR58" s="168"/>
      <c r="GS58" s="168"/>
      <c r="GT58" s="168"/>
      <c r="GU58" s="168"/>
      <c r="GV58" s="168"/>
      <c r="GW58" s="168"/>
      <c r="GX58" s="168"/>
      <c r="GY58" s="168"/>
      <c r="GZ58" s="168"/>
      <c r="HA58" s="168"/>
      <c r="HB58" s="168"/>
      <c r="HC58" s="168"/>
      <c r="HD58" s="168"/>
      <c r="HE58" s="168"/>
      <c r="HF58" s="168"/>
      <c r="HG58" s="168"/>
      <c r="HH58" s="168"/>
      <c r="HI58" s="168"/>
      <c r="HJ58" s="168"/>
      <c r="HK58" s="168"/>
      <c r="HL58" s="168"/>
      <c r="HM58" s="168"/>
      <c r="HN58" s="168"/>
      <c r="HO58" s="168"/>
      <c r="HP58" s="168"/>
      <c r="HQ58" s="168"/>
      <c r="HR58" s="168"/>
      <c r="HS58" s="168"/>
      <c r="HT58" s="168"/>
      <c r="HU58" s="168"/>
      <c r="HV58" s="168"/>
      <c r="HW58" s="168"/>
      <c r="HX58" s="168"/>
      <c r="HY58" s="168"/>
      <c r="HZ58" s="168"/>
      <c r="IA58" s="168"/>
      <c r="IB58" s="168"/>
      <c r="IC58" s="168"/>
      <c r="ID58" s="168"/>
      <c r="IE58" s="168"/>
      <c r="IF58" s="168"/>
      <c r="IG58" s="168"/>
      <c r="IH58" s="168"/>
      <c r="II58" s="168"/>
      <c r="IJ58" s="168"/>
      <c r="IK58" s="168"/>
      <c r="IL58" s="168"/>
    </row>
    <row r="59" spans="1:246" ht="15.75" customHeight="1" outlineLevel="2" x14ac:dyDescent="0.35">
      <c r="A59" s="3" t="s">
        <v>837</v>
      </c>
      <c r="B59" s="70"/>
      <c r="C59" s="70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94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94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8"/>
      <c r="ER59" s="168"/>
      <c r="ES59" s="168"/>
      <c r="ET59" s="168"/>
      <c r="EU59" s="168"/>
      <c r="EV59" s="168"/>
      <c r="EW59" s="168"/>
      <c r="EX59" s="168"/>
      <c r="EY59" s="168"/>
      <c r="EZ59" s="168"/>
      <c r="FA59" s="168"/>
      <c r="FB59" s="168"/>
      <c r="FC59" s="168"/>
      <c r="FD59" s="168"/>
      <c r="FE59" s="168"/>
      <c r="FF59" s="168"/>
      <c r="FG59" s="168"/>
      <c r="FH59" s="168"/>
      <c r="FI59" s="168"/>
      <c r="FJ59" s="168"/>
      <c r="FK59" s="168"/>
      <c r="FL59" s="168"/>
      <c r="FM59" s="168"/>
      <c r="FN59" s="168"/>
      <c r="FO59" s="168"/>
      <c r="FP59" s="168"/>
      <c r="FQ59" s="168"/>
      <c r="FR59" s="168"/>
      <c r="FS59" s="168"/>
      <c r="FT59" s="168"/>
      <c r="FU59" s="168"/>
      <c r="FV59" s="168"/>
      <c r="FW59" s="168"/>
      <c r="FX59" s="168"/>
      <c r="FY59" s="168"/>
      <c r="FZ59" s="168"/>
      <c r="GA59" s="168"/>
      <c r="GB59" s="168"/>
      <c r="GC59" s="168"/>
      <c r="GD59" s="168"/>
      <c r="GE59" s="168"/>
      <c r="GF59" s="168"/>
      <c r="GG59" s="168"/>
      <c r="GH59" s="168"/>
      <c r="GI59" s="168"/>
      <c r="GJ59" s="168"/>
      <c r="GK59" s="168"/>
      <c r="GL59" s="168"/>
      <c r="GM59" s="168"/>
      <c r="GN59" s="168"/>
      <c r="GO59" s="168"/>
      <c r="GP59" s="168"/>
      <c r="GQ59" s="168"/>
      <c r="GR59" s="168"/>
      <c r="GS59" s="168"/>
      <c r="GT59" s="168"/>
      <c r="GU59" s="168"/>
      <c r="GV59" s="168"/>
      <c r="GW59" s="168"/>
      <c r="GX59" s="168"/>
      <c r="GY59" s="168"/>
      <c r="GZ59" s="168"/>
      <c r="HA59" s="168"/>
      <c r="HB59" s="168"/>
      <c r="HC59" s="168"/>
      <c r="HD59" s="168"/>
      <c r="HE59" s="168"/>
      <c r="HF59" s="168"/>
      <c r="HG59" s="168"/>
      <c r="HH59" s="168"/>
      <c r="HI59" s="168"/>
      <c r="HJ59" s="168"/>
      <c r="HK59" s="168"/>
      <c r="HL59" s="168"/>
      <c r="HM59" s="168"/>
      <c r="HN59" s="168"/>
      <c r="HO59" s="168"/>
      <c r="HP59" s="168"/>
      <c r="HQ59" s="168"/>
      <c r="HR59" s="168"/>
      <c r="HS59" s="168"/>
      <c r="HT59" s="168"/>
      <c r="HU59" s="168"/>
      <c r="HV59" s="168"/>
      <c r="HW59" s="168"/>
      <c r="HX59" s="168"/>
      <c r="HY59" s="168"/>
      <c r="HZ59" s="168"/>
      <c r="IA59" s="168"/>
      <c r="IB59" s="168"/>
      <c r="IC59" s="168"/>
      <c r="ID59" s="168"/>
      <c r="IE59" s="168"/>
      <c r="IF59" s="168"/>
      <c r="IG59" s="168"/>
      <c r="IH59" s="168"/>
      <c r="II59" s="168"/>
      <c r="IJ59" s="168"/>
      <c r="IK59" s="168"/>
      <c r="IL59" s="168"/>
    </row>
    <row r="60" spans="1:246" ht="15.75" customHeight="1" outlineLevel="2" x14ac:dyDescent="0.35">
      <c r="A60" s="3" t="s">
        <v>838</v>
      </c>
      <c r="B60" s="70"/>
      <c r="C60" s="70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94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168"/>
      <c r="AX60" s="168"/>
      <c r="AY60" s="168"/>
      <c r="AZ60" s="168"/>
      <c r="BA60" s="168"/>
      <c r="BB60" s="168"/>
      <c r="BC60" s="168"/>
      <c r="BD60" s="168"/>
      <c r="BE60" s="168"/>
      <c r="BF60" s="168"/>
      <c r="BG60" s="168"/>
      <c r="BH60" s="168"/>
      <c r="BI60" s="168"/>
      <c r="BJ60" s="168"/>
      <c r="BK60" s="168"/>
      <c r="BL60" s="168"/>
      <c r="BM60" s="194"/>
      <c r="BN60" s="168"/>
      <c r="BO60" s="168"/>
      <c r="BP60" s="168"/>
      <c r="BQ60" s="168"/>
      <c r="BR60" s="168"/>
      <c r="BS60" s="168"/>
      <c r="BT60" s="168"/>
      <c r="BU60" s="168"/>
      <c r="BV60" s="168"/>
      <c r="BW60" s="168"/>
      <c r="BX60" s="168"/>
      <c r="BY60" s="168"/>
      <c r="BZ60" s="168"/>
      <c r="CA60" s="168"/>
      <c r="CB60" s="168"/>
      <c r="CC60" s="168"/>
      <c r="CD60" s="168"/>
      <c r="CE60" s="168"/>
      <c r="CF60" s="168"/>
      <c r="CG60" s="168"/>
      <c r="CH60" s="168"/>
      <c r="CI60" s="168"/>
      <c r="CJ60" s="168"/>
      <c r="CK60" s="168"/>
      <c r="CL60" s="168"/>
      <c r="CM60" s="168"/>
      <c r="CN60" s="168"/>
      <c r="CO60" s="168"/>
      <c r="CP60" s="168"/>
      <c r="CQ60" s="168"/>
      <c r="CR60" s="168"/>
      <c r="CS60" s="168"/>
      <c r="CT60" s="168"/>
      <c r="CU60" s="168"/>
      <c r="CV60" s="168"/>
      <c r="CW60" s="168"/>
      <c r="CX60" s="168"/>
      <c r="CY60" s="168"/>
      <c r="CZ60" s="168"/>
      <c r="DA60" s="168"/>
      <c r="DB60" s="168"/>
      <c r="DC60" s="168"/>
      <c r="DD60" s="168"/>
      <c r="DE60" s="168"/>
      <c r="DF60" s="168"/>
      <c r="DG60" s="168"/>
      <c r="DH60" s="168"/>
      <c r="DI60" s="168"/>
      <c r="DJ60" s="168"/>
      <c r="DK60" s="168"/>
      <c r="DL60" s="168"/>
      <c r="DM60" s="168"/>
      <c r="DN60" s="168"/>
      <c r="DO60" s="168"/>
      <c r="DP60" s="168"/>
      <c r="DQ60" s="168"/>
      <c r="DR60" s="168"/>
      <c r="DS60" s="168"/>
      <c r="DT60" s="168"/>
      <c r="DU60" s="168"/>
      <c r="DV60" s="168"/>
      <c r="DW60" s="168"/>
      <c r="DX60" s="168"/>
      <c r="DY60" s="168"/>
      <c r="DZ60" s="168"/>
      <c r="EA60" s="168"/>
      <c r="EB60" s="168"/>
      <c r="EC60" s="168"/>
      <c r="ED60" s="168"/>
      <c r="EE60" s="168"/>
      <c r="EF60" s="168"/>
      <c r="EG60" s="168"/>
      <c r="EH60" s="168"/>
      <c r="EI60" s="168"/>
      <c r="EJ60" s="168"/>
      <c r="EK60" s="168"/>
      <c r="EL60" s="168"/>
      <c r="EM60" s="168"/>
      <c r="EN60" s="168"/>
      <c r="EO60" s="168"/>
      <c r="EP60" s="168"/>
      <c r="EQ60" s="168"/>
      <c r="ER60" s="168"/>
      <c r="ES60" s="168"/>
      <c r="ET60" s="168"/>
      <c r="EU60" s="168"/>
      <c r="EV60" s="168"/>
      <c r="EW60" s="168"/>
      <c r="EX60" s="168"/>
      <c r="EY60" s="168"/>
      <c r="EZ60" s="168"/>
      <c r="FA60" s="168"/>
      <c r="FB60" s="168"/>
      <c r="FC60" s="168"/>
      <c r="FD60" s="168"/>
      <c r="FE60" s="168"/>
      <c r="FF60" s="168"/>
      <c r="FG60" s="168"/>
      <c r="FH60" s="168"/>
      <c r="FI60" s="168"/>
      <c r="FJ60" s="168"/>
      <c r="FK60" s="168"/>
      <c r="FL60" s="168"/>
      <c r="FM60" s="168"/>
      <c r="FN60" s="168"/>
      <c r="FO60" s="168"/>
      <c r="FP60" s="168"/>
      <c r="FQ60" s="168"/>
      <c r="FR60" s="168"/>
      <c r="FS60" s="168"/>
      <c r="FT60" s="168"/>
      <c r="FU60" s="168"/>
      <c r="FV60" s="168"/>
      <c r="FW60" s="168"/>
      <c r="FX60" s="168"/>
      <c r="FY60" s="168"/>
      <c r="FZ60" s="168"/>
      <c r="GA60" s="168"/>
      <c r="GB60" s="168"/>
      <c r="GC60" s="168"/>
      <c r="GD60" s="168"/>
      <c r="GE60" s="168"/>
      <c r="GF60" s="168"/>
      <c r="GG60" s="168"/>
      <c r="GH60" s="168"/>
      <c r="GI60" s="168"/>
      <c r="GJ60" s="168"/>
      <c r="GK60" s="168"/>
      <c r="GL60" s="168"/>
      <c r="GM60" s="168"/>
      <c r="GN60" s="168"/>
      <c r="GO60" s="168"/>
      <c r="GP60" s="168"/>
      <c r="GQ60" s="168"/>
      <c r="GR60" s="168"/>
      <c r="GS60" s="168"/>
      <c r="GT60" s="168"/>
      <c r="GU60" s="168"/>
      <c r="GV60" s="168"/>
      <c r="GW60" s="168"/>
      <c r="GX60" s="168"/>
      <c r="GY60" s="168"/>
      <c r="GZ60" s="168"/>
      <c r="HA60" s="168"/>
      <c r="HB60" s="168"/>
      <c r="HC60" s="168"/>
      <c r="HD60" s="168"/>
      <c r="HE60" s="168"/>
      <c r="HF60" s="168"/>
      <c r="HG60" s="168"/>
      <c r="HH60" s="168"/>
      <c r="HI60" s="168"/>
      <c r="HJ60" s="168"/>
      <c r="HK60" s="168"/>
      <c r="HL60" s="168"/>
      <c r="HM60" s="168"/>
      <c r="HN60" s="168"/>
      <c r="HO60" s="168"/>
      <c r="HP60" s="168"/>
      <c r="HQ60" s="168"/>
      <c r="HR60" s="168"/>
      <c r="HS60" s="168"/>
      <c r="HT60" s="168"/>
      <c r="HU60" s="168"/>
      <c r="HV60" s="168"/>
      <c r="HW60" s="168"/>
      <c r="HX60" s="168"/>
      <c r="HY60" s="168"/>
      <c r="HZ60" s="168"/>
      <c r="IA60" s="168"/>
      <c r="IB60" s="168"/>
      <c r="IC60" s="168"/>
      <c r="ID60" s="168"/>
      <c r="IE60" s="168"/>
      <c r="IF60" s="168"/>
      <c r="IG60" s="168"/>
      <c r="IH60" s="168"/>
      <c r="II60" s="168"/>
      <c r="IJ60" s="168"/>
      <c r="IK60" s="168"/>
      <c r="IL60" s="168"/>
    </row>
    <row r="61" spans="1:246" ht="15.75" customHeight="1" outlineLevel="2" x14ac:dyDescent="0.35">
      <c r="A61" s="3" t="s">
        <v>839</v>
      </c>
      <c r="B61" s="70"/>
      <c r="C61" s="70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  <c r="AD61" s="168"/>
      <c r="AE61" s="168"/>
      <c r="AF61" s="168"/>
      <c r="AG61" s="168"/>
      <c r="AH61" s="194"/>
      <c r="AI61" s="168"/>
      <c r="AJ61" s="168"/>
      <c r="AK61" s="168"/>
      <c r="AL61" s="168"/>
      <c r="AM61" s="168"/>
      <c r="AN61" s="168"/>
      <c r="AO61" s="168"/>
      <c r="AP61" s="168"/>
      <c r="AQ61" s="168"/>
      <c r="AR61" s="168"/>
      <c r="AS61" s="168"/>
      <c r="AT61" s="168"/>
      <c r="AU61" s="168"/>
      <c r="AV61" s="168"/>
      <c r="AW61" s="168"/>
      <c r="AX61" s="168"/>
      <c r="AY61" s="168"/>
      <c r="AZ61" s="168"/>
      <c r="BA61" s="168"/>
      <c r="BB61" s="168"/>
      <c r="BC61" s="168"/>
      <c r="BD61" s="168"/>
      <c r="BE61" s="168"/>
      <c r="BF61" s="168"/>
      <c r="BG61" s="168"/>
      <c r="BH61" s="168"/>
      <c r="BI61" s="168"/>
      <c r="BJ61" s="168"/>
      <c r="BK61" s="168"/>
      <c r="BL61" s="168"/>
      <c r="BM61" s="194"/>
      <c r="BN61" s="168"/>
      <c r="BO61" s="168"/>
      <c r="BP61" s="168"/>
      <c r="BQ61" s="168"/>
      <c r="BR61" s="168"/>
      <c r="BS61" s="168"/>
      <c r="BT61" s="168"/>
      <c r="BU61" s="168"/>
      <c r="BV61" s="168"/>
      <c r="BW61" s="168"/>
      <c r="BX61" s="168"/>
      <c r="BY61" s="168"/>
      <c r="BZ61" s="168"/>
      <c r="CA61" s="168"/>
      <c r="CB61" s="168"/>
      <c r="CC61" s="168"/>
      <c r="CD61" s="168"/>
      <c r="CE61" s="168"/>
      <c r="CF61" s="168"/>
      <c r="CG61" s="168"/>
      <c r="CH61" s="168"/>
      <c r="CI61" s="168"/>
      <c r="CJ61" s="168"/>
      <c r="CK61" s="168"/>
      <c r="CL61" s="168"/>
      <c r="CM61" s="168"/>
      <c r="CN61" s="168"/>
      <c r="CO61" s="168"/>
      <c r="CP61" s="168"/>
      <c r="CQ61" s="168"/>
      <c r="CR61" s="168"/>
      <c r="CS61" s="168"/>
      <c r="CT61" s="168"/>
      <c r="CU61" s="168"/>
      <c r="CV61" s="168"/>
      <c r="CW61" s="168"/>
      <c r="CX61" s="168"/>
      <c r="CY61" s="168"/>
      <c r="CZ61" s="168"/>
      <c r="DA61" s="168"/>
      <c r="DB61" s="168"/>
      <c r="DC61" s="168"/>
      <c r="DD61" s="168"/>
      <c r="DE61" s="168"/>
      <c r="DF61" s="168"/>
      <c r="DG61" s="168"/>
      <c r="DH61" s="168"/>
      <c r="DI61" s="168"/>
      <c r="DJ61" s="168"/>
      <c r="DK61" s="168"/>
      <c r="DL61" s="168"/>
      <c r="DM61" s="168"/>
      <c r="DN61" s="168"/>
      <c r="DO61" s="168"/>
      <c r="DP61" s="168"/>
      <c r="DQ61" s="168"/>
      <c r="DR61" s="168"/>
      <c r="DS61" s="168"/>
      <c r="DT61" s="168"/>
      <c r="DU61" s="168"/>
      <c r="DV61" s="168"/>
      <c r="DW61" s="168"/>
      <c r="DX61" s="168"/>
      <c r="DY61" s="168"/>
      <c r="DZ61" s="168"/>
      <c r="EA61" s="168"/>
      <c r="EB61" s="168"/>
      <c r="EC61" s="168"/>
      <c r="ED61" s="168"/>
      <c r="EE61" s="168"/>
      <c r="EF61" s="168"/>
      <c r="EG61" s="168"/>
      <c r="EH61" s="168"/>
      <c r="EI61" s="168"/>
      <c r="EJ61" s="168"/>
      <c r="EK61" s="168"/>
      <c r="EL61" s="168"/>
      <c r="EM61" s="168"/>
      <c r="EN61" s="168"/>
      <c r="EO61" s="168"/>
      <c r="EP61" s="168"/>
      <c r="EQ61" s="168"/>
      <c r="ER61" s="168"/>
      <c r="ES61" s="168"/>
      <c r="ET61" s="168"/>
      <c r="EU61" s="168"/>
      <c r="EV61" s="168"/>
      <c r="EW61" s="168"/>
      <c r="EX61" s="168"/>
      <c r="EY61" s="168"/>
      <c r="EZ61" s="168"/>
      <c r="FA61" s="168"/>
      <c r="FB61" s="168"/>
      <c r="FC61" s="168"/>
      <c r="FD61" s="168"/>
      <c r="FE61" s="168"/>
      <c r="FF61" s="168"/>
      <c r="FG61" s="168"/>
      <c r="FH61" s="168"/>
      <c r="FI61" s="168"/>
      <c r="FJ61" s="168"/>
      <c r="FK61" s="168"/>
      <c r="FL61" s="168"/>
      <c r="FM61" s="168"/>
      <c r="FN61" s="168"/>
      <c r="FO61" s="168"/>
      <c r="FP61" s="168"/>
      <c r="FQ61" s="168"/>
      <c r="FR61" s="168"/>
      <c r="FS61" s="168"/>
      <c r="FT61" s="168"/>
      <c r="FU61" s="168"/>
      <c r="FV61" s="168"/>
      <c r="FW61" s="168"/>
      <c r="FX61" s="168"/>
      <c r="FY61" s="168"/>
      <c r="FZ61" s="168"/>
      <c r="GA61" s="168"/>
      <c r="GB61" s="168"/>
      <c r="GC61" s="168"/>
      <c r="GD61" s="168"/>
      <c r="GE61" s="168"/>
      <c r="GF61" s="168"/>
      <c r="GG61" s="168"/>
      <c r="GH61" s="168"/>
      <c r="GI61" s="168"/>
      <c r="GJ61" s="168"/>
      <c r="GK61" s="168"/>
      <c r="GL61" s="168"/>
      <c r="GM61" s="168"/>
      <c r="GN61" s="168"/>
      <c r="GO61" s="168"/>
      <c r="GP61" s="168"/>
      <c r="GQ61" s="168"/>
      <c r="GR61" s="168"/>
      <c r="GS61" s="168"/>
      <c r="GT61" s="168"/>
      <c r="GU61" s="168"/>
      <c r="GV61" s="168"/>
      <c r="GW61" s="168"/>
      <c r="GX61" s="168"/>
      <c r="GY61" s="168"/>
      <c r="GZ61" s="168"/>
      <c r="HA61" s="168"/>
      <c r="HB61" s="168"/>
      <c r="HC61" s="168"/>
      <c r="HD61" s="168"/>
      <c r="HE61" s="168"/>
      <c r="HF61" s="168"/>
      <c r="HG61" s="168"/>
      <c r="HH61" s="168"/>
      <c r="HI61" s="168"/>
      <c r="HJ61" s="168"/>
      <c r="HK61" s="168"/>
      <c r="HL61" s="168"/>
      <c r="HM61" s="168"/>
      <c r="HN61" s="168"/>
      <c r="HO61" s="168"/>
      <c r="HP61" s="168"/>
      <c r="HQ61" s="168"/>
      <c r="HR61" s="168"/>
      <c r="HS61" s="168"/>
      <c r="HT61" s="168"/>
      <c r="HU61" s="168"/>
      <c r="HV61" s="168"/>
      <c r="HW61" s="168"/>
      <c r="HX61" s="168"/>
      <c r="HY61" s="168"/>
      <c r="HZ61" s="168"/>
      <c r="IA61" s="168"/>
      <c r="IB61" s="168"/>
      <c r="IC61" s="168"/>
      <c r="ID61" s="168"/>
      <c r="IE61" s="168"/>
      <c r="IF61" s="168"/>
      <c r="IG61" s="168"/>
      <c r="IH61" s="168"/>
      <c r="II61" s="168"/>
      <c r="IJ61" s="168"/>
      <c r="IK61" s="168"/>
      <c r="IL61" s="168"/>
    </row>
    <row r="62" spans="1:246" ht="15.75" customHeight="1" outlineLevel="2" x14ac:dyDescent="0.35">
      <c r="A62" s="3" t="s">
        <v>840</v>
      </c>
      <c r="B62" s="70"/>
      <c r="C62" s="70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94"/>
      <c r="AI62" s="168"/>
      <c r="AJ62" s="168"/>
      <c r="AK62" s="168"/>
      <c r="AL62" s="168"/>
      <c r="AM62" s="168"/>
      <c r="AN62" s="168"/>
      <c r="AO62" s="168"/>
      <c r="AP62" s="168"/>
      <c r="AQ62" s="168"/>
      <c r="AR62" s="168"/>
      <c r="AS62" s="168"/>
      <c r="AT62" s="168"/>
      <c r="AU62" s="168"/>
      <c r="AV62" s="168"/>
      <c r="AW62" s="168"/>
      <c r="AX62" s="168"/>
      <c r="AY62" s="168"/>
      <c r="AZ62" s="168"/>
      <c r="BA62" s="168"/>
      <c r="BB62" s="168"/>
      <c r="BC62" s="168"/>
      <c r="BD62" s="168"/>
      <c r="BE62" s="168"/>
      <c r="BF62" s="168"/>
      <c r="BG62" s="168"/>
      <c r="BH62" s="168"/>
      <c r="BI62" s="168"/>
      <c r="BJ62" s="168"/>
      <c r="BK62" s="168"/>
      <c r="BL62" s="168"/>
      <c r="BM62" s="194"/>
      <c r="BN62" s="168"/>
      <c r="BO62" s="168"/>
      <c r="BP62" s="168"/>
      <c r="BQ62" s="168"/>
      <c r="BR62" s="168"/>
      <c r="BS62" s="168"/>
      <c r="BT62" s="168"/>
      <c r="BU62" s="168"/>
      <c r="BV62" s="168"/>
      <c r="BW62" s="168"/>
      <c r="BX62" s="168"/>
      <c r="BY62" s="168"/>
      <c r="BZ62" s="168"/>
      <c r="CA62" s="168"/>
      <c r="CB62" s="168"/>
      <c r="CC62" s="168"/>
      <c r="CD62" s="168"/>
      <c r="CE62" s="168"/>
      <c r="CF62" s="168"/>
      <c r="CG62" s="168"/>
      <c r="CH62" s="168"/>
      <c r="CI62" s="168"/>
      <c r="CJ62" s="168"/>
      <c r="CK62" s="168"/>
      <c r="CL62" s="168"/>
      <c r="CM62" s="168"/>
      <c r="CN62" s="168"/>
      <c r="CO62" s="168"/>
      <c r="CP62" s="168"/>
      <c r="CQ62" s="168"/>
      <c r="CR62" s="168"/>
      <c r="CS62" s="168"/>
      <c r="CT62" s="168"/>
      <c r="CU62" s="168"/>
      <c r="CV62" s="168"/>
      <c r="CW62" s="168"/>
      <c r="CX62" s="168"/>
      <c r="CY62" s="168"/>
      <c r="CZ62" s="168"/>
      <c r="DA62" s="168"/>
      <c r="DB62" s="168"/>
      <c r="DC62" s="168"/>
      <c r="DD62" s="168"/>
      <c r="DE62" s="168"/>
      <c r="DF62" s="168"/>
      <c r="DG62" s="168"/>
      <c r="DH62" s="168"/>
      <c r="DI62" s="168"/>
      <c r="DJ62" s="168"/>
      <c r="DK62" s="168"/>
      <c r="DL62" s="168"/>
      <c r="DM62" s="168"/>
      <c r="DN62" s="168"/>
      <c r="DO62" s="168"/>
      <c r="DP62" s="168"/>
      <c r="DQ62" s="168"/>
      <c r="DR62" s="168"/>
      <c r="DS62" s="168"/>
      <c r="DT62" s="168"/>
      <c r="DU62" s="168"/>
      <c r="DV62" s="168"/>
      <c r="DW62" s="168"/>
      <c r="DX62" s="168"/>
      <c r="DY62" s="168"/>
      <c r="DZ62" s="168"/>
      <c r="EA62" s="168"/>
      <c r="EB62" s="168"/>
      <c r="EC62" s="168"/>
      <c r="ED62" s="168"/>
      <c r="EE62" s="168"/>
      <c r="EF62" s="168"/>
      <c r="EG62" s="168"/>
      <c r="EH62" s="168"/>
      <c r="EI62" s="168"/>
      <c r="EJ62" s="168"/>
      <c r="EK62" s="168"/>
      <c r="EL62" s="168"/>
      <c r="EM62" s="168"/>
      <c r="EN62" s="168"/>
      <c r="EO62" s="168"/>
      <c r="EP62" s="168"/>
      <c r="EQ62" s="168"/>
      <c r="ER62" s="168"/>
      <c r="ES62" s="168"/>
      <c r="ET62" s="168"/>
      <c r="EU62" s="168"/>
      <c r="EV62" s="168"/>
      <c r="EW62" s="168"/>
      <c r="EX62" s="168"/>
      <c r="EY62" s="168"/>
      <c r="EZ62" s="168"/>
      <c r="FA62" s="168"/>
      <c r="FB62" s="168"/>
      <c r="FC62" s="168"/>
      <c r="FD62" s="168"/>
      <c r="FE62" s="168"/>
      <c r="FF62" s="168"/>
      <c r="FG62" s="168"/>
      <c r="FH62" s="168"/>
      <c r="FI62" s="168"/>
      <c r="FJ62" s="168"/>
      <c r="FK62" s="168"/>
      <c r="FL62" s="168"/>
      <c r="FM62" s="168"/>
      <c r="FN62" s="168"/>
      <c r="FO62" s="168"/>
      <c r="FP62" s="168"/>
      <c r="FQ62" s="168"/>
      <c r="FR62" s="168"/>
      <c r="FS62" s="168"/>
      <c r="FT62" s="168"/>
      <c r="FU62" s="168"/>
      <c r="FV62" s="168"/>
      <c r="FW62" s="168"/>
      <c r="FX62" s="168"/>
      <c r="FY62" s="168"/>
      <c r="FZ62" s="168"/>
      <c r="GA62" s="168"/>
      <c r="GB62" s="168"/>
      <c r="GC62" s="168"/>
      <c r="GD62" s="168"/>
      <c r="GE62" s="168"/>
      <c r="GF62" s="168"/>
      <c r="GG62" s="168"/>
      <c r="GH62" s="168"/>
      <c r="GI62" s="168"/>
      <c r="GJ62" s="168"/>
      <c r="GK62" s="168"/>
      <c r="GL62" s="168"/>
      <c r="GM62" s="168"/>
      <c r="GN62" s="168"/>
      <c r="GO62" s="168"/>
      <c r="GP62" s="168"/>
      <c r="GQ62" s="168"/>
      <c r="GR62" s="168"/>
      <c r="GS62" s="168"/>
      <c r="GT62" s="168"/>
      <c r="GU62" s="168"/>
      <c r="GV62" s="168"/>
      <c r="GW62" s="168"/>
      <c r="GX62" s="168"/>
      <c r="GY62" s="168"/>
      <c r="GZ62" s="168"/>
      <c r="HA62" s="168"/>
      <c r="HB62" s="168"/>
      <c r="HC62" s="168"/>
      <c r="HD62" s="168"/>
      <c r="HE62" s="168"/>
      <c r="HF62" s="168"/>
      <c r="HG62" s="168"/>
      <c r="HH62" s="168"/>
      <c r="HI62" s="168"/>
      <c r="HJ62" s="168"/>
      <c r="HK62" s="168"/>
      <c r="HL62" s="168"/>
      <c r="HM62" s="168"/>
      <c r="HN62" s="168"/>
      <c r="HO62" s="168"/>
      <c r="HP62" s="168"/>
      <c r="HQ62" s="168"/>
      <c r="HR62" s="168"/>
      <c r="HS62" s="168"/>
      <c r="HT62" s="168"/>
      <c r="HU62" s="168"/>
      <c r="HV62" s="168"/>
      <c r="HW62" s="168"/>
      <c r="HX62" s="168"/>
      <c r="HY62" s="168"/>
      <c r="HZ62" s="168"/>
      <c r="IA62" s="168"/>
      <c r="IB62" s="168"/>
      <c r="IC62" s="168"/>
      <c r="ID62" s="168"/>
      <c r="IE62" s="168"/>
      <c r="IF62" s="168"/>
      <c r="IG62" s="168"/>
      <c r="IH62" s="168"/>
      <c r="II62" s="168"/>
      <c r="IJ62" s="168"/>
      <c r="IK62" s="168"/>
      <c r="IL62" s="168"/>
    </row>
    <row r="63" spans="1:246" ht="14.25" customHeight="1" outlineLevel="2" x14ac:dyDescent="0.35">
      <c r="A63" s="3" t="s">
        <v>841</v>
      </c>
      <c r="B63" s="70"/>
      <c r="C63" s="70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94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94"/>
      <c r="BN63" s="168"/>
      <c r="BO63" s="168"/>
      <c r="BP63" s="168"/>
      <c r="BQ63" s="168"/>
      <c r="BR63" s="168"/>
      <c r="BS63" s="168"/>
      <c r="BT63" s="168"/>
      <c r="BU63" s="168"/>
      <c r="BV63" s="168"/>
      <c r="BW63" s="168"/>
      <c r="BX63" s="168"/>
      <c r="BY63" s="168"/>
      <c r="BZ63" s="168"/>
      <c r="CA63" s="168"/>
      <c r="CB63" s="168"/>
      <c r="CC63" s="168"/>
      <c r="CD63" s="168"/>
      <c r="CE63" s="168"/>
      <c r="CF63" s="168"/>
      <c r="CG63" s="168"/>
      <c r="CH63" s="168"/>
      <c r="CI63" s="168"/>
      <c r="CJ63" s="168"/>
      <c r="CK63" s="168"/>
      <c r="CL63" s="168"/>
      <c r="CM63" s="168"/>
      <c r="CN63" s="168"/>
      <c r="CO63" s="168"/>
      <c r="CP63" s="168"/>
      <c r="CQ63" s="168"/>
      <c r="CR63" s="168"/>
      <c r="CS63" s="168"/>
      <c r="CT63" s="168"/>
      <c r="CU63" s="168"/>
      <c r="CV63" s="168"/>
      <c r="CW63" s="168"/>
      <c r="CX63" s="168"/>
      <c r="CY63" s="168"/>
      <c r="CZ63" s="168"/>
      <c r="DA63" s="168"/>
      <c r="DB63" s="168"/>
      <c r="DC63" s="168"/>
      <c r="DD63" s="168"/>
      <c r="DE63" s="168"/>
      <c r="DF63" s="168"/>
      <c r="DG63" s="168"/>
      <c r="DH63" s="168"/>
      <c r="DI63" s="168"/>
      <c r="DJ63" s="168"/>
      <c r="DK63" s="168"/>
      <c r="DL63" s="168"/>
      <c r="DM63" s="168"/>
      <c r="DN63" s="168"/>
      <c r="DO63" s="168"/>
      <c r="DP63" s="168"/>
      <c r="DQ63" s="168"/>
      <c r="DR63" s="168"/>
      <c r="DS63" s="168"/>
      <c r="DT63" s="168"/>
      <c r="DU63" s="168"/>
      <c r="DV63" s="168"/>
      <c r="DW63" s="168"/>
      <c r="DX63" s="168"/>
      <c r="DY63" s="168"/>
      <c r="DZ63" s="168"/>
      <c r="EA63" s="168"/>
      <c r="EB63" s="168"/>
      <c r="EC63" s="168"/>
      <c r="ED63" s="168"/>
      <c r="EE63" s="168"/>
      <c r="EF63" s="168"/>
      <c r="EG63" s="168"/>
      <c r="EH63" s="168"/>
      <c r="EI63" s="168"/>
      <c r="EJ63" s="168"/>
      <c r="EK63" s="168"/>
      <c r="EL63" s="168"/>
      <c r="EM63" s="168"/>
      <c r="EN63" s="168"/>
      <c r="EO63" s="168"/>
      <c r="EP63" s="168"/>
      <c r="EQ63" s="168"/>
      <c r="ER63" s="168"/>
      <c r="ES63" s="168"/>
      <c r="ET63" s="168"/>
      <c r="EU63" s="168"/>
      <c r="EV63" s="168"/>
      <c r="EW63" s="168"/>
      <c r="EX63" s="168"/>
      <c r="EY63" s="168"/>
      <c r="EZ63" s="168"/>
      <c r="FA63" s="168"/>
      <c r="FB63" s="168"/>
      <c r="FC63" s="168"/>
      <c r="FD63" s="168"/>
      <c r="FE63" s="168"/>
      <c r="FF63" s="168"/>
      <c r="FG63" s="168"/>
      <c r="FH63" s="168"/>
      <c r="FI63" s="168"/>
      <c r="FJ63" s="168"/>
      <c r="FK63" s="168"/>
      <c r="FL63" s="168"/>
      <c r="FM63" s="168"/>
      <c r="FN63" s="168"/>
      <c r="FO63" s="168"/>
      <c r="FP63" s="168"/>
      <c r="FQ63" s="168"/>
      <c r="FR63" s="168"/>
      <c r="FS63" s="168"/>
      <c r="FT63" s="168"/>
      <c r="FU63" s="168"/>
      <c r="FV63" s="168"/>
      <c r="FW63" s="168"/>
      <c r="FX63" s="168"/>
      <c r="FY63" s="168"/>
      <c r="FZ63" s="168"/>
      <c r="GA63" s="168"/>
      <c r="GB63" s="168"/>
      <c r="GC63" s="168"/>
      <c r="GD63" s="168"/>
      <c r="GE63" s="168"/>
      <c r="GF63" s="168"/>
      <c r="GG63" s="168"/>
      <c r="GH63" s="168"/>
      <c r="GI63" s="168"/>
      <c r="GJ63" s="168"/>
      <c r="GK63" s="168"/>
      <c r="GL63" s="168"/>
      <c r="GM63" s="168"/>
      <c r="GN63" s="168"/>
      <c r="GO63" s="168"/>
      <c r="GP63" s="168"/>
      <c r="GQ63" s="168"/>
      <c r="GR63" s="168"/>
      <c r="GS63" s="168"/>
      <c r="GT63" s="168"/>
      <c r="GU63" s="168"/>
      <c r="GV63" s="168"/>
      <c r="GW63" s="168"/>
      <c r="GX63" s="168"/>
      <c r="GY63" s="168"/>
      <c r="GZ63" s="168"/>
      <c r="HA63" s="168"/>
      <c r="HB63" s="168"/>
      <c r="HC63" s="168"/>
      <c r="HD63" s="168"/>
      <c r="HE63" s="168"/>
      <c r="HF63" s="168"/>
      <c r="HG63" s="168"/>
      <c r="HH63" s="168"/>
      <c r="HI63" s="168"/>
      <c r="HJ63" s="168"/>
      <c r="HK63" s="168"/>
      <c r="HL63" s="168"/>
      <c r="HM63" s="168"/>
      <c r="HN63" s="168"/>
      <c r="HO63" s="168"/>
      <c r="HP63" s="168"/>
      <c r="HQ63" s="168"/>
      <c r="HR63" s="168"/>
      <c r="HS63" s="168"/>
      <c r="HT63" s="168"/>
      <c r="HU63" s="168"/>
      <c r="HV63" s="168"/>
      <c r="HW63" s="168"/>
      <c r="HX63" s="168"/>
      <c r="HY63" s="168"/>
      <c r="HZ63" s="168"/>
      <c r="IA63" s="168"/>
      <c r="IB63" s="168"/>
      <c r="IC63" s="168"/>
      <c r="ID63" s="168"/>
      <c r="IE63" s="168"/>
      <c r="IF63" s="168"/>
      <c r="IG63" s="168"/>
      <c r="IH63" s="168"/>
      <c r="II63" s="168"/>
      <c r="IJ63" s="168"/>
      <c r="IK63" s="168"/>
      <c r="IL63" s="168"/>
    </row>
    <row r="64" spans="1:246" ht="14.25" customHeight="1" outlineLevel="2" x14ac:dyDescent="0.35">
      <c r="A64" s="3" t="s">
        <v>842</v>
      </c>
      <c r="B64" s="70"/>
      <c r="C64" s="70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94"/>
      <c r="AI64" s="168"/>
      <c r="AJ64" s="168"/>
      <c r="AK64" s="168"/>
      <c r="AL64" s="168"/>
      <c r="AM64" s="168"/>
      <c r="AN64" s="168"/>
      <c r="AO64" s="168"/>
      <c r="AP64" s="168"/>
      <c r="AQ64" s="168"/>
      <c r="AR64" s="168"/>
      <c r="AS64" s="168"/>
      <c r="AT64" s="168"/>
      <c r="AU64" s="168"/>
      <c r="AV64" s="168"/>
      <c r="AW64" s="168"/>
      <c r="AX64" s="168"/>
      <c r="AY64" s="168"/>
      <c r="AZ64" s="168"/>
      <c r="BA64" s="168"/>
      <c r="BB64" s="168"/>
      <c r="BC64" s="168"/>
      <c r="BD64" s="168"/>
      <c r="BE64" s="168"/>
      <c r="BF64" s="168"/>
      <c r="BG64" s="168"/>
      <c r="BH64" s="168"/>
      <c r="BI64" s="168"/>
      <c r="BJ64" s="168"/>
      <c r="BK64" s="168"/>
      <c r="BL64" s="168"/>
      <c r="BM64" s="194"/>
      <c r="BN64" s="168"/>
      <c r="BO64" s="168"/>
      <c r="BP64" s="168"/>
      <c r="BQ64" s="168"/>
      <c r="BR64" s="168"/>
      <c r="BS64" s="168"/>
      <c r="BT64" s="168"/>
      <c r="BU64" s="168"/>
      <c r="BV64" s="168"/>
      <c r="BW64" s="168"/>
      <c r="BX64" s="168"/>
      <c r="BY64" s="168"/>
      <c r="BZ64" s="168"/>
      <c r="CA64" s="168"/>
      <c r="CB64" s="168"/>
      <c r="CC64" s="168"/>
      <c r="CD64" s="168"/>
      <c r="CE64" s="168"/>
      <c r="CF64" s="168"/>
      <c r="CG64" s="168"/>
      <c r="CH64" s="168"/>
      <c r="CI64" s="168"/>
      <c r="CJ64" s="168"/>
      <c r="CK64" s="168"/>
      <c r="CL64" s="168"/>
      <c r="CM64" s="168"/>
      <c r="CN64" s="168"/>
      <c r="CO64" s="168"/>
      <c r="CP64" s="168"/>
      <c r="CQ64" s="168"/>
      <c r="CR64" s="168"/>
      <c r="CS64" s="168"/>
      <c r="CT64" s="168"/>
      <c r="CU64" s="168"/>
      <c r="CV64" s="168"/>
      <c r="CW64" s="168"/>
      <c r="CX64" s="168"/>
      <c r="CY64" s="168"/>
      <c r="CZ64" s="168"/>
      <c r="DA64" s="168"/>
      <c r="DB64" s="168"/>
      <c r="DC64" s="168"/>
      <c r="DD64" s="168"/>
      <c r="DE64" s="168"/>
      <c r="DF64" s="168"/>
      <c r="DG64" s="168"/>
      <c r="DH64" s="168"/>
      <c r="DI64" s="168"/>
      <c r="DJ64" s="168"/>
      <c r="DK64" s="168"/>
      <c r="DL64" s="168"/>
      <c r="DM64" s="168"/>
      <c r="DN64" s="168"/>
      <c r="DO64" s="168"/>
      <c r="DP64" s="168"/>
      <c r="DQ64" s="168"/>
      <c r="DR64" s="168"/>
      <c r="DS64" s="168"/>
      <c r="DT64" s="168"/>
      <c r="DU64" s="168"/>
      <c r="DV64" s="168"/>
      <c r="DW64" s="168"/>
      <c r="DX64" s="168"/>
      <c r="DY64" s="168"/>
      <c r="DZ64" s="168"/>
      <c r="EA64" s="168"/>
      <c r="EB64" s="168"/>
      <c r="EC64" s="168"/>
      <c r="ED64" s="168"/>
      <c r="EE64" s="168"/>
      <c r="EF64" s="168"/>
      <c r="EG64" s="168"/>
      <c r="EH64" s="168"/>
      <c r="EI64" s="168"/>
      <c r="EJ64" s="168"/>
      <c r="EK64" s="168"/>
      <c r="EL64" s="168"/>
      <c r="EM64" s="168"/>
      <c r="EN64" s="168"/>
      <c r="EO64" s="168"/>
      <c r="EP64" s="168"/>
      <c r="EQ64" s="168"/>
      <c r="ER64" s="168"/>
      <c r="ES64" s="168"/>
      <c r="ET64" s="168"/>
      <c r="EU64" s="168"/>
      <c r="EV64" s="168"/>
      <c r="EW64" s="168"/>
      <c r="EX64" s="168"/>
      <c r="EY64" s="168"/>
      <c r="EZ64" s="168"/>
      <c r="FA64" s="168"/>
      <c r="FB64" s="168"/>
      <c r="FC64" s="168"/>
      <c r="FD64" s="168"/>
      <c r="FE64" s="168"/>
      <c r="FF64" s="168"/>
      <c r="FG64" s="168"/>
      <c r="FH64" s="168"/>
      <c r="FI64" s="168"/>
      <c r="FJ64" s="168"/>
      <c r="FK64" s="168"/>
      <c r="FL64" s="168"/>
      <c r="FM64" s="168"/>
      <c r="FN64" s="168"/>
      <c r="FO64" s="168"/>
      <c r="FP64" s="168"/>
      <c r="FQ64" s="168"/>
      <c r="FR64" s="168"/>
      <c r="FS64" s="168"/>
      <c r="FT64" s="168"/>
      <c r="FU64" s="168"/>
      <c r="FV64" s="168"/>
      <c r="FW64" s="168"/>
      <c r="FX64" s="168"/>
      <c r="FY64" s="168"/>
      <c r="FZ64" s="168"/>
      <c r="GA64" s="168"/>
      <c r="GB64" s="168"/>
      <c r="GC64" s="168"/>
      <c r="GD64" s="168"/>
      <c r="GE64" s="168"/>
      <c r="GF64" s="168"/>
      <c r="GG64" s="168"/>
      <c r="GH64" s="168"/>
      <c r="GI64" s="168"/>
      <c r="GJ64" s="168"/>
      <c r="GK64" s="168"/>
      <c r="GL64" s="168"/>
      <c r="GM64" s="168"/>
      <c r="GN64" s="168"/>
      <c r="GO64" s="168"/>
      <c r="GP64" s="168"/>
      <c r="GQ64" s="168"/>
      <c r="GR64" s="168"/>
      <c r="GS64" s="168"/>
      <c r="GT64" s="168"/>
      <c r="GU64" s="168"/>
      <c r="GV64" s="168"/>
      <c r="GW64" s="168"/>
      <c r="GX64" s="168"/>
      <c r="GY64" s="168"/>
      <c r="GZ64" s="168"/>
      <c r="HA64" s="168"/>
      <c r="HB64" s="168"/>
      <c r="HC64" s="168"/>
      <c r="HD64" s="168"/>
      <c r="HE64" s="168"/>
      <c r="HF64" s="168"/>
      <c r="HG64" s="168"/>
      <c r="HH64" s="168"/>
      <c r="HI64" s="168"/>
      <c r="HJ64" s="168"/>
      <c r="HK64" s="168"/>
      <c r="HL64" s="168"/>
      <c r="HM64" s="168"/>
      <c r="HN64" s="168"/>
      <c r="HO64" s="168"/>
      <c r="HP64" s="168"/>
      <c r="HQ64" s="168"/>
      <c r="HR64" s="168"/>
      <c r="HS64" s="168"/>
      <c r="HT64" s="168"/>
      <c r="HU64" s="168"/>
      <c r="HV64" s="168"/>
      <c r="HW64" s="168"/>
      <c r="HX64" s="168"/>
      <c r="HY64" s="168"/>
      <c r="HZ64" s="168"/>
      <c r="IA64" s="168"/>
      <c r="IB64" s="168"/>
      <c r="IC64" s="168"/>
      <c r="ID64" s="168"/>
      <c r="IE64" s="168"/>
      <c r="IF64" s="168"/>
      <c r="IG64" s="168"/>
      <c r="IH64" s="168"/>
      <c r="II64" s="168"/>
      <c r="IJ64" s="168"/>
      <c r="IK64" s="168"/>
      <c r="IL64" s="168"/>
    </row>
    <row r="65" spans="1:246" ht="15.75" customHeight="1" outlineLevel="2" x14ac:dyDescent="0.35">
      <c r="A65" s="3" t="s">
        <v>843</v>
      </c>
      <c r="B65" s="70"/>
      <c r="C65" s="70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94"/>
      <c r="AI65" s="168"/>
      <c r="AJ65" s="168"/>
      <c r="AK65" s="168"/>
      <c r="AL65" s="168"/>
      <c r="AM65" s="168"/>
      <c r="AN65" s="168"/>
      <c r="AO65" s="168"/>
      <c r="AP65" s="168"/>
      <c r="AQ65" s="168"/>
      <c r="AR65" s="168"/>
      <c r="AS65" s="168"/>
      <c r="AT65" s="168"/>
      <c r="AU65" s="168"/>
      <c r="AV65" s="168"/>
      <c r="AW65" s="168"/>
      <c r="AX65" s="168"/>
      <c r="AY65" s="168"/>
      <c r="AZ65" s="168"/>
      <c r="BA65" s="168"/>
      <c r="BB65" s="168"/>
      <c r="BC65" s="168"/>
      <c r="BD65" s="168"/>
      <c r="BE65" s="168"/>
      <c r="BF65" s="168"/>
      <c r="BG65" s="168"/>
      <c r="BH65" s="168"/>
      <c r="BI65" s="168"/>
      <c r="BJ65" s="168"/>
      <c r="BK65" s="168"/>
      <c r="BL65" s="168"/>
      <c r="BM65" s="194"/>
      <c r="BN65" s="168"/>
      <c r="BO65" s="168"/>
      <c r="BP65" s="168"/>
      <c r="BQ65" s="168"/>
      <c r="BR65" s="168"/>
      <c r="BS65" s="168"/>
      <c r="BT65" s="168"/>
      <c r="BU65" s="168"/>
      <c r="BV65" s="168"/>
      <c r="BW65" s="168"/>
      <c r="BX65" s="168"/>
      <c r="BY65" s="168"/>
      <c r="BZ65" s="168"/>
      <c r="CA65" s="168"/>
      <c r="CB65" s="168"/>
      <c r="CC65" s="168"/>
      <c r="CD65" s="168"/>
      <c r="CE65" s="168"/>
      <c r="CF65" s="168"/>
      <c r="CG65" s="168"/>
      <c r="CH65" s="168"/>
      <c r="CI65" s="168"/>
      <c r="CJ65" s="168"/>
      <c r="CK65" s="168"/>
      <c r="CL65" s="168"/>
      <c r="CM65" s="168"/>
      <c r="CN65" s="168"/>
      <c r="CO65" s="168"/>
      <c r="CP65" s="168"/>
      <c r="CQ65" s="168"/>
      <c r="CR65" s="168"/>
      <c r="CS65" s="168"/>
      <c r="CT65" s="168"/>
      <c r="CU65" s="168"/>
      <c r="CV65" s="168"/>
      <c r="CW65" s="168"/>
      <c r="CX65" s="168"/>
      <c r="CY65" s="168"/>
      <c r="CZ65" s="168"/>
      <c r="DA65" s="168"/>
      <c r="DB65" s="168"/>
      <c r="DC65" s="168"/>
      <c r="DD65" s="168"/>
      <c r="DE65" s="168"/>
      <c r="DF65" s="168"/>
      <c r="DG65" s="168"/>
      <c r="DH65" s="168"/>
      <c r="DI65" s="168"/>
      <c r="DJ65" s="168"/>
      <c r="DK65" s="168"/>
      <c r="DL65" s="168"/>
      <c r="DM65" s="168"/>
      <c r="DN65" s="168"/>
      <c r="DO65" s="168"/>
      <c r="DP65" s="168"/>
      <c r="DQ65" s="168"/>
      <c r="DR65" s="168"/>
      <c r="DS65" s="168"/>
      <c r="DT65" s="168"/>
      <c r="DU65" s="168"/>
      <c r="DV65" s="168"/>
      <c r="DW65" s="168"/>
      <c r="DX65" s="168"/>
      <c r="DY65" s="168"/>
      <c r="DZ65" s="168"/>
      <c r="EA65" s="168"/>
      <c r="EB65" s="168"/>
      <c r="EC65" s="168"/>
      <c r="ED65" s="168"/>
      <c r="EE65" s="168"/>
      <c r="EF65" s="168"/>
      <c r="EG65" s="168"/>
      <c r="EH65" s="168"/>
      <c r="EI65" s="168"/>
      <c r="EJ65" s="168"/>
      <c r="EK65" s="168"/>
      <c r="EL65" s="168"/>
      <c r="EM65" s="168"/>
      <c r="EN65" s="168"/>
      <c r="EO65" s="168"/>
      <c r="EP65" s="168"/>
      <c r="EQ65" s="168"/>
      <c r="ER65" s="168"/>
      <c r="ES65" s="168"/>
      <c r="ET65" s="168"/>
      <c r="EU65" s="168"/>
      <c r="EV65" s="168"/>
      <c r="EW65" s="168"/>
      <c r="EX65" s="168"/>
      <c r="EY65" s="168"/>
      <c r="EZ65" s="168"/>
      <c r="FA65" s="168"/>
      <c r="FB65" s="168"/>
      <c r="FC65" s="168"/>
      <c r="FD65" s="168"/>
      <c r="FE65" s="168"/>
      <c r="FF65" s="168"/>
      <c r="FG65" s="168"/>
      <c r="FH65" s="168"/>
      <c r="FI65" s="168"/>
      <c r="FJ65" s="168"/>
      <c r="FK65" s="168"/>
      <c r="FL65" s="168"/>
      <c r="FM65" s="168"/>
      <c r="FN65" s="168"/>
      <c r="FO65" s="168"/>
      <c r="FP65" s="168"/>
      <c r="FQ65" s="168"/>
      <c r="FR65" s="168"/>
      <c r="FS65" s="168"/>
      <c r="FT65" s="168"/>
      <c r="FU65" s="168"/>
      <c r="FV65" s="168"/>
      <c r="FW65" s="168"/>
      <c r="FX65" s="168"/>
      <c r="FY65" s="168"/>
      <c r="FZ65" s="168"/>
      <c r="GA65" s="168"/>
      <c r="GB65" s="168"/>
      <c r="GC65" s="168"/>
      <c r="GD65" s="168"/>
      <c r="GE65" s="168"/>
      <c r="GF65" s="168"/>
      <c r="GG65" s="168"/>
      <c r="GH65" s="168"/>
      <c r="GI65" s="168"/>
      <c r="GJ65" s="168"/>
      <c r="GK65" s="168"/>
      <c r="GL65" s="168"/>
      <c r="GM65" s="168"/>
      <c r="GN65" s="168"/>
      <c r="GO65" s="168"/>
      <c r="GP65" s="168"/>
      <c r="GQ65" s="168"/>
      <c r="GR65" s="168"/>
      <c r="GS65" s="168"/>
      <c r="GT65" s="168"/>
      <c r="GU65" s="168"/>
      <c r="GV65" s="168"/>
      <c r="GW65" s="168"/>
      <c r="GX65" s="168"/>
      <c r="GY65" s="168"/>
      <c r="GZ65" s="168"/>
      <c r="HA65" s="168"/>
      <c r="HB65" s="168"/>
      <c r="HC65" s="168"/>
      <c r="HD65" s="168"/>
      <c r="HE65" s="168"/>
      <c r="HF65" s="168"/>
      <c r="HG65" s="168"/>
      <c r="HH65" s="168"/>
      <c r="HI65" s="168"/>
      <c r="HJ65" s="168"/>
      <c r="HK65" s="168"/>
      <c r="HL65" s="168"/>
      <c r="HM65" s="168"/>
      <c r="HN65" s="168"/>
      <c r="HO65" s="168"/>
      <c r="HP65" s="168"/>
      <c r="HQ65" s="168"/>
      <c r="HR65" s="168"/>
      <c r="HS65" s="168"/>
      <c r="HT65" s="168"/>
      <c r="HU65" s="168"/>
      <c r="HV65" s="168"/>
      <c r="HW65" s="168"/>
      <c r="HX65" s="168"/>
      <c r="HY65" s="168"/>
      <c r="HZ65" s="168"/>
      <c r="IA65" s="168"/>
      <c r="IB65" s="168"/>
      <c r="IC65" s="168"/>
      <c r="ID65" s="168"/>
      <c r="IE65" s="168"/>
      <c r="IF65" s="168"/>
      <c r="IG65" s="168"/>
      <c r="IH65" s="168"/>
      <c r="II65" s="168"/>
      <c r="IJ65" s="168"/>
      <c r="IK65" s="168"/>
      <c r="IL65" s="168"/>
    </row>
    <row r="66" spans="1:246" ht="15.75" customHeight="1" outlineLevel="2" x14ac:dyDescent="0.35">
      <c r="A66" s="3" t="s">
        <v>808</v>
      </c>
      <c r="B66" s="70"/>
      <c r="C66" s="70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94"/>
      <c r="AI66" s="168">
        <v>300</v>
      </c>
      <c r="AJ66" s="168"/>
      <c r="AK66" s="168"/>
      <c r="AL66" s="168"/>
      <c r="AM66" s="168">
        <v>2200</v>
      </c>
      <c r="AN66" s="168"/>
      <c r="AO66" s="168"/>
      <c r="AP66" s="168"/>
      <c r="AQ66" s="168"/>
      <c r="AR66" s="168"/>
      <c r="AS66" s="168"/>
      <c r="AT66" s="168"/>
      <c r="AU66" s="168"/>
      <c r="AV66" s="168"/>
      <c r="AW66" s="168"/>
      <c r="AX66" s="168"/>
      <c r="AY66" s="168"/>
      <c r="AZ66" s="168"/>
      <c r="BA66" s="168">
        <v>3810</v>
      </c>
      <c r="BB66" s="168">
        <v>8321</v>
      </c>
      <c r="BC66" s="168"/>
      <c r="BD66" s="168"/>
      <c r="BE66" s="168"/>
      <c r="BF66" s="168"/>
      <c r="BG66" s="168"/>
      <c r="BH66" s="168"/>
      <c r="BI66" s="168"/>
      <c r="BJ66" s="168"/>
      <c r="BK66" s="168"/>
      <c r="BL66" s="168"/>
      <c r="BM66" s="194">
        <f>7028+6682.55</f>
        <v>13710.55</v>
      </c>
      <c r="BN66" s="168"/>
      <c r="BO66" s="168"/>
      <c r="BP66" s="168"/>
      <c r="BQ66" s="168"/>
      <c r="BR66" s="168"/>
      <c r="BS66" s="168"/>
      <c r="BT66" s="168"/>
      <c r="BU66" s="168"/>
      <c r="BV66" s="168"/>
      <c r="BW66" s="168"/>
      <c r="BX66" s="168">
        <v>250</v>
      </c>
      <c r="BY66" s="168"/>
      <c r="BZ66" s="168">
        <v>2827.3</v>
      </c>
      <c r="CA66" s="168"/>
      <c r="CB66" s="168"/>
      <c r="CC66" s="168"/>
      <c r="CD66" s="168"/>
      <c r="CE66" s="168">
        <v>1500</v>
      </c>
      <c r="CF66" s="168"/>
      <c r="CG66" s="168"/>
      <c r="CH66" s="168"/>
      <c r="CI66" s="168"/>
      <c r="CJ66" s="168"/>
      <c r="CK66" s="168"/>
      <c r="CL66" s="168"/>
      <c r="CM66" s="168"/>
      <c r="CN66" s="168"/>
      <c r="CO66" s="168"/>
      <c r="CP66" s="168"/>
      <c r="CQ66" s="168"/>
      <c r="CR66" s="168"/>
      <c r="CS66" s="168"/>
      <c r="CT66" s="168"/>
      <c r="CU66" s="168"/>
      <c r="CV66" s="168"/>
      <c r="CW66" s="168"/>
      <c r="CX66" s="168"/>
      <c r="CY66" s="168"/>
      <c r="CZ66" s="168"/>
      <c r="DA66" s="168"/>
      <c r="DB66" s="168"/>
      <c r="DC66" s="168"/>
      <c r="DD66" s="168"/>
      <c r="DE66" s="168"/>
      <c r="DF66" s="168"/>
      <c r="DG66" s="168"/>
      <c r="DH66" s="168"/>
      <c r="DI66" s="168"/>
      <c r="DJ66" s="168"/>
      <c r="DK66" s="168"/>
      <c r="DL66" s="168"/>
      <c r="DM66" s="168"/>
      <c r="DN66" s="168"/>
      <c r="DO66" s="168"/>
      <c r="DP66" s="168"/>
      <c r="DQ66" s="168"/>
      <c r="DR66" s="168"/>
      <c r="DS66" s="168"/>
      <c r="DT66" s="168"/>
      <c r="DU66" s="168"/>
      <c r="DV66" s="168"/>
      <c r="DW66" s="168"/>
      <c r="DX66" s="168"/>
      <c r="DY66" s="168"/>
      <c r="DZ66" s="168"/>
      <c r="EA66" s="168"/>
      <c r="EB66" s="168"/>
      <c r="EC66" s="168"/>
      <c r="ED66" s="168"/>
      <c r="EE66" s="168"/>
      <c r="EF66" s="168"/>
      <c r="EG66" s="168"/>
      <c r="EH66" s="168"/>
      <c r="EI66" s="168"/>
      <c r="EJ66" s="168"/>
      <c r="EK66" s="168"/>
      <c r="EL66" s="168"/>
      <c r="EM66" s="168"/>
      <c r="EN66" s="168"/>
      <c r="EO66" s="168"/>
      <c r="EP66" s="168"/>
      <c r="EQ66" s="168"/>
      <c r="ER66" s="168"/>
      <c r="ES66" s="168"/>
      <c r="ET66" s="168"/>
      <c r="EU66" s="168"/>
      <c r="EV66" s="168"/>
      <c r="EW66" s="168"/>
      <c r="EX66" s="168"/>
      <c r="EY66" s="168"/>
      <c r="EZ66" s="168"/>
      <c r="FA66" s="168"/>
      <c r="FB66" s="168"/>
      <c r="FC66" s="168"/>
      <c r="FD66" s="168"/>
      <c r="FE66" s="168"/>
      <c r="FF66" s="168"/>
      <c r="FG66" s="168"/>
      <c r="FH66" s="168"/>
      <c r="FI66" s="168"/>
      <c r="FJ66" s="168"/>
      <c r="FK66" s="168"/>
      <c r="FL66" s="168"/>
      <c r="FM66" s="168"/>
      <c r="FN66" s="168"/>
      <c r="FO66" s="168"/>
      <c r="FP66" s="168"/>
      <c r="FQ66" s="168"/>
      <c r="FR66" s="168"/>
      <c r="FS66" s="168"/>
      <c r="FT66" s="168"/>
      <c r="FU66" s="168"/>
      <c r="FV66" s="168"/>
      <c r="FW66" s="168"/>
      <c r="FX66" s="168"/>
      <c r="FY66" s="168"/>
      <c r="FZ66" s="168"/>
      <c r="GA66" s="168"/>
      <c r="GB66" s="168"/>
      <c r="GC66" s="168"/>
      <c r="GD66" s="168"/>
      <c r="GE66" s="168"/>
      <c r="GF66" s="168"/>
      <c r="GG66" s="168"/>
      <c r="GH66" s="168"/>
      <c r="GI66" s="168"/>
      <c r="GJ66" s="168"/>
      <c r="GK66" s="168"/>
      <c r="GL66" s="168"/>
      <c r="GM66" s="168"/>
      <c r="GN66" s="168"/>
      <c r="GO66" s="168"/>
      <c r="GP66" s="168"/>
      <c r="GQ66" s="168"/>
      <c r="GR66" s="168"/>
      <c r="GS66" s="168"/>
      <c r="GT66" s="168"/>
      <c r="GU66" s="168"/>
      <c r="GV66" s="168"/>
      <c r="GW66" s="168"/>
      <c r="GX66" s="168"/>
      <c r="GY66" s="168"/>
      <c r="GZ66" s="168"/>
      <c r="HA66" s="168"/>
      <c r="HB66" s="168"/>
      <c r="HC66" s="168"/>
      <c r="HD66" s="168"/>
      <c r="HE66" s="168"/>
      <c r="HF66" s="168"/>
      <c r="HG66" s="168"/>
      <c r="HH66" s="168"/>
      <c r="HI66" s="168"/>
      <c r="HJ66" s="168"/>
      <c r="HK66" s="168"/>
      <c r="HL66" s="168"/>
      <c r="HM66" s="168"/>
      <c r="HN66" s="168"/>
      <c r="HO66" s="168"/>
      <c r="HP66" s="168"/>
      <c r="HQ66" s="168"/>
      <c r="HR66" s="168"/>
      <c r="HS66" s="168"/>
      <c r="HT66" s="168"/>
      <c r="HU66" s="168"/>
      <c r="HV66" s="168"/>
      <c r="HW66" s="168"/>
      <c r="HX66" s="168"/>
      <c r="HY66" s="168"/>
      <c r="HZ66" s="168"/>
      <c r="IA66" s="168"/>
      <c r="IB66" s="168"/>
      <c r="IC66" s="168"/>
      <c r="ID66" s="168"/>
      <c r="IE66" s="168"/>
      <c r="IF66" s="168"/>
      <c r="IG66" s="168"/>
      <c r="IH66" s="168"/>
      <c r="II66" s="168"/>
      <c r="IJ66" s="168"/>
      <c r="IK66" s="168"/>
      <c r="IL66" s="168"/>
    </row>
    <row r="67" spans="1:246" ht="15.75" customHeight="1" x14ac:dyDescent="0.35">
      <c r="B67" s="70"/>
      <c r="C67" s="70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</row>
    <row r="68" spans="1:246" ht="15.75" customHeight="1" x14ac:dyDescent="0.35">
      <c r="A68" s="73" t="s">
        <v>844</v>
      </c>
      <c r="B68" s="70"/>
      <c r="C68" s="70"/>
      <c r="D68" s="164">
        <f t="shared" ref="D68:CQ68" si="342">SUM(D69:D71)</f>
        <v>0</v>
      </c>
      <c r="E68" s="164">
        <f t="shared" si="342"/>
        <v>0</v>
      </c>
      <c r="F68" s="164">
        <f t="shared" si="342"/>
        <v>0</v>
      </c>
      <c r="G68" s="164">
        <f t="shared" si="342"/>
        <v>0</v>
      </c>
      <c r="H68" s="164">
        <f t="shared" si="342"/>
        <v>0</v>
      </c>
      <c r="I68" s="164">
        <f t="shared" si="342"/>
        <v>0</v>
      </c>
      <c r="J68" s="164">
        <f t="shared" si="342"/>
        <v>0</v>
      </c>
      <c r="K68" s="164">
        <f t="shared" si="342"/>
        <v>0</v>
      </c>
      <c r="L68" s="164">
        <f t="shared" si="342"/>
        <v>0</v>
      </c>
      <c r="M68" s="164">
        <f t="shared" si="342"/>
        <v>0</v>
      </c>
      <c r="N68" s="164">
        <f t="shared" si="342"/>
        <v>0</v>
      </c>
      <c r="O68" s="164">
        <f t="shared" si="342"/>
        <v>0</v>
      </c>
      <c r="P68" s="164">
        <f t="shared" si="342"/>
        <v>0</v>
      </c>
      <c r="Q68" s="164">
        <f t="shared" si="342"/>
        <v>0</v>
      </c>
      <c r="R68" s="164">
        <f t="shared" si="342"/>
        <v>0</v>
      </c>
      <c r="S68" s="164">
        <f t="shared" si="342"/>
        <v>0</v>
      </c>
      <c r="T68" s="164">
        <f t="shared" si="342"/>
        <v>0</v>
      </c>
      <c r="U68" s="164">
        <f t="shared" si="342"/>
        <v>0</v>
      </c>
      <c r="V68" s="164">
        <f t="shared" si="342"/>
        <v>0</v>
      </c>
      <c r="W68" s="164">
        <f t="shared" si="342"/>
        <v>0</v>
      </c>
      <c r="X68" s="164">
        <f t="shared" si="342"/>
        <v>0</v>
      </c>
      <c r="Y68" s="164">
        <f t="shared" si="342"/>
        <v>0</v>
      </c>
      <c r="Z68" s="164">
        <f t="shared" si="342"/>
        <v>0</v>
      </c>
      <c r="AA68" s="164">
        <f t="shared" si="342"/>
        <v>0</v>
      </c>
      <c r="AB68" s="164">
        <f t="shared" si="342"/>
        <v>0</v>
      </c>
      <c r="AC68" s="164">
        <f t="shared" si="342"/>
        <v>0</v>
      </c>
      <c r="AD68" s="164">
        <f t="shared" si="342"/>
        <v>0</v>
      </c>
      <c r="AE68" s="164">
        <f t="shared" si="342"/>
        <v>0</v>
      </c>
      <c r="AF68" s="164">
        <f t="shared" si="342"/>
        <v>0</v>
      </c>
      <c r="AG68" s="164">
        <f t="shared" si="342"/>
        <v>0</v>
      </c>
      <c r="AH68" s="193">
        <f t="shared" si="342"/>
        <v>0</v>
      </c>
      <c r="AI68" s="164">
        <f t="shared" si="342"/>
        <v>0</v>
      </c>
      <c r="AJ68" s="164">
        <f t="shared" si="342"/>
        <v>0</v>
      </c>
      <c r="AK68" s="164">
        <f t="shared" si="342"/>
        <v>0</v>
      </c>
      <c r="AL68" s="164">
        <f t="shared" si="342"/>
        <v>0</v>
      </c>
      <c r="AM68" s="164">
        <f t="shared" si="342"/>
        <v>0</v>
      </c>
      <c r="AN68" s="164">
        <f t="shared" si="342"/>
        <v>0</v>
      </c>
      <c r="AO68" s="164">
        <f t="shared" si="342"/>
        <v>0</v>
      </c>
      <c r="AP68" s="164">
        <f t="shared" si="342"/>
        <v>0</v>
      </c>
      <c r="AQ68" s="164">
        <f t="shared" si="342"/>
        <v>0</v>
      </c>
      <c r="AR68" s="164">
        <f t="shared" si="342"/>
        <v>0</v>
      </c>
      <c r="AS68" s="164">
        <f t="shared" si="342"/>
        <v>0</v>
      </c>
      <c r="AT68" s="164">
        <f t="shared" si="342"/>
        <v>0</v>
      </c>
      <c r="AU68" s="164">
        <f t="shared" si="342"/>
        <v>0</v>
      </c>
      <c r="AV68" s="164">
        <f t="shared" si="342"/>
        <v>0</v>
      </c>
      <c r="AW68" s="164">
        <f t="shared" si="342"/>
        <v>0</v>
      </c>
      <c r="AX68" s="164">
        <f t="shared" si="342"/>
        <v>0</v>
      </c>
      <c r="AY68" s="164">
        <f t="shared" si="342"/>
        <v>0</v>
      </c>
      <c r="AZ68" s="164">
        <f t="shared" si="342"/>
        <v>0</v>
      </c>
      <c r="BA68" s="164">
        <f t="shared" si="342"/>
        <v>1.57</v>
      </c>
      <c r="BB68" s="164">
        <f t="shared" si="342"/>
        <v>2.21</v>
      </c>
      <c r="BC68" s="164">
        <f t="shared" si="342"/>
        <v>0</v>
      </c>
      <c r="BD68" s="164">
        <f t="shared" si="342"/>
        <v>0</v>
      </c>
      <c r="BE68" s="164">
        <f t="shared" si="342"/>
        <v>0</v>
      </c>
      <c r="BF68" s="164">
        <f t="shared" si="342"/>
        <v>0</v>
      </c>
      <c r="BG68" s="164">
        <f t="shared" si="342"/>
        <v>0</v>
      </c>
      <c r="BH68" s="164">
        <f t="shared" si="342"/>
        <v>0</v>
      </c>
      <c r="BI68" s="164">
        <f t="shared" si="342"/>
        <v>0</v>
      </c>
      <c r="BJ68" s="164">
        <f t="shared" si="342"/>
        <v>0</v>
      </c>
      <c r="BK68" s="164">
        <f t="shared" si="342"/>
        <v>0</v>
      </c>
      <c r="BL68" s="164">
        <f t="shared" si="342"/>
        <v>3701.18</v>
      </c>
      <c r="BM68" s="193">
        <f t="shared" si="342"/>
        <v>0</v>
      </c>
      <c r="BN68" s="164">
        <f t="shared" si="342"/>
        <v>0</v>
      </c>
      <c r="BO68" s="164">
        <f t="shared" si="342"/>
        <v>0</v>
      </c>
      <c r="BP68" s="164">
        <f t="shared" si="342"/>
        <v>0</v>
      </c>
      <c r="BQ68" s="164">
        <f t="shared" si="342"/>
        <v>0</v>
      </c>
      <c r="BR68" s="164">
        <f t="shared" si="342"/>
        <v>0</v>
      </c>
      <c r="BS68" s="164">
        <f t="shared" si="342"/>
        <v>0</v>
      </c>
      <c r="BT68" s="164">
        <f t="shared" si="342"/>
        <v>0</v>
      </c>
      <c r="BU68" s="164">
        <f t="shared" si="342"/>
        <v>0</v>
      </c>
      <c r="BV68" s="164">
        <f t="shared" si="342"/>
        <v>0</v>
      </c>
      <c r="BW68" s="164">
        <f t="shared" si="342"/>
        <v>0</v>
      </c>
      <c r="BX68" s="164">
        <f t="shared" si="342"/>
        <v>0</v>
      </c>
      <c r="BY68" s="164">
        <f t="shared" si="342"/>
        <v>0</v>
      </c>
      <c r="BZ68" s="164">
        <f t="shared" si="342"/>
        <v>0</v>
      </c>
      <c r="CA68" s="164">
        <f t="shared" si="342"/>
        <v>0</v>
      </c>
      <c r="CB68" s="164">
        <f t="shared" si="342"/>
        <v>0</v>
      </c>
      <c r="CC68" s="164">
        <f t="shared" si="342"/>
        <v>0</v>
      </c>
      <c r="CD68" s="164">
        <f t="shared" si="342"/>
        <v>0</v>
      </c>
      <c r="CE68" s="164">
        <f t="shared" si="342"/>
        <v>0</v>
      </c>
      <c r="CF68" s="164">
        <f t="shared" si="342"/>
        <v>0</v>
      </c>
      <c r="CG68" s="164">
        <f t="shared" si="342"/>
        <v>0</v>
      </c>
      <c r="CH68" s="164">
        <f t="shared" si="342"/>
        <v>0</v>
      </c>
      <c r="CI68" s="164">
        <f t="shared" si="342"/>
        <v>0</v>
      </c>
      <c r="CJ68" s="164">
        <f t="shared" si="342"/>
        <v>0</v>
      </c>
      <c r="CK68" s="164">
        <f t="shared" si="342"/>
        <v>0</v>
      </c>
      <c r="CL68" s="164">
        <f t="shared" si="342"/>
        <v>0</v>
      </c>
      <c r="CM68" s="164">
        <f t="shared" si="342"/>
        <v>0</v>
      </c>
      <c r="CN68" s="164">
        <f t="shared" si="342"/>
        <v>0</v>
      </c>
      <c r="CO68" s="164">
        <f t="shared" si="342"/>
        <v>0</v>
      </c>
      <c r="CP68" s="164">
        <f t="shared" si="342"/>
        <v>0</v>
      </c>
      <c r="CQ68" s="164">
        <f t="shared" si="342"/>
        <v>0</v>
      </c>
      <c r="CR68" s="164">
        <f t="shared" ref="CR68:FC68" si="343">SUM(CR69:CR71)</f>
        <v>0</v>
      </c>
      <c r="CS68" s="164">
        <f t="shared" si="343"/>
        <v>0</v>
      </c>
      <c r="CT68" s="164">
        <f t="shared" si="343"/>
        <v>0</v>
      </c>
      <c r="CU68" s="164">
        <f t="shared" si="343"/>
        <v>0</v>
      </c>
      <c r="CV68" s="164">
        <f t="shared" si="343"/>
        <v>0</v>
      </c>
      <c r="CW68" s="164">
        <f t="shared" si="343"/>
        <v>0</v>
      </c>
      <c r="CX68" s="164">
        <f t="shared" si="343"/>
        <v>0</v>
      </c>
      <c r="CY68" s="164">
        <f t="shared" si="343"/>
        <v>0</v>
      </c>
      <c r="CZ68" s="164">
        <f t="shared" si="343"/>
        <v>0</v>
      </c>
      <c r="DA68" s="164">
        <f t="shared" si="343"/>
        <v>0</v>
      </c>
      <c r="DB68" s="164">
        <f t="shared" si="343"/>
        <v>0</v>
      </c>
      <c r="DC68" s="164">
        <f t="shared" si="343"/>
        <v>0</v>
      </c>
      <c r="DD68" s="164">
        <f t="shared" si="343"/>
        <v>0</v>
      </c>
      <c r="DE68" s="164">
        <f t="shared" si="343"/>
        <v>0</v>
      </c>
      <c r="DF68" s="164">
        <f t="shared" si="343"/>
        <v>0</v>
      </c>
      <c r="DG68" s="164">
        <f t="shared" si="343"/>
        <v>0</v>
      </c>
      <c r="DH68" s="164">
        <f t="shared" si="343"/>
        <v>0</v>
      </c>
      <c r="DI68" s="164">
        <f t="shared" si="343"/>
        <v>0</v>
      </c>
      <c r="DJ68" s="164">
        <f t="shared" si="343"/>
        <v>0</v>
      </c>
      <c r="DK68" s="164">
        <f t="shared" si="343"/>
        <v>0</v>
      </c>
      <c r="DL68" s="164">
        <f t="shared" si="343"/>
        <v>0</v>
      </c>
      <c r="DM68" s="164">
        <f t="shared" si="343"/>
        <v>0</v>
      </c>
      <c r="DN68" s="164">
        <f t="shared" si="343"/>
        <v>0</v>
      </c>
      <c r="DO68" s="164">
        <f t="shared" si="343"/>
        <v>0</v>
      </c>
      <c r="DP68" s="164">
        <f t="shared" si="343"/>
        <v>0</v>
      </c>
      <c r="DQ68" s="164">
        <f t="shared" si="343"/>
        <v>0</v>
      </c>
      <c r="DR68" s="164">
        <f t="shared" si="343"/>
        <v>0</v>
      </c>
      <c r="DS68" s="164">
        <f t="shared" si="343"/>
        <v>0</v>
      </c>
      <c r="DT68" s="164">
        <f t="shared" si="343"/>
        <v>0</v>
      </c>
      <c r="DU68" s="164">
        <f t="shared" si="343"/>
        <v>0</v>
      </c>
      <c r="DV68" s="164">
        <f t="shared" si="343"/>
        <v>0</v>
      </c>
      <c r="DW68" s="164">
        <f t="shared" si="343"/>
        <v>0</v>
      </c>
      <c r="DX68" s="164">
        <f t="shared" si="343"/>
        <v>0</v>
      </c>
      <c r="DY68" s="164">
        <f t="shared" si="343"/>
        <v>0</v>
      </c>
      <c r="DZ68" s="164">
        <f t="shared" si="343"/>
        <v>0</v>
      </c>
      <c r="EA68" s="164">
        <f t="shared" si="343"/>
        <v>0</v>
      </c>
      <c r="EB68" s="164">
        <f t="shared" si="343"/>
        <v>0</v>
      </c>
      <c r="EC68" s="164">
        <f t="shared" si="343"/>
        <v>0</v>
      </c>
      <c r="ED68" s="164">
        <f t="shared" si="343"/>
        <v>0</v>
      </c>
      <c r="EE68" s="164">
        <f t="shared" si="343"/>
        <v>0</v>
      </c>
      <c r="EF68" s="164">
        <f t="shared" si="343"/>
        <v>0</v>
      </c>
      <c r="EG68" s="164">
        <f t="shared" si="343"/>
        <v>0</v>
      </c>
      <c r="EH68" s="164">
        <f t="shared" si="343"/>
        <v>0</v>
      </c>
      <c r="EI68" s="164">
        <f t="shared" si="343"/>
        <v>0</v>
      </c>
      <c r="EJ68" s="164">
        <f t="shared" si="343"/>
        <v>0</v>
      </c>
      <c r="EK68" s="164">
        <f t="shared" si="343"/>
        <v>0</v>
      </c>
      <c r="EL68" s="164">
        <f t="shared" si="343"/>
        <v>0</v>
      </c>
      <c r="EM68" s="164">
        <f t="shared" si="343"/>
        <v>0</v>
      </c>
      <c r="EN68" s="164">
        <f t="shared" si="343"/>
        <v>0</v>
      </c>
      <c r="EO68" s="164">
        <f t="shared" si="343"/>
        <v>0</v>
      </c>
      <c r="EP68" s="164">
        <f t="shared" si="343"/>
        <v>0</v>
      </c>
      <c r="EQ68" s="164">
        <f t="shared" si="343"/>
        <v>0</v>
      </c>
      <c r="ER68" s="164">
        <f t="shared" si="343"/>
        <v>0</v>
      </c>
      <c r="ES68" s="164">
        <f t="shared" si="343"/>
        <v>0</v>
      </c>
      <c r="ET68" s="164">
        <f t="shared" si="343"/>
        <v>0</v>
      </c>
      <c r="EU68" s="164">
        <f t="shared" si="343"/>
        <v>0</v>
      </c>
      <c r="EV68" s="164">
        <f t="shared" si="343"/>
        <v>0</v>
      </c>
      <c r="EW68" s="164">
        <f t="shared" si="343"/>
        <v>0</v>
      </c>
      <c r="EX68" s="164">
        <f t="shared" si="343"/>
        <v>0</v>
      </c>
      <c r="EY68" s="164">
        <f t="shared" si="343"/>
        <v>0</v>
      </c>
      <c r="EZ68" s="164">
        <f t="shared" si="343"/>
        <v>0</v>
      </c>
      <c r="FA68" s="164">
        <f t="shared" si="343"/>
        <v>0</v>
      </c>
      <c r="FB68" s="164">
        <f t="shared" si="343"/>
        <v>0</v>
      </c>
      <c r="FC68" s="164">
        <f t="shared" si="343"/>
        <v>0</v>
      </c>
      <c r="FD68" s="164">
        <f t="shared" ref="FD68:HO68" si="344">SUM(FD69:FD71)</f>
        <v>0</v>
      </c>
      <c r="FE68" s="164">
        <f t="shared" si="344"/>
        <v>0</v>
      </c>
      <c r="FF68" s="164">
        <f t="shared" si="344"/>
        <v>0</v>
      </c>
      <c r="FG68" s="164">
        <f t="shared" si="344"/>
        <v>0</v>
      </c>
      <c r="FH68" s="164">
        <f t="shared" si="344"/>
        <v>0</v>
      </c>
      <c r="FI68" s="164">
        <f t="shared" si="344"/>
        <v>0</v>
      </c>
      <c r="FJ68" s="164">
        <f t="shared" si="344"/>
        <v>0</v>
      </c>
      <c r="FK68" s="164">
        <f t="shared" si="344"/>
        <v>0</v>
      </c>
      <c r="FL68" s="164">
        <f t="shared" si="344"/>
        <v>0</v>
      </c>
      <c r="FM68" s="164">
        <f t="shared" si="344"/>
        <v>0</v>
      </c>
      <c r="FN68" s="164">
        <f t="shared" si="344"/>
        <v>0</v>
      </c>
      <c r="FO68" s="164">
        <f t="shared" si="344"/>
        <v>0</v>
      </c>
      <c r="FP68" s="164">
        <f t="shared" si="344"/>
        <v>0</v>
      </c>
      <c r="FQ68" s="164">
        <f t="shared" si="344"/>
        <v>0</v>
      </c>
      <c r="FR68" s="164">
        <f t="shared" si="344"/>
        <v>0</v>
      </c>
      <c r="FS68" s="164">
        <f t="shared" si="344"/>
        <v>0</v>
      </c>
      <c r="FT68" s="164">
        <f t="shared" si="344"/>
        <v>0</v>
      </c>
      <c r="FU68" s="164">
        <f t="shared" si="344"/>
        <v>0</v>
      </c>
      <c r="FV68" s="164">
        <f t="shared" si="344"/>
        <v>0</v>
      </c>
      <c r="FW68" s="164">
        <f t="shared" si="344"/>
        <v>0</v>
      </c>
      <c r="FX68" s="164">
        <f t="shared" si="344"/>
        <v>0</v>
      </c>
      <c r="FY68" s="164">
        <f t="shared" si="344"/>
        <v>0</v>
      </c>
      <c r="FZ68" s="164">
        <f t="shared" si="344"/>
        <v>0</v>
      </c>
      <c r="GA68" s="164">
        <f t="shared" si="344"/>
        <v>0</v>
      </c>
      <c r="GB68" s="164">
        <f t="shared" si="344"/>
        <v>0</v>
      </c>
      <c r="GC68" s="164">
        <f t="shared" si="344"/>
        <v>0</v>
      </c>
      <c r="GD68" s="164">
        <f t="shared" si="344"/>
        <v>0</v>
      </c>
      <c r="GE68" s="164">
        <f t="shared" si="344"/>
        <v>0</v>
      </c>
      <c r="GF68" s="164">
        <f t="shared" si="344"/>
        <v>0</v>
      </c>
      <c r="GG68" s="164">
        <f t="shared" si="344"/>
        <v>0</v>
      </c>
      <c r="GH68" s="164">
        <f t="shared" si="344"/>
        <v>0</v>
      </c>
      <c r="GI68" s="164">
        <f t="shared" si="344"/>
        <v>0</v>
      </c>
      <c r="GJ68" s="164">
        <f t="shared" si="344"/>
        <v>0</v>
      </c>
      <c r="GK68" s="164">
        <f t="shared" si="344"/>
        <v>0</v>
      </c>
      <c r="GL68" s="164">
        <f t="shared" si="344"/>
        <v>0</v>
      </c>
      <c r="GM68" s="164">
        <f t="shared" si="344"/>
        <v>0</v>
      </c>
      <c r="GN68" s="164">
        <f t="shared" si="344"/>
        <v>0</v>
      </c>
      <c r="GO68" s="164">
        <f t="shared" si="344"/>
        <v>0</v>
      </c>
      <c r="GP68" s="164">
        <f t="shared" si="344"/>
        <v>0</v>
      </c>
      <c r="GQ68" s="164">
        <f t="shared" si="344"/>
        <v>0</v>
      </c>
      <c r="GR68" s="164">
        <f t="shared" si="344"/>
        <v>0</v>
      </c>
      <c r="GS68" s="164">
        <f t="shared" si="344"/>
        <v>0</v>
      </c>
      <c r="GT68" s="164">
        <f t="shared" si="344"/>
        <v>0</v>
      </c>
      <c r="GU68" s="164">
        <f t="shared" si="344"/>
        <v>0</v>
      </c>
      <c r="GV68" s="164">
        <f t="shared" si="344"/>
        <v>0</v>
      </c>
      <c r="GW68" s="164">
        <f t="shared" si="344"/>
        <v>0</v>
      </c>
      <c r="GX68" s="164">
        <f t="shared" si="344"/>
        <v>0</v>
      </c>
      <c r="GY68" s="164">
        <f t="shared" si="344"/>
        <v>0</v>
      </c>
      <c r="GZ68" s="164">
        <f t="shared" si="344"/>
        <v>0</v>
      </c>
      <c r="HA68" s="164">
        <f t="shared" si="344"/>
        <v>0</v>
      </c>
      <c r="HB68" s="164">
        <f t="shared" si="344"/>
        <v>0</v>
      </c>
      <c r="HC68" s="164">
        <f t="shared" si="344"/>
        <v>0</v>
      </c>
      <c r="HD68" s="164">
        <f t="shared" si="344"/>
        <v>0</v>
      </c>
      <c r="HE68" s="164">
        <f t="shared" si="344"/>
        <v>0</v>
      </c>
      <c r="HF68" s="164">
        <f t="shared" si="344"/>
        <v>0</v>
      </c>
      <c r="HG68" s="164">
        <f t="shared" si="344"/>
        <v>0</v>
      </c>
      <c r="HH68" s="164">
        <f t="shared" si="344"/>
        <v>0</v>
      </c>
      <c r="HI68" s="164">
        <f t="shared" si="344"/>
        <v>0</v>
      </c>
      <c r="HJ68" s="164">
        <f t="shared" si="344"/>
        <v>0</v>
      </c>
      <c r="HK68" s="164">
        <f t="shared" si="344"/>
        <v>0</v>
      </c>
      <c r="HL68" s="164">
        <f t="shared" si="344"/>
        <v>0</v>
      </c>
      <c r="HM68" s="164">
        <f t="shared" si="344"/>
        <v>0</v>
      </c>
      <c r="HN68" s="164">
        <f t="shared" si="344"/>
        <v>0</v>
      </c>
      <c r="HO68" s="164">
        <f t="shared" si="344"/>
        <v>0</v>
      </c>
      <c r="HP68" s="164">
        <f t="shared" ref="HP68:IL68" si="345">SUM(HP69:HP71)</f>
        <v>0</v>
      </c>
      <c r="HQ68" s="164">
        <f t="shared" si="345"/>
        <v>0</v>
      </c>
      <c r="HR68" s="164">
        <f t="shared" si="345"/>
        <v>0</v>
      </c>
      <c r="HS68" s="164">
        <f t="shared" si="345"/>
        <v>0</v>
      </c>
      <c r="HT68" s="164">
        <f t="shared" si="345"/>
        <v>0</v>
      </c>
      <c r="HU68" s="164">
        <f t="shared" si="345"/>
        <v>0</v>
      </c>
      <c r="HV68" s="164">
        <f t="shared" si="345"/>
        <v>0</v>
      </c>
      <c r="HW68" s="164">
        <f t="shared" si="345"/>
        <v>0</v>
      </c>
      <c r="HX68" s="164">
        <f t="shared" si="345"/>
        <v>0</v>
      </c>
      <c r="HY68" s="164">
        <f t="shared" si="345"/>
        <v>0</v>
      </c>
      <c r="HZ68" s="164">
        <f t="shared" si="345"/>
        <v>0</v>
      </c>
      <c r="IA68" s="164">
        <f t="shared" si="345"/>
        <v>0</v>
      </c>
      <c r="IB68" s="164">
        <f t="shared" si="345"/>
        <v>0</v>
      </c>
      <c r="IC68" s="164">
        <f t="shared" si="345"/>
        <v>0</v>
      </c>
      <c r="ID68" s="164">
        <f t="shared" si="345"/>
        <v>0</v>
      </c>
      <c r="IE68" s="164">
        <f t="shared" si="345"/>
        <v>0</v>
      </c>
      <c r="IF68" s="164">
        <f t="shared" si="345"/>
        <v>0</v>
      </c>
      <c r="IG68" s="164">
        <f t="shared" si="345"/>
        <v>0</v>
      </c>
      <c r="IH68" s="164">
        <f t="shared" si="345"/>
        <v>0</v>
      </c>
      <c r="II68" s="164">
        <f t="shared" si="345"/>
        <v>0</v>
      </c>
      <c r="IJ68" s="164">
        <f t="shared" si="345"/>
        <v>0</v>
      </c>
      <c r="IK68" s="164">
        <f t="shared" si="345"/>
        <v>0</v>
      </c>
      <c r="IL68" s="164">
        <f t="shared" si="345"/>
        <v>0</v>
      </c>
    </row>
    <row r="69" spans="1:246" ht="15.75" customHeight="1" outlineLevel="1" x14ac:dyDescent="0.35">
      <c r="A69" s="3" t="s">
        <v>845</v>
      </c>
      <c r="B69" s="70"/>
      <c r="C69" s="70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94"/>
      <c r="AI69" s="168"/>
      <c r="AJ69" s="168"/>
      <c r="AK69" s="168"/>
      <c r="AL69" s="168"/>
      <c r="AM69" s="168"/>
      <c r="AN69" s="168"/>
      <c r="AO69" s="168"/>
      <c r="AP69" s="168"/>
      <c r="AQ69" s="168"/>
      <c r="AR69" s="168"/>
      <c r="AS69" s="168"/>
      <c r="AT69" s="168"/>
      <c r="AU69" s="168"/>
      <c r="AV69" s="168"/>
      <c r="AW69" s="168"/>
      <c r="AX69" s="168"/>
      <c r="AY69" s="168"/>
      <c r="AZ69" s="168"/>
      <c r="BA69" s="168"/>
      <c r="BB69" s="168"/>
      <c r="BC69" s="168"/>
      <c r="BD69" s="168"/>
      <c r="BE69" s="168"/>
      <c r="BF69" s="168"/>
      <c r="BG69" s="168"/>
      <c r="BH69" s="168"/>
      <c r="BI69" s="168"/>
      <c r="BJ69" s="168"/>
      <c r="BK69" s="168"/>
      <c r="BL69" s="168">
        <v>3701.18</v>
      </c>
      <c r="BM69" s="194"/>
      <c r="BN69" s="168"/>
      <c r="BO69" s="168"/>
      <c r="BP69" s="168"/>
      <c r="BQ69" s="168"/>
      <c r="BR69" s="168"/>
      <c r="BS69" s="168"/>
      <c r="BT69" s="168"/>
      <c r="BU69" s="168"/>
      <c r="BV69" s="168"/>
      <c r="BW69" s="168"/>
      <c r="BX69" s="168"/>
      <c r="BY69" s="168"/>
      <c r="BZ69" s="168"/>
      <c r="CA69" s="168"/>
      <c r="CB69" s="168"/>
      <c r="CC69" s="168"/>
      <c r="CD69" s="168"/>
      <c r="CE69" s="168"/>
      <c r="CF69" s="168"/>
      <c r="CG69" s="168"/>
      <c r="CH69" s="168"/>
      <c r="CI69" s="168"/>
      <c r="CJ69" s="168"/>
      <c r="CK69" s="168"/>
      <c r="CL69" s="168"/>
      <c r="CM69" s="168"/>
      <c r="CN69" s="168"/>
      <c r="CO69" s="168"/>
      <c r="CP69" s="168"/>
      <c r="CQ69" s="168"/>
      <c r="CR69" s="168"/>
      <c r="CS69" s="168"/>
      <c r="CT69" s="168"/>
      <c r="CU69" s="168"/>
      <c r="CV69" s="168"/>
      <c r="CW69" s="168"/>
      <c r="CX69" s="168"/>
      <c r="CY69" s="168"/>
      <c r="CZ69" s="168"/>
      <c r="DA69" s="168"/>
      <c r="DB69" s="168"/>
      <c r="DC69" s="168"/>
      <c r="DD69" s="168"/>
      <c r="DE69" s="168"/>
      <c r="DF69" s="168"/>
      <c r="DG69" s="168"/>
      <c r="DH69" s="168"/>
      <c r="DI69" s="168"/>
      <c r="DJ69" s="168"/>
      <c r="DK69" s="168"/>
      <c r="DL69" s="168"/>
      <c r="DM69" s="168"/>
      <c r="DN69" s="168"/>
      <c r="DO69" s="168"/>
      <c r="DP69" s="168"/>
      <c r="DQ69" s="168"/>
      <c r="DR69" s="168"/>
      <c r="DS69" s="168"/>
      <c r="DT69" s="168"/>
      <c r="DU69" s="168"/>
      <c r="DV69" s="168"/>
      <c r="DW69" s="168"/>
      <c r="DX69" s="168"/>
      <c r="DY69" s="168"/>
      <c r="DZ69" s="168"/>
      <c r="EA69" s="168"/>
      <c r="EB69" s="168"/>
      <c r="EC69" s="168"/>
      <c r="ED69" s="168"/>
      <c r="EE69" s="168"/>
      <c r="EF69" s="168"/>
      <c r="EG69" s="168"/>
      <c r="EH69" s="168"/>
      <c r="EI69" s="168"/>
      <c r="EJ69" s="168"/>
      <c r="EK69" s="168"/>
      <c r="EL69" s="168"/>
      <c r="EM69" s="168"/>
      <c r="EN69" s="168"/>
      <c r="EO69" s="168"/>
      <c r="EP69" s="168"/>
      <c r="EQ69" s="168"/>
      <c r="ER69" s="168"/>
      <c r="ES69" s="168"/>
      <c r="ET69" s="168"/>
      <c r="EU69" s="168"/>
      <c r="EV69" s="168"/>
      <c r="EW69" s="168"/>
      <c r="EX69" s="168"/>
      <c r="EY69" s="168"/>
      <c r="EZ69" s="168"/>
      <c r="FA69" s="168"/>
      <c r="FB69" s="168"/>
      <c r="FC69" s="168"/>
      <c r="FD69" s="168"/>
      <c r="FE69" s="168"/>
      <c r="FF69" s="168"/>
      <c r="FG69" s="168"/>
      <c r="FH69" s="168"/>
      <c r="FI69" s="168"/>
      <c r="FJ69" s="168"/>
      <c r="FK69" s="168"/>
      <c r="FL69" s="168"/>
      <c r="FM69" s="168"/>
      <c r="FN69" s="168"/>
      <c r="FO69" s="168"/>
      <c r="FP69" s="168"/>
      <c r="FQ69" s="168"/>
      <c r="FR69" s="168"/>
      <c r="FS69" s="168"/>
      <c r="FT69" s="168"/>
      <c r="FU69" s="168"/>
      <c r="FV69" s="168"/>
      <c r="FW69" s="168"/>
      <c r="FX69" s="168"/>
      <c r="FY69" s="168"/>
      <c r="FZ69" s="168"/>
      <c r="GA69" s="168"/>
      <c r="GB69" s="168"/>
      <c r="GC69" s="168"/>
      <c r="GD69" s="168"/>
      <c r="GE69" s="168"/>
      <c r="GF69" s="168"/>
      <c r="GG69" s="168"/>
      <c r="GH69" s="168"/>
      <c r="GI69" s="168"/>
      <c r="GJ69" s="168"/>
      <c r="GK69" s="168"/>
      <c r="GL69" s="168"/>
      <c r="GM69" s="168"/>
      <c r="GN69" s="168"/>
      <c r="GO69" s="168"/>
      <c r="GP69" s="168"/>
      <c r="GQ69" s="168"/>
      <c r="GR69" s="168"/>
      <c r="GS69" s="168"/>
      <c r="GT69" s="168"/>
      <c r="GU69" s="168"/>
      <c r="GV69" s="168"/>
      <c r="GW69" s="168"/>
      <c r="GX69" s="168"/>
      <c r="GY69" s="168"/>
      <c r="GZ69" s="168"/>
      <c r="HA69" s="168"/>
      <c r="HB69" s="168"/>
      <c r="HC69" s="168"/>
      <c r="HD69" s="168"/>
      <c r="HE69" s="168"/>
      <c r="HF69" s="168"/>
      <c r="HG69" s="168"/>
      <c r="HH69" s="168"/>
      <c r="HI69" s="168"/>
      <c r="HJ69" s="168"/>
      <c r="HK69" s="168"/>
      <c r="HL69" s="168"/>
      <c r="HM69" s="168"/>
      <c r="HN69" s="168"/>
      <c r="HO69" s="168"/>
      <c r="HP69" s="168"/>
      <c r="HQ69" s="168"/>
      <c r="HR69" s="168"/>
      <c r="HS69" s="168"/>
      <c r="HT69" s="168"/>
      <c r="HU69" s="168"/>
      <c r="HV69" s="168"/>
      <c r="HW69" s="168"/>
      <c r="HX69" s="168"/>
      <c r="HY69" s="168"/>
      <c r="HZ69" s="168"/>
      <c r="IA69" s="168"/>
      <c r="IB69" s="168"/>
      <c r="IC69" s="168"/>
      <c r="ID69" s="168"/>
      <c r="IE69" s="168"/>
      <c r="IF69" s="168"/>
      <c r="IG69" s="168"/>
      <c r="IH69" s="168"/>
      <c r="II69" s="168"/>
      <c r="IJ69" s="168"/>
      <c r="IK69" s="168"/>
      <c r="IL69" s="168"/>
    </row>
    <row r="70" spans="1:246" ht="15.75" customHeight="1" outlineLevel="1" x14ac:dyDescent="0.35">
      <c r="A70" s="3" t="s">
        <v>846</v>
      </c>
      <c r="B70" s="70"/>
      <c r="C70" s="70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94"/>
      <c r="AI70" s="168"/>
      <c r="AJ70" s="168"/>
      <c r="AK70" s="168"/>
      <c r="AL70" s="168"/>
      <c r="AM70" s="168"/>
      <c r="AN70" s="168"/>
      <c r="AO70" s="168"/>
      <c r="AP70" s="168"/>
      <c r="AQ70" s="168"/>
      <c r="AR70" s="168"/>
      <c r="AS70" s="168"/>
      <c r="AT70" s="168"/>
      <c r="AU70" s="168"/>
      <c r="AV70" s="168"/>
      <c r="AW70" s="168"/>
      <c r="AX70" s="168"/>
      <c r="AY70" s="168"/>
      <c r="AZ70" s="168"/>
      <c r="BA70" s="168"/>
      <c r="BB70" s="168"/>
      <c r="BC70" s="168"/>
      <c r="BD70" s="168"/>
      <c r="BE70" s="168"/>
      <c r="BF70" s="168"/>
      <c r="BG70" s="168"/>
      <c r="BH70" s="168"/>
      <c r="BI70" s="168"/>
      <c r="BJ70" s="168"/>
      <c r="BK70" s="168"/>
      <c r="BL70" s="168"/>
      <c r="BM70" s="194"/>
      <c r="BN70" s="168"/>
      <c r="BO70" s="168"/>
      <c r="BP70" s="168"/>
      <c r="BQ70" s="168"/>
      <c r="BR70" s="168"/>
      <c r="BS70" s="168"/>
      <c r="BT70" s="168"/>
      <c r="BU70" s="168"/>
      <c r="BV70" s="168"/>
      <c r="BW70" s="168"/>
      <c r="BX70" s="168"/>
      <c r="BY70" s="168"/>
      <c r="BZ70" s="168"/>
      <c r="CA70" s="168"/>
      <c r="CB70" s="168"/>
      <c r="CC70" s="168"/>
      <c r="CD70" s="168"/>
      <c r="CE70" s="168"/>
      <c r="CF70" s="168"/>
      <c r="CG70" s="168"/>
      <c r="CH70" s="168"/>
      <c r="CI70" s="168"/>
      <c r="CJ70" s="168"/>
      <c r="CK70" s="168"/>
      <c r="CL70" s="168"/>
      <c r="CM70" s="168"/>
      <c r="CN70" s="168"/>
      <c r="CO70" s="168"/>
      <c r="CP70" s="168"/>
      <c r="CQ70" s="168"/>
      <c r="CR70" s="168"/>
      <c r="CS70" s="168"/>
      <c r="CT70" s="168"/>
      <c r="CU70" s="168"/>
      <c r="CV70" s="168"/>
      <c r="CW70" s="168"/>
      <c r="CX70" s="168"/>
      <c r="CY70" s="168"/>
      <c r="CZ70" s="168"/>
      <c r="DA70" s="168"/>
      <c r="DB70" s="168"/>
      <c r="DC70" s="168"/>
      <c r="DD70" s="168"/>
      <c r="DE70" s="168"/>
      <c r="DF70" s="168"/>
      <c r="DG70" s="168"/>
      <c r="DH70" s="168"/>
      <c r="DI70" s="168"/>
      <c r="DJ70" s="168"/>
      <c r="DK70" s="168"/>
      <c r="DL70" s="168"/>
      <c r="DM70" s="168"/>
      <c r="DN70" s="168"/>
      <c r="DO70" s="168"/>
      <c r="DP70" s="168"/>
      <c r="DQ70" s="168"/>
      <c r="DR70" s="168"/>
      <c r="DS70" s="168"/>
      <c r="DT70" s="168"/>
      <c r="DU70" s="168"/>
      <c r="DV70" s="168"/>
      <c r="DW70" s="168"/>
      <c r="DX70" s="168"/>
      <c r="DY70" s="168"/>
      <c r="DZ70" s="168"/>
      <c r="EA70" s="168"/>
      <c r="EB70" s="168"/>
      <c r="EC70" s="168"/>
      <c r="ED70" s="168"/>
      <c r="EE70" s="168"/>
      <c r="EF70" s="168"/>
      <c r="EG70" s="168"/>
      <c r="EH70" s="168"/>
      <c r="EI70" s="168"/>
      <c r="EJ70" s="168"/>
      <c r="EK70" s="168"/>
      <c r="EL70" s="168"/>
      <c r="EM70" s="168"/>
      <c r="EN70" s="168"/>
      <c r="EO70" s="168"/>
      <c r="EP70" s="168"/>
      <c r="EQ70" s="168"/>
      <c r="ER70" s="168"/>
      <c r="ES70" s="168"/>
      <c r="ET70" s="168"/>
      <c r="EU70" s="168"/>
      <c r="EV70" s="168"/>
      <c r="EW70" s="168"/>
      <c r="EX70" s="168"/>
      <c r="EY70" s="168"/>
      <c r="EZ70" s="168"/>
      <c r="FA70" s="168"/>
      <c r="FB70" s="168"/>
      <c r="FC70" s="168"/>
      <c r="FD70" s="168"/>
      <c r="FE70" s="168"/>
      <c r="FF70" s="168"/>
      <c r="FG70" s="168"/>
      <c r="FH70" s="168"/>
      <c r="FI70" s="168"/>
      <c r="FJ70" s="168"/>
      <c r="FK70" s="168"/>
      <c r="FL70" s="168"/>
      <c r="FM70" s="168"/>
      <c r="FN70" s="168"/>
      <c r="FO70" s="168"/>
      <c r="FP70" s="168"/>
      <c r="FQ70" s="168"/>
      <c r="FR70" s="168"/>
      <c r="FS70" s="168"/>
      <c r="FT70" s="168"/>
      <c r="FU70" s="168"/>
      <c r="FV70" s="168"/>
      <c r="FW70" s="168"/>
      <c r="FX70" s="168"/>
      <c r="FY70" s="168"/>
      <c r="FZ70" s="168"/>
      <c r="GA70" s="168"/>
      <c r="GB70" s="168"/>
      <c r="GC70" s="168"/>
      <c r="GD70" s="168"/>
      <c r="GE70" s="168"/>
      <c r="GF70" s="168"/>
      <c r="GG70" s="168"/>
      <c r="GH70" s="168"/>
      <c r="GI70" s="168"/>
      <c r="GJ70" s="168"/>
      <c r="GK70" s="168"/>
      <c r="GL70" s="168"/>
      <c r="GM70" s="168"/>
      <c r="GN70" s="168"/>
      <c r="GO70" s="168"/>
      <c r="GP70" s="168"/>
      <c r="GQ70" s="168"/>
      <c r="GR70" s="168"/>
      <c r="GS70" s="168"/>
      <c r="GT70" s="168"/>
      <c r="GU70" s="168"/>
      <c r="GV70" s="168"/>
      <c r="GW70" s="168"/>
      <c r="GX70" s="168"/>
      <c r="GY70" s="168"/>
      <c r="GZ70" s="168"/>
      <c r="HA70" s="168"/>
      <c r="HB70" s="168"/>
      <c r="HC70" s="168"/>
      <c r="HD70" s="168"/>
      <c r="HE70" s="168"/>
      <c r="HF70" s="168"/>
      <c r="HG70" s="168"/>
      <c r="HH70" s="168"/>
      <c r="HI70" s="168"/>
      <c r="HJ70" s="168"/>
      <c r="HK70" s="168"/>
      <c r="HL70" s="168"/>
      <c r="HM70" s="168"/>
      <c r="HN70" s="168"/>
      <c r="HO70" s="168"/>
      <c r="HP70" s="168"/>
      <c r="HQ70" s="168"/>
      <c r="HR70" s="168"/>
      <c r="HS70" s="168"/>
      <c r="HT70" s="168"/>
      <c r="HU70" s="168"/>
      <c r="HV70" s="168"/>
      <c r="HW70" s="168"/>
      <c r="HX70" s="168"/>
      <c r="HY70" s="168"/>
      <c r="HZ70" s="168"/>
      <c r="IA70" s="168"/>
      <c r="IB70" s="168"/>
      <c r="IC70" s="168"/>
      <c r="ID70" s="168"/>
      <c r="IE70" s="168"/>
      <c r="IF70" s="168"/>
      <c r="IG70" s="168"/>
      <c r="IH70" s="168"/>
      <c r="II70" s="168"/>
      <c r="IJ70" s="168"/>
      <c r="IK70" s="168"/>
      <c r="IL70" s="168"/>
    </row>
    <row r="71" spans="1:246" ht="15.75" customHeight="1" outlineLevel="1" x14ac:dyDescent="0.35">
      <c r="A71" s="3" t="s">
        <v>847</v>
      </c>
      <c r="B71" s="70"/>
      <c r="C71" s="70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94"/>
      <c r="AI71" s="168"/>
      <c r="AJ71" s="168"/>
      <c r="AK71" s="168"/>
      <c r="AL71" s="168"/>
      <c r="AM71" s="168"/>
      <c r="AN71" s="168"/>
      <c r="AO71" s="168"/>
      <c r="AP71" s="168"/>
      <c r="AQ71" s="168"/>
      <c r="AR71" s="168"/>
      <c r="AS71" s="168"/>
      <c r="AT71" s="168"/>
      <c r="AU71" s="168"/>
      <c r="AV71" s="168"/>
      <c r="AW71" s="168"/>
      <c r="AX71" s="168"/>
      <c r="AY71" s="168"/>
      <c r="AZ71" s="168"/>
      <c r="BA71" s="168">
        <v>1.57</v>
      </c>
      <c r="BB71" s="168">
        <v>2.21</v>
      </c>
      <c r="BC71" s="168"/>
      <c r="BD71" s="168"/>
      <c r="BE71" s="168"/>
      <c r="BF71" s="168"/>
      <c r="BG71" s="168"/>
      <c r="BH71" s="168"/>
      <c r="BI71" s="168"/>
      <c r="BJ71" s="168"/>
      <c r="BK71" s="168"/>
      <c r="BL71" s="168"/>
      <c r="BM71" s="194"/>
      <c r="BN71" s="168"/>
      <c r="BO71" s="168"/>
      <c r="BP71" s="168"/>
      <c r="BQ71" s="168"/>
      <c r="BR71" s="168"/>
      <c r="BS71" s="168"/>
      <c r="BT71" s="168"/>
      <c r="BU71" s="168"/>
      <c r="BV71" s="168"/>
      <c r="BW71" s="168"/>
      <c r="BX71" s="168"/>
      <c r="BY71" s="168"/>
      <c r="BZ71" s="168"/>
      <c r="CA71" s="168"/>
      <c r="CB71" s="168"/>
      <c r="CC71" s="168"/>
      <c r="CD71" s="168"/>
      <c r="CE71" s="168"/>
      <c r="CF71" s="168"/>
      <c r="CG71" s="168"/>
      <c r="CH71" s="168"/>
      <c r="CI71" s="168"/>
      <c r="CJ71" s="168"/>
      <c r="CK71" s="168"/>
      <c r="CL71" s="168"/>
      <c r="CM71" s="168"/>
      <c r="CN71" s="168"/>
      <c r="CO71" s="168"/>
      <c r="CP71" s="168"/>
      <c r="CQ71" s="168"/>
      <c r="CR71" s="168"/>
      <c r="CS71" s="168"/>
      <c r="CT71" s="168"/>
      <c r="CU71" s="168"/>
      <c r="CV71" s="168"/>
      <c r="CW71" s="168"/>
      <c r="CX71" s="168"/>
      <c r="CY71" s="168"/>
      <c r="CZ71" s="168"/>
      <c r="DA71" s="168"/>
      <c r="DB71" s="168"/>
      <c r="DC71" s="168"/>
      <c r="DD71" s="168"/>
      <c r="DE71" s="168"/>
      <c r="DF71" s="168"/>
      <c r="DG71" s="168"/>
      <c r="DH71" s="168"/>
      <c r="DI71" s="168"/>
      <c r="DJ71" s="168"/>
      <c r="DK71" s="168"/>
      <c r="DL71" s="168"/>
      <c r="DM71" s="168"/>
      <c r="DN71" s="168"/>
      <c r="DO71" s="168"/>
      <c r="DP71" s="168"/>
      <c r="DQ71" s="168"/>
      <c r="DR71" s="168"/>
      <c r="DS71" s="168"/>
      <c r="DT71" s="168"/>
      <c r="DU71" s="168"/>
      <c r="DV71" s="168"/>
      <c r="DW71" s="168"/>
      <c r="DX71" s="168"/>
      <c r="DY71" s="168"/>
      <c r="DZ71" s="168"/>
      <c r="EA71" s="168"/>
      <c r="EB71" s="168"/>
      <c r="EC71" s="168"/>
      <c r="ED71" s="168"/>
      <c r="EE71" s="168"/>
      <c r="EF71" s="168"/>
      <c r="EG71" s="168"/>
      <c r="EH71" s="168"/>
      <c r="EI71" s="168"/>
      <c r="EJ71" s="168"/>
      <c r="EK71" s="168"/>
      <c r="EL71" s="168"/>
      <c r="EM71" s="168"/>
      <c r="EN71" s="168"/>
      <c r="EO71" s="168"/>
      <c r="EP71" s="168"/>
      <c r="EQ71" s="168"/>
      <c r="ER71" s="168"/>
      <c r="ES71" s="168"/>
      <c r="ET71" s="168"/>
      <c r="EU71" s="168"/>
      <c r="EV71" s="168"/>
      <c r="EW71" s="168"/>
      <c r="EX71" s="168"/>
      <c r="EY71" s="168"/>
      <c r="EZ71" s="168"/>
      <c r="FA71" s="168"/>
      <c r="FB71" s="168"/>
      <c r="FC71" s="168"/>
      <c r="FD71" s="168"/>
      <c r="FE71" s="168"/>
      <c r="FF71" s="168"/>
      <c r="FG71" s="168"/>
      <c r="FH71" s="168"/>
      <c r="FI71" s="168"/>
      <c r="FJ71" s="168"/>
      <c r="FK71" s="168"/>
      <c r="FL71" s="168"/>
      <c r="FM71" s="168"/>
      <c r="FN71" s="168"/>
      <c r="FO71" s="168"/>
      <c r="FP71" s="168"/>
      <c r="FQ71" s="168"/>
      <c r="FR71" s="168"/>
      <c r="FS71" s="168"/>
      <c r="FT71" s="168"/>
      <c r="FU71" s="168"/>
      <c r="FV71" s="168"/>
      <c r="FW71" s="168"/>
      <c r="FX71" s="168"/>
      <c r="FY71" s="168"/>
      <c r="FZ71" s="168"/>
      <c r="GA71" s="168"/>
      <c r="GB71" s="168"/>
      <c r="GC71" s="168"/>
      <c r="GD71" s="168"/>
      <c r="GE71" s="168"/>
      <c r="GF71" s="168"/>
      <c r="GG71" s="168"/>
      <c r="GH71" s="168"/>
      <c r="GI71" s="168"/>
      <c r="GJ71" s="168"/>
      <c r="GK71" s="168"/>
      <c r="GL71" s="168"/>
      <c r="GM71" s="168"/>
      <c r="GN71" s="168"/>
      <c r="GO71" s="168"/>
      <c r="GP71" s="168"/>
      <c r="GQ71" s="168"/>
      <c r="GR71" s="168"/>
      <c r="GS71" s="168"/>
      <c r="GT71" s="168"/>
      <c r="GU71" s="168"/>
      <c r="GV71" s="168"/>
      <c r="GW71" s="168"/>
      <c r="GX71" s="168"/>
      <c r="GY71" s="168"/>
      <c r="GZ71" s="168"/>
      <c r="HA71" s="168"/>
      <c r="HB71" s="168"/>
      <c r="HC71" s="168"/>
      <c r="HD71" s="168"/>
      <c r="HE71" s="168"/>
      <c r="HF71" s="168"/>
      <c r="HG71" s="168"/>
      <c r="HH71" s="168"/>
      <c r="HI71" s="168"/>
      <c r="HJ71" s="168"/>
      <c r="HK71" s="168"/>
      <c r="HL71" s="168"/>
      <c r="HM71" s="168"/>
      <c r="HN71" s="168"/>
      <c r="HO71" s="168"/>
      <c r="HP71" s="168"/>
      <c r="HQ71" s="168"/>
      <c r="HR71" s="168"/>
      <c r="HS71" s="168"/>
      <c r="HT71" s="168"/>
      <c r="HU71" s="168"/>
      <c r="HV71" s="168"/>
      <c r="HW71" s="168"/>
      <c r="HX71" s="168"/>
      <c r="HY71" s="168"/>
      <c r="HZ71" s="168"/>
      <c r="IA71" s="168"/>
      <c r="IB71" s="168"/>
      <c r="IC71" s="168"/>
      <c r="ID71" s="168"/>
      <c r="IE71" s="168"/>
      <c r="IF71" s="168"/>
      <c r="IG71" s="168"/>
      <c r="IH71" s="168"/>
      <c r="II71" s="168"/>
      <c r="IJ71" s="168"/>
      <c r="IK71" s="168"/>
      <c r="IL71" s="168"/>
    </row>
    <row r="72" spans="1:246" ht="15.75" customHeight="1" x14ac:dyDescent="0.35">
      <c r="B72" s="70"/>
      <c r="C72" s="70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</row>
    <row r="73" spans="1:246" ht="15.75" customHeight="1" x14ac:dyDescent="0.35">
      <c r="A73" s="73" t="s">
        <v>848</v>
      </c>
      <c r="B73" s="70"/>
      <c r="C73" s="70"/>
      <c r="D73" s="164">
        <f t="shared" ref="D73:CQ73" si="346">SUM(D74:D75)</f>
        <v>0</v>
      </c>
      <c r="E73" s="164">
        <f t="shared" si="346"/>
        <v>0</v>
      </c>
      <c r="F73" s="164">
        <f t="shared" si="346"/>
        <v>0</v>
      </c>
      <c r="G73" s="164">
        <f t="shared" si="346"/>
        <v>0</v>
      </c>
      <c r="H73" s="164">
        <f t="shared" si="346"/>
        <v>0</v>
      </c>
      <c r="I73" s="164">
        <f t="shared" si="346"/>
        <v>0</v>
      </c>
      <c r="J73" s="164">
        <f t="shared" si="346"/>
        <v>0</v>
      </c>
      <c r="K73" s="164">
        <f t="shared" si="346"/>
        <v>0</v>
      </c>
      <c r="L73" s="164">
        <f t="shared" si="346"/>
        <v>0</v>
      </c>
      <c r="M73" s="164">
        <f t="shared" si="346"/>
        <v>0</v>
      </c>
      <c r="N73" s="164">
        <f t="shared" si="346"/>
        <v>0</v>
      </c>
      <c r="O73" s="164">
        <f t="shared" si="346"/>
        <v>0</v>
      </c>
      <c r="P73" s="164">
        <f t="shared" si="346"/>
        <v>0</v>
      </c>
      <c r="Q73" s="164">
        <f t="shared" si="346"/>
        <v>0</v>
      </c>
      <c r="R73" s="164">
        <f t="shared" si="346"/>
        <v>0</v>
      </c>
      <c r="S73" s="164">
        <f t="shared" si="346"/>
        <v>0</v>
      </c>
      <c r="T73" s="164">
        <f t="shared" si="346"/>
        <v>0</v>
      </c>
      <c r="U73" s="164">
        <f t="shared" si="346"/>
        <v>0</v>
      </c>
      <c r="V73" s="164">
        <f t="shared" si="346"/>
        <v>0</v>
      </c>
      <c r="W73" s="164">
        <f t="shared" si="346"/>
        <v>0</v>
      </c>
      <c r="X73" s="164">
        <f t="shared" si="346"/>
        <v>0</v>
      </c>
      <c r="Y73" s="164">
        <f t="shared" si="346"/>
        <v>0</v>
      </c>
      <c r="Z73" s="164">
        <f t="shared" si="346"/>
        <v>0</v>
      </c>
      <c r="AA73" s="164">
        <f t="shared" si="346"/>
        <v>0</v>
      </c>
      <c r="AB73" s="164">
        <f t="shared" si="346"/>
        <v>0</v>
      </c>
      <c r="AC73" s="164">
        <f t="shared" si="346"/>
        <v>0</v>
      </c>
      <c r="AD73" s="164">
        <f t="shared" si="346"/>
        <v>0</v>
      </c>
      <c r="AE73" s="164">
        <f t="shared" si="346"/>
        <v>0</v>
      </c>
      <c r="AF73" s="164">
        <f t="shared" si="346"/>
        <v>0</v>
      </c>
      <c r="AG73" s="164">
        <f t="shared" si="346"/>
        <v>0</v>
      </c>
      <c r="AH73" s="193">
        <f t="shared" si="346"/>
        <v>0</v>
      </c>
      <c r="AI73" s="164">
        <f t="shared" si="346"/>
        <v>0</v>
      </c>
      <c r="AJ73" s="164">
        <f t="shared" si="346"/>
        <v>0</v>
      </c>
      <c r="AK73" s="164">
        <f t="shared" si="346"/>
        <v>0</v>
      </c>
      <c r="AL73" s="164">
        <f t="shared" si="346"/>
        <v>0</v>
      </c>
      <c r="AM73" s="164">
        <f t="shared" si="346"/>
        <v>0</v>
      </c>
      <c r="AN73" s="164">
        <f t="shared" si="346"/>
        <v>0</v>
      </c>
      <c r="AO73" s="164">
        <f t="shared" si="346"/>
        <v>0</v>
      </c>
      <c r="AP73" s="164">
        <f t="shared" si="346"/>
        <v>0</v>
      </c>
      <c r="AQ73" s="164">
        <f t="shared" si="346"/>
        <v>0</v>
      </c>
      <c r="AR73" s="164">
        <f t="shared" si="346"/>
        <v>0</v>
      </c>
      <c r="AS73" s="164">
        <f t="shared" si="346"/>
        <v>0</v>
      </c>
      <c r="AT73" s="164">
        <f t="shared" si="346"/>
        <v>0</v>
      </c>
      <c r="AU73" s="164">
        <f t="shared" si="346"/>
        <v>0</v>
      </c>
      <c r="AV73" s="164">
        <f t="shared" si="346"/>
        <v>0</v>
      </c>
      <c r="AW73" s="164">
        <f t="shared" si="346"/>
        <v>0</v>
      </c>
      <c r="AX73" s="164">
        <f t="shared" si="346"/>
        <v>0</v>
      </c>
      <c r="AY73" s="164">
        <f t="shared" si="346"/>
        <v>0</v>
      </c>
      <c r="AZ73" s="164">
        <f t="shared" si="346"/>
        <v>0</v>
      </c>
      <c r="BA73" s="164">
        <f t="shared" si="346"/>
        <v>0</v>
      </c>
      <c r="BB73" s="164">
        <f t="shared" si="346"/>
        <v>0</v>
      </c>
      <c r="BC73" s="164">
        <f t="shared" si="346"/>
        <v>0</v>
      </c>
      <c r="BD73" s="164">
        <f t="shared" si="346"/>
        <v>0</v>
      </c>
      <c r="BE73" s="164">
        <f t="shared" si="346"/>
        <v>0</v>
      </c>
      <c r="BF73" s="164">
        <f t="shared" si="346"/>
        <v>0</v>
      </c>
      <c r="BG73" s="164">
        <f t="shared" si="346"/>
        <v>0</v>
      </c>
      <c r="BH73" s="164">
        <f t="shared" si="346"/>
        <v>0</v>
      </c>
      <c r="BI73" s="164">
        <f t="shared" si="346"/>
        <v>0</v>
      </c>
      <c r="BJ73" s="164">
        <f t="shared" si="346"/>
        <v>0</v>
      </c>
      <c r="BK73" s="164">
        <f t="shared" si="346"/>
        <v>0</v>
      </c>
      <c r="BL73" s="164">
        <f t="shared" si="346"/>
        <v>0</v>
      </c>
      <c r="BM73" s="193">
        <f t="shared" si="346"/>
        <v>0</v>
      </c>
      <c r="BN73" s="164">
        <f t="shared" si="346"/>
        <v>0</v>
      </c>
      <c r="BO73" s="164">
        <f t="shared" si="346"/>
        <v>0</v>
      </c>
      <c r="BP73" s="164">
        <f t="shared" si="346"/>
        <v>0</v>
      </c>
      <c r="BQ73" s="164">
        <f t="shared" si="346"/>
        <v>0</v>
      </c>
      <c r="BR73" s="164">
        <f t="shared" si="346"/>
        <v>0</v>
      </c>
      <c r="BS73" s="164">
        <f t="shared" si="346"/>
        <v>0</v>
      </c>
      <c r="BT73" s="164">
        <f t="shared" si="346"/>
        <v>0</v>
      </c>
      <c r="BU73" s="164">
        <f t="shared" si="346"/>
        <v>0</v>
      </c>
      <c r="BV73" s="164">
        <f t="shared" si="346"/>
        <v>0</v>
      </c>
      <c r="BW73" s="164">
        <f t="shared" si="346"/>
        <v>0</v>
      </c>
      <c r="BX73" s="164">
        <f t="shared" si="346"/>
        <v>0</v>
      </c>
      <c r="BY73" s="164">
        <f t="shared" si="346"/>
        <v>0</v>
      </c>
      <c r="BZ73" s="164">
        <f t="shared" si="346"/>
        <v>0</v>
      </c>
      <c r="CA73" s="164">
        <f t="shared" si="346"/>
        <v>0</v>
      </c>
      <c r="CB73" s="164">
        <f t="shared" si="346"/>
        <v>0</v>
      </c>
      <c r="CC73" s="164">
        <f t="shared" si="346"/>
        <v>0</v>
      </c>
      <c r="CD73" s="164">
        <f t="shared" si="346"/>
        <v>0</v>
      </c>
      <c r="CE73" s="164">
        <f t="shared" si="346"/>
        <v>0</v>
      </c>
      <c r="CF73" s="164">
        <f t="shared" si="346"/>
        <v>0</v>
      </c>
      <c r="CG73" s="164">
        <f t="shared" si="346"/>
        <v>0</v>
      </c>
      <c r="CH73" s="164">
        <f t="shared" si="346"/>
        <v>0</v>
      </c>
      <c r="CI73" s="164">
        <f t="shared" si="346"/>
        <v>0</v>
      </c>
      <c r="CJ73" s="164">
        <f t="shared" si="346"/>
        <v>0</v>
      </c>
      <c r="CK73" s="164">
        <f t="shared" si="346"/>
        <v>0</v>
      </c>
      <c r="CL73" s="164">
        <f t="shared" si="346"/>
        <v>0</v>
      </c>
      <c r="CM73" s="164">
        <f t="shared" si="346"/>
        <v>0</v>
      </c>
      <c r="CN73" s="164">
        <f t="shared" si="346"/>
        <v>0</v>
      </c>
      <c r="CO73" s="164">
        <f t="shared" si="346"/>
        <v>0</v>
      </c>
      <c r="CP73" s="164">
        <f t="shared" si="346"/>
        <v>0</v>
      </c>
      <c r="CQ73" s="164">
        <f t="shared" si="346"/>
        <v>0</v>
      </c>
      <c r="CR73" s="164">
        <f t="shared" ref="CR73:FC73" si="347">SUM(CR74:CR75)</f>
        <v>0</v>
      </c>
      <c r="CS73" s="164">
        <f t="shared" si="347"/>
        <v>0</v>
      </c>
      <c r="CT73" s="164">
        <f t="shared" si="347"/>
        <v>0</v>
      </c>
      <c r="CU73" s="164">
        <f t="shared" si="347"/>
        <v>0</v>
      </c>
      <c r="CV73" s="164">
        <f t="shared" si="347"/>
        <v>0</v>
      </c>
      <c r="CW73" s="164">
        <f t="shared" si="347"/>
        <v>0</v>
      </c>
      <c r="CX73" s="164">
        <f t="shared" si="347"/>
        <v>0</v>
      </c>
      <c r="CY73" s="164">
        <f t="shared" si="347"/>
        <v>0</v>
      </c>
      <c r="CZ73" s="164">
        <f t="shared" si="347"/>
        <v>0</v>
      </c>
      <c r="DA73" s="164">
        <f t="shared" si="347"/>
        <v>0</v>
      </c>
      <c r="DB73" s="164">
        <f t="shared" si="347"/>
        <v>0</v>
      </c>
      <c r="DC73" s="164">
        <f t="shared" si="347"/>
        <v>0</v>
      </c>
      <c r="DD73" s="164">
        <f t="shared" si="347"/>
        <v>0</v>
      </c>
      <c r="DE73" s="164">
        <f t="shared" si="347"/>
        <v>0</v>
      </c>
      <c r="DF73" s="164">
        <f t="shared" si="347"/>
        <v>0</v>
      </c>
      <c r="DG73" s="164">
        <f t="shared" si="347"/>
        <v>0</v>
      </c>
      <c r="DH73" s="164">
        <f t="shared" si="347"/>
        <v>0</v>
      </c>
      <c r="DI73" s="164">
        <f t="shared" si="347"/>
        <v>0</v>
      </c>
      <c r="DJ73" s="164">
        <f t="shared" si="347"/>
        <v>0</v>
      </c>
      <c r="DK73" s="164">
        <f t="shared" si="347"/>
        <v>0</v>
      </c>
      <c r="DL73" s="164">
        <f t="shared" si="347"/>
        <v>0</v>
      </c>
      <c r="DM73" s="164">
        <f t="shared" si="347"/>
        <v>0</v>
      </c>
      <c r="DN73" s="164">
        <f t="shared" si="347"/>
        <v>0</v>
      </c>
      <c r="DO73" s="164">
        <f t="shared" si="347"/>
        <v>0</v>
      </c>
      <c r="DP73" s="164">
        <f t="shared" si="347"/>
        <v>0</v>
      </c>
      <c r="DQ73" s="164">
        <f t="shared" si="347"/>
        <v>0</v>
      </c>
      <c r="DR73" s="164">
        <f t="shared" si="347"/>
        <v>0</v>
      </c>
      <c r="DS73" s="164">
        <f t="shared" si="347"/>
        <v>0</v>
      </c>
      <c r="DT73" s="164">
        <f t="shared" si="347"/>
        <v>0</v>
      </c>
      <c r="DU73" s="164">
        <f t="shared" si="347"/>
        <v>0</v>
      </c>
      <c r="DV73" s="164">
        <f t="shared" si="347"/>
        <v>0</v>
      </c>
      <c r="DW73" s="164">
        <f t="shared" si="347"/>
        <v>0</v>
      </c>
      <c r="DX73" s="164">
        <f t="shared" si="347"/>
        <v>0</v>
      </c>
      <c r="DY73" s="164">
        <f t="shared" si="347"/>
        <v>0</v>
      </c>
      <c r="DZ73" s="164">
        <f t="shared" si="347"/>
        <v>0</v>
      </c>
      <c r="EA73" s="164">
        <f t="shared" si="347"/>
        <v>0</v>
      </c>
      <c r="EB73" s="164">
        <f t="shared" si="347"/>
        <v>0</v>
      </c>
      <c r="EC73" s="164">
        <f t="shared" si="347"/>
        <v>0</v>
      </c>
      <c r="ED73" s="164">
        <f t="shared" si="347"/>
        <v>0</v>
      </c>
      <c r="EE73" s="164">
        <f t="shared" si="347"/>
        <v>0</v>
      </c>
      <c r="EF73" s="164">
        <f t="shared" si="347"/>
        <v>0</v>
      </c>
      <c r="EG73" s="164">
        <f t="shared" si="347"/>
        <v>0</v>
      </c>
      <c r="EH73" s="164">
        <f t="shared" si="347"/>
        <v>0</v>
      </c>
      <c r="EI73" s="164">
        <f t="shared" si="347"/>
        <v>0</v>
      </c>
      <c r="EJ73" s="164">
        <f t="shared" si="347"/>
        <v>0</v>
      </c>
      <c r="EK73" s="164">
        <f t="shared" si="347"/>
        <v>0</v>
      </c>
      <c r="EL73" s="164">
        <f t="shared" si="347"/>
        <v>0</v>
      </c>
      <c r="EM73" s="164">
        <f t="shared" si="347"/>
        <v>0</v>
      </c>
      <c r="EN73" s="164">
        <f t="shared" si="347"/>
        <v>0</v>
      </c>
      <c r="EO73" s="164">
        <f t="shared" si="347"/>
        <v>0</v>
      </c>
      <c r="EP73" s="164">
        <f t="shared" si="347"/>
        <v>0</v>
      </c>
      <c r="EQ73" s="164">
        <f t="shared" si="347"/>
        <v>0</v>
      </c>
      <c r="ER73" s="164">
        <f t="shared" si="347"/>
        <v>0</v>
      </c>
      <c r="ES73" s="164">
        <f t="shared" si="347"/>
        <v>0</v>
      </c>
      <c r="ET73" s="164">
        <f t="shared" si="347"/>
        <v>0</v>
      </c>
      <c r="EU73" s="164">
        <f t="shared" si="347"/>
        <v>0</v>
      </c>
      <c r="EV73" s="164">
        <f t="shared" si="347"/>
        <v>0</v>
      </c>
      <c r="EW73" s="164">
        <f t="shared" si="347"/>
        <v>0</v>
      </c>
      <c r="EX73" s="164">
        <f t="shared" si="347"/>
        <v>0</v>
      </c>
      <c r="EY73" s="164">
        <f t="shared" si="347"/>
        <v>0</v>
      </c>
      <c r="EZ73" s="164">
        <f t="shared" si="347"/>
        <v>0</v>
      </c>
      <c r="FA73" s="164">
        <f t="shared" si="347"/>
        <v>0</v>
      </c>
      <c r="FB73" s="164">
        <f t="shared" si="347"/>
        <v>0</v>
      </c>
      <c r="FC73" s="164">
        <f t="shared" si="347"/>
        <v>0</v>
      </c>
      <c r="FD73" s="164">
        <f t="shared" ref="FD73:HO73" si="348">SUM(FD74:FD75)</f>
        <v>0</v>
      </c>
      <c r="FE73" s="164">
        <f t="shared" si="348"/>
        <v>0</v>
      </c>
      <c r="FF73" s="164">
        <f t="shared" si="348"/>
        <v>0</v>
      </c>
      <c r="FG73" s="164">
        <f t="shared" si="348"/>
        <v>0</v>
      </c>
      <c r="FH73" s="164">
        <f t="shared" si="348"/>
        <v>0</v>
      </c>
      <c r="FI73" s="164">
        <f t="shared" si="348"/>
        <v>0</v>
      </c>
      <c r="FJ73" s="164">
        <f t="shared" si="348"/>
        <v>0</v>
      </c>
      <c r="FK73" s="164">
        <f t="shared" si="348"/>
        <v>0</v>
      </c>
      <c r="FL73" s="164">
        <f t="shared" si="348"/>
        <v>0</v>
      </c>
      <c r="FM73" s="164">
        <f t="shared" si="348"/>
        <v>0</v>
      </c>
      <c r="FN73" s="164">
        <f t="shared" si="348"/>
        <v>0</v>
      </c>
      <c r="FO73" s="164">
        <f t="shared" si="348"/>
        <v>0</v>
      </c>
      <c r="FP73" s="164">
        <f t="shared" si="348"/>
        <v>0</v>
      </c>
      <c r="FQ73" s="164">
        <f t="shared" si="348"/>
        <v>0</v>
      </c>
      <c r="FR73" s="164">
        <f t="shared" si="348"/>
        <v>0</v>
      </c>
      <c r="FS73" s="164">
        <f t="shared" si="348"/>
        <v>0</v>
      </c>
      <c r="FT73" s="164">
        <f t="shared" si="348"/>
        <v>0</v>
      </c>
      <c r="FU73" s="164">
        <f t="shared" si="348"/>
        <v>0</v>
      </c>
      <c r="FV73" s="164">
        <f t="shared" si="348"/>
        <v>0</v>
      </c>
      <c r="FW73" s="164">
        <f t="shared" si="348"/>
        <v>0</v>
      </c>
      <c r="FX73" s="164">
        <f t="shared" si="348"/>
        <v>0</v>
      </c>
      <c r="FY73" s="164">
        <f t="shared" si="348"/>
        <v>0</v>
      </c>
      <c r="FZ73" s="164">
        <f t="shared" si="348"/>
        <v>0</v>
      </c>
      <c r="GA73" s="164">
        <f t="shared" si="348"/>
        <v>0</v>
      </c>
      <c r="GB73" s="164">
        <f t="shared" si="348"/>
        <v>0</v>
      </c>
      <c r="GC73" s="164">
        <f t="shared" si="348"/>
        <v>0</v>
      </c>
      <c r="GD73" s="164">
        <f t="shared" si="348"/>
        <v>0</v>
      </c>
      <c r="GE73" s="164">
        <f t="shared" si="348"/>
        <v>0</v>
      </c>
      <c r="GF73" s="164">
        <f t="shared" si="348"/>
        <v>0</v>
      </c>
      <c r="GG73" s="164">
        <f t="shared" si="348"/>
        <v>0</v>
      </c>
      <c r="GH73" s="164">
        <f t="shared" si="348"/>
        <v>0</v>
      </c>
      <c r="GI73" s="164">
        <f t="shared" si="348"/>
        <v>0</v>
      </c>
      <c r="GJ73" s="164">
        <f t="shared" si="348"/>
        <v>0</v>
      </c>
      <c r="GK73" s="164">
        <f t="shared" si="348"/>
        <v>0</v>
      </c>
      <c r="GL73" s="164">
        <f t="shared" si="348"/>
        <v>0</v>
      </c>
      <c r="GM73" s="164">
        <f t="shared" si="348"/>
        <v>0</v>
      </c>
      <c r="GN73" s="164">
        <f t="shared" si="348"/>
        <v>0</v>
      </c>
      <c r="GO73" s="164">
        <f t="shared" si="348"/>
        <v>0</v>
      </c>
      <c r="GP73" s="164">
        <f t="shared" si="348"/>
        <v>0</v>
      </c>
      <c r="GQ73" s="164">
        <f t="shared" si="348"/>
        <v>0</v>
      </c>
      <c r="GR73" s="164">
        <f t="shared" si="348"/>
        <v>0</v>
      </c>
      <c r="GS73" s="164">
        <f t="shared" si="348"/>
        <v>0</v>
      </c>
      <c r="GT73" s="164">
        <f t="shared" si="348"/>
        <v>0</v>
      </c>
      <c r="GU73" s="164">
        <f t="shared" si="348"/>
        <v>0</v>
      </c>
      <c r="GV73" s="164">
        <f t="shared" si="348"/>
        <v>0</v>
      </c>
      <c r="GW73" s="164">
        <f t="shared" si="348"/>
        <v>0</v>
      </c>
      <c r="GX73" s="164">
        <f t="shared" si="348"/>
        <v>0</v>
      </c>
      <c r="GY73" s="164">
        <f t="shared" si="348"/>
        <v>0</v>
      </c>
      <c r="GZ73" s="164">
        <f t="shared" si="348"/>
        <v>0</v>
      </c>
      <c r="HA73" s="164">
        <f t="shared" si="348"/>
        <v>0</v>
      </c>
      <c r="HB73" s="164">
        <f t="shared" si="348"/>
        <v>0</v>
      </c>
      <c r="HC73" s="164">
        <f t="shared" si="348"/>
        <v>0</v>
      </c>
      <c r="HD73" s="164">
        <f t="shared" si="348"/>
        <v>0</v>
      </c>
      <c r="HE73" s="164">
        <f t="shared" si="348"/>
        <v>0</v>
      </c>
      <c r="HF73" s="164">
        <f t="shared" si="348"/>
        <v>0</v>
      </c>
      <c r="HG73" s="164">
        <f t="shared" si="348"/>
        <v>0</v>
      </c>
      <c r="HH73" s="164">
        <f t="shared" si="348"/>
        <v>0</v>
      </c>
      <c r="HI73" s="164">
        <f t="shared" si="348"/>
        <v>0</v>
      </c>
      <c r="HJ73" s="164">
        <f t="shared" si="348"/>
        <v>0</v>
      </c>
      <c r="HK73" s="164">
        <f t="shared" si="348"/>
        <v>0</v>
      </c>
      <c r="HL73" s="164">
        <f t="shared" si="348"/>
        <v>0</v>
      </c>
      <c r="HM73" s="164">
        <f t="shared" si="348"/>
        <v>0</v>
      </c>
      <c r="HN73" s="164">
        <f t="shared" si="348"/>
        <v>0</v>
      </c>
      <c r="HO73" s="164">
        <f t="shared" si="348"/>
        <v>0</v>
      </c>
      <c r="HP73" s="164">
        <f t="shared" ref="HP73:IL73" si="349">SUM(HP74:HP75)</f>
        <v>0</v>
      </c>
      <c r="HQ73" s="164">
        <f t="shared" si="349"/>
        <v>0</v>
      </c>
      <c r="HR73" s="164">
        <f t="shared" si="349"/>
        <v>0</v>
      </c>
      <c r="HS73" s="164">
        <f t="shared" si="349"/>
        <v>0</v>
      </c>
      <c r="HT73" s="164">
        <f t="shared" si="349"/>
        <v>0</v>
      </c>
      <c r="HU73" s="164">
        <f t="shared" si="349"/>
        <v>0</v>
      </c>
      <c r="HV73" s="164">
        <f t="shared" si="349"/>
        <v>0</v>
      </c>
      <c r="HW73" s="164">
        <f t="shared" si="349"/>
        <v>0</v>
      </c>
      <c r="HX73" s="164">
        <f t="shared" si="349"/>
        <v>0</v>
      </c>
      <c r="HY73" s="164">
        <f t="shared" si="349"/>
        <v>0</v>
      </c>
      <c r="HZ73" s="164">
        <f t="shared" si="349"/>
        <v>0</v>
      </c>
      <c r="IA73" s="164">
        <f t="shared" si="349"/>
        <v>0</v>
      </c>
      <c r="IB73" s="164">
        <f t="shared" si="349"/>
        <v>0</v>
      </c>
      <c r="IC73" s="164">
        <f t="shared" si="349"/>
        <v>0</v>
      </c>
      <c r="ID73" s="164">
        <f t="shared" si="349"/>
        <v>0</v>
      </c>
      <c r="IE73" s="164">
        <f t="shared" si="349"/>
        <v>0</v>
      </c>
      <c r="IF73" s="164">
        <f t="shared" si="349"/>
        <v>0</v>
      </c>
      <c r="IG73" s="164">
        <f t="shared" si="349"/>
        <v>0</v>
      </c>
      <c r="IH73" s="164">
        <f t="shared" si="349"/>
        <v>0</v>
      </c>
      <c r="II73" s="164">
        <f t="shared" si="349"/>
        <v>0</v>
      </c>
      <c r="IJ73" s="164">
        <f t="shared" si="349"/>
        <v>0</v>
      </c>
      <c r="IK73" s="164">
        <f t="shared" si="349"/>
        <v>0</v>
      </c>
      <c r="IL73" s="164">
        <f t="shared" si="349"/>
        <v>0</v>
      </c>
    </row>
    <row r="74" spans="1:246" ht="15.75" customHeight="1" outlineLevel="1" x14ac:dyDescent="0.35">
      <c r="A74" s="3" t="s">
        <v>849</v>
      </c>
      <c r="B74" s="70"/>
      <c r="C74" s="70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94"/>
      <c r="AI74" s="168"/>
      <c r="AJ74" s="168"/>
      <c r="AK74" s="168"/>
      <c r="AL74" s="168"/>
      <c r="AM74" s="168"/>
      <c r="AN74" s="168"/>
      <c r="AO74" s="168"/>
      <c r="AP74" s="168"/>
      <c r="AQ74" s="168"/>
      <c r="AR74" s="168"/>
      <c r="AS74" s="168"/>
      <c r="AT74" s="168"/>
      <c r="AU74" s="168"/>
      <c r="AV74" s="168"/>
      <c r="AW74" s="168"/>
      <c r="AX74" s="168"/>
      <c r="AY74" s="168"/>
      <c r="AZ74" s="168"/>
      <c r="BA74" s="168"/>
      <c r="BB74" s="168"/>
      <c r="BC74" s="168"/>
      <c r="BD74" s="168"/>
      <c r="BE74" s="168"/>
      <c r="BF74" s="168"/>
      <c r="BG74" s="168"/>
      <c r="BH74" s="168"/>
      <c r="BI74" s="168"/>
      <c r="BJ74" s="168"/>
      <c r="BK74" s="168"/>
      <c r="BL74" s="168"/>
      <c r="BM74" s="194"/>
      <c r="BN74" s="168"/>
      <c r="BO74" s="168"/>
      <c r="BP74" s="168"/>
      <c r="BQ74" s="168"/>
      <c r="BR74" s="168"/>
      <c r="BS74" s="168"/>
      <c r="BT74" s="168"/>
      <c r="BU74" s="168"/>
      <c r="BV74" s="168"/>
      <c r="BW74" s="168"/>
      <c r="BX74" s="168"/>
      <c r="BY74" s="168"/>
      <c r="BZ74" s="168"/>
      <c r="CA74" s="168"/>
      <c r="CB74" s="168"/>
      <c r="CC74" s="168"/>
      <c r="CD74" s="1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  <c r="CQ74" s="168"/>
      <c r="CR74" s="168"/>
      <c r="CS74" s="168"/>
      <c r="CT74" s="168"/>
      <c r="CU74" s="168"/>
      <c r="CV74" s="168"/>
      <c r="CW74" s="168"/>
      <c r="CX74" s="168"/>
      <c r="CY74" s="168"/>
      <c r="CZ74" s="168"/>
      <c r="DA74" s="168"/>
      <c r="DB74" s="168"/>
      <c r="DC74" s="168"/>
      <c r="DD74" s="168"/>
      <c r="DE74" s="168"/>
      <c r="DF74" s="168"/>
      <c r="DG74" s="168"/>
      <c r="DH74" s="168"/>
      <c r="DI74" s="168"/>
      <c r="DJ74" s="168"/>
      <c r="DK74" s="168"/>
      <c r="DL74" s="168"/>
      <c r="DM74" s="168"/>
      <c r="DN74" s="168"/>
      <c r="DO74" s="168"/>
      <c r="DP74" s="168"/>
      <c r="DQ74" s="168"/>
      <c r="DR74" s="168"/>
      <c r="DS74" s="168"/>
      <c r="DT74" s="168"/>
      <c r="DU74" s="168"/>
      <c r="DV74" s="168"/>
      <c r="DW74" s="168"/>
      <c r="DX74" s="168"/>
      <c r="DY74" s="168"/>
      <c r="DZ74" s="168"/>
      <c r="EA74" s="168"/>
      <c r="EB74" s="168"/>
      <c r="EC74" s="168"/>
      <c r="ED74" s="168"/>
      <c r="EE74" s="168"/>
      <c r="EF74" s="168"/>
      <c r="EG74" s="168"/>
      <c r="EH74" s="168"/>
      <c r="EI74" s="168"/>
      <c r="EJ74" s="168"/>
      <c r="EK74" s="168"/>
      <c r="EL74" s="168"/>
      <c r="EM74" s="168"/>
      <c r="EN74" s="168"/>
      <c r="EO74" s="168"/>
      <c r="EP74" s="168"/>
      <c r="EQ74" s="168"/>
      <c r="ER74" s="168"/>
      <c r="ES74" s="168"/>
      <c r="ET74" s="168"/>
      <c r="EU74" s="168"/>
      <c r="EV74" s="168"/>
      <c r="EW74" s="168"/>
      <c r="EX74" s="168"/>
      <c r="EY74" s="168"/>
      <c r="EZ74" s="168"/>
      <c r="FA74" s="168"/>
      <c r="FB74" s="168"/>
      <c r="FC74" s="168"/>
      <c r="FD74" s="168"/>
      <c r="FE74" s="168"/>
      <c r="FF74" s="168"/>
      <c r="FG74" s="168"/>
      <c r="FH74" s="168"/>
      <c r="FI74" s="168"/>
      <c r="FJ74" s="168"/>
      <c r="FK74" s="168"/>
      <c r="FL74" s="168"/>
      <c r="FM74" s="168"/>
      <c r="FN74" s="168"/>
      <c r="FO74" s="168"/>
      <c r="FP74" s="168"/>
      <c r="FQ74" s="168"/>
      <c r="FR74" s="168"/>
      <c r="FS74" s="168"/>
      <c r="FT74" s="168"/>
      <c r="FU74" s="168"/>
      <c r="FV74" s="168"/>
      <c r="FW74" s="168"/>
      <c r="FX74" s="168"/>
      <c r="FY74" s="168"/>
      <c r="FZ74" s="168"/>
      <c r="GA74" s="168"/>
      <c r="GB74" s="168"/>
      <c r="GC74" s="168"/>
      <c r="GD74" s="168"/>
      <c r="GE74" s="168"/>
      <c r="GF74" s="168"/>
      <c r="GG74" s="168"/>
      <c r="GH74" s="168"/>
      <c r="GI74" s="168"/>
      <c r="GJ74" s="168"/>
      <c r="GK74" s="168"/>
      <c r="GL74" s="168"/>
      <c r="GM74" s="168"/>
      <c r="GN74" s="168"/>
      <c r="GO74" s="168"/>
      <c r="GP74" s="168"/>
      <c r="GQ74" s="168"/>
      <c r="GR74" s="168"/>
      <c r="GS74" s="168"/>
      <c r="GT74" s="168"/>
      <c r="GU74" s="168"/>
      <c r="GV74" s="168"/>
      <c r="GW74" s="168"/>
      <c r="GX74" s="168"/>
      <c r="GY74" s="168"/>
      <c r="GZ74" s="168"/>
      <c r="HA74" s="168"/>
      <c r="HB74" s="168"/>
      <c r="HC74" s="168"/>
      <c r="HD74" s="168"/>
      <c r="HE74" s="168"/>
      <c r="HF74" s="168"/>
      <c r="HG74" s="168"/>
      <c r="HH74" s="168"/>
      <c r="HI74" s="168"/>
      <c r="HJ74" s="168"/>
      <c r="HK74" s="168"/>
      <c r="HL74" s="168"/>
      <c r="HM74" s="168"/>
      <c r="HN74" s="168"/>
      <c r="HO74" s="168"/>
      <c r="HP74" s="168"/>
      <c r="HQ74" s="168"/>
      <c r="HR74" s="168"/>
      <c r="HS74" s="168"/>
      <c r="HT74" s="168"/>
      <c r="HU74" s="168"/>
      <c r="HV74" s="168"/>
      <c r="HW74" s="168"/>
      <c r="HX74" s="168"/>
      <c r="HY74" s="168"/>
      <c r="HZ74" s="168"/>
      <c r="IA74" s="168"/>
      <c r="IB74" s="168"/>
      <c r="IC74" s="168"/>
      <c r="ID74" s="168"/>
      <c r="IE74" s="168"/>
      <c r="IF74" s="168"/>
      <c r="IG74" s="168"/>
      <c r="IH74" s="168"/>
      <c r="II74" s="168"/>
      <c r="IJ74" s="168"/>
      <c r="IK74" s="168"/>
      <c r="IL74" s="168"/>
    </row>
    <row r="75" spans="1:246" ht="15.75" customHeight="1" outlineLevel="1" x14ac:dyDescent="0.35">
      <c r="A75" s="3" t="s">
        <v>850</v>
      </c>
      <c r="B75" s="70"/>
      <c r="C75" s="70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94"/>
      <c r="AI75" s="168"/>
      <c r="AJ75" s="168"/>
      <c r="AK75" s="168"/>
      <c r="AL75" s="168"/>
      <c r="AM75" s="168"/>
      <c r="AN75" s="168"/>
      <c r="AO75" s="168"/>
      <c r="AP75" s="168"/>
      <c r="AQ75" s="168"/>
      <c r="AR75" s="168"/>
      <c r="AS75" s="168"/>
      <c r="AT75" s="168"/>
      <c r="AU75" s="168"/>
      <c r="AV75" s="168"/>
      <c r="AW75" s="168"/>
      <c r="AX75" s="168"/>
      <c r="AY75" s="168"/>
      <c r="AZ75" s="168"/>
      <c r="BA75" s="168"/>
      <c r="BB75" s="168"/>
      <c r="BC75" s="168"/>
      <c r="BD75" s="168"/>
      <c r="BE75" s="168"/>
      <c r="BF75" s="168"/>
      <c r="BG75" s="168"/>
      <c r="BH75" s="168"/>
      <c r="BI75" s="168"/>
      <c r="BJ75" s="168"/>
      <c r="BK75" s="168"/>
      <c r="BL75" s="168"/>
      <c r="BM75" s="194"/>
      <c r="BN75" s="168"/>
      <c r="BO75" s="168"/>
      <c r="BP75" s="168"/>
      <c r="BQ75" s="168"/>
      <c r="BR75" s="168"/>
      <c r="BS75" s="168"/>
      <c r="BT75" s="168"/>
      <c r="BU75" s="168"/>
      <c r="BV75" s="168"/>
      <c r="BW75" s="168"/>
      <c r="BX75" s="168"/>
      <c r="BY75" s="168"/>
      <c r="BZ75" s="168"/>
      <c r="CA75" s="168"/>
      <c r="CB75" s="168"/>
      <c r="CC75" s="168"/>
      <c r="CD75" s="168"/>
      <c r="CE75" s="168"/>
      <c r="CF75" s="168"/>
      <c r="CG75" s="168"/>
      <c r="CH75" s="168"/>
      <c r="CI75" s="168"/>
      <c r="CJ75" s="168"/>
      <c r="CK75" s="168"/>
      <c r="CL75" s="168"/>
      <c r="CM75" s="168"/>
      <c r="CN75" s="168"/>
      <c r="CO75" s="168"/>
      <c r="CP75" s="168"/>
      <c r="CQ75" s="168"/>
      <c r="CR75" s="168"/>
      <c r="CS75" s="168"/>
      <c r="CT75" s="168"/>
      <c r="CU75" s="168"/>
      <c r="CV75" s="168"/>
      <c r="CW75" s="168"/>
      <c r="CX75" s="168"/>
      <c r="CY75" s="168"/>
      <c r="CZ75" s="168"/>
      <c r="DA75" s="168"/>
      <c r="DB75" s="168"/>
      <c r="DC75" s="168"/>
      <c r="DD75" s="168"/>
      <c r="DE75" s="168"/>
      <c r="DF75" s="168"/>
      <c r="DG75" s="168"/>
      <c r="DH75" s="168"/>
      <c r="DI75" s="168"/>
      <c r="DJ75" s="168"/>
      <c r="DK75" s="168"/>
      <c r="DL75" s="168"/>
      <c r="DM75" s="168"/>
      <c r="DN75" s="168"/>
      <c r="DO75" s="168"/>
      <c r="DP75" s="168"/>
      <c r="DQ75" s="168"/>
      <c r="DR75" s="168"/>
      <c r="DS75" s="168"/>
      <c r="DT75" s="168"/>
      <c r="DU75" s="168"/>
      <c r="DV75" s="168"/>
      <c r="DW75" s="168"/>
      <c r="DX75" s="168"/>
      <c r="DY75" s="168"/>
      <c r="DZ75" s="168"/>
      <c r="EA75" s="168"/>
      <c r="EB75" s="168"/>
      <c r="EC75" s="168"/>
      <c r="ED75" s="168"/>
      <c r="EE75" s="168"/>
      <c r="EF75" s="168"/>
      <c r="EG75" s="168"/>
      <c r="EH75" s="168"/>
      <c r="EI75" s="168"/>
      <c r="EJ75" s="168"/>
      <c r="EK75" s="168"/>
      <c r="EL75" s="168"/>
      <c r="EM75" s="168"/>
      <c r="EN75" s="168"/>
      <c r="EO75" s="168"/>
      <c r="EP75" s="168"/>
      <c r="EQ75" s="168"/>
      <c r="ER75" s="168"/>
      <c r="ES75" s="168"/>
      <c r="ET75" s="168"/>
      <c r="EU75" s="168"/>
      <c r="EV75" s="168"/>
      <c r="EW75" s="168"/>
      <c r="EX75" s="168"/>
      <c r="EY75" s="168"/>
      <c r="EZ75" s="168"/>
      <c r="FA75" s="168"/>
      <c r="FB75" s="168"/>
      <c r="FC75" s="168"/>
      <c r="FD75" s="168"/>
      <c r="FE75" s="168"/>
      <c r="FF75" s="168"/>
      <c r="FG75" s="168"/>
      <c r="FH75" s="168"/>
      <c r="FI75" s="168"/>
      <c r="FJ75" s="168"/>
      <c r="FK75" s="168"/>
      <c r="FL75" s="168"/>
      <c r="FM75" s="168"/>
      <c r="FN75" s="168"/>
      <c r="FO75" s="168"/>
      <c r="FP75" s="168"/>
      <c r="FQ75" s="168"/>
      <c r="FR75" s="168"/>
      <c r="FS75" s="168"/>
      <c r="FT75" s="168"/>
      <c r="FU75" s="168"/>
      <c r="FV75" s="168"/>
      <c r="FW75" s="168"/>
      <c r="FX75" s="168"/>
      <c r="FY75" s="168"/>
      <c r="FZ75" s="168"/>
      <c r="GA75" s="168"/>
      <c r="GB75" s="168"/>
      <c r="GC75" s="168"/>
      <c r="GD75" s="168"/>
      <c r="GE75" s="168"/>
      <c r="GF75" s="168"/>
      <c r="GG75" s="168"/>
      <c r="GH75" s="168"/>
      <c r="GI75" s="168"/>
      <c r="GJ75" s="168"/>
      <c r="GK75" s="168"/>
      <c r="GL75" s="168"/>
      <c r="GM75" s="168"/>
      <c r="GN75" s="168"/>
      <c r="GO75" s="168"/>
      <c r="GP75" s="168"/>
      <c r="GQ75" s="168"/>
      <c r="GR75" s="168"/>
      <c r="GS75" s="168"/>
      <c r="GT75" s="168"/>
      <c r="GU75" s="168"/>
      <c r="GV75" s="168"/>
      <c r="GW75" s="168"/>
      <c r="GX75" s="168"/>
      <c r="GY75" s="168"/>
      <c r="GZ75" s="168"/>
      <c r="HA75" s="168"/>
      <c r="HB75" s="168"/>
      <c r="HC75" s="168"/>
      <c r="HD75" s="168"/>
      <c r="HE75" s="168"/>
      <c r="HF75" s="168"/>
      <c r="HG75" s="168"/>
      <c r="HH75" s="168"/>
      <c r="HI75" s="168"/>
      <c r="HJ75" s="168"/>
      <c r="HK75" s="168"/>
      <c r="HL75" s="168"/>
      <c r="HM75" s="168"/>
      <c r="HN75" s="168"/>
      <c r="HO75" s="168"/>
      <c r="HP75" s="168"/>
      <c r="HQ75" s="168"/>
      <c r="HR75" s="168"/>
      <c r="HS75" s="168"/>
      <c r="HT75" s="168"/>
      <c r="HU75" s="168"/>
      <c r="HV75" s="168"/>
      <c r="HW75" s="168"/>
      <c r="HX75" s="168"/>
      <c r="HY75" s="168"/>
      <c r="HZ75" s="168"/>
      <c r="IA75" s="168"/>
      <c r="IB75" s="168"/>
      <c r="IC75" s="168"/>
      <c r="ID75" s="168"/>
      <c r="IE75" s="168"/>
      <c r="IF75" s="168"/>
      <c r="IG75" s="168"/>
      <c r="IH75" s="168"/>
      <c r="II75" s="168"/>
      <c r="IJ75" s="168"/>
      <c r="IK75" s="168"/>
      <c r="IL75" s="168"/>
    </row>
    <row r="76" spans="1:246" ht="15.75" customHeight="1" x14ac:dyDescent="0.3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0"/>
      <c r="HA76" s="70"/>
      <c r="HB76" s="70"/>
      <c r="HC76" s="70"/>
      <c r="HD76" s="70"/>
      <c r="HE76" s="70"/>
      <c r="HF76" s="70"/>
      <c r="HG76" s="70"/>
      <c r="HH76" s="70"/>
      <c r="HI76" s="70"/>
      <c r="HJ76" s="70"/>
      <c r="HK76" s="70"/>
      <c r="HL76" s="70"/>
      <c r="HM76" s="70"/>
      <c r="HN76" s="70"/>
      <c r="HO76" s="70"/>
      <c r="HP76" s="70"/>
      <c r="HQ76" s="70"/>
      <c r="HR76" s="70"/>
      <c r="HS76" s="70"/>
      <c r="HT76" s="70"/>
      <c r="HU76" s="70"/>
      <c r="HV76" s="70"/>
      <c r="HW76" s="70"/>
      <c r="HX76" s="70"/>
      <c r="HY76" s="70"/>
      <c r="HZ76" s="70"/>
      <c r="IA76" s="70"/>
      <c r="IB76" s="70"/>
      <c r="IC76" s="70"/>
      <c r="ID76" s="70"/>
      <c r="IE76" s="70"/>
      <c r="IF76" s="70"/>
      <c r="IG76" s="70"/>
      <c r="IH76" s="70"/>
      <c r="II76" s="70"/>
      <c r="IJ76" s="70"/>
      <c r="IK76" s="70"/>
      <c r="IL76" s="70"/>
    </row>
    <row r="77" spans="1:246" ht="15.75" customHeight="1" x14ac:dyDescent="0.35">
      <c r="A77" s="73" t="s">
        <v>852</v>
      </c>
      <c r="B77" s="70"/>
      <c r="C77" s="70"/>
      <c r="D77" s="164">
        <f t="shared" ref="D77:CQ77" si="350">SUM(D78:D80)</f>
        <v>0</v>
      </c>
      <c r="E77" s="164">
        <f t="shared" si="350"/>
        <v>0</v>
      </c>
      <c r="F77" s="164">
        <f t="shared" si="350"/>
        <v>0</v>
      </c>
      <c r="G77" s="164">
        <f t="shared" si="350"/>
        <v>0</v>
      </c>
      <c r="H77" s="164">
        <f t="shared" si="350"/>
        <v>0</v>
      </c>
      <c r="I77" s="164">
        <f t="shared" si="350"/>
        <v>0</v>
      </c>
      <c r="J77" s="164">
        <f t="shared" si="350"/>
        <v>0</v>
      </c>
      <c r="K77" s="164">
        <f t="shared" si="350"/>
        <v>0</v>
      </c>
      <c r="L77" s="164">
        <f t="shared" si="350"/>
        <v>0</v>
      </c>
      <c r="M77" s="164">
        <f t="shared" si="350"/>
        <v>0</v>
      </c>
      <c r="N77" s="164">
        <f t="shared" si="350"/>
        <v>0</v>
      </c>
      <c r="O77" s="164">
        <f t="shared" si="350"/>
        <v>0</v>
      </c>
      <c r="P77" s="164">
        <f t="shared" si="350"/>
        <v>0</v>
      </c>
      <c r="Q77" s="164">
        <f t="shared" si="350"/>
        <v>0</v>
      </c>
      <c r="R77" s="164">
        <f t="shared" si="350"/>
        <v>0</v>
      </c>
      <c r="S77" s="164">
        <f t="shared" si="350"/>
        <v>0</v>
      </c>
      <c r="T77" s="164">
        <f t="shared" si="350"/>
        <v>0</v>
      </c>
      <c r="U77" s="164">
        <f t="shared" si="350"/>
        <v>0</v>
      </c>
      <c r="V77" s="164">
        <f t="shared" si="350"/>
        <v>0</v>
      </c>
      <c r="W77" s="164">
        <f t="shared" si="350"/>
        <v>0</v>
      </c>
      <c r="X77" s="164">
        <f t="shared" si="350"/>
        <v>0</v>
      </c>
      <c r="Y77" s="164">
        <f t="shared" si="350"/>
        <v>0</v>
      </c>
      <c r="Z77" s="164">
        <f t="shared" si="350"/>
        <v>0</v>
      </c>
      <c r="AA77" s="164">
        <f t="shared" si="350"/>
        <v>0</v>
      </c>
      <c r="AB77" s="164">
        <f t="shared" si="350"/>
        <v>0</v>
      </c>
      <c r="AC77" s="164">
        <f t="shared" si="350"/>
        <v>0</v>
      </c>
      <c r="AD77" s="164">
        <f t="shared" si="350"/>
        <v>0</v>
      </c>
      <c r="AE77" s="164">
        <f t="shared" si="350"/>
        <v>0</v>
      </c>
      <c r="AF77" s="164">
        <f t="shared" si="350"/>
        <v>0</v>
      </c>
      <c r="AG77" s="164">
        <f t="shared" si="350"/>
        <v>0</v>
      </c>
      <c r="AH77" s="193">
        <f t="shared" si="350"/>
        <v>0</v>
      </c>
      <c r="AI77" s="164">
        <f t="shared" si="350"/>
        <v>0</v>
      </c>
      <c r="AJ77" s="164">
        <f t="shared" si="350"/>
        <v>0</v>
      </c>
      <c r="AK77" s="164">
        <f t="shared" si="350"/>
        <v>2800</v>
      </c>
      <c r="AL77" s="164">
        <f t="shared" si="350"/>
        <v>0</v>
      </c>
      <c r="AM77" s="164">
        <f t="shared" si="350"/>
        <v>300</v>
      </c>
      <c r="AN77" s="164">
        <f t="shared" si="350"/>
        <v>0</v>
      </c>
      <c r="AO77" s="164">
        <f t="shared" si="350"/>
        <v>0</v>
      </c>
      <c r="AP77" s="164">
        <f t="shared" si="350"/>
        <v>0</v>
      </c>
      <c r="AQ77" s="164">
        <f t="shared" si="350"/>
        <v>0</v>
      </c>
      <c r="AR77" s="164">
        <f t="shared" si="350"/>
        <v>0</v>
      </c>
      <c r="AS77" s="164">
        <f t="shared" si="350"/>
        <v>0</v>
      </c>
      <c r="AT77" s="164">
        <f t="shared" si="350"/>
        <v>0</v>
      </c>
      <c r="AU77" s="164">
        <f t="shared" si="350"/>
        <v>1100</v>
      </c>
      <c r="AV77" s="164">
        <f t="shared" si="350"/>
        <v>0</v>
      </c>
      <c r="AW77" s="164">
        <f t="shared" si="350"/>
        <v>0</v>
      </c>
      <c r="AX77" s="164">
        <f t="shared" si="350"/>
        <v>2000</v>
      </c>
      <c r="AY77" s="164">
        <f t="shared" si="350"/>
        <v>0</v>
      </c>
      <c r="AZ77" s="164">
        <f t="shared" si="350"/>
        <v>0</v>
      </c>
      <c r="BA77" s="164">
        <f t="shared" si="350"/>
        <v>0</v>
      </c>
      <c r="BB77" s="164">
        <f t="shared" si="350"/>
        <v>0</v>
      </c>
      <c r="BC77" s="164">
        <f t="shared" si="350"/>
        <v>0</v>
      </c>
      <c r="BD77" s="164">
        <f t="shared" si="350"/>
        <v>0</v>
      </c>
      <c r="BE77" s="164">
        <f t="shared" si="350"/>
        <v>0</v>
      </c>
      <c r="BF77" s="164">
        <f t="shared" si="350"/>
        <v>0</v>
      </c>
      <c r="BG77" s="164">
        <f t="shared" si="350"/>
        <v>0</v>
      </c>
      <c r="BH77" s="164">
        <f t="shared" si="350"/>
        <v>0</v>
      </c>
      <c r="BI77" s="164">
        <f t="shared" si="350"/>
        <v>0</v>
      </c>
      <c r="BJ77" s="164">
        <f t="shared" si="350"/>
        <v>0</v>
      </c>
      <c r="BK77" s="164">
        <f t="shared" si="350"/>
        <v>0</v>
      </c>
      <c r="BL77" s="164">
        <f t="shared" si="350"/>
        <v>0</v>
      </c>
      <c r="BM77" s="193">
        <f t="shared" si="350"/>
        <v>0</v>
      </c>
      <c r="BN77" s="164">
        <f t="shared" si="350"/>
        <v>0</v>
      </c>
      <c r="BO77" s="164">
        <f t="shared" si="350"/>
        <v>0</v>
      </c>
      <c r="BP77" s="164">
        <f t="shared" si="350"/>
        <v>0</v>
      </c>
      <c r="BQ77" s="164">
        <f t="shared" si="350"/>
        <v>0</v>
      </c>
      <c r="BR77" s="164">
        <f t="shared" si="350"/>
        <v>0</v>
      </c>
      <c r="BS77" s="164">
        <f t="shared" si="350"/>
        <v>0</v>
      </c>
      <c r="BT77" s="164">
        <f t="shared" si="350"/>
        <v>0</v>
      </c>
      <c r="BU77" s="164">
        <f t="shared" si="350"/>
        <v>0</v>
      </c>
      <c r="BV77" s="164">
        <f t="shared" si="350"/>
        <v>0</v>
      </c>
      <c r="BW77" s="164">
        <f t="shared" si="350"/>
        <v>2000</v>
      </c>
      <c r="BX77" s="164">
        <f t="shared" si="350"/>
        <v>0</v>
      </c>
      <c r="BY77" s="164">
        <f t="shared" si="350"/>
        <v>0</v>
      </c>
      <c r="BZ77" s="164">
        <f t="shared" si="350"/>
        <v>0</v>
      </c>
      <c r="CA77" s="164">
        <f t="shared" si="350"/>
        <v>0</v>
      </c>
      <c r="CB77" s="164">
        <f t="shared" si="350"/>
        <v>0</v>
      </c>
      <c r="CC77" s="164">
        <f t="shared" si="350"/>
        <v>1500</v>
      </c>
      <c r="CD77" s="164">
        <f t="shared" si="350"/>
        <v>0</v>
      </c>
      <c r="CE77" s="164">
        <f t="shared" si="350"/>
        <v>0</v>
      </c>
      <c r="CF77" s="164">
        <f t="shared" si="350"/>
        <v>0</v>
      </c>
      <c r="CG77" s="164">
        <f t="shared" si="350"/>
        <v>0</v>
      </c>
      <c r="CH77" s="164">
        <f t="shared" si="350"/>
        <v>4000</v>
      </c>
      <c r="CI77" s="164">
        <f t="shared" si="350"/>
        <v>0</v>
      </c>
      <c r="CJ77" s="164">
        <f t="shared" si="350"/>
        <v>0</v>
      </c>
      <c r="CK77" s="164">
        <f t="shared" si="350"/>
        <v>0</v>
      </c>
      <c r="CL77" s="164">
        <f t="shared" si="350"/>
        <v>0</v>
      </c>
      <c r="CM77" s="164">
        <f t="shared" si="350"/>
        <v>500</v>
      </c>
      <c r="CN77" s="164">
        <f t="shared" si="350"/>
        <v>0</v>
      </c>
      <c r="CO77" s="164">
        <f t="shared" si="350"/>
        <v>0</v>
      </c>
      <c r="CP77" s="164">
        <f t="shared" si="350"/>
        <v>0</v>
      </c>
      <c r="CQ77" s="164">
        <f t="shared" si="350"/>
        <v>0</v>
      </c>
      <c r="CR77" s="164">
        <f t="shared" ref="CR77:FC77" si="351">SUM(CR78:CR80)</f>
        <v>0</v>
      </c>
      <c r="CS77" s="164">
        <f t="shared" si="351"/>
        <v>0</v>
      </c>
      <c r="CT77" s="164">
        <f t="shared" si="351"/>
        <v>0</v>
      </c>
      <c r="CU77" s="164">
        <f t="shared" si="351"/>
        <v>0</v>
      </c>
      <c r="CV77" s="164">
        <f t="shared" si="351"/>
        <v>0</v>
      </c>
      <c r="CW77" s="164">
        <f t="shared" si="351"/>
        <v>0</v>
      </c>
      <c r="CX77" s="164">
        <f t="shared" si="351"/>
        <v>0</v>
      </c>
      <c r="CY77" s="164">
        <f t="shared" si="351"/>
        <v>0</v>
      </c>
      <c r="CZ77" s="164">
        <f t="shared" si="351"/>
        <v>0</v>
      </c>
      <c r="DA77" s="164">
        <f t="shared" si="351"/>
        <v>0</v>
      </c>
      <c r="DB77" s="164">
        <f t="shared" si="351"/>
        <v>0</v>
      </c>
      <c r="DC77" s="164">
        <f t="shared" si="351"/>
        <v>0</v>
      </c>
      <c r="DD77" s="164">
        <f t="shared" si="351"/>
        <v>0</v>
      </c>
      <c r="DE77" s="164">
        <f t="shared" si="351"/>
        <v>0</v>
      </c>
      <c r="DF77" s="164">
        <f t="shared" si="351"/>
        <v>0</v>
      </c>
      <c r="DG77" s="164">
        <f t="shared" si="351"/>
        <v>0</v>
      </c>
      <c r="DH77" s="164">
        <f t="shared" si="351"/>
        <v>0</v>
      </c>
      <c r="DI77" s="164">
        <f t="shared" si="351"/>
        <v>0</v>
      </c>
      <c r="DJ77" s="164">
        <f t="shared" si="351"/>
        <v>0</v>
      </c>
      <c r="DK77" s="164">
        <f t="shared" si="351"/>
        <v>0</v>
      </c>
      <c r="DL77" s="164">
        <f t="shared" si="351"/>
        <v>0</v>
      </c>
      <c r="DM77" s="164">
        <f t="shared" si="351"/>
        <v>0</v>
      </c>
      <c r="DN77" s="164">
        <f t="shared" si="351"/>
        <v>0</v>
      </c>
      <c r="DO77" s="164">
        <f t="shared" si="351"/>
        <v>0</v>
      </c>
      <c r="DP77" s="164">
        <f t="shared" si="351"/>
        <v>0</v>
      </c>
      <c r="DQ77" s="164">
        <f t="shared" si="351"/>
        <v>0</v>
      </c>
      <c r="DR77" s="164">
        <f t="shared" si="351"/>
        <v>0</v>
      </c>
      <c r="DS77" s="164">
        <f t="shared" si="351"/>
        <v>0</v>
      </c>
      <c r="DT77" s="164">
        <f t="shared" si="351"/>
        <v>0</v>
      </c>
      <c r="DU77" s="164">
        <f t="shared" si="351"/>
        <v>0</v>
      </c>
      <c r="DV77" s="164">
        <f t="shared" si="351"/>
        <v>0</v>
      </c>
      <c r="DW77" s="164">
        <f t="shared" si="351"/>
        <v>0</v>
      </c>
      <c r="DX77" s="164">
        <f t="shared" si="351"/>
        <v>0</v>
      </c>
      <c r="DY77" s="164">
        <f t="shared" si="351"/>
        <v>0</v>
      </c>
      <c r="DZ77" s="164">
        <f t="shared" si="351"/>
        <v>0</v>
      </c>
      <c r="EA77" s="164">
        <f t="shared" si="351"/>
        <v>0</v>
      </c>
      <c r="EB77" s="164">
        <f t="shared" si="351"/>
        <v>0</v>
      </c>
      <c r="EC77" s="164">
        <f t="shared" si="351"/>
        <v>0</v>
      </c>
      <c r="ED77" s="164">
        <f t="shared" si="351"/>
        <v>0</v>
      </c>
      <c r="EE77" s="164">
        <f t="shared" si="351"/>
        <v>0</v>
      </c>
      <c r="EF77" s="164">
        <f t="shared" si="351"/>
        <v>0</v>
      </c>
      <c r="EG77" s="164">
        <f t="shared" si="351"/>
        <v>0</v>
      </c>
      <c r="EH77" s="164">
        <f t="shared" si="351"/>
        <v>0</v>
      </c>
      <c r="EI77" s="164">
        <f t="shared" si="351"/>
        <v>0</v>
      </c>
      <c r="EJ77" s="164">
        <f t="shared" si="351"/>
        <v>0</v>
      </c>
      <c r="EK77" s="164">
        <f t="shared" si="351"/>
        <v>0</v>
      </c>
      <c r="EL77" s="164">
        <f t="shared" si="351"/>
        <v>0</v>
      </c>
      <c r="EM77" s="164">
        <f t="shared" si="351"/>
        <v>0</v>
      </c>
      <c r="EN77" s="164">
        <f t="shared" si="351"/>
        <v>0</v>
      </c>
      <c r="EO77" s="164">
        <f t="shared" si="351"/>
        <v>0</v>
      </c>
      <c r="EP77" s="164">
        <f t="shared" si="351"/>
        <v>0</v>
      </c>
      <c r="EQ77" s="164">
        <f t="shared" si="351"/>
        <v>0</v>
      </c>
      <c r="ER77" s="164">
        <f t="shared" si="351"/>
        <v>0</v>
      </c>
      <c r="ES77" s="164">
        <f t="shared" si="351"/>
        <v>0</v>
      </c>
      <c r="ET77" s="164">
        <f t="shared" si="351"/>
        <v>0</v>
      </c>
      <c r="EU77" s="164">
        <f t="shared" si="351"/>
        <v>0</v>
      </c>
      <c r="EV77" s="164">
        <f t="shared" si="351"/>
        <v>0</v>
      </c>
      <c r="EW77" s="164">
        <f t="shared" si="351"/>
        <v>0</v>
      </c>
      <c r="EX77" s="164">
        <f t="shared" si="351"/>
        <v>0</v>
      </c>
      <c r="EY77" s="164">
        <f t="shared" si="351"/>
        <v>0</v>
      </c>
      <c r="EZ77" s="164">
        <f t="shared" si="351"/>
        <v>0</v>
      </c>
      <c r="FA77" s="164">
        <f t="shared" si="351"/>
        <v>0</v>
      </c>
      <c r="FB77" s="164">
        <f t="shared" si="351"/>
        <v>0</v>
      </c>
      <c r="FC77" s="164">
        <f t="shared" si="351"/>
        <v>0</v>
      </c>
      <c r="FD77" s="164">
        <f t="shared" ref="FD77:HO77" si="352">SUM(FD78:FD80)</f>
        <v>0</v>
      </c>
      <c r="FE77" s="164">
        <f t="shared" si="352"/>
        <v>0</v>
      </c>
      <c r="FF77" s="164">
        <f t="shared" si="352"/>
        <v>0</v>
      </c>
      <c r="FG77" s="164">
        <f t="shared" si="352"/>
        <v>0</v>
      </c>
      <c r="FH77" s="164">
        <f t="shared" si="352"/>
        <v>0</v>
      </c>
      <c r="FI77" s="164">
        <f t="shared" si="352"/>
        <v>0</v>
      </c>
      <c r="FJ77" s="164">
        <f t="shared" si="352"/>
        <v>0</v>
      </c>
      <c r="FK77" s="164">
        <f t="shared" si="352"/>
        <v>0</v>
      </c>
      <c r="FL77" s="164">
        <f t="shared" si="352"/>
        <v>0</v>
      </c>
      <c r="FM77" s="164">
        <f t="shared" si="352"/>
        <v>0</v>
      </c>
      <c r="FN77" s="164">
        <f t="shared" si="352"/>
        <v>0</v>
      </c>
      <c r="FO77" s="164">
        <f t="shared" si="352"/>
        <v>0</v>
      </c>
      <c r="FP77" s="164">
        <f t="shared" si="352"/>
        <v>0</v>
      </c>
      <c r="FQ77" s="164">
        <f t="shared" si="352"/>
        <v>0</v>
      </c>
      <c r="FR77" s="164">
        <f t="shared" si="352"/>
        <v>0</v>
      </c>
      <c r="FS77" s="164">
        <f t="shared" si="352"/>
        <v>0</v>
      </c>
      <c r="FT77" s="164">
        <f t="shared" si="352"/>
        <v>0</v>
      </c>
      <c r="FU77" s="164">
        <f t="shared" si="352"/>
        <v>0</v>
      </c>
      <c r="FV77" s="164">
        <f t="shared" si="352"/>
        <v>0</v>
      </c>
      <c r="FW77" s="164">
        <f t="shared" si="352"/>
        <v>0</v>
      </c>
      <c r="FX77" s="164">
        <f t="shared" si="352"/>
        <v>0</v>
      </c>
      <c r="FY77" s="164">
        <f t="shared" si="352"/>
        <v>0</v>
      </c>
      <c r="FZ77" s="164">
        <f t="shared" si="352"/>
        <v>0</v>
      </c>
      <c r="GA77" s="164">
        <f t="shared" si="352"/>
        <v>0</v>
      </c>
      <c r="GB77" s="164">
        <f t="shared" si="352"/>
        <v>0</v>
      </c>
      <c r="GC77" s="164">
        <f t="shared" si="352"/>
        <v>0</v>
      </c>
      <c r="GD77" s="164">
        <f t="shared" si="352"/>
        <v>0</v>
      </c>
      <c r="GE77" s="164">
        <f t="shared" si="352"/>
        <v>0</v>
      </c>
      <c r="GF77" s="164">
        <f t="shared" si="352"/>
        <v>0</v>
      </c>
      <c r="GG77" s="164">
        <f t="shared" si="352"/>
        <v>0</v>
      </c>
      <c r="GH77" s="164">
        <f t="shared" si="352"/>
        <v>0</v>
      </c>
      <c r="GI77" s="164">
        <f t="shared" si="352"/>
        <v>0</v>
      </c>
      <c r="GJ77" s="164">
        <f t="shared" si="352"/>
        <v>0</v>
      </c>
      <c r="GK77" s="164">
        <f t="shared" si="352"/>
        <v>0</v>
      </c>
      <c r="GL77" s="164">
        <f t="shared" si="352"/>
        <v>0</v>
      </c>
      <c r="GM77" s="164">
        <f t="shared" si="352"/>
        <v>0</v>
      </c>
      <c r="GN77" s="164">
        <f t="shared" si="352"/>
        <v>0</v>
      </c>
      <c r="GO77" s="164">
        <f t="shared" si="352"/>
        <v>0</v>
      </c>
      <c r="GP77" s="164">
        <f t="shared" si="352"/>
        <v>0</v>
      </c>
      <c r="GQ77" s="164">
        <f t="shared" si="352"/>
        <v>0</v>
      </c>
      <c r="GR77" s="164">
        <f t="shared" si="352"/>
        <v>0</v>
      </c>
      <c r="GS77" s="164">
        <f t="shared" si="352"/>
        <v>0</v>
      </c>
      <c r="GT77" s="164">
        <f t="shared" si="352"/>
        <v>0</v>
      </c>
      <c r="GU77" s="164">
        <f t="shared" si="352"/>
        <v>0</v>
      </c>
      <c r="GV77" s="164">
        <f t="shared" si="352"/>
        <v>0</v>
      </c>
      <c r="GW77" s="164">
        <f t="shared" si="352"/>
        <v>0</v>
      </c>
      <c r="GX77" s="164">
        <f t="shared" si="352"/>
        <v>0</v>
      </c>
      <c r="GY77" s="164">
        <f t="shared" si="352"/>
        <v>0</v>
      </c>
      <c r="GZ77" s="164">
        <f t="shared" si="352"/>
        <v>0</v>
      </c>
      <c r="HA77" s="164">
        <f t="shared" si="352"/>
        <v>0</v>
      </c>
      <c r="HB77" s="164">
        <f t="shared" si="352"/>
        <v>0</v>
      </c>
      <c r="HC77" s="164">
        <f t="shared" si="352"/>
        <v>0</v>
      </c>
      <c r="HD77" s="164">
        <f t="shared" si="352"/>
        <v>0</v>
      </c>
      <c r="HE77" s="164">
        <f t="shared" si="352"/>
        <v>0</v>
      </c>
      <c r="HF77" s="164">
        <f t="shared" si="352"/>
        <v>0</v>
      </c>
      <c r="HG77" s="164">
        <f t="shared" si="352"/>
        <v>0</v>
      </c>
      <c r="HH77" s="164">
        <f t="shared" si="352"/>
        <v>0</v>
      </c>
      <c r="HI77" s="164">
        <f t="shared" si="352"/>
        <v>0</v>
      </c>
      <c r="HJ77" s="164">
        <f t="shared" si="352"/>
        <v>0</v>
      </c>
      <c r="HK77" s="164">
        <f t="shared" si="352"/>
        <v>0</v>
      </c>
      <c r="HL77" s="164">
        <f t="shared" si="352"/>
        <v>0</v>
      </c>
      <c r="HM77" s="164">
        <f t="shared" si="352"/>
        <v>0</v>
      </c>
      <c r="HN77" s="164">
        <f t="shared" si="352"/>
        <v>0</v>
      </c>
      <c r="HO77" s="164">
        <f t="shared" si="352"/>
        <v>0</v>
      </c>
      <c r="HP77" s="164">
        <f t="shared" ref="HP77:IL77" si="353">SUM(HP78:HP80)</f>
        <v>0</v>
      </c>
      <c r="HQ77" s="164">
        <f t="shared" si="353"/>
        <v>0</v>
      </c>
      <c r="HR77" s="164">
        <f t="shared" si="353"/>
        <v>0</v>
      </c>
      <c r="HS77" s="164">
        <f t="shared" si="353"/>
        <v>0</v>
      </c>
      <c r="HT77" s="164">
        <f t="shared" si="353"/>
        <v>0</v>
      </c>
      <c r="HU77" s="164">
        <f t="shared" si="353"/>
        <v>0</v>
      </c>
      <c r="HV77" s="164">
        <f t="shared" si="353"/>
        <v>0</v>
      </c>
      <c r="HW77" s="164">
        <f t="shared" si="353"/>
        <v>0</v>
      </c>
      <c r="HX77" s="164">
        <f t="shared" si="353"/>
        <v>0</v>
      </c>
      <c r="HY77" s="164">
        <f t="shared" si="353"/>
        <v>0</v>
      </c>
      <c r="HZ77" s="164">
        <f t="shared" si="353"/>
        <v>0</v>
      </c>
      <c r="IA77" s="164">
        <f t="shared" si="353"/>
        <v>0</v>
      </c>
      <c r="IB77" s="164">
        <f t="shared" si="353"/>
        <v>0</v>
      </c>
      <c r="IC77" s="164">
        <f t="shared" si="353"/>
        <v>0</v>
      </c>
      <c r="ID77" s="164">
        <f t="shared" si="353"/>
        <v>0</v>
      </c>
      <c r="IE77" s="164">
        <f t="shared" si="353"/>
        <v>0</v>
      </c>
      <c r="IF77" s="164">
        <f t="shared" si="353"/>
        <v>0</v>
      </c>
      <c r="IG77" s="164">
        <f t="shared" si="353"/>
        <v>0</v>
      </c>
      <c r="IH77" s="164">
        <f t="shared" si="353"/>
        <v>0</v>
      </c>
      <c r="II77" s="164">
        <f t="shared" si="353"/>
        <v>0</v>
      </c>
      <c r="IJ77" s="164">
        <f t="shared" si="353"/>
        <v>0</v>
      </c>
      <c r="IK77" s="164">
        <f t="shared" si="353"/>
        <v>0</v>
      </c>
      <c r="IL77" s="164">
        <f t="shared" si="353"/>
        <v>0</v>
      </c>
    </row>
    <row r="78" spans="1:246" ht="15.75" customHeight="1" outlineLevel="1" x14ac:dyDescent="0.35">
      <c r="A78" s="3" t="s">
        <v>853</v>
      </c>
      <c r="B78" s="70"/>
      <c r="C78" s="70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94"/>
      <c r="AI78" s="168"/>
      <c r="AJ78" s="168"/>
      <c r="AK78" s="168">
        <v>2000</v>
      </c>
      <c r="AL78" s="168"/>
      <c r="AM78" s="168">
        <v>300</v>
      </c>
      <c r="AN78" s="168"/>
      <c r="AO78" s="168"/>
      <c r="AP78" s="168"/>
      <c r="AQ78" s="168"/>
      <c r="AR78" s="168"/>
      <c r="AS78" s="168"/>
      <c r="AT78" s="168"/>
      <c r="AU78" s="168"/>
      <c r="AV78" s="168"/>
      <c r="AW78" s="168"/>
      <c r="AX78" s="168">
        <v>1000</v>
      </c>
      <c r="AY78" s="168"/>
      <c r="AZ78" s="168"/>
      <c r="BA78" s="168"/>
      <c r="BB78" s="168"/>
      <c r="BC78" s="168"/>
      <c r="BD78" s="168"/>
      <c r="BE78" s="168"/>
      <c r="BF78" s="168"/>
      <c r="BG78" s="168"/>
      <c r="BH78" s="168"/>
      <c r="BI78" s="168"/>
      <c r="BJ78" s="168"/>
      <c r="BK78" s="168"/>
      <c r="BL78" s="168"/>
      <c r="BM78" s="194"/>
      <c r="BN78" s="168"/>
      <c r="BO78" s="168"/>
      <c r="BP78" s="168"/>
      <c r="BQ78" s="168"/>
      <c r="BR78" s="168"/>
      <c r="BS78" s="168"/>
      <c r="BT78" s="168"/>
      <c r="BU78" s="168"/>
      <c r="BV78" s="168"/>
      <c r="BW78" s="168"/>
      <c r="BX78" s="168"/>
      <c r="BY78" s="168"/>
      <c r="BZ78" s="168"/>
      <c r="CA78" s="168"/>
      <c r="CB78" s="168"/>
      <c r="CC78" s="168"/>
      <c r="CD78" s="168"/>
      <c r="CE78" s="168"/>
      <c r="CF78" s="168"/>
      <c r="CG78" s="168"/>
      <c r="CH78" s="168">
        <v>1000</v>
      </c>
      <c r="CI78" s="168"/>
      <c r="CJ78" s="168"/>
      <c r="CK78" s="168"/>
      <c r="CL78" s="168"/>
      <c r="CM78" s="168">
        <v>500</v>
      </c>
      <c r="CN78" s="168"/>
      <c r="CO78" s="168"/>
      <c r="CP78" s="168"/>
      <c r="CQ78" s="168"/>
      <c r="CR78" s="168"/>
      <c r="CS78" s="168"/>
      <c r="CT78" s="168"/>
      <c r="CU78" s="168"/>
      <c r="CV78" s="168"/>
      <c r="CW78" s="168"/>
      <c r="CX78" s="168"/>
      <c r="CY78" s="168"/>
      <c r="CZ78" s="168"/>
      <c r="DA78" s="168"/>
      <c r="DB78" s="168"/>
      <c r="DC78" s="168"/>
      <c r="DD78" s="168"/>
      <c r="DE78" s="168"/>
      <c r="DF78" s="168"/>
      <c r="DG78" s="168"/>
      <c r="DH78" s="168"/>
      <c r="DI78" s="168"/>
      <c r="DJ78" s="168"/>
      <c r="DK78" s="168"/>
      <c r="DL78" s="168"/>
      <c r="DM78" s="168"/>
      <c r="DN78" s="168"/>
      <c r="DO78" s="168"/>
      <c r="DP78" s="168"/>
      <c r="DQ78" s="168"/>
      <c r="DR78" s="168"/>
      <c r="DS78" s="168"/>
      <c r="DT78" s="168"/>
      <c r="DU78" s="168"/>
      <c r="DV78" s="168"/>
      <c r="DW78" s="168"/>
      <c r="DX78" s="168"/>
      <c r="DY78" s="168"/>
      <c r="DZ78" s="168"/>
      <c r="EA78" s="168"/>
      <c r="EB78" s="168"/>
      <c r="EC78" s="168"/>
      <c r="ED78" s="168"/>
      <c r="EE78" s="168"/>
      <c r="EF78" s="168"/>
      <c r="EG78" s="168"/>
      <c r="EH78" s="168"/>
      <c r="EI78" s="168"/>
      <c r="EJ78" s="168"/>
      <c r="EK78" s="168"/>
      <c r="EL78" s="168"/>
      <c r="EM78" s="168"/>
      <c r="EN78" s="168"/>
      <c r="EO78" s="168"/>
      <c r="EP78" s="168"/>
      <c r="EQ78" s="168"/>
      <c r="ER78" s="168"/>
      <c r="ES78" s="168"/>
      <c r="ET78" s="168"/>
      <c r="EU78" s="168"/>
      <c r="EV78" s="168"/>
      <c r="EW78" s="168"/>
      <c r="EX78" s="168"/>
      <c r="EY78" s="168"/>
      <c r="EZ78" s="168"/>
      <c r="FA78" s="168"/>
      <c r="FB78" s="168"/>
      <c r="FC78" s="168"/>
      <c r="FD78" s="168"/>
      <c r="FE78" s="168"/>
      <c r="FF78" s="168"/>
      <c r="FG78" s="168"/>
      <c r="FH78" s="168"/>
      <c r="FI78" s="168"/>
      <c r="FJ78" s="168"/>
      <c r="FK78" s="168"/>
      <c r="FL78" s="168"/>
      <c r="FM78" s="168"/>
      <c r="FN78" s="168"/>
      <c r="FO78" s="168"/>
      <c r="FP78" s="168"/>
      <c r="FQ78" s="168"/>
      <c r="FR78" s="168"/>
      <c r="FS78" s="168"/>
      <c r="FT78" s="168"/>
      <c r="FU78" s="168"/>
      <c r="FV78" s="168"/>
      <c r="FW78" s="168"/>
      <c r="FX78" s="168"/>
      <c r="FY78" s="168"/>
      <c r="FZ78" s="168"/>
      <c r="GA78" s="168"/>
      <c r="GB78" s="168"/>
      <c r="GC78" s="168"/>
      <c r="GD78" s="168"/>
      <c r="GE78" s="168"/>
      <c r="GF78" s="168"/>
      <c r="GG78" s="168"/>
      <c r="GH78" s="168"/>
      <c r="GI78" s="168"/>
      <c r="GJ78" s="168"/>
      <c r="GK78" s="168"/>
      <c r="GL78" s="168"/>
      <c r="GM78" s="168"/>
      <c r="GN78" s="168"/>
      <c r="GO78" s="168"/>
      <c r="GP78" s="168"/>
      <c r="GQ78" s="168"/>
      <c r="GR78" s="168"/>
      <c r="GS78" s="168"/>
      <c r="GT78" s="168"/>
      <c r="GU78" s="168"/>
      <c r="GV78" s="168"/>
      <c r="GW78" s="168"/>
      <c r="GX78" s="168"/>
      <c r="GY78" s="168"/>
      <c r="GZ78" s="168"/>
      <c r="HA78" s="168"/>
      <c r="HB78" s="168"/>
      <c r="HC78" s="168"/>
      <c r="HD78" s="168"/>
      <c r="HE78" s="168"/>
      <c r="HF78" s="168"/>
      <c r="HG78" s="168"/>
      <c r="HH78" s="168"/>
      <c r="HI78" s="168"/>
      <c r="HJ78" s="168"/>
      <c r="HK78" s="168"/>
      <c r="HL78" s="168"/>
      <c r="HM78" s="168"/>
      <c r="HN78" s="168"/>
      <c r="HO78" s="168"/>
      <c r="HP78" s="168"/>
      <c r="HQ78" s="168"/>
      <c r="HR78" s="168"/>
      <c r="HS78" s="168"/>
      <c r="HT78" s="168"/>
      <c r="HU78" s="168"/>
      <c r="HV78" s="168"/>
      <c r="HW78" s="168"/>
      <c r="HX78" s="168"/>
      <c r="HY78" s="168"/>
      <c r="HZ78" s="168"/>
      <c r="IA78" s="168"/>
      <c r="IB78" s="168"/>
      <c r="IC78" s="168"/>
      <c r="ID78" s="168"/>
      <c r="IE78" s="168"/>
      <c r="IF78" s="168"/>
      <c r="IG78" s="168"/>
      <c r="IH78" s="168"/>
      <c r="II78" s="168"/>
      <c r="IJ78" s="168"/>
      <c r="IK78" s="168"/>
      <c r="IL78" s="168"/>
    </row>
    <row r="79" spans="1:246" ht="15.75" customHeight="1" outlineLevel="1" x14ac:dyDescent="0.35">
      <c r="A79" s="3" t="s">
        <v>854</v>
      </c>
      <c r="B79" s="70"/>
      <c r="C79" s="70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  <c r="AH79" s="194"/>
      <c r="AI79" s="168"/>
      <c r="AJ79" s="168"/>
      <c r="AK79" s="168">
        <v>800</v>
      </c>
      <c r="AL79" s="168"/>
      <c r="AM79" s="168"/>
      <c r="AN79" s="168"/>
      <c r="AO79" s="168"/>
      <c r="AP79" s="168"/>
      <c r="AQ79" s="168"/>
      <c r="AR79" s="168"/>
      <c r="AS79" s="168"/>
      <c r="AT79" s="168"/>
      <c r="AU79" s="168">
        <v>1100</v>
      </c>
      <c r="AV79" s="168"/>
      <c r="AW79" s="168"/>
      <c r="AX79" s="168">
        <v>1000</v>
      </c>
      <c r="AY79" s="168"/>
      <c r="AZ79" s="168"/>
      <c r="BA79" s="168"/>
      <c r="BB79" s="168"/>
      <c r="BC79" s="168"/>
      <c r="BD79" s="168"/>
      <c r="BE79" s="168"/>
      <c r="BF79" s="168"/>
      <c r="BG79" s="168"/>
      <c r="BH79" s="168"/>
      <c r="BI79" s="168"/>
      <c r="BJ79" s="168"/>
      <c r="BK79" s="168"/>
      <c r="BL79" s="168"/>
      <c r="BM79" s="194"/>
      <c r="BN79" s="168"/>
      <c r="BO79" s="168"/>
      <c r="BP79" s="168"/>
      <c r="BQ79" s="168"/>
      <c r="BR79" s="168"/>
      <c r="BS79" s="168"/>
      <c r="BT79" s="168"/>
      <c r="BU79" s="168"/>
      <c r="BV79" s="168"/>
      <c r="BW79" s="168">
        <v>2000</v>
      </c>
      <c r="BX79" s="168"/>
      <c r="BY79" s="168"/>
      <c r="BZ79" s="168"/>
      <c r="CA79" s="168"/>
      <c r="CB79" s="168"/>
      <c r="CC79" s="168">
        <v>1500</v>
      </c>
      <c r="CD79" s="168"/>
      <c r="CE79" s="168"/>
      <c r="CF79" s="168"/>
      <c r="CG79" s="168"/>
      <c r="CH79" s="168">
        <v>3000</v>
      </c>
      <c r="CI79" s="168"/>
      <c r="CJ79" s="168"/>
      <c r="CK79" s="168"/>
      <c r="CL79" s="168"/>
      <c r="CM79" s="168"/>
      <c r="CN79" s="168"/>
      <c r="CO79" s="168"/>
      <c r="CP79" s="168"/>
      <c r="CQ79" s="168"/>
      <c r="CR79" s="168"/>
      <c r="CS79" s="168"/>
      <c r="CT79" s="168"/>
      <c r="CU79" s="168"/>
      <c r="CV79" s="168"/>
      <c r="CW79" s="168"/>
      <c r="CX79" s="168"/>
      <c r="CY79" s="168"/>
      <c r="CZ79" s="168"/>
      <c r="DA79" s="168"/>
      <c r="DB79" s="168"/>
      <c r="DC79" s="168"/>
      <c r="DD79" s="168"/>
      <c r="DE79" s="168"/>
      <c r="DF79" s="168"/>
      <c r="DG79" s="168"/>
      <c r="DH79" s="168"/>
      <c r="DI79" s="168"/>
      <c r="DJ79" s="168"/>
      <c r="DK79" s="168"/>
      <c r="DL79" s="168"/>
      <c r="DM79" s="168"/>
      <c r="DN79" s="168"/>
      <c r="DO79" s="168"/>
      <c r="DP79" s="168"/>
      <c r="DQ79" s="168"/>
      <c r="DR79" s="168"/>
      <c r="DS79" s="168"/>
      <c r="DT79" s="168"/>
      <c r="DU79" s="168"/>
      <c r="DV79" s="168"/>
      <c r="DW79" s="168"/>
      <c r="DX79" s="168"/>
      <c r="DY79" s="168"/>
      <c r="DZ79" s="168"/>
      <c r="EA79" s="168"/>
      <c r="EB79" s="168"/>
      <c r="EC79" s="168"/>
      <c r="ED79" s="168"/>
      <c r="EE79" s="168"/>
      <c r="EF79" s="168"/>
      <c r="EG79" s="168"/>
      <c r="EH79" s="168"/>
      <c r="EI79" s="168"/>
      <c r="EJ79" s="168"/>
      <c r="EK79" s="168"/>
      <c r="EL79" s="168"/>
      <c r="EM79" s="168"/>
      <c r="EN79" s="168"/>
      <c r="EO79" s="168"/>
      <c r="EP79" s="168"/>
      <c r="EQ79" s="168"/>
      <c r="ER79" s="168"/>
      <c r="ES79" s="168"/>
      <c r="ET79" s="168"/>
      <c r="EU79" s="168"/>
      <c r="EV79" s="168"/>
      <c r="EW79" s="168"/>
      <c r="EX79" s="168"/>
      <c r="EY79" s="168"/>
      <c r="EZ79" s="168"/>
      <c r="FA79" s="168"/>
      <c r="FB79" s="168"/>
      <c r="FC79" s="168"/>
      <c r="FD79" s="168"/>
      <c r="FE79" s="168"/>
      <c r="FF79" s="168"/>
      <c r="FG79" s="168"/>
      <c r="FH79" s="168"/>
      <c r="FI79" s="168"/>
      <c r="FJ79" s="168"/>
      <c r="FK79" s="168"/>
      <c r="FL79" s="168"/>
      <c r="FM79" s="168"/>
      <c r="FN79" s="168"/>
      <c r="FO79" s="168"/>
      <c r="FP79" s="168"/>
      <c r="FQ79" s="168"/>
      <c r="FR79" s="168"/>
      <c r="FS79" s="168"/>
      <c r="FT79" s="168"/>
      <c r="FU79" s="168"/>
      <c r="FV79" s="168"/>
      <c r="FW79" s="168"/>
      <c r="FX79" s="168"/>
      <c r="FY79" s="168"/>
      <c r="FZ79" s="168"/>
      <c r="GA79" s="168"/>
      <c r="GB79" s="168"/>
      <c r="GC79" s="168"/>
      <c r="GD79" s="168"/>
      <c r="GE79" s="168"/>
      <c r="GF79" s="168"/>
      <c r="GG79" s="168"/>
      <c r="GH79" s="168"/>
      <c r="GI79" s="168"/>
      <c r="GJ79" s="168"/>
      <c r="GK79" s="168"/>
      <c r="GL79" s="168"/>
      <c r="GM79" s="168"/>
      <c r="GN79" s="168"/>
      <c r="GO79" s="168"/>
      <c r="GP79" s="168"/>
      <c r="GQ79" s="168"/>
      <c r="GR79" s="168"/>
      <c r="GS79" s="168"/>
      <c r="GT79" s="168"/>
      <c r="GU79" s="168"/>
      <c r="GV79" s="168"/>
      <c r="GW79" s="168"/>
      <c r="GX79" s="168"/>
      <c r="GY79" s="168"/>
      <c r="GZ79" s="168"/>
      <c r="HA79" s="168"/>
      <c r="HB79" s="168"/>
      <c r="HC79" s="168"/>
      <c r="HD79" s="168"/>
      <c r="HE79" s="168"/>
      <c r="HF79" s="168"/>
      <c r="HG79" s="168"/>
      <c r="HH79" s="168"/>
      <c r="HI79" s="168"/>
      <c r="HJ79" s="168"/>
      <c r="HK79" s="168"/>
      <c r="HL79" s="168"/>
      <c r="HM79" s="168"/>
      <c r="HN79" s="168"/>
      <c r="HO79" s="168"/>
      <c r="HP79" s="168"/>
      <c r="HQ79" s="168"/>
      <c r="HR79" s="168"/>
      <c r="HS79" s="168"/>
      <c r="HT79" s="168"/>
      <c r="HU79" s="168"/>
      <c r="HV79" s="168"/>
      <c r="HW79" s="168"/>
      <c r="HX79" s="168"/>
      <c r="HY79" s="168"/>
      <c r="HZ79" s="168"/>
      <c r="IA79" s="168"/>
      <c r="IB79" s="168"/>
      <c r="IC79" s="168"/>
      <c r="ID79" s="168"/>
      <c r="IE79" s="168"/>
      <c r="IF79" s="168"/>
      <c r="IG79" s="168"/>
      <c r="IH79" s="168"/>
      <c r="II79" s="168"/>
      <c r="IJ79" s="168"/>
      <c r="IK79" s="168"/>
      <c r="IL79" s="168"/>
    </row>
    <row r="80" spans="1:246" ht="15.75" customHeight="1" outlineLevel="1" x14ac:dyDescent="0.35">
      <c r="A80" s="3" t="s">
        <v>855</v>
      </c>
      <c r="B80" s="70"/>
      <c r="C80" s="70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94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  <c r="AS80" s="168"/>
      <c r="AT80" s="168"/>
      <c r="AU80" s="168"/>
      <c r="AV80" s="168"/>
      <c r="AW80" s="168"/>
      <c r="AX80" s="168"/>
      <c r="AY80" s="168"/>
      <c r="AZ80" s="168"/>
      <c r="BA80" s="168"/>
      <c r="BB80" s="168"/>
      <c r="BC80" s="168"/>
      <c r="BD80" s="168"/>
      <c r="BE80" s="168"/>
      <c r="BF80" s="168"/>
      <c r="BG80" s="168"/>
      <c r="BH80" s="168"/>
      <c r="BI80" s="168"/>
      <c r="BJ80" s="168"/>
      <c r="BK80" s="168"/>
      <c r="BL80" s="168"/>
      <c r="BM80" s="194"/>
      <c r="BN80" s="168"/>
      <c r="BO80" s="168"/>
      <c r="BP80" s="168"/>
      <c r="BQ80" s="168"/>
      <c r="BR80" s="168"/>
      <c r="BS80" s="168"/>
      <c r="BT80" s="168"/>
      <c r="BU80" s="168"/>
      <c r="BV80" s="168"/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8"/>
      <c r="DC80" s="168"/>
      <c r="DD80" s="168"/>
      <c r="DE80" s="168"/>
      <c r="DF80" s="168"/>
      <c r="DG80" s="168"/>
      <c r="DH80" s="168"/>
      <c r="DI80" s="168"/>
      <c r="DJ80" s="168"/>
      <c r="DK80" s="168"/>
      <c r="DL80" s="168"/>
      <c r="DM80" s="168"/>
      <c r="DN80" s="168"/>
      <c r="DO80" s="168"/>
      <c r="DP80" s="168"/>
      <c r="DQ80" s="168"/>
      <c r="DR80" s="168"/>
      <c r="DS80" s="168"/>
      <c r="DT80" s="168"/>
      <c r="DU80" s="168"/>
      <c r="DV80" s="168"/>
      <c r="DW80" s="168"/>
      <c r="DX80" s="168"/>
      <c r="DY80" s="168"/>
      <c r="DZ80" s="168"/>
      <c r="EA80" s="168"/>
      <c r="EB80" s="168"/>
      <c r="EC80" s="168"/>
      <c r="ED80" s="168"/>
      <c r="EE80" s="168"/>
      <c r="EF80" s="168"/>
      <c r="EG80" s="168"/>
      <c r="EH80" s="168"/>
      <c r="EI80" s="168"/>
      <c r="EJ80" s="168"/>
      <c r="EK80" s="168"/>
      <c r="EL80" s="168"/>
      <c r="EM80" s="168"/>
      <c r="EN80" s="168"/>
      <c r="EO80" s="168"/>
      <c r="EP80" s="168"/>
      <c r="EQ80" s="168"/>
      <c r="ER80" s="168"/>
      <c r="ES80" s="168"/>
      <c r="ET80" s="168"/>
      <c r="EU80" s="168"/>
      <c r="EV80" s="168"/>
      <c r="EW80" s="168"/>
      <c r="EX80" s="168"/>
      <c r="EY80" s="168"/>
      <c r="EZ80" s="168"/>
      <c r="FA80" s="168"/>
      <c r="FB80" s="168"/>
      <c r="FC80" s="168"/>
      <c r="FD80" s="168"/>
      <c r="FE80" s="168"/>
      <c r="FF80" s="168"/>
      <c r="FG80" s="168"/>
      <c r="FH80" s="168"/>
      <c r="FI80" s="168"/>
      <c r="FJ80" s="168"/>
      <c r="FK80" s="168"/>
      <c r="FL80" s="168"/>
      <c r="FM80" s="168"/>
      <c r="FN80" s="168"/>
      <c r="FO80" s="168"/>
      <c r="FP80" s="168"/>
      <c r="FQ80" s="168"/>
      <c r="FR80" s="168"/>
      <c r="FS80" s="168"/>
      <c r="FT80" s="168"/>
      <c r="FU80" s="168"/>
      <c r="FV80" s="168"/>
      <c r="FW80" s="168"/>
      <c r="FX80" s="168"/>
      <c r="FY80" s="168"/>
      <c r="FZ80" s="168"/>
      <c r="GA80" s="168"/>
      <c r="GB80" s="168"/>
      <c r="GC80" s="168"/>
      <c r="GD80" s="168"/>
      <c r="GE80" s="168"/>
      <c r="GF80" s="168"/>
      <c r="GG80" s="168"/>
      <c r="GH80" s="168"/>
      <c r="GI80" s="168"/>
      <c r="GJ80" s="168"/>
      <c r="GK80" s="168"/>
      <c r="GL80" s="168"/>
      <c r="GM80" s="168"/>
      <c r="GN80" s="168"/>
      <c r="GO80" s="168"/>
      <c r="GP80" s="168"/>
      <c r="GQ80" s="168"/>
      <c r="GR80" s="168"/>
      <c r="GS80" s="168"/>
      <c r="GT80" s="168"/>
      <c r="GU80" s="168"/>
      <c r="GV80" s="168"/>
      <c r="GW80" s="168"/>
      <c r="GX80" s="168"/>
      <c r="GY80" s="168"/>
      <c r="GZ80" s="168"/>
      <c r="HA80" s="168"/>
      <c r="HB80" s="168"/>
      <c r="HC80" s="168"/>
      <c r="HD80" s="168"/>
      <c r="HE80" s="168"/>
      <c r="HF80" s="168"/>
      <c r="HG80" s="168"/>
      <c r="HH80" s="168"/>
      <c r="HI80" s="168"/>
      <c r="HJ80" s="168"/>
      <c r="HK80" s="168"/>
      <c r="HL80" s="168"/>
      <c r="HM80" s="168"/>
      <c r="HN80" s="168"/>
      <c r="HO80" s="168"/>
      <c r="HP80" s="168"/>
      <c r="HQ80" s="168"/>
      <c r="HR80" s="168"/>
      <c r="HS80" s="168"/>
      <c r="HT80" s="168"/>
      <c r="HU80" s="168"/>
      <c r="HV80" s="168"/>
      <c r="HW80" s="168"/>
      <c r="HX80" s="168"/>
      <c r="HY80" s="168"/>
      <c r="HZ80" s="168"/>
      <c r="IA80" s="168"/>
      <c r="IB80" s="168"/>
      <c r="IC80" s="168"/>
      <c r="ID80" s="168"/>
      <c r="IE80" s="168"/>
      <c r="IF80" s="168"/>
      <c r="IG80" s="168"/>
      <c r="IH80" s="168"/>
      <c r="II80" s="168"/>
      <c r="IJ80" s="168"/>
      <c r="IK80" s="168"/>
      <c r="IL80" s="168"/>
    </row>
    <row r="81" spans="2:48" ht="15.75" customHeight="1" x14ac:dyDescent="0.35">
      <c r="B81" s="70"/>
      <c r="C81" s="70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79"/>
    </row>
    <row r="82" spans="2:48" ht="15.75" customHeight="1" x14ac:dyDescent="0.35">
      <c r="B82" s="70"/>
      <c r="C82" s="70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79"/>
    </row>
    <row r="83" spans="2:48" ht="15.75" customHeight="1" x14ac:dyDescent="0.35"/>
    <row r="84" spans="2:48" ht="15.75" customHeight="1" x14ac:dyDescent="0.35"/>
    <row r="85" spans="2:48" ht="15.75" customHeight="1" x14ac:dyDescent="0.35"/>
    <row r="86" spans="2:48" ht="15.75" customHeight="1" x14ac:dyDescent="0.35"/>
    <row r="87" spans="2:48" ht="15.75" customHeight="1" x14ac:dyDescent="0.35"/>
    <row r="88" spans="2:48" ht="15.75" customHeight="1" x14ac:dyDescent="0.35"/>
    <row r="89" spans="2:48" ht="15.75" customHeight="1" x14ac:dyDescent="0.35"/>
    <row r="90" spans="2:48" ht="15.75" customHeight="1" x14ac:dyDescent="0.35"/>
    <row r="91" spans="2:48" ht="15.75" customHeight="1" x14ac:dyDescent="0.35"/>
    <row r="92" spans="2:48" ht="15.75" customHeight="1" x14ac:dyDescent="0.35"/>
    <row r="93" spans="2:48" ht="15.75" customHeight="1" x14ac:dyDescent="0.35"/>
    <row r="94" spans="2:48" ht="15.75" customHeight="1" x14ac:dyDescent="0.35"/>
    <row r="95" spans="2:48" ht="15.75" customHeight="1" x14ac:dyDescent="0.35"/>
    <row r="96" spans="2:48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</sheetData>
  <mergeCells count="1">
    <mergeCell ref="A1:A2"/>
  </mergeCells>
  <pageMargins left="0.511811024" right="0.511811024" top="0.78740157499999996" bottom="0.78740157499999996" header="0" footer="0"/>
  <pageSetup orientation="landscape"/>
  <headerFooter>
    <oddHeader>&amp;L&amp;"Calibri"&amp;10&amp;K0000FF TechnipFMC | Internal&amp;1#_x000D_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Controle de NFs Tomadas</vt:lpstr>
      <vt:lpstr>Produtos</vt:lpstr>
      <vt:lpstr>Output Consolidado (mensal)</vt:lpstr>
      <vt:lpstr>DRE + FC</vt:lpstr>
      <vt:lpstr>Output Baixo Gávea (mensal)</vt:lpstr>
      <vt:lpstr>Baixo Gávea (F.C. mensal)</vt:lpstr>
      <vt:lpstr>Tijuca (F.C. mensal)</vt:lpstr>
      <vt:lpstr>Output Tijuca (mensal)</vt:lpstr>
      <vt:lpstr>Copacabana (F.C. mensal)</vt:lpstr>
      <vt:lpstr>Output Copacabana (mensal)</vt:lpstr>
      <vt:lpstr>Output Banka PJ (mensal)</vt:lpstr>
      <vt:lpstr>Banka PJ (F.C. mensal)</vt:lpstr>
      <vt:lpstr>Output S. Conrado (mensal)</vt:lpstr>
      <vt:lpstr>S. Conrado (F.C. mensal)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PEDRO PARRINI</cp:lastModifiedBy>
  <dcterms:created xsi:type="dcterms:W3CDTF">2024-07-18T19:35:41Z</dcterms:created>
  <dcterms:modified xsi:type="dcterms:W3CDTF">2024-10-01T12:44:37Z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4f6f3-ba1e-417c-b6f1-929d6caea309_Enabled">
    <vt:lpwstr>true</vt:lpwstr>
  </property>
  <property fmtid="{D5CDD505-2E9C-101B-9397-08002B2CF9AE}" pid="3" name="MSIP_Label_b064f6f3-ba1e-417c-b6f1-929d6caea309_SetDate">
    <vt:lpwstr>2024-10-01T11:37:39Z</vt:lpwstr>
  </property>
  <property fmtid="{D5CDD505-2E9C-101B-9397-08002B2CF9AE}" pid="4" name="MSIP_Label_b064f6f3-ba1e-417c-b6f1-929d6caea309_Method">
    <vt:lpwstr>Privileged</vt:lpwstr>
  </property>
  <property fmtid="{D5CDD505-2E9C-101B-9397-08002B2CF9AE}" pid="5" name="MSIP_Label_b064f6f3-ba1e-417c-b6f1-929d6caea309_Name">
    <vt:lpwstr>Internal</vt:lpwstr>
  </property>
  <property fmtid="{D5CDD505-2E9C-101B-9397-08002B2CF9AE}" pid="6" name="MSIP_Label_b064f6f3-ba1e-417c-b6f1-929d6caea309_SiteId">
    <vt:lpwstr>0804c951-93a0-405d-80e4-fa87c7551d6a</vt:lpwstr>
  </property>
  <property fmtid="{D5CDD505-2E9C-101B-9397-08002B2CF9AE}" pid="7" name="MSIP_Label_b064f6f3-ba1e-417c-b6f1-929d6caea309_ActionId">
    <vt:lpwstr>3cb1bc50-8ca0-452d-8a37-61b2af585f4b</vt:lpwstr>
  </property>
  <property fmtid="{D5CDD505-2E9C-101B-9397-08002B2CF9AE}" pid="8" name="MSIP_Label_b064f6f3-ba1e-417c-b6f1-929d6caea309_ContentBits">
    <vt:lpwstr>1</vt:lpwstr>
  </property>
</Properties>
</file>