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oja1" sheetId="1" state="visible" r:id="rId2"/>
    <sheet name="A valid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Yesurun Alejandro Daniel:
</t>
        </r>
        <r>
          <rPr>
            <sz val="9"/>
            <color rgb="FF000000"/>
            <rFont val="Tahoma"/>
            <family val="2"/>
            <charset val="1"/>
          </rPr>
          <t xml:space="preserve">Minimo entre 150mil, 75mil y 4.198.152,51(100.000.000/23,82)</t>
        </r>
      </text>
    </comment>
    <comment ref="G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Yesurun Alejandro Daniel:
</t>
        </r>
        <r>
          <rPr>
            <sz val="9"/>
            <color rgb="FF000000"/>
            <rFont val="Tahoma"/>
            <family val="2"/>
            <charset val="1"/>
          </rPr>
          <t xml:space="preserve">La formula esta divido 2 por considerar que las 48hs de la especie son 2 dias corridos)</t>
        </r>
      </text>
    </comment>
    <comment ref="H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Yesurun Alejandro Daniel:
</t>
        </r>
        <r>
          <rPr>
            <sz val="9"/>
            <color rgb="FF000000"/>
            <rFont val="Tahoma"/>
            <family val="2"/>
            <charset val="1"/>
          </rPr>
          <t xml:space="preserve">Minimo entre 150mil, 75mil y 4.198.152,51(100.000.000/23,82)</t>
        </r>
      </text>
    </comment>
  </commentList>
</comments>
</file>

<file path=xl/sharedStrings.xml><?xml version="1.0" encoding="utf-8"?>
<sst xmlns="http://schemas.openxmlformats.org/spreadsheetml/2006/main" count="134" uniqueCount="106">
  <si>
    <t xml:space="preserve">Tomador de Pesos en pase a 48hs</t>
  </si>
  <si>
    <t xml:space="preserve">Entrada</t>
  </si>
  <si>
    <t xml:space="preserve">Ejemplo 1</t>
  </si>
  <si>
    <t xml:space="preserve">Ejemplo 2</t>
  </si>
  <si>
    <t xml:space="preserve">Ejemplo 3</t>
  </si>
  <si>
    <t xml:space="preserve">Parámetros</t>
  </si>
  <si>
    <t xml:space="preserve">Especie$</t>
  </si>
  <si>
    <t xml:space="preserve">Especie elegida para instrumentar el pase</t>
  </si>
  <si>
    <t xml:space="preserve">AY24</t>
  </si>
  <si>
    <t xml:space="preserve">Tasa Máxma</t>
  </si>
  <si>
    <t xml:space="preserve">Limite Superior de tasa de toma de los Pesos</t>
  </si>
  <si>
    <t xml:space="preserve">%</t>
  </si>
  <si>
    <t xml:space="preserve">Volumen de Especie Disponible</t>
  </si>
  <si>
    <t xml:space="preserve">Valor Nominal Máximo de la Especie disponible para la estrategia</t>
  </si>
  <si>
    <t xml:space="preserve">V.N. 25.000.000</t>
  </si>
  <si>
    <t xml:space="preserve">Derechos de Negociacion del Mercado</t>
  </si>
  <si>
    <t xml:space="preserve">Porcentual de Derecho de Mercado a pagar en las op´s</t>
  </si>
  <si>
    <t xml:space="preserve">Tiempo de mantenimiento de la orden</t>
  </si>
  <si>
    <t xml:space="preserve">Tiempo de vida de la orden enviada</t>
  </si>
  <si>
    <t xml:space="preserve">1'</t>
  </si>
  <si>
    <t xml:space="preserve">Hora Finalizacion</t>
  </si>
  <si>
    <t xml:space="preserve">Hora de finalizacion del tr. Algoritmico</t>
  </si>
  <si>
    <t xml:space="preserve">15:45 hs</t>
  </si>
  <si>
    <t xml:space="preserve">Cantidad de dias Pzo 48hs.</t>
  </si>
  <si>
    <t xml:space="preserve">dias corridos que representa el plazo de 48hs a partir del Contado Inmediato</t>
  </si>
  <si>
    <t xml:space="preserve">Lote de oferta Maximo</t>
  </si>
  <si>
    <t xml:space="preserve">La cantidad a ofertar maxima por cada lanzamiento</t>
  </si>
  <si>
    <t xml:space="preserve">Porcentaje Aforo</t>
  </si>
  <si>
    <t xml:space="preserve">Porcentual de Aforo sobre el minimo</t>
  </si>
  <si>
    <t xml:space="preserve">Puntos de Tick a Mejorar</t>
  </si>
  <si>
    <t xml:space="preserve">Valor del tick a mejorar</t>
  </si>
  <si>
    <t xml:space="preserve">Descalce Venta</t>
  </si>
  <si>
    <t xml:space="preserve">Tope descalce máximo</t>
  </si>
  <si>
    <t xml:space="preserve">INICIO</t>
  </si>
  <si>
    <r>
      <rPr>
        <b val="true"/>
        <sz val="11"/>
        <color rgb="FF000000"/>
        <rFont val="Calibri"/>
        <family val="2"/>
        <charset val="1"/>
      </rPr>
      <t xml:space="preserve">SI</t>
    </r>
    <r>
      <rPr>
        <sz val="11"/>
        <color rgb="FF000000"/>
        <rFont val="Calibri"/>
        <family val="2"/>
        <charset val="1"/>
      </rPr>
      <t xml:space="preserve"> Volumen de Especie Disponible &gt; 0 y Hora &lt;= Hora de Finalización</t>
    </r>
  </si>
  <si>
    <t xml:space="preserve">VolumenRemanente</t>
  </si>
  <si>
    <t xml:space="preserve">=</t>
  </si>
  <si>
    <t xml:space="preserve">24,925,000</t>
  </si>
  <si>
    <t xml:space="preserve">Volumen de Ventas </t>
  </si>
  <si>
    <t xml:space="preserve">Volumen remanente</t>
  </si>
  <si>
    <t xml:space="preserve">MIENTRAS</t>
  </si>
  <si>
    <r>
      <rPr>
        <sz val="11"/>
        <color rgb="FF000000"/>
        <rFont val="Calibri"/>
        <family val="2"/>
        <charset val="1"/>
      </rPr>
      <t xml:space="preserve">VolumenRemanente&gt; 0 y Hora &gt;= Hora de inicio y Hora &lt;= Hora de Finalización Y</t>
    </r>
    <r>
      <rPr>
        <b val="true"/>
        <sz val="11"/>
        <color rgb="FF000000"/>
        <rFont val="Calibri"/>
        <family val="2"/>
        <charset val="1"/>
      </rPr>
      <t xml:space="preserve"> (VolumenCompras -Volumen de Ventas) &lt; Descalce Venta</t>
    </r>
  </si>
  <si>
    <t xml:space="preserve">Leer </t>
  </si>
  <si>
    <r>
      <rPr>
        <sz val="11"/>
        <color rgb="FF000000"/>
        <rFont val="Calibri"/>
        <family val="2"/>
        <charset val="1"/>
      </rPr>
      <t xml:space="preserve">precio </t>
    </r>
    <r>
      <rPr>
        <b val="true"/>
        <sz val="11"/>
        <color rgb="FF000000"/>
        <rFont val="Calibri"/>
        <family val="2"/>
        <charset val="1"/>
      </rPr>
      <t xml:space="preserve">Mejor</t>
    </r>
    <r>
      <rPr>
        <sz val="11"/>
        <color rgb="FF000000"/>
        <rFont val="Calibri"/>
        <family val="2"/>
        <charset val="1"/>
      </rPr>
      <t xml:space="preserve"> bid 48hs</t>
    </r>
  </si>
  <si>
    <t xml:space="preserve">Para el calculo de tasa de absorcion(toma) de pesos</t>
  </si>
  <si>
    <r>
      <rPr>
        <sz val="11"/>
        <color rgb="FF000000"/>
        <rFont val="Calibri"/>
        <family val="2"/>
        <charset val="1"/>
      </rPr>
      <t xml:space="preserve">precio </t>
    </r>
    <r>
      <rPr>
        <b val="true"/>
        <sz val="11"/>
        <color rgb="FF000000"/>
        <rFont val="Calibri"/>
        <family val="2"/>
        <charset val="1"/>
      </rPr>
      <t xml:space="preserve">Mejor</t>
    </r>
    <r>
      <rPr>
        <sz val="11"/>
        <color rgb="FF000000"/>
        <rFont val="Calibri"/>
        <family val="2"/>
        <charset val="1"/>
      </rPr>
      <t xml:space="preserve"> bid 00hs</t>
    </r>
  </si>
  <si>
    <r>
      <rPr>
        <sz val="11"/>
        <color rgb="FF000000"/>
        <rFont val="Calibri"/>
        <family val="2"/>
        <charset val="1"/>
      </rPr>
      <t xml:space="preserve">Volumen </t>
    </r>
    <r>
      <rPr>
        <b val="true"/>
        <sz val="11"/>
        <color rgb="FFFF0000"/>
        <rFont val="Calibri"/>
        <family val="2"/>
        <charset val="1"/>
      </rPr>
      <t xml:space="preserve">Mejor </t>
    </r>
    <r>
      <rPr>
        <sz val="11"/>
        <rFont val="Calibri (Body)"/>
        <family val="0"/>
        <charset val="1"/>
      </rPr>
      <t xml:space="preserve">bid</t>
    </r>
    <r>
      <rPr>
        <sz val="11"/>
        <color rgb="FF000000"/>
        <rFont val="Calibri"/>
        <family val="2"/>
        <charset val="1"/>
      </rPr>
      <t xml:space="preserve"> 48hs</t>
    </r>
  </si>
  <si>
    <t xml:space="preserve">En Nominales</t>
  </si>
  <si>
    <t xml:space="preserve">V.N. 250.000</t>
  </si>
  <si>
    <r>
      <rPr>
        <sz val="11"/>
        <color rgb="FF000000"/>
        <rFont val="Calibri"/>
        <family val="2"/>
        <charset val="1"/>
      </rPr>
      <t xml:space="preserve">Volumen </t>
    </r>
    <r>
      <rPr>
        <b val="true"/>
        <sz val="11"/>
        <color rgb="FFFF0000"/>
        <rFont val="Calibri"/>
        <family val="2"/>
        <charset val="1"/>
      </rPr>
      <t xml:space="preserve">Mejor</t>
    </r>
    <r>
      <rPr>
        <sz val="11"/>
        <color rgb="FF000000"/>
        <rFont val="Calibri"/>
        <family val="2"/>
        <charset val="1"/>
      </rPr>
      <t xml:space="preserve">  bid 00hs</t>
    </r>
  </si>
  <si>
    <t xml:space="preserve">V.N. 500.000</t>
  </si>
  <si>
    <t xml:space="preserve">Calcular</t>
  </si>
  <si>
    <t xml:space="preserve">MinVol</t>
  </si>
  <si>
    <t xml:space="preserve">Minimo[Volumen mejor bid 00hs * (1 - %Porcentaje Aforo);VolumenRemanente] </t>
  </si>
  <si>
    <r>
      <rPr>
        <sz val="11"/>
        <color rgb="FF000000"/>
        <rFont val="Calibri"/>
        <family val="2"/>
        <charset val="1"/>
      </rPr>
      <t xml:space="preserve">SI </t>
    </r>
    <r>
      <rPr>
        <b val="true"/>
        <sz val="11"/>
        <color rgb="FF000000"/>
        <rFont val="Calibri"/>
        <family val="2"/>
        <charset val="1"/>
      </rPr>
      <t xml:space="preserve">MinVol</t>
    </r>
    <r>
      <rPr>
        <sz val="11"/>
        <color rgb="FF000000"/>
        <rFont val="Calibri"/>
        <family val="2"/>
        <charset val="1"/>
      </rPr>
      <t xml:space="preserve"> &gt; Lote de Oferta Maximo</t>
    </r>
  </si>
  <si>
    <t xml:space="preserve">SI</t>
  </si>
  <si>
    <t xml:space="preserve">V.N. 250000</t>
  </si>
  <si>
    <t xml:space="preserve">NO</t>
  </si>
  <si>
    <r>
      <rPr>
        <sz val="11"/>
        <color rgb="FF000000"/>
        <rFont val="Calibri"/>
        <family val="2"/>
        <charset val="1"/>
      </rPr>
      <t xml:space="preserve">VolumenEspecieOperar = </t>
    </r>
    <r>
      <rPr>
        <b val="true"/>
        <sz val="11"/>
        <color rgb="FF000000"/>
        <rFont val="Calibri"/>
        <family val="2"/>
        <charset val="1"/>
      </rPr>
      <t xml:space="preserve">Lote de Oferta Maximo</t>
    </r>
    <r>
      <rPr>
        <sz val="11"/>
        <color rgb="FF000000"/>
        <rFont val="Calibri"/>
        <family val="2"/>
        <charset val="1"/>
      </rPr>
      <t xml:space="preserve"> </t>
    </r>
  </si>
  <si>
    <t xml:space="preserve">Sino</t>
  </si>
  <si>
    <r>
      <rPr>
        <sz val="11"/>
        <color rgb="FF000000"/>
        <rFont val="Calibri"/>
        <family val="2"/>
        <charset val="1"/>
      </rPr>
      <t xml:space="preserve">VolumenEspecieOperar = </t>
    </r>
    <r>
      <rPr>
        <b val="true"/>
        <sz val="11"/>
        <color rgb="FF000000"/>
        <rFont val="Calibri"/>
        <family val="2"/>
        <charset val="1"/>
      </rPr>
      <t xml:space="preserve">MinVol</t>
    </r>
  </si>
  <si>
    <t xml:space="preserve">TasaTomadora =  (((precio mejor bid 48hs  + Puntos de Tick a Mejorar) *(1+ Derecho))   /  (precio bid 00hs * (1- Derecho))  - 1 )    /  Cantidad de dias Pzo 48hs.*365 </t>
  </si>
  <si>
    <r>
      <rPr>
        <b val="true"/>
        <sz val="11"/>
        <color rgb="FF000000"/>
        <rFont val="Calibri"/>
        <family val="2"/>
        <charset val="1"/>
      </rPr>
      <t xml:space="preserve">Si </t>
    </r>
    <r>
      <rPr>
        <sz val="11"/>
        <color rgb="FF000000"/>
        <rFont val="Calibri"/>
        <family val="2"/>
        <charset val="1"/>
      </rPr>
      <t xml:space="preserve">TasaTomadora&lt;= Tasa Máxima</t>
    </r>
  </si>
  <si>
    <t xml:space="preserve">ok</t>
  </si>
  <si>
    <t xml:space="preserve">No OK</t>
  </si>
  <si>
    <t xml:space="preserve">Guardamos los datos previos a Enviar la Orden para Detectar Cambios de precios en el mercado</t>
  </si>
  <si>
    <t xml:space="preserve">PrecioBid48Orden =precio Mejor bid 48hs</t>
  </si>
  <si>
    <t xml:space="preserve">PrecioBidOrden = precio mejor bid 00hs</t>
  </si>
  <si>
    <t xml:space="preserve">VolumenBid00_Orden = Volumen mejor bid 00hs</t>
  </si>
  <si>
    <t xml:space="preserve">envio</t>
  </si>
  <si>
    <t xml:space="preserve">Orden de Compra Especie 48hs {[precio Mejor bid 48hs + Puntos de Tick a Mejorar];[VolumenEspecieOperar]}</t>
  </si>
  <si>
    <t xml:space="preserve">Orden de Compra Especie 48hs {[24,18];[5000]}</t>
  </si>
  <si>
    <t xml:space="preserve">Orden de Compra Especie 48hs {[24,16];[3600]}</t>
  </si>
  <si>
    <r>
      <rPr>
        <b val="true"/>
        <sz val="11"/>
        <color rgb="FF000000"/>
        <rFont val="Calibri"/>
        <family val="2"/>
        <charset val="1"/>
      </rPr>
      <t xml:space="preserve">Si</t>
    </r>
    <r>
      <rPr>
        <sz val="11"/>
        <color rgb="FF000000"/>
        <rFont val="Calibri"/>
        <family val="2"/>
        <charset val="1"/>
      </rPr>
      <t xml:space="preserve"> se ejecuta el total</t>
    </r>
  </si>
  <si>
    <t xml:space="preserve">NO (Ejecutó 2000)</t>
  </si>
  <si>
    <t xml:space="preserve">Orden de Venta Especie 00hs {[PrecioBidOrden];[VolumenEspecieOperar]}</t>
  </si>
  <si>
    <t xml:space="preserve">Orden de Venta Especie C.I. {[23,82];[5.000]}</t>
  </si>
  <si>
    <t xml:space="preserve">SiNo</t>
  </si>
  <si>
    <r>
      <rPr>
        <b val="true"/>
        <sz val="11"/>
        <color rgb="FF000000"/>
        <rFont val="Calibri"/>
        <family val="2"/>
        <charset val="1"/>
      </rPr>
      <t xml:space="preserve">          Si </t>
    </r>
    <r>
      <rPr>
        <sz val="11"/>
        <color rgb="FF000000"/>
        <rFont val="Calibri"/>
        <family val="2"/>
        <charset val="1"/>
      </rPr>
      <t xml:space="preserve">se ejecuta parcial</t>
    </r>
  </si>
  <si>
    <t xml:space="preserve">XX</t>
  </si>
  <si>
    <r>
      <rPr>
        <sz val="11"/>
        <color rgb="FF000000"/>
        <rFont val="Calibri"/>
        <family val="2"/>
        <charset val="1"/>
      </rPr>
      <t xml:space="preserve">Orden de Venta Especie 00hs {[PrecioBidOrden];[</t>
    </r>
    <r>
      <rPr>
        <b val="true"/>
        <sz val="11"/>
        <color rgb="FFFF0000"/>
        <rFont val="Calibri"/>
        <family val="2"/>
        <charset val="1"/>
      </rPr>
      <t xml:space="preserve">VolumenOperadoBid</t>
    </r>
    <r>
      <rPr>
        <sz val="11"/>
        <color rgb="FF000000"/>
        <rFont val="Calibri"/>
        <family val="2"/>
        <charset val="1"/>
      </rPr>
      <t xml:space="preserve">]}</t>
    </r>
  </si>
  <si>
    <t xml:space="preserve">Orden de Venta Especie C.I. {[23,82];[XX]}</t>
  </si>
  <si>
    <t xml:space="preserve">Orden de Venta Especie C.I. {[23,81];[2000]}</t>
  </si>
  <si>
    <t xml:space="preserve">          Fin_Si</t>
  </si>
  <si>
    <t xml:space="preserve">Se operan 1000 De la venta</t>
  </si>
  <si>
    <t xml:space="preserve">Fin_Si</t>
  </si>
  <si>
    <r>
      <rPr>
        <b val="true"/>
        <sz val="11"/>
        <rFont val="Calibri"/>
        <family val="2"/>
        <charset val="1"/>
      </rPr>
      <t xml:space="preserve">MIENTRAS</t>
    </r>
    <r>
      <rPr>
        <b val="true"/>
        <sz val="11"/>
        <color rgb="FF000000"/>
        <rFont val="Calibri"/>
        <family val="2"/>
        <charset val="1"/>
      </rPr>
      <t xml:space="preserve">  </t>
    </r>
    <r>
      <rPr>
        <sz val="11"/>
        <color rgb="FF000000"/>
        <rFont val="Calibri"/>
        <family val="2"/>
        <charset val="1"/>
      </rPr>
      <t xml:space="preserve">Orden Compra no se ejecuta Total</t>
    </r>
    <r>
      <rPr>
        <b val="true"/>
        <sz val="11"/>
        <color rgb="FF000000"/>
        <rFont val="Calibri"/>
        <family val="2"/>
        <charset val="1"/>
      </rPr>
      <t xml:space="preserve"> Y FunCValidarOfertaMercado </t>
    </r>
    <r>
      <rPr>
        <sz val="11"/>
        <color rgb="FF000000"/>
        <rFont val="Calibri"/>
        <family val="2"/>
        <charset val="1"/>
      </rPr>
      <t xml:space="preserve">Y Tiempo de mantenimiento de la orden</t>
    </r>
  </si>
  <si>
    <r>
      <rPr>
        <sz val="11"/>
        <color rgb="FF000000"/>
        <rFont val="Calibri"/>
        <family val="2"/>
        <charset val="1"/>
      </rPr>
      <t xml:space="preserve">Volumen </t>
    </r>
    <r>
      <rPr>
        <b val="true"/>
        <sz val="11"/>
        <color rgb="FFFF0000"/>
        <rFont val="Calibri"/>
        <family val="2"/>
        <charset val="1"/>
      </rPr>
      <t xml:space="preserve">Mejor </t>
    </r>
    <r>
      <rPr>
        <sz val="11"/>
        <color rgb="FF000000"/>
        <rFont val="Calibri"/>
        <family val="2"/>
        <charset val="1"/>
      </rPr>
      <t xml:space="preserve">bid 48hs</t>
    </r>
  </si>
  <si>
    <t xml:space="preserve">Fin_Mientras</t>
  </si>
  <si>
    <t xml:space="preserve">Levantar la Ordenes</t>
  </si>
  <si>
    <t xml:space="preserve">Volumen de Ventas = Volumen de Ventas - VolumenOperadoVenta</t>
  </si>
  <si>
    <t xml:space="preserve">VolumenRemanente = VolumenRemanente-VolumenOperadoCompras </t>
  </si>
  <si>
    <t xml:space="preserve">Fin</t>
  </si>
  <si>
    <t xml:space="preserve">FuncValidarOfertaMercado</t>
  </si>
  <si>
    <t xml:space="preserve">Leer</t>
  </si>
  <si>
    <t xml:space="preserve">SI Precio mejor Bid 00 &lt;&gt;  PrecioBidOrden</t>
  </si>
  <si>
    <t xml:space="preserve">devolver falso</t>
  </si>
  <si>
    <t xml:space="preserve">Si Volumen Mejor bid 00hs &lt;&gt; VolumenBid00_Orden</t>
  </si>
  <si>
    <t xml:space="preserve">Si Precio mejor Bid 48hs &lt;&gt; PrecioBid48Orden</t>
  </si>
  <si>
    <t xml:space="preserve">Metodo Stop</t>
  </si>
  <si>
    <t xml:space="preserve">Levantar las Ordenes</t>
  </si>
  <si>
    <t xml:space="preserve">Todas las ordenes o solamente las de venta?</t>
  </si>
  <si>
    <t xml:space="preserve">Metodo Pause</t>
  </si>
  <si>
    <t xml:space="preserve">Un parametro por descalce</t>
  </si>
  <si>
    <t xml:space="preserve">Si la estrategia excede el descalce X de un parametro. Frenar la estrategia</t>
  </si>
  <si>
    <t xml:space="preserve">puede discriminar si la postura nuestra es el mejor bid, no mejorarla nuevamente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</si>
</sst>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 * #,##0.00_ ;_ * \-#,##0.00_ ;_ * \-??_ ;_ @_ "/>
    <numFmt numFmtId="166" formatCode="_ &quot;$ &quot;* #,##0.00_ ;_ &quot;$ &quot;* \-#,##0.00_ ;_ &quot;$ &quot;* \-??_ ;_ @_ "/>
    <numFmt numFmtId="167" formatCode="0.00%"/>
    <numFmt numFmtId="168" formatCode="0.00"/>
    <numFmt numFmtId="169" formatCode="0"/>
    <numFmt numFmtId="170" formatCode="_-* #,##0.00_-;\-* #,##0.00_-;_-* \-??_-;_-@_-"/>
    <numFmt numFmtId="171" formatCode="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 (Body)"/>
      <family val="0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FFF2CC"/>
      </patternFill>
    </fill>
    <fill>
      <patternFill patternType="solid">
        <fgColor rgb="FF70AD47"/>
        <bgColor rgb="FF339966"/>
      </patternFill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7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true" showOutlineSymbols="true" defaultGridColor="true" view="normal" topLeftCell="E14" colorId="64" zoomScale="90" zoomScaleNormal="90" zoomScalePageLayoutView="100" workbookViewId="0">
      <selection pane="topLeft" activeCell="H25" activeCellId="0" sqref="H25"/>
    </sheetView>
  </sheetViews>
  <sheetFormatPr defaultRowHeight="15"/>
  <cols>
    <col collapsed="false" hidden="false" max="2" min="1" style="0" width="10.530612244898"/>
    <col collapsed="false" hidden="false" max="3" min="3" style="0" width="37.9336734693878"/>
    <col collapsed="false" hidden="false" max="4" min="4" style="0" width="67.9030612244898"/>
    <col collapsed="false" hidden="false" max="5" min="5" style="0" width="43.469387755102"/>
    <col collapsed="false" hidden="false" max="6" min="6" style="0" width="44.6836734693878"/>
    <col collapsed="false" hidden="false" max="7" min="7" style="0" width="42.3877551020408"/>
    <col collapsed="false" hidden="false" max="8" min="8" style="0" width="43.3316326530612"/>
    <col collapsed="false" hidden="false" max="9" min="9" style="0" width="12.2857142857143"/>
    <col collapsed="false" hidden="false" max="10" min="10" style="0" width="32.6683673469388"/>
    <col collapsed="false" hidden="false" max="1025" min="11" style="0" width="10.530612244898"/>
  </cols>
  <sheetData>
    <row r="1" customFormat="false" ht="16" hidden="false" customHeight="false" outlineLevel="0" collapsed="false"/>
    <row r="2" customFormat="false" ht="27" hidden="false" customHeight="false" outlineLevel="0" collapsed="false">
      <c r="A2" s="1" t="s">
        <v>0</v>
      </c>
      <c r="B2" s="2"/>
      <c r="C2" s="2"/>
      <c r="D2" s="2"/>
      <c r="E2" s="2"/>
      <c r="F2" s="3"/>
    </row>
    <row r="3" customFormat="false" ht="16" hidden="false" customHeight="false" outlineLevel="0" collapsed="false"/>
    <row r="4" customFormat="false" ht="16" hidden="false" customHeight="false" outlineLevel="0" collapsed="false">
      <c r="A4" s="4" t="s">
        <v>1</v>
      </c>
      <c r="F4" s="5" t="s">
        <v>2</v>
      </c>
      <c r="G4" s="5" t="s">
        <v>3</v>
      </c>
      <c r="H4" s="5" t="s">
        <v>4</v>
      </c>
    </row>
    <row r="5" customFormat="false" ht="16" hidden="false" customHeight="false" outlineLevel="0" collapsed="false">
      <c r="B5" s="4" t="s">
        <v>5</v>
      </c>
      <c r="F5" s="6"/>
    </row>
    <row r="6" customFormat="false" ht="17" hidden="false" customHeight="false" outlineLevel="0" collapsed="false">
      <c r="C6" s="7" t="s">
        <v>6</v>
      </c>
      <c r="D6" s="8" t="s">
        <v>7</v>
      </c>
      <c r="F6" s="9" t="s">
        <v>8</v>
      </c>
      <c r="H6" s="9" t="s">
        <v>8</v>
      </c>
    </row>
    <row r="7" customFormat="false" ht="16" hidden="false" customHeight="false" outlineLevel="0" collapsed="false">
      <c r="C7" s="10" t="s">
        <v>9</v>
      </c>
      <c r="D7" s="3" t="s">
        <v>10</v>
      </c>
      <c r="F7" s="11" t="n">
        <v>50</v>
      </c>
      <c r="G7" s="0" t="s">
        <v>11</v>
      </c>
      <c r="H7" s="11" t="n">
        <v>50</v>
      </c>
    </row>
    <row r="8" customFormat="false" ht="16" hidden="false" customHeight="false" outlineLevel="0" collapsed="false">
      <c r="C8" s="10" t="s">
        <v>12</v>
      </c>
      <c r="D8" s="3" t="s">
        <v>13</v>
      </c>
      <c r="F8" s="12" t="s">
        <v>14</v>
      </c>
      <c r="H8" s="12" t="s">
        <v>14</v>
      </c>
    </row>
    <row r="9" customFormat="false" ht="16" hidden="false" customHeight="false" outlineLevel="0" collapsed="false">
      <c r="C9" s="10" t="s">
        <v>15</v>
      </c>
      <c r="D9" s="3" t="s">
        <v>16</v>
      </c>
      <c r="F9" s="13" t="n">
        <v>0.01</v>
      </c>
      <c r="G9" s="0" t="s">
        <v>11</v>
      </c>
      <c r="H9" s="13" t="n">
        <v>0.01</v>
      </c>
    </row>
    <row r="10" customFormat="false" ht="31.5" hidden="false" customHeight="true" outlineLevel="0" collapsed="false">
      <c r="C10" s="14" t="s">
        <v>17</v>
      </c>
      <c r="D10" s="15" t="s">
        <v>18</v>
      </c>
      <c r="F10" s="9" t="s">
        <v>19</v>
      </c>
      <c r="H10" s="9" t="s">
        <v>19</v>
      </c>
    </row>
    <row r="11" customFormat="false" ht="31.5" hidden="false" customHeight="true" outlineLevel="0" collapsed="false">
      <c r="C11" s="16" t="s">
        <v>20</v>
      </c>
      <c r="D11" s="15" t="s">
        <v>21</v>
      </c>
      <c r="F11" s="9" t="s">
        <v>22</v>
      </c>
      <c r="H11" s="9" t="s">
        <v>22</v>
      </c>
    </row>
    <row r="12" customFormat="false" ht="31.5" hidden="false" customHeight="true" outlineLevel="0" collapsed="false">
      <c r="C12" s="14" t="s">
        <v>23</v>
      </c>
      <c r="D12" s="15" t="s">
        <v>24</v>
      </c>
      <c r="F12" s="9" t="n">
        <v>2</v>
      </c>
      <c r="H12" s="9" t="n">
        <v>2</v>
      </c>
    </row>
    <row r="13" customFormat="false" ht="31.5" hidden="false" customHeight="true" outlineLevel="0" collapsed="false">
      <c r="C13" s="17" t="s">
        <v>25</v>
      </c>
      <c r="D13" s="18" t="s">
        <v>26</v>
      </c>
      <c r="F13" s="9" t="n">
        <v>5000</v>
      </c>
      <c r="H13" s="9" t="n">
        <v>5000</v>
      </c>
    </row>
    <row r="14" customFormat="false" ht="31.5" hidden="false" customHeight="true" outlineLevel="0" collapsed="false">
      <c r="C14" s="17" t="s">
        <v>27</v>
      </c>
      <c r="D14" s="18" t="s">
        <v>28</v>
      </c>
      <c r="F14" s="19" t="n">
        <v>0.1</v>
      </c>
      <c r="H14" s="19" t="n">
        <v>0.1</v>
      </c>
    </row>
    <row r="15" customFormat="false" ht="31.5" hidden="false" customHeight="true" outlineLevel="0" collapsed="false">
      <c r="C15" s="17" t="s">
        <v>29</v>
      </c>
      <c r="D15" s="18" t="s">
        <v>30</v>
      </c>
      <c r="F15" s="9" t="n">
        <v>0.03</v>
      </c>
      <c r="G15" s="0" t="n">
        <v>0.03</v>
      </c>
      <c r="H15" s="9" t="n">
        <v>0.03</v>
      </c>
    </row>
    <row r="16" customFormat="false" ht="31.5" hidden="false" customHeight="true" outlineLevel="0" collapsed="false">
      <c r="C16" s="17" t="s">
        <v>31</v>
      </c>
      <c r="D16" s="18" t="s">
        <v>32</v>
      </c>
      <c r="F16" s="9" t="n">
        <v>100000</v>
      </c>
      <c r="H16" s="9" t="n">
        <v>100000</v>
      </c>
    </row>
    <row r="17" customFormat="false" ht="15" hidden="false" customHeight="false" outlineLevel="0" collapsed="false">
      <c r="A17" s="4" t="s">
        <v>33</v>
      </c>
      <c r="C17" s="20"/>
      <c r="D17" s="20"/>
      <c r="E17" s="20"/>
      <c r="F17" s="21"/>
      <c r="H17" s="21"/>
    </row>
    <row r="18" customFormat="false" ht="15" hidden="false" customHeight="false" outlineLevel="0" collapsed="false">
      <c r="A18" s="4" t="s">
        <v>34</v>
      </c>
      <c r="C18" s="20"/>
      <c r="D18" s="20"/>
      <c r="E18" s="20"/>
      <c r="F18" s="21"/>
      <c r="H18" s="21"/>
    </row>
    <row r="19" customFormat="false" ht="15" hidden="false" customHeight="false" outlineLevel="0" collapsed="false">
      <c r="A19" s="22" t="s">
        <v>35</v>
      </c>
      <c r="B19" s="20"/>
      <c r="C19" s="22" t="s">
        <v>36</v>
      </c>
      <c r="D19" s="23" t="s">
        <v>12</v>
      </c>
      <c r="E19" s="20"/>
      <c r="F19" s="12" t="n">
        <v>25000000</v>
      </c>
      <c r="G19" s="24" t="s">
        <v>37</v>
      </c>
      <c r="H19" s="12" t="n">
        <v>25000000</v>
      </c>
    </row>
    <row r="20" customFormat="false" ht="15" hidden="false" customHeight="false" outlineLevel="0" collapsed="false">
      <c r="A20" s="22" t="s">
        <v>38</v>
      </c>
      <c r="B20" s="20"/>
      <c r="C20" s="22" t="s">
        <v>36</v>
      </c>
      <c r="D20" s="23" t="s">
        <v>39</v>
      </c>
      <c r="E20" s="20"/>
      <c r="F20" s="12" t="s">
        <v>14</v>
      </c>
      <c r="G20" s="24" t="s">
        <v>37</v>
      </c>
      <c r="H20" s="12" t="s">
        <v>14</v>
      </c>
    </row>
    <row r="21" customFormat="false" ht="15" hidden="false" customHeight="false" outlineLevel="0" collapsed="false">
      <c r="A21" s="22"/>
      <c r="B21" s="20"/>
      <c r="C21" s="22"/>
      <c r="D21" s="23"/>
      <c r="E21" s="20"/>
      <c r="F21" s="25"/>
      <c r="G21" s="26"/>
      <c r="H21" s="25"/>
    </row>
    <row r="22" customFormat="false" ht="15" hidden="false" customHeight="false" outlineLevel="0" collapsed="false">
      <c r="A22" s="4" t="s">
        <v>40</v>
      </c>
      <c r="B22" s="0" t="s">
        <v>41</v>
      </c>
      <c r="F22" s="25"/>
      <c r="G22" s="26"/>
      <c r="H22" s="25"/>
    </row>
    <row r="23" customFormat="false" ht="16" hidden="false" customHeight="false" outlineLevel="0" collapsed="false">
      <c r="B23" s="4" t="s">
        <v>42</v>
      </c>
      <c r="F23" s="27"/>
      <c r="G23" s="27"/>
      <c r="H23" s="27"/>
    </row>
    <row r="24" customFormat="false" ht="13.8" hidden="false" customHeight="true" outlineLevel="0" collapsed="false">
      <c r="C24" s="28" t="s">
        <v>43</v>
      </c>
      <c r="D24" s="29" t="s">
        <v>44</v>
      </c>
      <c r="F24" s="30" t="n">
        <v>23.85</v>
      </c>
      <c r="G24" s="30" t="n">
        <v>23.86</v>
      </c>
      <c r="H24" s="30" t="n">
        <v>23.83</v>
      </c>
    </row>
    <row r="25" customFormat="false" ht="13.8" hidden="false" customHeight="false" outlineLevel="0" collapsed="false">
      <c r="C25" s="31" t="s">
        <v>45</v>
      </c>
      <c r="D25" s="29"/>
      <c r="F25" s="30" t="n">
        <v>23.82</v>
      </c>
      <c r="G25" s="30" t="n">
        <v>23.82</v>
      </c>
      <c r="H25" s="30" t="n">
        <v>23.81</v>
      </c>
    </row>
    <row r="26" customFormat="false" ht="15" hidden="false" customHeight="true" outlineLevel="0" collapsed="false">
      <c r="C26" s="28" t="s">
        <v>46</v>
      </c>
      <c r="D26" s="29" t="s">
        <v>47</v>
      </c>
      <c r="F26" s="13" t="n">
        <v>15000</v>
      </c>
      <c r="G26" s="13" t="s">
        <v>48</v>
      </c>
      <c r="H26" s="13" t="n">
        <v>3000</v>
      </c>
    </row>
    <row r="27" customFormat="false" ht="16" hidden="false" customHeight="false" outlineLevel="0" collapsed="false">
      <c r="C27" s="31" t="s">
        <v>49</v>
      </c>
      <c r="D27" s="29"/>
      <c r="F27" s="13" t="n">
        <v>75000</v>
      </c>
      <c r="G27" s="13" t="s">
        <v>50</v>
      </c>
      <c r="H27" s="13" t="n">
        <v>4000</v>
      </c>
    </row>
    <row r="28" customFormat="false" ht="15" hidden="false" customHeight="false" outlineLevel="0" collapsed="false">
      <c r="C28" s="32"/>
      <c r="D28" s="33"/>
      <c r="F28" s="13"/>
      <c r="G28" s="13"/>
      <c r="H28" s="13"/>
    </row>
    <row r="29" customFormat="false" ht="15" hidden="false" customHeight="false" outlineLevel="0" collapsed="false">
      <c r="C29" s="32"/>
      <c r="D29" s="33"/>
      <c r="F29" s="13"/>
      <c r="G29" s="13"/>
      <c r="H29" s="13"/>
    </row>
    <row r="30" customFormat="false" ht="15" hidden="false" customHeight="false" outlineLevel="0" collapsed="false">
      <c r="F30" s="25"/>
      <c r="G30" s="25"/>
      <c r="H30" s="25"/>
      <c r="I30" s="34"/>
    </row>
    <row r="31" customFormat="false" ht="15" hidden="false" customHeight="false" outlineLevel="0" collapsed="false">
      <c r="B31" s="4" t="s">
        <v>51</v>
      </c>
      <c r="F31" s="25"/>
      <c r="G31" s="25"/>
      <c r="H31" s="25"/>
    </row>
    <row r="32" customFormat="false" ht="15" hidden="false" customHeight="false" outlineLevel="0" collapsed="false">
      <c r="B32" s="4" t="s">
        <v>52</v>
      </c>
      <c r="C32" s="0" t="s">
        <v>53</v>
      </c>
      <c r="F32" s="25" t="n">
        <f aca="false">MIN(F27*(1-F14),F19)</f>
        <v>67500</v>
      </c>
      <c r="G32" s="25"/>
      <c r="H32" s="25" t="n">
        <f aca="false">MIN(H27*(1-H14),H19)</f>
        <v>3600</v>
      </c>
    </row>
    <row r="33" customFormat="false" ht="15" hidden="false" customHeight="false" outlineLevel="0" collapsed="false">
      <c r="B33" s="0" t="s">
        <v>54</v>
      </c>
      <c r="F33" s="13" t="s">
        <v>55</v>
      </c>
      <c r="G33" s="13" t="s">
        <v>56</v>
      </c>
      <c r="H33" s="13" t="s">
        <v>57</v>
      </c>
    </row>
    <row r="34" customFormat="false" ht="15" hidden="false" customHeight="false" outlineLevel="0" collapsed="false">
      <c r="C34" s="0" t="s">
        <v>58</v>
      </c>
      <c r="F34" s="25" t="n">
        <f aca="false">F13</f>
        <v>5000</v>
      </c>
      <c r="G34" s="25"/>
      <c r="H34" s="25" t="n">
        <v>3600</v>
      </c>
    </row>
    <row r="35" customFormat="false" ht="15" hidden="false" customHeight="false" outlineLevel="0" collapsed="false">
      <c r="B35" s="4" t="s">
        <v>59</v>
      </c>
      <c r="F35" s="25"/>
      <c r="G35" s="25"/>
      <c r="H35" s="25"/>
    </row>
    <row r="36" customFormat="false" ht="15" hidden="false" customHeight="false" outlineLevel="0" collapsed="false">
      <c r="C36" s="0" t="s">
        <v>60</v>
      </c>
      <c r="F36" s="25"/>
      <c r="G36" s="25"/>
      <c r="H36" s="25"/>
    </row>
    <row r="37" customFormat="false" ht="15" hidden="false" customHeight="false" outlineLevel="0" collapsed="false">
      <c r="F37" s="25"/>
      <c r="G37" s="9"/>
      <c r="H37" s="25"/>
    </row>
    <row r="38" customFormat="false" ht="15" hidden="false" customHeight="false" outlineLevel="0" collapsed="false">
      <c r="B38" s="0" t="s">
        <v>61</v>
      </c>
      <c r="F38" s="35" t="n">
        <f aca="false">+(((((F24+F15)*1.0001)/(F25*0.9999))-1)/2)*36500</f>
        <v>49.6293332103997</v>
      </c>
      <c r="G38" s="36" t="n">
        <f aca="false">+(((((G24+G15)*1.0001)/(G25*0.9999))-1)/2)*36500</f>
        <v>57.2924945727182</v>
      </c>
      <c r="H38" s="35" t="n">
        <f aca="false">+(((((H24+H15)*1.0001)/(H25*0.9999))-1)/2)*36500</f>
        <v>41.9822641650989</v>
      </c>
    </row>
    <row r="39" customFormat="false" ht="15" hidden="false" customHeight="false" outlineLevel="0" collapsed="false">
      <c r="F39" s="25"/>
      <c r="G39" s="25"/>
      <c r="H39" s="25"/>
    </row>
    <row r="40" customFormat="false" ht="15" hidden="false" customHeight="false" outlineLevel="0" collapsed="false">
      <c r="B40" s="4" t="s">
        <v>62</v>
      </c>
      <c r="F40" s="25" t="s">
        <v>63</v>
      </c>
      <c r="G40" s="9" t="s">
        <v>64</v>
      </c>
      <c r="H40" s="25" t="s">
        <v>63</v>
      </c>
    </row>
    <row r="41" customFormat="false" ht="15" hidden="false" customHeight="false" outlineLevel="0" collapsed="false">
      <c r="F41" s="25"/>
      <c r="G41" s="25"/>
      <c r="H41" s="25"/>
    </row>
    <row r="42" customFormat="false" ht="15" hidden="false" customHeight="false" outlineLevel="0" collapsed="false">
      <c r="C42" s="4"/>
      <c r="F42" s="37"/>
      <c r="G42" s="25"/>
      <c r="H42" s="37"/>
    </row>
    <row r="43" customFormat="false" ht="16" hidden="false" customHeight="false" outlineLevel="0" collapsed="false">
      <c r="C43" s="0" t="s">
        <v>65</v>
      </c>
      <c r="F43" s="25"/>
      <c r="G43" s="25"/>
      <c r="H43" s="25"/>
    </row>
    <row r="44" customFormat="false" ht="15" hidden="false" customHeight="false" outlineLevel="0" collapsed="false">
      <c r="C44" s="38" t="s">
        <v>66</v>
      </c>
      <c r="F44" s="39" t="n">
        <f aca="false">F24</f>
        <v>23.85</v>
      </c>
      <c r="G44" s="25"/>
      <c r="H44" s="39" t="n">
        <f aca="false">H24</f>
        <v>23.83</v>
      </c>
    </row>
    <row r="45" customFormat="false" ht="15" hidden="false" customHeight="false" outlineLevel="0" collapsed="false">
      <c r="C45" s="40" t="s">
        <v>67</v>
      </c>
      <c r="F45" s="39" t="n">
        <f aca="false">F25</f>
        <v>23.82</v>
      </c>
      <c r="G45" s="25"/>
      <c r="H45" s="39" t="n">
        <f aca="false">H25</f>
        <v>23.81</v>
      </c>
    </row>
    <row r="46" customFormat="false" ht="16" hidden="false" customHeight="false" outlineLevel="0" collapsed="false">
      <c r="C46" s="41" t="s">
        <v>68</v>
      </c>
      <c r="F46" s="39" t="n">
        <f aca="false">F27</f>
        <v>75000</v>
      </c>
      <c r="G46" s="25"/>
      <c r="H46" s="39" t="n">
        <f aca="false">H27</f>
        <v>4000</v>
      </c>
    </row>
    <row r="47" customFormat="false" ht="15" hidden="false" customHeight="false" outlineLevel="0" collapsed="false">
      <c r="C47" s="4" t="s">
        <v>69</v>
      </c>
      <c r="F47" s="25"/>
      <c r="G47" s="25"/>
      <c r="H47" s="25"/>
    </row>
    <row r="48" customFormat="false" ht="15" hidden="false" customHeight="false" outlineLevel="0" collapsed="false">
      <c r="C48" s="4"/>
      <c r="F48" s="37" t="n">
        <f aca="false">F24+F15</f>
        <v>23.88</v>
      </c>
      <c r="G48" s="25"/>
      <c r="H48" s="37" t="n">
        <f aca="false">H24+H15</f>
        <v>23.86</v>
      </c>
    </row>
    <row r="49" customFormat="false" ht="15" hidden="false" customHeight="false" outlineLevel="0" collapsed="false">
      <c r="C49" s="0" t="s">
        <v>70</v>
      </c>
      <c r="F49" s="25" t="s">
        <v>71</v>
      </c>
      <c r="G49" s="25"/>
      <c r="H49" s="25" t="s">
        <v>72</v>
      </c>
    </row>
    <row r="50" customFormat="false" ht="15" hidden="false" customHeight="false" outlineLevel="0" collapsed="false">
      <c r="F50" s="25"/>
      <c r="G50" s="25"/>
      <c r="H50" s="25"/>
    </row>
    <row r="51" customFormat="false" ht="15" hidden="false" customHeight="false" outlineLevel="0" collapsed="false">
      <c r="C51" s="4" t="s">
        <v>73</v>
      </c>
      <c r="F51" s="25" t="s">
        <v>55</v>
      </c>
      <c r="G51" s="25"/>
      <c r="H51" s="25" t="s">
        <v>74</v>
      </c>
    </row>
    <row r="52" customFormat="false" ht="15" hidden="false" customHeight="false" outlineLevel="0" collapsed="false">
      <c r="D52" s="0" t="s">
        <v>69</v>
      </c>
      <c r="F52" s="25"/>
      <c r="G52" s="25"/>
      <c r="H52" s="25"/>
    </row>
    <row r="53" customFormat="false" ht="15" hidden="false" customHeight="false" outlineLevel="0" collapsed="false">
      <c r="D53" s="0" t="s">
        <v>75</v>
      </c>
      <c r="F53" s="25" t="s">
        <v>76</v>
      </c>
      <c r="G53" s="25"/>
      <c r="H53" s="25"/>
    </row>
    <row r="54" customFormat="false" ht="15" hidden="false" customHeight="false" outlineLevel="0" collapsed="false">
      <c r="C54" s="4" t="s">
        <v>77</v>
      </c>
      <c r="F54" s="25"/>
      <c r="G54" s="25"/>
      <c r="H54" s="25"/>
    </row>
    <row r="55" customFormat="false" ht="15" hidden="false" customHeight="false" outlineLevel="0" collapsed="false">
      <c r="C55" s="4" t="s">
        <v>78</v>
      </c>
      <c r="F55" s="25" t="s">
        <v>79</v>
      </c>
      <c r="G55" s="25"/>
      <c r="H55" s="25" t="s">
        <v>79</v>
      </c>
    </row>
    <row r="56" customFormat="false" ht="15" hidden="false" customHeight="false" outlineLevel="0" collapsed="false">
      <c r="C56" s="4"/>
      <c r="D56" s="0" t="s">
        <v>69</v>
      </c>
      <c r="F56" s="25"/>
      <c r="G56" s="25"/>
      <c r="H56" s="25"/>
    </row>
    <row r="57" customFormat="false" ht="15" hidden="false" customHeight="false" outlineLevel="0" collapsed="false">
      <c r="C57" s="4"/>
      <c r="D57" s="0" t="s">
        <v>80</v>
      </c>
      <c r="F57" s="25" t="s">
        <v>81</v>
      </c>
      <c r="G57" s="25"/>
      <c r="H57" s="25" t="s">
        <v>82</v>
      </c>
    </row>
    <row r="58" customFormat="false" ht="15" hidden="false" customHeight="false" outlineLevel="0" collapsed="false">
      <c r="C58" s="4" t="s">
        <v>83</v>
      </c>
      <c r="F58" s="25"/>
      <c r="G58" s="25"/>
      <c r="H58" s="25"/>
    </row>
    <row r="59" customFormat="false" ht="15" hidden="false" customHeight="false" outlineLevel="0" collapsed="false">
      <c r="F59" s="25"/>
      <c r="G59" s="25"/>
      <c r="H59" s="25" t="s">
        <v>84</v>
      </c>
    </row>
    <row r="60" customFormat="false" ht="15" hidden="false" customHeight="false" outlineLevel="0" collapsed="false">
      <c r="C60" s="4" t="s">
        <v>85</v>
      </c>
      <c r="D60" s="4"/>
      <c r="F60" s="25"/>
      <c r="G60" s="25"/>
      <c r="H60" s="25"/>
    </row>
    <row r="61" customFormat="false" ht="15" hidden="false" customHeight="false" outlineLevel="0" collapsed="false">
      <c r="C61" s="4"/>
      <c r="D61" s="4"/>
      <c r="F61" s="25"/>
      <c r="G61" s="25"/>
      <c r="H61" s="25"/>
    </row>
    <row r="62" customFormat="false" ht="15" hidden="false" customHeight="false" outlineLevel="0" collapsed="false">
      <c r="D62" s="4"/>
      <c r="F62" s="25"/>
      <c r="G62" s="25"/>
      <c r="H62" s="25"/>
    </row>
    <row r="63" customFormat="false" ht="15" hidden="false" customHeight="false" outlineLevel="0" collapsed="false">
      <c r="B63" s="42" t="s">
        <v>86</v>
      </c>
      <c r="F63" s="25"/>
      <c r="G63" s="25"/>
      <c r="H63" s="25"/>
    </row>
    <row r="64" customFormat="false" ht="15" hidden="false" customHeight="false" outlineLevel="0" collapsed="false">
      <c r="B64" s="4"/>
      <c r="F64" s="25"/>
      <c r="G64" s="25"/>
      <c r="H64" s="25"/>
    </row>
    <row r="65" customFormat="false" ht="16" hidden="false" customHeight="false" outlineLevel="0" collapsed="false">
      <c r="B65" s="4" t="s">
        <v>42</v>
      </c>
      <c r="F65" s="25"/>
      <c r="G65" s="25"/>
      <c r="H65" s="25"/>
    </row>
    <row r="66" customFormat="false" ht="15" hidden="false" customHeight="true" outlineLevel="0" collapsed="false">
      <c r="C66" s="28" t="s">
        <v>43</v>
      </c>
      <c r="D66" s="29" t="s">
        <v>44</v>
      </c>
      <c r="F66" s="25"/>
      <c r="G66" s="25"/>
      <c r="H66" s="25"/>
    </row>
    <row r="67" customFormat="false" ht="16" hidden="false" customHeight="false" outlineLevel="0" collapsed="false">
      <c r="C67" s="31" t="s">
        <v>45</v>
      </c>
      <c r="D67" s="29"/>
      <c r="F67" s="25"/>
      <c r="G67" s="25"/>
      <c r="H67" s="25"/>
    </row>
    <row r="68" customFormat="false" ht="15" hidden="false" customHeight="true" outlineLevel="0" collapsed="false">
      <c r="C68" s="28" t="s">
        <v>87</v>
      </c>
      <c r="D68" s="29" t="s">
        <v>47</v>
      </c>
      <c r="F68" s="25"/>
      <c r="G68" s="25"/>
      <c r="H68" s="25"/>
    </row>
    <row r="69" customFormat="false" ht="16" hidden="false" customHeight="false" outlineLevel="0" collapsed="false">
      <c r="C69" s="31" t="s">
        <v>49</v>
      </c>
      <c r="D69" s="29"/>
      <c r="F69" s="25"/>
      <c r="G69" s="25"/>
      <c r="H69" s="25"/>
    </row>
    <row r="70" customFormat="false" ht="15" hidden="false" customHeight="false" outlineLevel="0" collapsed="false">
      <c r="B70" s="4"/>
      <c r="F70" s="25"/>
      <c r="G70" s="25"/>
      <c r="H70" s="25"/>
    </row>
    <row r="71" customFormat="false" ht="15" hidden="false" customHeight="false" outlineLevel="0" collapsed="false">
      <c r="F71" s="25"/>
      <c r="G71" s="25"/>
      <c r="H71" s="25"/>
    </row>
    <row r="72" customFormat="false" ht="15" hidden="false" customHeight="false" outlineLevel="0" collapsed="false">
      <c r="B72" s="4" t="s">
        <v>88</v>
      </c>
      <c r="F72" s="25"/>
      <c r="G72" s="25"/>
      <c r="H72" s="25"/>
    </row>
    <row r="73" customFormat="false" ht="15" hidden="false" customHeight="false" outlineLevel="0" collapsed="false">
      <c r="C73" s="0" t="s">
        <v>89</v>
      </c>
      <c r="F73" s="25"/>
      <c r="G73" s="25"/>
      <c r="H73" s="25"/>
    </row>
    <row r="74" customFormat="false" ht="15" hidden="false" customHeight="false" outlineLevel="0" collapsed="false">
      <c r="C74" s="43" t="s">
        <v>90</v>
      </c>
      <c r="F74" s="9" t="n">
        <f aca="false">25000000 - 5000</f>
        <v>24995000</v>
      </c>
      <c r="G74" s="9" t="n">
        <f aca="false">25000000 - 5000</f>
        <v>24995000</v>
      </c>
      <c r="H74" s="9" t="n">
        <f aca="false">25000000 - 1000</f>
        <v>24999000</v>
      </c>
    </row>
    <row r="75" customFormat="false" ht="15" hidden="false" customHeight="false" outlineLevel="0" collapsed="false">
      <c r="C75" s="0" t="s">
        <v>91</v>
      </c>
      <c r="D75" s="4"/>
      <c r="F75" s="9" t="n">
        <f aca="false">25000000 - 5000</f>
        <v>24995000</v>
      </c>
      <c r="G75" s="9" t="n">
        <f aca="false">25000000 - 5000</f>
        <v>24995000</v>
      </c>
      <c r="H75" s="9" t="n">
        <f aca="false">25000000 - 2000</f>
        <v>24998000</v>
      </c>
    </row>
    <row r="76" customFormat="false" ht="15" hidden="false" customHeight="false" outlineLevel="0" collapsed="false">
      <c r="F76" s="25"/>
      <c r="G76" s="9"/>
      <c r="H76" s="25"/>
      <c r="I76" s="44"/>
    </row>
    <row r="77" customFormat="false" ht="15" hidden="false" customHeight="false" outlineLevel="0" collapsed="false">
      <c r="F77" s="25"/>
      <c r="G77" s="25"/>
      <c r="H77" s="25"/>
    </row>
    <row r="78" customFormat="false" ht="15" hidden="false" customHeight="false" outlineLevel="0" collapsed="false">
      <c r="F78" s="25"/>
      <c r="G78" s="25"/>
      <c r="H78" s="25"/>
    </row>
    <row r="79" customFormat="false" ht="16" hidden="false" customHeight="false" outlineLevel="0" collapsed="false">
      <c r="A79" s="4" t="s">
        <v>88</v>
      </c>
      <c r="F79" s="45"/>
      <c r="G79" s="45"/>
      <c r="H79" s="45"/>
    </row>
    <row r="80" customFormat="false" ht="16" hidden="false" customHeight="false" outlineLevel="0" collapsed="false">
      <c r="B80" s="4"/>
    </row>
    <row r="81" customFormat="false" ht="16" hidden="false" customHeight="false" outlineLevel="0" collapsed="false">
      <c r="A81" s="46" t="s">
        <v>92</v>
      </c>
      <c r="D81" s="4"/>
    </row>
    <row r="83" customFormat="false" ht="15" hidden="false" customHeight="false" outlineLevel="0" collapsed="false">
      <c r="A83" s="47" t="s">
        <v>93</v>
      </c>
      <c r="B83" s="48"/>
      <c r="C83" s="49"/>
    </row>
    <row r="84" customFormat="false" ht="15" hidden="false" customHeight="false" outlineLevel="0" collapsed="false">
      <c r="A84" s="50"/>
      <c r="B84" s="32"/>
      <c r="C84" s="51"/>
    </row>
    <row r="85" customFormat="false" ht="15" hidden="false" customHeight="false" outlineLevel="0" collapsed="false">
      <c r="A85" s="52" t="s">
        <v>94</v>
      </c>
      <c r="B85" s="33"/>
      <c r="C85" s="51"/>
    </row>
    <row r="86" customFormat="false" ht="15" hidden="false" customHeight="false" outlineLevel="0" collapsed="false">
      <c r="A86" s="52"/>
      <c r="B86" s="32" t="s">
        <v>43</v>
      </c>
      <c r="C86" s="51"/>
    </row>
    <row r="87" customFormat="false" ht="15" hidden="false" customHeight="false" outlineLevel="0" collapsed="false">
      <c r="A87" s="52"/>
      <c r="B87" s="32" t="s">
        <v>45</v>
      </c>
      <c r="C87" s="51"/>
      <c r="D87" s="4"/>
    </row>
    <row r="88" customFormat="false" ht="15" hidden="false" customHeight="false" outlineLevel="0" collapsed="false">
      <c r="A88" s="52"/>
      <c r="B88" s="32" t="s">
        <v>49</v>
      </c>
      <c r="C88" s="51"/>
      <c r="D88" s="4"/>
    </row>
    <row r="89" customFormat="false" ht="15" hidden="false" customHeight="false" outlineLevel="0" collapsed="false">
      <c r="A89" s="52"/>
      <c r="B89" s="32"/>
      <c r="C89" s="51"/>
      <c r="D89" s="4"/>
    </row>
    <row r="90" customFormat="false" ht="15" hidden="false" customHeight="false" outlineLevel="0" collapsed="false">
      <c r="A90" s="52"/>
      <c r="B90" s="32" t="s">
        <v>95</v>
      </c>
      <c r="C90" s="51"/>
    </row>
    <row r="91" customFormat="false" ht="15" hidden="false" customHeight="false" outlineLevel="0" collapsed="false">
      <c r="A91" s="52"/>
      <c r="B91" s="32"/>
      <c r="C91" s="51" t="s">
        <v>96</v>
      </c>
    </row>
    <row r="92" customFormat="false" ht="15" hidden="false" customHeight="false" outlineLevel="0" collapsed="false">
      <c r="A92" s="52"/>
      <c r="B92" s="53" t="s">
        <v>97</v>
      </c>
      <c r="C92" s="51"/>
    </row>
    <row r="93" customFormat="false" ht="15" hidden="false" customHeight="false" outlineLevel="0" collapsed="false">
      <c r="A93" s="52"/>
      <c r="B93" s="32"/>
      <c r="C93" s="51" t="s">
        <v>96</v>
      </c>
    </row>
    <row r="94" customFormat="false" ht="15" hidden="false" customHeight="false" outlineLevel="0" collapsed="false">
      <c r="A94" s="52"/>
      <c r="B94" s="32" t="s">
        <v>98</v>
      </c>
      <c r="C94" s="51"/>
    </row>
    <row r="95" customFormat="false" ht="16" hidden="false" customHeight="false" outlineLevel="0" collapsed="false">
      <c r="A95" s="31"/>
      <c r="B95" s="54"/>
      <c r="C95" s="55" t="s">
        <v>96</v>
      </c>
    </row>
    <row r="97" customFormat="false" ht="15" hidden="false" customHeight="false" outlineLevel="0" collapsed="false">
      <c r="A97" s="47" t="s">
        <v>99</v>
      </c>
      <c r="B97" s="48"/>
      <c r="C97" s="49"/>
    </row>
    <row r="98" customFormat="false" ht="16" hidden="false" customHeight="false" outlineLevel="0" collapsed="false">
      <c r="A98" s="31"/>
      <c r="B98" s="54"/>
      <c r="C98" s="56" t="s">
        <v>100</v>
      </c>
      <c r="D98" s="0" t="s">
        <v>101</v>
      </c>
    </row>
    <row r="100" customFormat="false" ht="16" hidden="false" customHeight="false" outlineLevel="0" collapsed="false"/>
    <row r="101" customFormat="false" ht="15" hidden="false" customHeight="false" outlineLevel="0" collapsed="false">
      <c r="A101" s="47" t="s">
        <v>102</v>
      </c>
      <c r="B101" s="48"/>
      <c r="C101" s="49"/>
    </row>
    <row r="102" customFormat="false" ht="16" hidden="false" customHeight="false" outlineLevel="0" collapsed="false">
      <c r="A102" s="31"/>
      <c r="B102" s="54"/>
      <c r="C102" s="56" t="s">
        <v>100</v>
      </c>
    </row>
  </sheetData>
  <mergeCells count="4">
    <mergeCell ref="D24:D25"/>
    <mergeCell ref="D26:D27"/>
    <mergeCell ref="D66:D67"/>
    <mergeCell ref="D68:D6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10.530612244898"/>
  </cols>
  <sheetData>
    <row r="3" customFormat="false" ht="15" hidden="false" customHeight="false" outlineLevel="0" collapsed="false">
      <c r="B3" s="4" t="s">
        <v>103</v>
      </c>
    </row>
    <row r="4" customFormat="false" ht="15" hidden="false" customHeight="false" outlineLevel="0" collapsed="false">
      <c r="B4" s="0" t="s">
        <v>104</v>
      </c>
    </row>
    <row r="6" customFormat="false" ht="15" hidden="false" customHeight="false" outlineLevel="0" collapsed="false">
      <c r="B6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2019-08-08T14:02:51Z</dcterms:created>
  <dc:creator>Yesurun Alejandro Daniel</dc:creator>
  <dc:description/>
  <dc:language>en-US</dc:language>
  <cp:lastModifiedBy/>
  <cp:lastPrinted>2019-08-14T18:03:05Z</cp:lastPrinted>
  <dcterms:modified xsi:type="dcterms:W3CDTF">2020-04-05T20:28:33Z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