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28920" yWindow="-120" windowWidth="29040" windowHeight="15840" firstSheet="1" activeTab="1"/>
  </bookViews>
  <sheets>
    <sheet sheetId="3" name="Banco de Dados" state="hidden" r:id="rId4"/>
    <sheet sheetId="1" name="Orçamento" state="visible" r:id="rId5"/>
  </sheets>
  <definedNames>
    <definedName name="_xlnm._FilterDatabase">'Banco de Dados'!$D$1:$F$49</definedName>
    <definedName name="ListaComplexidade">'MATCH(Orçamento'!$D$4</definedName>
    <definedName name="ListaDescrição">'MATCH(Orçamento'!$C$4</definedName>
    <definedName name="ListAtividade001">'Banco de Dados'!$I$3:$I$16</definedName>
    <definedName name="ListAtividade002">'Banco de Dados'!$I$17:$I$19</definedName>
    <definedName name="ListAtividade003">'Banco de Dados'!$I$56:$I$66</definedName>
    <definedName name="ListAtividade004">'Banco de Dados'!$I$67:$I$68</definedName>
    <definedName name="ListAtividade005">'Banco de Dados'!$I$69:$I$72</definedName>
    <definedName name="ListAtividade006">'Banco de Dados'!$I$73:$I$74</definedName>
    <definedName name="ListAtividade007">'Banco de Dados'!$I$75</definedName>
    <definedName name="ListAtividade008">'Banco de Dados'!$I$76</definedName>
    <definedName name="ListAtividade009">'Banco de Dados'!$I$102:$I$104</definedName>
    <definedName name="ListAtividade010">'Banco de Dados'!$I$105:$I$107</definedName>
    <definedName name="ListAtividade011">'Banco de Dados'!$I$108:$I$115</definedName>
    <definedName name="ListAtividade012">'Banco de Dados'!$I$116:$I$127</definedName>
    <definedName name="ListAtividade013">'Banco de Dados'!$I$128:$I$139</definedName>
    <definedName name="ListAtividade014">'Banco de Dados'!$I$140:$I$143</definedName>
    <definedName name="ListAtividade015">'Banco de Dados'!$I$144:$I$175</definedName>
    <definedName name="ListAtividade016">'Banco de Dados'!$I$176:$I$178</definedName>
    <definedName name="ListAtividade017">'Banco de Dados'!$I$179:$I$184</definedName>
    <definedName name="ListAtividade018">'Banco de Dados'!$I$185:$I$205</definedName>
    <definedName name="ListAtividade019">'Banco de Dados'!$I$206:$I$211</definedName>
    <definedName name="ListAtividade020">'Banco de Dados'!$I$212:$I$221</definedName>
    <definedName name="ListAtividade021">'Banco de Dados'!$I$222:$I$235</definedName>
    <definedName name="ListAtividade022">'Banco de Dados'!$I$236:$I$240</definedName>
    <definedName name="ListAtividade023">'Banco de Dados'!$I$241:$I$254</definedName>
    <definedName name="ListAtividade024">'Banco de Dados'!$I$255:$I$276</definedName>
    <definedName name="ListAtividade025">'Banco de Dados'!$I$277:$I$291</definedName>
    <definedName name="ListAtividade026">'Banco de Dados'!$I$422:$I$429</definedName>
    <definedName name="ListAtividade027">'Banco de Dados'!$I$430:$I$447</definedName>
    <definedName name="ListAtividade028">'Banco de Dados'!$I$20:$I$24</definedName>
    <definedName name="ListAtividade029">'Banco de Dados'!$I$292:$I$317</definedName>
    <definedName name="ListAtividade030">'Banco de Dados'!$I$77:$I$78</definedName>
    <definedName name="ListAtividade031">'Banco de Dados'!$I$79:$I$82</definedName>
    <definedName name="ListAtividade032">'Banco de Dados'!$I$83:$I$88</definedName>
    <definedName name="ListAtividade033">'Banco de Dados'!$I$318:$I$329</definedName>
    <definedName name="ListAtividade034">'Banco de Dados'!$I$25:$I$43</definedName>
    <definedName name="ListAtividade035">'Banco de Dados'!$I$330:$I$337</definedName>
    <definedName name="ListAtividade036">'Banco de Dados'!$I$44:$I$55</definedName>
    <definedName name="ListAtividade037">'Banco de Dados'!$I$338:$I$346</definedName>
    <definedName name="ListAtividade038">'Banco de Dados'!$I$347:$I$372</definedName>
    <definedName name="ListAtividade039">'Banco de Dados'!$I$373:$I$388</definedName>
    <definedName name="ListAtividade040">'Banco de Dados'!$I$389:$I$399</definedName>
    <definedName name="ListAtividade041">'Banco de Dados'!$I$89:$I$92</definedName>
    <definedName name="ListAtividade042">'Banco de Dados'!$I$400:$I$406</definedName>
    <definedName name="ListAtividade043">'Banco de Dados'!$I$407:$I$410</definedName>
    <definedName name="ListAtividade044">'Banco de Dados'!$I$411:$I$413</definedName>
    <definedName name="ListAtividade045">'Banco de Dados'!$I$93:$I$101</definedName>
    <definedName name="ListAtividade047">'Banco de Dados'!$I$414:$I$421</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Dados'!$E$10:$E$18</definedName>
    <definedName name="ListDiciplina005">'Banco de Dados'!$E$19:$E$47</definedName>
    <definedName name="ListDiciplina006">'Banco de Dados'!$E$48:$E$49</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Plat019">'Banco de Dados'!$R$21</definedName>
    <definedName name="ListPlat020">'Banco de Dados'!$R$22</definedName>
    <definedName name="ListUnidMed050">'Banco de Dados'!$AA$52</definedName>
  </definedNames>
  <calcPr calcId="171027"/>
</workbook>
</file>

<file path=xl/sharedStrings.xml><?xml version="1.0" encoding="utf-8"?>
<sst xmlns="http://schemas.openxmlformats.org/spreadsheetml/2006/main" count="7613" uniqueCount="2318">
  <si>
    <t>Diciplina</t>
  </si>
  <si>
    <t>Atividade</t>
  </si>
  <si>
    <t>Descrição/Artefato</t>
  </si>
  <si>
    <t>SUPORTE</t>
  </si>
  <si>
    <t>PLATAFORMA</t>
  </si>
  <si>
    <t>Complexidade</t>
  </si>
  <si>
    <t>Componente / Item</t>
  </si>
  <si>
    <t>Unidade de Medida</t>
  </si>
  <si>
    <t>Complemento de inf</t>
  </si>
  <si>
    <t>ListDiciplina</t>
  </si>
  <si>
    <t>ListAtividade</t>
  </si>
  <si>
    <t>ListDescArt</t>
  </si>
  <si>
    <t>Tarefa</t>
  </si>
  <si>
    <t>COMPONENTE</t>
  </si>
  <si>
    <t>ListPlat</t>
  </si>
  <si>
    <t>ListCompl</t>
  </si>
  <si>
    <t>ListCompo</t>
  </si>
  <si>
    <t>ListUnidMed</t>
  </si>
  <si>
    <t>Componente</t>
  </si>
  <si>
    <t>USTIBB</t>
  </si>
  <si>
    <t>Descrição da complexidade</t>
  </si>
  <si>
    <t>User Experience (UX)</t>
  </si>
  <si>
    <t>ListDiciplina001</t>
  </si>
  <si>
    <t xml:space="preserve">Usabilidade </t>
  </si>
  <si>
    <t>ListAtividade001</t>
  </si>
  <si>
    <t>Produzir protótipo de software</t>
  </si>
  <si>
    <t>ListPlat001</t>
  </si>
  <si>
    <t>N/A</t>
  </si>
  <si>
    <t>1.1.5</t>
  </si>
  <si>
    <t>ListDescArt005</t>
  </si>
  <si>
    <t>ListComp003</t>
  </si>
  <si>
    <t>ListCompo001</t>
  </si>
  <si>
    <t>ListComp001</t>
  </si>
  <si>
    <t>ListUnidMed001</t>
  </si>
  <si>
    <t>Passos no job DI</t>
  </si>
  <si>
    <t>Por grupo de até 10 telas</t>
  </si>
  <si>
    <t>Atividade: - Subir todas as telas para a ferramenta de prototipação; - Linkar todas as telas; - Criar as interações e animações entre as telas; - Criar telas de apoio ou ilustração de início e fim de navegação; Entregável: - Link Marvel ou digna.</t>
  </si>
  <si>
    <t>REQUISITOS DE SOFTWARE</t>
  </si>
  <si>
    <t>ListDiciplina002</t>
  </si>
  <si>
    <t xml:space="preserve">Design Sprint </t>
  </si>
  <si>
    <t>ListAtividade002</t>
  </si>
  <si>
    <t xml:space="preserve">Design de ícone </t>
  </si>
  <si>
    <t>1.1.6</t>
  </si>
  <si>
    <t>ListDescArt006</t>
  </si>
  <si>
    <t>ListPlat002</t>
  </si>
  <si>
    <t xml:space="preserve">DW e 
Analytics </t>
  </si>
  <si>
    <t>ListComp002</t>
  </si>
  <si>
    <t>Baixa</t>
  </si>
  <si>
    <t>ListCompo002</t>
  </si>
  <si>
    <t xml:space="preserve">Inclusão </t>
  </si>
  <si>
    <t>ListUnidMed002</t>
  </si>
  <si>
    <t xml:space="preserve">Por algoritmo </t>
  </si>
  <si>
    <t xml:space="preserve">Por ícone </t>
  </si>
  <si>
    <t xml:space="preserve">Serviço de “arte”/criação. </t>
  </si>
  <si>
    <t>DESIGN DE PROCESSOS</t>
  </si>
  <si>
    <t>ListDiciplina003</t>
  </si>
  <si>
    <t>Comunicação</t>
  </si>
  <si>
    <t>ListAtividade028</t>
  </si>
  <si>
    <t>Avaliação Heurística</t>
  </si>
  <si>
    <t>1.1.8</t>
  </si>
  <si>
    <t>ListDescArt008</t>
  </si>
  <si>
    <t>ListPlat003</t>
  </si>
  <si>
    <t xml:space="preserve">Plataforma Distribuída </t>
  </si>
  <si>
    <t>Média</t>
  </si>
  <si>
    <t xml:space="preserve">Alteração </t>
  </si>
  <si>
    <t>ListUnidMed003</t>
  </si>
  <si>
    <t>Por aplicativo integrado</t>
  </si>
  <si>
    <t>Por funcionalidade</t>
  </si>
  <si>
    <t>Atividade: - Realizar avaliação de uma funcionalidade que possui até 5 telas. Entregável: - Documento com evidências e pontos de melhoria da tela avaliada</t>
  </si>
  <si>
    <t>ANÁLISE E PROJETO DE SOFTWARE</t>
  </si>
  <si>
    <t>ListDiciplina004</t>
  </si>
  <si>
    <t>Descoberta</t>
  </si>
  <si>
    <t>ListAtividade034</t>
  </si>
  <si>
    <t>Card Sorting – não moderado</t>
  </si>
  <si>
    <t>1.1.9</t>
  </si>
  <si>
    <t>ListDescArt009</t>
  </si>
  <si>
    <t>ListPlat004</t>
  </si>
  <si>
    <t>DW</t>
  </si>
  <si>
    <t>Alta</t>
  </si>
  <si>
    <t xml:space="preserve">Exclusão </t>
  </si>
  <si>
    <t>ListUnidMed004</t>
  </si>
  <si>
    <t xml:space="preserve">Por arquivo </t>
  </si>
  <si>
    <t>Um card sorting por públicoalvo</t>
  </si>
  <si>
    <t>Atividades: - Definir o público-alvo - Definir o objetivo do card sorting - Criar o card sorting na ferramenta - Realizar o pré-teste para validação do card sorting - Envio do card sorting para os usuários Entregável: - Documento detalhado com a compilação dos resultados obtidos na execução do card sorting</t>
  </si>
  <si>
    <t>IMPLEMENTAÇÃO DE SOFTWARE</t>
  </si>
  <si>
    <t>ListDiciplina005</t>
  </si>
  <si>
    <t>Curadoria UX Writing</t>
  </si>
  <si>
    <t>ListAtividade036</t>
  </si>
  <si>
    <t>Card Sorting – moderado - Planejamento</t>
  </si>
  <si>
    <t>1.1.10</t>
  </si>
  <si>
    <t>ListDescArt010</t>
  </si>
  <si>
    <t>ListPlat005</t>
  </si>
  <si>
    <t>VisionPlus</t>
  </si>
  <si>
    <t xml:space="preserve">Consulta </t>
  </si>
  <si>
    <t>ListUnidMed005</t>
  </si>
  <si>
    <t>Por Caso de Teste</t>
  </si>
  <si>
    <t>Por projeto</t>
  </si>
  <si>
    <t>Atividades: - Definir o público-alvo - Definir o objetivo do card sorting - Preparar os materiais para a execução do card sorting - Realizar o agendamento dos participantes - Realizar o pré-teste para validação do card sorting Entregável: - Material pronto para execução do card sorting</t>
  </si>
  <si>
    <t>TESTE E HOMOLOGAÇÃO DE SOFTWARE</t>
  </si>
  <si>
    <t>ListDiciplina006</t>
  </si>
  <si>
    <t>Identificar, consolidar e refinar os requisitos</t>
  </si>
  <si>
    <t>ListAtividade003</t>
  </si>
  <si>
    <t>Card Sorting – moderado - Execução</t>
  </si>
  <si>
    <t>1.1.11</t>
  </si>
  <si>
    <t>ListDescArt419</t>
  </si>
  <si>
    <t>ListPlat006</t>
  </si>
  <si>
    <t>Mainframe</t>
  </si>
  <si>
    <t xml:space="preserve">Processamento </t>
  </si>
  <si>
    <t>ListUnidMed006</t>
  </si>
  <si>
    <t>Por Classe</t>
  </si>
  <si>
    <t>Por card sorting executado</t>
  </si>
  <si>
    <t>Atividades: - Preparar ambiente para realizar a técnica - Executar o card sorting Entregável: - Evidência como fotos, vídeos e anotações</t>
  </si>
  <si>
    <t xml:space="preserve">Modelar Processos </t>
  </si>
  <si>
    <t>ListAtividade004</t>
  </si>
  <si>
    <t>Card Sorting – moderado - Resultado</t>
  </si>
  <si>
    <t>1.1.12</t>
  </si>
  <si>
    <t>ListDescArt420</t>
  </si>
  <si>
    <t>ListPlat007</t>
  </si>
  <si>
    <t>Assembler</t>
  </si>
  <si>
    <t>ListComp004</t>
  </si>
  <si>
    <t>Muito Baixa</t>
  </si>
  <si>
    <t xml:space="preserve">CRUD </t>
  </si>
  <si>
    <t>ListUnidMed007</t>
  </si>
  <si>
    <t>Por Componente</t>
  </si>
  <si>
    <t>Atividade: - Criar relatório com resultados obtidos Entregáveis: - Documento detalhado com a compilação dos resultados obtidos na execução</t>
  </si>
  <si>
    <t xml:space="preserve">Projetar o Banco de Dados </t>
  </si>
  <si>
    <t>ListAtividade005</t>
  </si>
  <si>
    <t>Teste de Usabilidade - Planejamento</t>
  </si>
  <si>
    <t>1.1.13</t>
  </si>
  <si>
    <t>ListDescArt421</t>
  </si>
  <si>
    <t>ListPlat008</t>
  </si>
  <si>
    <t>SAS</t>
  </si>
  <si>
    <t xml:space="preserve">Canal adicional em MI </t>
  </si>
  <si>
    <t>ListUnidMed008</t>
  </si>
  <si>
    <t>Por Conjunto dos Objetos</t>
  </si>
  <si>
    <t>Atividades: - Definir o público-alvo - Criar roteiro do teste de usabilidade - Preencher o documento de planejamento (objetivos/tarefas/indicador de sucesso da tarefa) - Realizar o agendamento dos participantes e local para realizar o teste - Realizar o pré-teste para validação do roteiro Entregável: - Documento de planejamento com o roteiro do Teste de Usabilidade</t>
  </si>
  <si>
    <t>Projetar a Visão Estruturada</t>
  </si>
  <si>
    <t>ListAtividade006</t>
  </si>
  <si>
    <t>Teste de Usabilidade - Execução</t>
  </si>
  <si>
    <t>1.1.14</t>
  </si>
  <si>
    <t>ListDescArt422</t>
  </si>
  <si>
    <t>ListPlat009</t>
  </si>
  <si>
    <t>Baixa/x86</t>
  </si>
  <si>
    <t>ListCompo003</t>
  </si>
  <si>
    <t xml:space="preserve">Processo Referenciado </t>
  </si>
  <si>
    <t>ListUnidMed009</t>
  </si>
  <si>
    <t>Por dashboard</t>
  </si>
  <si>
    <t>Por usuário</t>
  </si>
  <si>
    <t>Realizar a execução dos testes de usabilidade com os participantes. Entregável: - Áudio, vídeo ou anotações. *Será considerado válido de 5 a 7 usuários por público-alvo do projeto</t>
  </si>
  <si>
    <t>Análise de solução – Alta Plataforma</t>
  </si>
  <si>
    <t>ListAtividade007</t>
  </si>
  <si>
    <t>Teste de Usabilidade - Resultado</t>
  </si>
  <si>
    <t>1.1.15</t>
  </si>
  <si>
    <t>ListDescArt423</t>
  </si>
  <si>
    <t>ListPlat010</t>
  </si>
  <si>
    <t>Portal Server</t>
  </si>
  <si>
    <t xml:space="preserve">Esboço de Tela  </t>
  </si>
  <si>
    <t>ListUnidMed010</t>
  </si>
  <si>
    <t>Por elemento animado</t>
  </si>
  <si>
    <t>Público-alvo (de 5 a 7 usuários válidos)</t>
  </si>
  <si>
    <t>Atividade: -Criar relatório com resultados obtidos Entregáveis: -Documento detalhado com a compilação dos resultados obtidos na execução. Observação: Para edição do vídeo do teste de usabilidade, utilizar o item 1.3.5Desenvolvimento de componentes audiovisuais para os canais de atendimento e de comunicação do BB (web, mobile, TAA, Intranet, redes sociais e etc.) e para apoiar as ações de transformação digital do BB do Guia USTIBB.</t>
  </si>
  <si>
    <t>Análise da solução – Plataforma Distribuída</t>
  </si>
  <si>
    <t>ListAtividade008</t>
  </si>
  <si>
    <t>Benchmarking</t>
  </si>
  <si>
    <t>1.1.16</t>
  </si>
  <si>
    <t>ListDescArt424</t>
  </si>
  <si>
    <t>ListPlat011</t>
  </si>
  <si>
    <t xml:space="preserve">Automação Bancária e Terminais </t>
  </si>
  <si>
    <t>Muito Alta</t>
  </si>
  <si>
    <t xml:space="preserve">Descrição da tarefa – controle, risco, sistema e executante </t>
  </si>
  <si>
    <t>ListUnidMed011</t>
  </si>
  <si>
    <t>Por Entidade</t>
  </si>
  <si>
    <t>Item / funcionalid ade / transação por concorrent e</t>
  </si>
  <si>
    <t>Atividade: - Realizar avaliação de um item, funcionalidade ou transação de 1 concorrente. Entregável: - Documento detalhado com evidência e a compilação da análise realizada.</t>
  </si>
  <si>
    <t>Validação de Caminho de Acesso</t>
  </si>
  <si>
    <t>ListAtividade030</t>
  </si>
  <si>
    <t>Criação de template de artefatos (Ex.: Documento de planejamento, relatório, roteiros, etc)</t>
  </si>
  <si>
    <t>1.1.17</t>
  </si>
  <si>
    <t>ListDescArt425</t>
  </si>
  <si>
    <t>ListPlat012</t>
  </si>
  <si>
    <t>Formulários de Impressão</t>
  </si>
  <si>
    <t>ListComp005</t>
  </si>
  <si>
    <t xml:space="preserve">Agrupamento </t>
  </si>
  <si>
    <t>ListUnidMed012</t>
  </si>
  <si>
    <t>Por formulário</t>
  </si>
  <si>
    <t>Por document o</t>
  </si>
  <si>
    <t>Atividades: - Pesquisar referências - Criar documento novo para ser utilizado como template. Entregável: - Documento modelo (*doc;*.pptx,*.key,*.pdf e etc.)</t>
  </si>
  <si>
    <t>Criação de Termos no Glossário Corporativos de Termos</t>
  </si>
  <si>
    <t>ListAtividade031</t>
  </si>
  <si>
    <t>Design de interface</t>
  </si>
  <si>
    <t>1.1.18</t>
  </si>
  <si>
    <t>ListDescArt501</t>
  </si>
  <si>
    <t>ListPlat013</t>
  </si>
  <si>
    <t>Mobile (Aplicações Nativas)</t>
  </si>
  <si>
    <t xml:space="preserve">Regra de Negócio </t>
  </si>
  <si>
    <t>ListUnidMed013</t>
  </si>
  <si>
    <t>Por Função</t>
  </si>
  <si>
    <t>Por grupo de até 10 telas/por sprint</t>
  </si>
  <si>
    <t>Atividade: - Prototipar interfaces dentro do padrão de interação, navegação e voz determinados pelo BB; - Fazer fluxograma para entendimento da demanda; - Criar protótipo navegável para entendimento da demanda; Entregável: Arquivo fonte, sketch ou figma com telas e fluxograma e link do Marvel ou figma.</t>
  </si>
  <si>
    <t>Modelagem estatística</t>
  </si>
  <si>
    <t>ListAtividade032</t>
  </si>
  <si>
    <t>Verificação de UX</t>
  </si>
  <si>
    <t>1.1.19</t>
  </si>
  <si>
    <t>ListDescArt502</t>
  </si>
  <si>
    <t>ListPlat014</t>
  </si>
  <si>
    <t>Big Data</t>
  </si>
  <si>
    <t>ListComp006</t>
  </si>
  <si>
    <t>ListCompo004</t>
  </si>
  <si>
    <t>ListUnidMed014</t>
  </si>
  <si>
    <t xml:space="preserve">Por função de upload </t>
  </si>
  <si>
    <t>Por projeto/spri nt</t>
  </si>
  <si>
    <t>Atividade: - Realizar análise, tirar dúvidas, orientar quanto aos padrões e ajudar no desenvolvimento de trabalhos de UX; - Explicar modo de trabalho do time; - Entender contexto e necessidades da demanda; - Realizando revisão, apontamentos, sugestão em documentos, de 3 a 5 documentos ou entregáveis. Entregável: - Documento com evidências e pontos de melhoria, além de registro das reuniões para orientações. ou - Orientações e considerações gerais do projeto no ALM</t>
  </si>
  <si>
    <t>Aplicação da metodologia Domain Driven Design (DDD)</t>
  </si>
  <si>
    <t>ListAtividade041</t>
  </si>
  <si>
    <t xml:space="preserve">Facilitar, Planejar, conduzir e consolidar 
sessão de Design Sprint </t>
  </si>
  <si>
    <t>1.2.1</t>
  </si>
  <si>
    <t>ListDescArt011</t>
  </si>
  <si>
    <t>ListPlat015</t>
  </si>
  <si>
    <t>Análise e exploração de dados</t>
  </si>
  <si>
    <t>Evento Inicial, Intermediário e Final</t>
  </si>
  <si>
    <t>ListUnidMed015</t>
  </si>
  <si>
    <t xml:space="preserve">Por Função ou Método </t>
  </si>
  <si>
    <t xml:space="preserve">Por Sessão  </t>
  </si>
  <si>
    <t>APM - Application Portfolio Management</t>
  </si>
  <si>
    <t>ListAtividade045</t>
  </si>
  <si>
    <t xml:space="preserve">Idear, Desenvolver 
Design de Interação e protótipo em 
sessão de Design Sprint </t>
  </si>
  <si>
    <t>1.2.2</t>
  </si>
  <si>
    <t>ListDescArt012</t>
  </si>
  <si>
    <t>ListPlat016</t>
  </si>
  <si>
    <t>Web Analytics</t>
  </si>
  <si>
    <t>ListUnidMed016</t>
  </si>
  <si>
    <t xml:space="preserve">Por funcionalidade </t>
  </si>
  <si>
    <t>Mapas</t>
  </si>
  <si>
    <t>ListAtividade009</t>
  </si>
  <si>
    <t xml:space="preserve">Planejar, conduzir e consolidar Testes em 
sessão de Design Sprint </t>
  </si>
  <si>
    <t>1.2.3</t>
  </si>
  <si>
    <t>ListDescArt013</t>
  </si>
  <si>
    <t>ListPlat017</t>
  </si>
  <si>
    <t>Negócios em Inteligência Artificial (NIA)</t>
  </si>
  <si>
    <t xml:space="preserve">Agrupamento – atributos </t>
  </si>
  <si>
    <t>ListUnidMed017</t>
  </si>
  <si>
    <t>Por imagem</t>
  </si>
  <si>
    <t xml:space="preserve">Áreas de dados (externas) </t>
  </si>
  <si>
    <t>ListAtividade010</t>
  </si>
  <si>
    <t xml:space="preserve">Desenvolvimento de design aplicado a Interface Visual para os canais de atendimento e de comunicação do BB (web, mobile, TAA, Intranet, redes sociais e etc.) </t>
  </si>
  <si>
    <t>1.3.1</t>
  </si>
  <si>
    <t>ListDescArt205</t>
  </si>
  <si>
    <t>ListPlat018</t>
  </si>
  <si>
    <t>Machine Learning</t>
  </si>
  <si>
    <t>ListComp007</t>
  </si>
  <si>
    <t>ListUnidMed018</t>
  </si>
  <si>
    <t>Por Imagem Tratada</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</si>
  <si>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</si>
  <si>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</si>
  <si>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Natural e Cobol </t>
  </si>
  <si>
    <t>ListAtividade011</t>
  </si>
  <si>
    <t xml:space="preserve">Desenvolvimento de tutoriais gráficos para  disponibilização via canais de comunicação do BB (web, mobile, TAA, Intranet, redes sociais e etc.) e para apoiar a ações de transformação digital do BB </t>
  </si>
  <si>
    <t>1.3.2</t>
  </si>
  <si>
    <t>ListDescArt206</t>
  </si>
  <si>
    <t>ListPlat019</t>
  </si>
  <si>
    <t>Realidade Estendida</t>
  </si>
  <si>
    <t>ListCompo005</t>
  </si>
  <si>
    <t xml:space="preserve">Entidade/tabela com até 6 campos sem FK </t>
  </si>
  <si>
    <t>ListUnidMed019</t>
  </si>
  <si>
    <t>Por indicador</t>
  </si>
  <si>
    <t xml:space="preserve">Criação de apresentação que envolva todas as atividades de complexidade Simples e contemple ainda: 
- criação de até 4 peças. </t>
  </si>
  <si>
    <t xml:space="preserve">Atividade: Job Control Language (JCL) </t>
  </si>
  <si>
    <t>ListAtividade012</t>
  </si>
  <si>
    <t xml:space="preserve">Desenvolvimento de Componentes 3D para os canais de atendimento e de comunicação do BB (web, mobile, TAA, Intranet, redes sociais e etc.) e para apoiar as ações de transformação digital do BB </t>
  </si>
  <si>
    <t>1.3.3</t>
  </si>
  <si>
    <t>ListDescArt207</t>
  </si>
  <si>
    <t>ListPlat020</t>
  </si>
  <si>
    <t>Mainframe (GRI)</t>
  </si>
  <si>
    <t xml:space="preserve">Entidade/tabela com 7 a 12 campos ou até 5 FK </t>
  </si>
  <si>
    <t>ListUnidMed020</t>
  </si>
  <si>
    <t>Por Interface</t>
  </si>
  <si>
    <t xml:space="preserve">Criação de apresentação que envolva todas as atividades de complexidades Simples, Média e contemple ainda: 
- criação de mais de 4 peças. </t>
  </si>
  <si>
    <t>Segurança</t>
  </si>
  <si>
    <t>ListAtividade013</t>
  </si>
  <si>
    <t xml:space="preserve">Desenvolvimento de Componentes 2D para os canais de atendimento e de comunicação do BB (web, mobile, TAA, Intranet, redes sociais e etc.) e para apoiar as ações de transformação digital do BB </t>
  </si>
  <si>
    <t>1.3.4</t>
  </si>
  <si>
    <t>ListDescArt208</t>
  </si>
  <si>
    <t xml:space="preserve">Demais casos </t>
  </si>
  <si>
    <t>ListUnidMed021</t>
  </si>
  <si>
    <t xml:space="preserve">Por job </t>
  </si>
  <si>
    <t xml:space="preserve">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</si>
  <si>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 xml:space="preserve">VisionPlus </t>
  </si>
  <si>
    <t>ListAtividade014</t>
  </si>
  <si>
    <t xml:space="preserve">Desenvolvimento de componentes audiovisuais para os canais de atendimento e de comunicação do BB (web, mobile, TAA, Intranet, redes sociais e etc.) e para apoiar as ações de transformação digital do BB </t>
  </si>
  <si>
    <t>1.3.5</t>
  </si>
  <si>
    <t>ListDescArt209</t>
  </si>
  <si>
    <t>ListCompo006</t>
  </si>
  <si>
    <t xml:space="preserve">Dimensão com até 10 campos </t>
  </si>
  <si>
    <t>ListUnidMed022</t>
  </si>
  <si>
    <t>Por Job DI</t>
  </si>
  <si>
    <t xml:space="preserve">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</si>
  <si>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DW e Analytics </t>
  </si>
  <si>
    <t>ListAtividade015</t>
  </si>
  <si>
    <t>Elaborar Canvas Proposta de valor</t>
  </si>
  <si>
    <t>1.4.1</t>
  </si>
  <si>
    <t>ListDescArt285</t>
  </si>
  <si>
    <t xml:space="preserve">Fato com até 15 campos e demais dimensões </t>
  </si>
  <si>
    <t>ListUnidMed023</t>
  </si>
  <si>
    <t xml:space="preserve">Por Job Guide </t>
  </si>
  <si>
    <t xml:space="preserve">Criação de apresentação que envolva todas as atividades de complexidades Simples, Média e contemple ainda: 
- Criação e animação de personagem; 
- Criação de vídeo </t>
  </si>
  <si>
    <t xml:space="preserve">Assembler </t>
  </si>
  <si>
    <t>ListAtividade016</t>
  </si>
  <si>
    <t>Jornada do usuário</t>
  </si>
  <si>
    <t>1.4.2</t>
  </si>
  <si>
    <t>ListDescArt286</t>
  </si>
  <si>
    <t>ListUnidMed024</t>
  </si>
  <si>
    <t>Por Leitor</t>
  </si>
  <si>
    <t xml:space="preserve">Criação de animação 3D que envolva todas as atividades: 
- Roteiro; - Story Board; 
- Conceito da Arte; 
- Modelagem inorgânica, texturização, rigging e animação de insumos/acessórios/cenário; 
- Iluminação; - Renderização 3D. </t>
  </si>
  <si>
    <t xml:space="preserve">SAS </t>
  </si>
  <si>
    <t>ListAtividade017</t>
  </si>
  <si>
    <t>Elaborar Blueprint</t>
  </si>
  <si>
    <t>1.4.3</t>
  </si>
  <si>
    <t>ListDescArt287</t>
  </si>
  <si>
    <t>ListCompo007</t>
  </si>
  <si>
    <t>Classe</t>
  </si>
  <si>
    <t>ListUnidMed025</t>
  </si>
  <si>
    <t>Por Mapa</t>
  </si>
  <si>
    <t xml:space="preserve">Criação de animação 3D que envolva todas as atividades de complexidade Simples e contemple ainda: 
- Modelagem orgânica, texturização, rigging e animação de 01 personagem. </t>
  </si>
  <si>
    <t>ListAtividade018</t>
  </si>
  <si>
    <t>Elaborar Persona/Protopersona</t>
  </si>
  <si>
    <t>1.4.6</t>
  </si>
  <si>
    <t>ListDescArt290</t>
  </si>
  <si>
    <t>Método</t>
  </si>
  <si>
    <t>ListUnidMed026</t>
  </si>
  <si>
    <t>Por objeto</t>
  </si>
  <si>
    <t xml:space="preserve">Criação de animação 3D que envolva todas as atividades de complexidade Simples e contemple ainda: 
- Modelagem orgânica, texturização, rigging e animação de 02 ou mais personagens.</t>
  </si>
  <si>
    <t xml:space="preserve">BMC AR SYSTEM </t>
  </si>
  <si>
    <t>ListAtividade019</t>
  </si>
  <si>
    <t xml:space="preserve">Realizar Entrevista – (Planejar/Aplicar e Relatório)
Entrega: Documento de Planejamento e Relatório de Entrevista</t>
  </si>
  <si>
    <t>1.4.7</t>
  </si>
  <si>
    <t>ListDescArt291</t>
  </si>
  <si>
    <t>Parâmetro</t>
  </si>
  <si>
    <t>ListUnidMed027</t>
  </si>
  <si>
    <t>Por operação</t>
  </si>
  <si>
    <t xml:space="preserve">Criação de filme que envolva as seguintes atividades: - Narração; - Escolha da Trilha Sonora; - Lettering; - Motion; - Pós-Produção; - Edição Final de Vídeo e Áudio. </t>
  </si>
  <si>
    <t xml:space="preserve">Portal Server </t>
  </si>
  <si>
    <t>ListAtividade020</t>
  </si>
  <si>
    <t>Entrevista - Planejamento</t>
  </si>
  <si>
    <t>1.4.8</t>
  </si>
  <si>
    <t>ListDescArt292</t>
  </si>
  <si>
    <t>Retorno</t>
  </si>
  <si>
    <t>ListUnidMed028</t>
  </si>
  <si>
    <t xml:space="preserve">Por pacote de 5 mapas </t>
  </si>
  <si>
    <t xml:space="preserve">Criação de filme que envolva as atividades de complexidade Simples e ainda: 
- Roteiro; 
- Story Board; 
- Conceito da Arte; 
- Captação de áudio; 
- Filmagem com câmera estática; 
- Iluminação. </t>
  </si>
  <si>
    <t>ListAtividade021</t>
  </si>
  <si>
    <t>Entrevista - Execução</t>
  </si>
  <si>
    <t>1.4.9</t>
  </si>
  <si>
    <t>ListDescArt293</t>
  </si>
  <si>
    <t>ListCompo008</t>
  </si>
  <si>
    <t xml:space="preserve">Fonte (tabela ou arquivo) </t>
  </si>
  <si>
    <t>ListUnidMed029</t>
  </si>
  <si>
    <t>Por pacote de até 10 objetos</t>
  </si>
  <si>
    <t xml:space="preserve">Criação de filme que envolva as atividades de complexidades Simples, Média e contemple ainda: 
- Filmagem com mais de uma câmera; 
- Filmagem com estabilizadores de imagens; 
- Filmagem com câmera em movimento. </t>
  </si>
  <si>
    <t xml:space="preserve">Formulários de Impressão </t>
  </si>
  <si>
    <t>ListAtividade022</t>
  </si>
  <si>
    <t>Entrevista - Resultado</t>
  </si>
  <si>
    <t>1.4.10</t>
  </si>
  <si>
    <t>ListDescArt294</t>
  </si>
  <si>
    <t xml:space="preserve">Variável normalizada </t>
  </si>
  <si>
    <t>ListUnidMed030</t>
  </si>
  <si>
    <t>Por pacote de até 5 arquivos</t>
  </si>
  <si>
    <t xml:space="preserve">Criação de filme que envolva as seguintes atividades: 
- Narração; 
- Escolha da Trilha Sonora; 
- Lettering; 
- Motion; 
- Pós-Produção; 
- Edição Final de Vídeo e Áudio.</t>
  </si>
  <si>
    <t xml:space="preserve">Software de Infraestrutura </t>
  </si>
  <si>
    <t>ListAtividade023</t>
  </si>
  <si>
    <t>Workshop - Planejar</t>
  </si>
  <si>
    <t>1.4.13</t>
  </si>
  <si>
    <t>ListDescArt297</t>
  </si>
  <si>
    <t xml:space="preserve">Variável padronizada </t>
  </si>
  <si>
    <t>ListUnidMed031</t>
  </si>
  <si>
    <t>Por pacote de até 5 objetos</t>
  </si>
  <si>
    <t xml:space="preserve">Mobile </t>
  </si>
  <si>
    <t>ListAtividade024</t>
  </si>
  <si>
    <t>Workshop – Aplicar/Executar</t>
  </si>
  <si>
    <t>1.4.14</t>
  </si>
  <si>
    <t>ListDescArt298</t>
  </si>
  <si>
    <t>ListCompo009</t>
  </si>
  <si>
    <t>ListUnidMed032</t>
  </si>
  <si>
    <t>Por pacote de até 5 steps</t>
  </si>
  <si>
    <t xml:space="preserve">Tarefas correlacionadas à Implementação </t>
  </si>
  <si>
    <t>ListAtividade025</t>
  </si>
  <si>
    <t>Workshop – Relatório</t>
  </si>
  <si>
    <t>1.4.15</t>
  </si>
  <si>
    <t>ListDescArt299</t>
  </si>
  <si>
    <t>ListUnidMed033</t>
  </si>
  <si>
    <t>Por Página</t>
  </si>
  <si>
    <t xml:space="preserve">Preencher canvas com proposta de valor.
Entrega: Canvas</t>
  </si>
  <si>
    <t xml:space="preserve">HP Service Manager </t>
  </si>
  <si>
    <t>ListAtividade029</t>
  </si>
  <si>
    <t>Proposta para atuação de UX</t>
  </si>
  <si>
    <t>1.4.16</t>
  </si>
  <si>
    <t>ListDescArt300</t>
  </si>
  <si>
    <t>ListUnidMed034</t>
  </si>
  <si>
    <t>Por PLT</t>
  </si>
  <si>
    <t>Por Jornada</t>
  </si>
  <si>
    <t>Atividade: - Definir o público-alvo - Definir o modelo de jornada do usuário Modelo deve contemplar no mínimo: objetivos, ações, pensamentos, ator e emoções do usuário. - Preencher o modelo de jornada do usuário Entregável: - Modelo de jornada preenchido.</t>
  </si>
  <si>
    <t xml:space="preserve">Serviços de integração externa </t>
  </si>
  <si>
    <t>ListAtividade033</t>
  </si>
  <si>
    <t>Apresentação de resultados de UX</t>
  </si>
  <si>
    <t>1.4.17</t>
  </si>
  <si>
    <t>ListDescArt301</t>
  </si>
  <si>
    <t>ListUnidMed035</t>
  </si>
  <si>
    <t xml:space="preserve">Por Plugin </t>
  </si>
  <si>
    <t>Por Blueprint</t>
  </si>
  <si>
    <t xml:space="preserve">Observar ou entrevistar e preencher o blueprint com até 2 intervenientes
Entrega: Blueprint</t>
  </si>
  <si>
    <t>Sterling Business Integrator</t>
  </si>
  <si>
    <t>ListAtividade035</t>
  </si>
  <si>
    <t>Grupo focal - Planejamento</t>
  </si>
  <si>
    <t>1.4.18</t>
  </si>
  <si>
    <t>ListDescArt426</t>
  </si>
  <si>
    <t>ListUnidMed036</t>
  </si>
  <si>
    <t>Por Programa ou Procedure</t>
  </si>
  <si>
    <t xml:space="preserve">Observar ou entrevistar e preencher o blueprint de 3 a 4 intervenientes
Entrega: Blueprint</t>
  </si>
  <si>
    <t>Curadoria - Design de Diálogo</t>
  </si>
  <si>
    <t>ListAtividade037</t>
  </si>
  <si>
    <t>Grupo focal – Execução</t>
  </si>
  <si>
    <t>1.4.19</t>
  </si>
  <si>
    <t>ListDescArt427</t>
  </si>
  <si>
    <t>ListUnidMed037</t>
  </si>
  <si>
    <t xml:space="preserve">Por push </t>
  </si>
  <si>
    <t xml:space="preserve">Observar ou entrevistar e preencher o blueprint a partir de 5 intervenientes
Entrega: Blueprint</t>
  </si>
  <si>
    <t>ListAtividade038</t>
  </si>
  <si>
    <t>Grupo focal - Resultado</t>
  </si>
  <si>
    <t>1.4.20</t>
  </si>
  <si>
    <t>ListDescArt428</t>
  </si>
  <si>
    <t>ListUnidMed038</t>
  </si>
  <si>
    <t xml:space="preserve">Por regra com o tratamento da mesma </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</si>
  <si>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</si>
  <si>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Softwares para Integração de Ambiente Tradicional e Cloud</t>
  </si>
  <si>
    <t>ListAtividade039</t>
  </si>
  <si>
    <t>Questionário Online (Quantitativo) – Planejamento</t>
  </si>
  <si>
    <t>1.4.21</t>
  </si>
  <si>
    <t>ListDescArt429</t>
  </si>
  <si>
    <t>ListUnidMed039</t>
  </si>
  <si>
    <t>Por relatório</t>
  </si>
  <si>
    <t>8 a 10 usuários</t>
  </si>
  <si>
    <t>Softwares para Cloud Privada e Publica</t>
  </si>
  <si>
    <t>ListAtividade040</t>
  </si>
  <si>
    <t>Questionário Online (Quantitativo) – Execução</t>
  </si>
  <si>
    <t>1.4.22</t>
  </si>
  <si>
    <t>ListDescArt430</t>
  </si>
  <si>
    <t>ListUnidMed040</t>
  </si>
  <si>
    <t>Por RFT</t>
  </si>
  <si>
    <t>11 a 15 usuários</t>
  </si>
  <si>
    <t>Design de API</t>
  </si>
  <si>
    <t>ListAtividade042</t>
  </si>
  <si>
    <t>Questionário Online (Quantitativo) – Resultado</t>
  </si>
  <si>
    <t>1.4.23</t>
  </si>
  <si>
    <t>ListDescArt431</t>
  </si>
  <si>
    <t>ListUnidMed041</t>
  </si>
  <si>
    <t xml:space="preserve">Por script </t>
  </si>
  <si>
    <t>16 a 20 usuários</t>
  </si>
  <si>
    <t>Implementação de aplicação Cloud</t>
  </si>
  <si>
    <t>ListAtividade043</t>
  </si>
  <si>
    <t>Elaborar pesquisa interna ou externa</t>
  </si>
  <si>
    <t>1.5.1</t>
  </si>
  <si>
    <t>ListDescArt315</t>
  </si>
  <si>
    <t>ListUnidMed042</t>
  </si>
  <si>
    <t>Por serviço consumido</t>
  </si>
  <si>
    <t>21 a 25 usuários</t>
  </si>
  <si>
    <t>Monitoração de aplicação Cloud</t>
  </si>
  <si>
    <t>ListAtividade044</t>
  </si>
  <si>
    <t>Planejar solução de bot</t>
  </si>
  <si>
    <t>1.5.2</t>
  </si>
  <si>
    <t>ListDescArt316</t>
  </si>
  <si>
    <t>ListUnidMed043</t>
  </si>
  <si>
    <t>Por step</t>
  </si>
  <si>
    <t>a partir de 26 usuários</t>
  </si>
  <si>
    <t>ListAtividade046</t>
  </si>
  <si>
    <t>Realizar análise semântica da entrada dos usuários</t>
  </si>
  <si>
    <t>1.5.3</t>
  </si>
  <si>
    <t>ListDescArt317</t>
  </si>
  <si>
    <t>ListUnidMed044</t>
  </si>
  <si>
    <t>Por Suíte de Execução de Casos de Teste</t>
  </si>
  <si>
    <t>Atividades: - Definir o público-alvo - Criar roteiro de perguntas - Preencher o documento de planejamento (objetivos / hipóteses / perguntas) - Realizar o agendamento dos participantes e local para realizar a entrevista - Realizar o pré-teste para validação do roteiro Entregável: - Documento de planejamento com o roteiro de entrevista</t>
  </si>
  <si>
    <t>Low Code</t>
  </si>
  <si>
    <t>ListAtividade047</t>
  </si>
  <si>
    <t>Criar mapa da jornada do usuário (fluxos lógico, conversacional, ontológico etc.)</t>
  </si>
  <si>
    <t>1.5.4</t>
  </si>
  <si>
    <t>ListDescArt318</t>
  </si>
  <si>
    <t>ListUnidMed045</t>
  </si>
  <si>
    <t>Por tabela</t>
  </si>
  <si>
    <t>Atividades: - Realizar entrevista via telefone, presencial ou videoconferência Entregáveis: Vídeo, áudio ou anotações</t>
  </si>
  <si>
    <t xml:space="preserve">Planejar, especificar, preparar, executar manualmente e avaliar os testes de sistema funcionais (caixa preta) e de compatibilidade </t>
  </si>
  <si>
    <t>ListAtividade026</t>
  </si>
  <si>
    <t>Atualizar mapa da jornada do usuário (fluxos lógico, conversacional, ontológico etc.)</t>
  </si>
  <si>
    <t>1.5.5</t>
  </si>
  <si>
    <t>ListDescArt319</t>
  </si>
  <si>
    <t>ListUnidMed046</t>
  </si>
  <si>
    <t>Por Tela</t>
  </si>
  <si>
    <t>Atividade: - Criar relatório compilado com resultados obtidos com até 12 usuários Entregáveis:- Documento detalhado com a compilação dos resultados obtidos na execução.</t>
  </si>
  <si>
    <t xml:space="preserve">Planejar, especificar, codificar, preparar, executar e avaliar os testes funcionais Automatizados </t>
  </si>
  <si>
    <t>ListAtividade027</t>
  </si>
  <si>
    <t>Elaborar guia ou manual de orientação para linguagem em canal digital</t>
  </si>
  <si>
    <t>1.5.6</t>
  </si>
  <si>
    <t>ListDescArt320</t>
  </si>
  <si>
    <t>ListUnidMed047</t>
  </si>
  <si>
    <t xml:space="preserve">Por View </t>
  </si>
  <si>
    <t>Por Sessão</t>
  </si>
  <si>
    <t>Definir os perfis, recrutar os usuários, criação do roteiro, preparação da atividade.</t>
  </si>
  <si>
    <t>Revisar guia ou manual de orientação para linguagem em canal digital</t>
  </si>
  <si>
    <t>1.5.7</t>
  </si>
  <si>
    <t>ListDescArt321</t>
  </si>
  <si>
    <t>ListUnidMed048</t>
  </si>
  <si>
    <t xml:space="preserve">Por Visão (Gráfico) </t>
  </si>
  <si>
    <t>Facilitar workshop de 1 dia com 1 facilitador</t>
  </si>
  <si>
    <t>Realizar análise de curadoria</t>
  </si>
  <si>
    <t>1.5.8</t>
  </si>
  <si>
    <t>ListDescArt322</t>
  </si>
  <si>
    <t>ListUnidMed049</t>
  </si>
  <si>
    <t xml:space="preserve">Por Widget </t>
  </si>
  <si>
    <t>Facilitar workshop de 1 dia com 2 facilitadores ou de 2 dias com 1 facilitador</t>
  </si>
  <si>
    <t>Criar ou atualizar texto de resposta para diálogo, utter ou artefato similar</t>
  </si>
  <si>
    <t>1.5.9</t>
  </si>
  <si>
    <t>ListDescArt323</t>
  </si>
  <si>
    <t>ListUnidMed050</t>
  </si>
  <si>
    <t>por participante em sprint quinzenal</t>
  </si>
  <si>
    <t>Facilitar workshop de 3 dias com 1 facilitador</t>
  </si>
  <si>
    <t>Criar ou revisar mensagem a ser apresentada para usuários dos canais digitais do BB</t>
  </si>
  <si>
    <t>1.5.10</t>
  </si>
  <si>
    <t>ListDescArt510</t>
  </si>
  <si>
    <t>Facilitar workshop de 2 dias com 2 facilitadores</t>
  </si>
  <si>
    <t>Elaborar documentos de apoio, tutoriais, lista de perguntas frequentes (FAQ, com respostas), scripts de atendimento e textos para páginas de produtos/serviços do BB</t>
  </si>
  <si>
    <t>1.5.11</t>
  </si>
  <si>
    <t>ListDescArt511</t>
  </si>
  <si>
    <t>Facilitar workshop de 3 dias com 2 facilitadores</t>
  </si>
  <si>
    <t>Revisar documentos de apoio, tutoriais, lista de perguntas frequentes (FAQ, com respostas), scripts de atendimento e textos para páginas de produtos/serviços do BB</t>
  </si>
  <si>
    <t>1.5.12</t>
  </si>
  <si>
    <t>ListDescArt512</t>
  </si>
  <si>
    <t>Criar relatório consolidando as informações.</t>
  </si>
  <si>
    <t xml:space="preserve">Criar funcionalidade  
Atividade de compreender a neces, elicitar requi e criar os artefatos que compõem uma func com uma desc do Fluxo de Comport ou um canal no MI-Modelo de Imple., excetuando-se Esboço e Protótipo de Telas!</t>
  </si>
  <si>
    <t>2.1.1</t>
  </si>
  <si>
    <t>ListDescArt014</t>
  </si>
  <si>
    <t>Entendimento, análise e elaboração da proposta de atuação de UX.</t>
  </si>
  <si>
    <t xml:space="preserve">Documentar funcionalidade </t>
  </si>
  <si>
    <t>2.1.3</t>
  </si>
  <si>
    <t>ListDescArt016</t>
  </si>
  <si>
    <t>Por sessão de apresentação</t>
  </si>
  <si>
    <t>Elaborar apresentação (PowerPoint ou similar) visando explanar os resultados</t>
  </si>
  <si>
    <t xml:space="preserve">Esboço de tela 
Elaborar, diagramar e criar o artefato “Esboço de Tela” para uma funcionalidade. </t>
  </si>
  <si>
    <t>2.1.4</t>
  </si>
  <si>
    <t>ListDescArt017</t>
  </si>
  <si>
    <t>Por sessão</t>
  </si>
  <si>
    <t>Atividades: - Definir o público-alvo - Criar roteiro de perguntas - Preencher o documento de planejamento (objetivos / hipóteses / perguntas) - Realizar o agendamento dos participantes - Realizar o pré-teste para validação do roteiro Entregável: - Documento de planejamento com o roteiro de perguntas do grupo focal</t>
  </si>
  <si>
    <t xml:space="preserve">Esboço de Fluxo de 
Comportamento de Funcionalidades 
Elaborar, diagramar e criar o artefato “Esboço de Fluxo de 
Comportamento de Telas” para um conjunto de funcionalidades. </t>
  </si>
  <si>
    <t>2.1.5</t>
  </si>
  <si>
    <t>ListDescArt018</t>
  </si>
  <si>
    <t>Atividades: - Preparar ambiente e equipamentos do grupo focal - Realizar o grupo focal Entregáveis: - Áudio, vídeo não editado ou anotações</t>
  </si>
  <si>
    <t xml:space="preserve">Consolidar requisitos </t>
  </si>
  <si>
    <t>2.1.6</t>
  </si>
  <si>
    <t>ListDescArt019</t>
  </si>
  <si>
    <t>Atividade: - Criar relatório com resultados obtidos Entregáveis: - Documento detalhado com a compilação dos resultados obtidos na execução Observação: Para edição do vídeo do grupo focal, utilizar o item 1.3.5 Desenvolvimento de componentes audiovisuais para os canais de atendimento e de comunicação do BB (web, mobile, TAA, Intranet, redes sociais e etc.) e para apoiar as ações de transformação digital do BB do Guia USTIBB.</t>
  </si>
  <si>
    <t xml:space="preserve">Criar Aprovação dos 
Requisitos da 
Intervenção </t>
  </si>
  <si>
    <t>2.1.7</t>
  </si>
  <si>
    <t>ListDescArt020</t>
  </si>
  <si>
    <t>Por questionário</t>
  </si>
  <si>
    <t>Atividades: - Definir o público alvo - Criar perguntas para o questionário - Preencher o documento de planejamento (objetivos / hipóteses / perguntas) - Cadastrar pesquisa em ferramenta de questionário - Realizar o pré-teste para validação do questionário Entregável: - Documento de planejamento do questionário ou formulário de pesquisa criado na ferramenta de questionário (Ex.: limesurvey, google forms, typeform, etc.)</t>
  </si>
  <si>
    <t>Especificação de requisitos relacional (ERR)</t>
  </si>
  <si>
    <t>2.1.8</t>
  </si>
  <si>
    <t>ListDescArt021</t>
  </si>
  <si>
    <t>Atividades: - Envio do questionário online para os usuários - Acionar usuários para realizar o questionário, se necessário. (exemplo: envio de e-mails, envio por Whatsapp, etc.) Deve atingir relevância estatística: - Margem de erro – entre 5% à 10% - Nível de confiança – entre 90% à 99% Entregável: - Link do questionário online - Relatório gerado pela ferramenta</t>
  </si>
  <si>
    <t xml:space="preserve">Especificação de requisitos multidimensional (ERM) </t>
  </si>
  <si>
    <t>2.1.9</t>
  </si>
  <si>
    <t>ListDescArt022</t>
  </si>
  <si>
    <t>Atividade: - Criar relatório com análise dos resultados obtidos Entregáveis: - Documento detalhado com a compilação dos resultados obtidos na execução do questionário.</t>
  </si>
  <si>
    <t xml:space="preserve">Elicitar os Requisitos – 
Documento de Requisitos da 
Descoberta de 
Conhecimento </t>
  </si>
  <si>
    <t>2.1.10</t>
  </si>
  <si>
    <t>ListDescArt023</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</si>
  <si>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</si>
  <si>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</si>
  <si>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 xml:space="preserve">Elaborar Protótipo de Tela </t>
  </si>
  <si>
    <t>2.1.11</t>
  </si>
  <si>
    <t>ListDescArt024</t>
  </si>
  <si>
    <t>por planejamento</t>
  </si>
  <si>
    <t>Planejamento da solução de bot contendo objetivo, escopo e principais intenções.</t>
  </si>
  <si>
    <t xml:space="preserve">Alterar Protótipo de Tela </t>
  </si>
  <si>
    <t>2.1.12</t>
  </si>
  <si>
    <t>ListDescArt025</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</si>
  <si>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</si>
  <si>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</si>
  <si>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 xml:space="preserve">Modelo de Processo de Negócio – Descritiva </t>
  </si>
  <si>
    <t>3.1.1</t>
  </si>
  <si>
    <t>ListDescArt026</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</si>
  <si>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</si>
  <si>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 xml:space="preserve">Modelo de Processo de Negócio – Analítica </t>
  </si>
  <si>
    <t>3.1.2</t>
  </si>
  <si>
    <t>ListDescArt027</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</si>
  <si>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</si>
  <si>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Elaborar/alterar o Modelo de Entidade Relacionamento (MER) – Visão lógica e física</t>
  </si>
  <si>
    <t>4.1.1</t>
  </si>
  <si>
    <t>ListDescArt028</t>
  </si>
  <si>
    <t>por mapa/fluxo</t>
  </si>
  <si>
    <t>Representação gráfica (mapa mental) da jornada do usuário contendo as possíveis perguntas, condições, desambiguações e respostas aplicando UX Writing. Entrega: arquivo com o mapa da jornada do usuário.</t>
  </si>
  <si>
    <t>Elaborar/alterar o Modelo Dimensional de Dados (MDM) – Visão lógica e física</t>
  </si>
  <si>
    <t>4.1.2</t>
  </si>
  <si>
    <t>ListDescArt029</t>
  </si>
  <si>
    <t>por mapa/fluxo 5</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</si>
  <si>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</si>
  <si>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Verificar Conformidade de Modelo de Entidade Relacionamento (MER) – Visão lógica e física</t>
  </si>
  <si>
    <t>4.1.3</t>
  </si>
  <si>
    <t>ListDescArt030</t>
  </si>
  <si>
    <t>por documento</t>
  </si>
  <si>
    <t>Atividade: Criar documento de texto com ilustrações (guia, manual, tutorial) Entrega: Arquivo com documento elaborado (guia, manual ou tutorial)</t>
  </si>
  <si>
    <t>Verificar Conformidade de Modelo Dimensional de Dados (MDM) – Visão lógica e física</t>
  </si>
  <si>
    <t>4.1.4</t>
  </si>
  <si>
    <t>ListDescArt031</t>
  </si>
  <si>
    <t>por revisão</t>
  </si>
  <si>
    <t>Atividade: Revisar/alterar documento de texto com ilustrações (guia, manual, tutorial) OBS: No caso de revisão de mais de 50% do documento original, considerar a criação de um novo, detalhando as alterações efetuadas. Entrega: Documento evidenciando as alterações realizadas no guia, manual, tutorial e nova versão final</t>
  </si>
  <si>
    <t>Especificação funcional do job de ETL: Resultado da Extração e REX, Mapa de Extração: MEX</t>
  </si>
  <si>
    <t>4.2.1</t>
  </si>
  <si>
    <t>ListDescArt487</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</si>
  <si>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</si>
  <si>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Especificação funcional do job de ETL: Mapa de Transformação e Carga: MTC</t>
  </si>
  <si>
    <t>4.2.2</t>
  </si>
  <si>
    <t>ListDescArt488</t>
  </si>
  <si>
    <t>por texto</t>
  </si>
  <si>
    <t>Criar ou atualizar texto de resposta para diálogo ou utter. Entrega: documento contendo o texto ou a evidência da atualização: - justificativa da alteração - mapa anterior - mapa alterado - detalhamento do que foi alterado e data</t>
  </si>
  <si>
    <t>Realizar análise e propor solução – Alta Plataforma</t>
  </si>
  <si>
    <t>4.3.1</t>
  </si>
  <si>
    <t>ListDescArt489</t>
  </si>
  <si>
    <t>A cada 5 mensagens</t>
  </si>
  <si>
    <t>Atividade: Criar ou revisar mensagem a ser apresentada a usuário de canal digital do BB. Entregável: Evidência (item de trabalho) da avaliação da mensagem e sua edição ou da publicação/alteração da mensagem no catálogo de mensagens.</t>
  </si>
  <si>
    <t>Realizar análise e propor solução – Plataforma Distribuída</t>
  </si>
  <si>
    <t>4.4.1</t>
  </si>
  <si>
    <t>ListDescArt490</t>
  </si>
  <si>
    <t>Por documento</t>
  </si>
  <si>
    <t>Atividade: Redigir documentos de apoio, tutoriais, lista de perguntas frequentes (FAQ, com respostas), scripts de atendimento e textos para páginas de produtos/serviços do BB Entrega: Arquivo com o documento em item de trabalho e evidência da publicação do documento.</t>
  </si>
  <si>
    <t>Criação de índice primário</t>
  </si>
  <si>
    <t>4.5.1</t>
  </si>
  <si>
    <t>ListDescArt230</t>
  </si>
  <si>
    <t>Por revisão</t>
  </si>
  <si>
    <t>Atividade: Revisão de documentos de apoio, tutoriais, lista de perguntas frequentes (FAQ, com respostas), scripts de atendimento e textos para páginas de produtos/serviços do BB Entrega: Arquivo com o documento revisado em item de trabalho e evidência da publicação do documento.</t>
  </si>
  <si>
    <t>Criação de índice secundário</t>
  </si>
  <si>
    <t>4.5.2</t>
  </si>
  <si>
    <t>ListDescArt231</t>
  </si>
  <si>
    <t>Compreender a necessidade, analisar e refinar os requisitos, e elaborar o artefato que detalha a funcionalidade correspondente. Entrega: Documento de Caso de Uso ou História de Usuário</t>
  </si>
  <si>
    <t>Criação de Termo em português</t>
  </si>
  <si>
    <t>4.6.1</t>
  </si>
  <si>
    <t>ListDescArt232</t>
  </si>
  <si>
    <t xml:space="preserve">Criar ou alterar os artefatos que compõem uma funcionalidade, excetuando-se o Esboço e o Protótipo de Telas. Nesta categoria está incluída apenas a transcrição da documentação para ferramenta utilizada pelo Banco. </t>
  </si>
  <si>
    <t>Alteração ou atualização de termo em português</t>
  </si>
  <si>
    <t>4.6.2</t>
  </si>
  <si>
    <t>ListDescArt233</t>
  </si>
  <si>
    <t xml:space="preserve">Por tela </t>
  </si>
  <si>
    <t xml:space="preserve">É uma representação gráfica, estática, não navegável da camada de apresentação de uma funcionalidade. Representa a interação, mas não interage com o usuário. </t>
  </si>
  <si>
    <t>Criação de termo em língua estrangeira</t>
  </si>
  <si>
    <t>4.6.3</t>
  </si>
  <si>
    <t>ListDescArt234</t>
  </si>
  <si>
    <t xml:space="preserve">Por Fluxo de 
Comportamento de 
Funcionalidades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</si>
  <si>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</si>
  <si>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Alteração ou atualização de termo em língua estrangeira</t>
  </si>
  <si>
    <t>4.6.4</t>
  </si>
  <si>
    <t>ListDescArt235</t>
  </si>
  <si>
    <t xml:space="preserve">Por 
Consolidação de requisitos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</si>
  <si>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</si>
  <si>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Realizar extração e ingestão de dados internos</t>
  </si>
  <si>
    <t>4.7.1</t>
  </si>
  <si>
    <t>ListDescArt236</t>
  </si>
  <si>
    <t xml:space="preserve">Por Aprovação dos Requisitos </t>
  </si>
  <si>
    <t xml:space="preserve">Elaborar os artefatos da etapa de finalização dos requisitos. Tem como produto os seguintes artefatos: 
- Informações da Intervenção; </t>
  </si>
  <si>
    <t>Realizar extração e ingestão de dados externos (Webscraping)</t>
  </si>
  <si>
    <t>4.7.2</t>
  </si>
  <si>
    <t>ListDescArt237</t>
  </si>
  <si>
    <t>Por grupo de até 4 atributos</t>
  </si>
  <si>
    <t xml:space="preserve">Refinamento do DRI (Doc. de Req. de 
Intervenção) e criação do ERR 
(Especificação de Requisitos 
Relacional) </t>
  </si>
  <si>
    <t>Realizar análise descritiva</t>
  </si>
  <si>
    <t>4.7.3</t>
  </si>
  <si>
    <t>ListDescArt238</t>
  </si>
  <si>
    <t xml:space="preserve">Refinamento do DRI (Doc. de Req. de 
Intervenção) e criação do ERM 
(Especificação de Requisitos 
Multidimensional) </t>
  </si>
  <si>
    <t>Realizar análise para inserção de dados</t>
  </si>
  <si>
    <t>4.7.4</t>
  </si>
  <si>
    <t>ListDescArt239</t>
  </si>
  <si>
    <t xml:space="preserve">Por atributo de banco de dados de sistemas </t>
  </si>
  <si>
    <t xml:space="preserve">Identificar as funcionalidades de uma aplicação por engenharia reversa, à partir do modelo de dado e código fonte. </t>
  </si>
  <si>
    <t>Construir base para treinamento</t>
  </si>
  <si>
    <t>4.7.5</t>
  </si>
  <si>
    <t>ListDescArt240</t>
  </si>
  <si>
    <t xml:space="preserve">Por Tela </t>
  </si>
  <si>
    <t xml:space="preserve">Para casos de modelagem completa, conforme orientação da Matriz de Direcionamento. 
Telas com somente saída(s) de dados (output). </t>
  </si>
  <si>
    <t>Realizar modelagem</t>
  </si>
  <si>
    <t>4.7.6</t>
  </si>
  <si>
    <t>ListDescArt241</t>
  </si>
  <si>
    <t xml:space="preserve">Para casos de modelagem completa, conforme orientação da Matriz de Direcionamento. 
Telas que contenham entrada(s) de dados (input). </t>
  </si>
  <si>
    <t>Aplicação da Técnica de Event Storming</t>
  </si>
  <si>
    <t>4.8.1</t>
  </si>
  <si>
    <t>ListDescArt433</t>
  </si>
  <si>
    <t>Definição de Linguagem Ubíqua</t>
  </si>
  <si>
    <t>4.8.2</t>
  </si>
  <si>
    <t>ListDescArt434</t>
  </si>
  <si>
    <t>Elaboração de Documento da Aplicação de DDD</t>
  </si>
  <si>
    <t>4.8.3</t>
  </si>
  <si>
    <t>ListDescArt435</t>
  </si>
  <si>
    <t xml:space="preserve">Por Processo de Negócio </t>
  </si>
  <si>
    <t>Elaboração de Parecer sobre o Particionamento da Aplicação</t>
  </si>
  <si>
    <t>4.8.4</t>
  </si>
  <si>
    <t>ListDescArt436</t>
  </si>
  <si>
    <t xml:space="preserve">Por Esboço </t>
  </si>
  <si>
    <t>Elaboração de painéis negociais e de TI</t>
  </si>
  <si>
    <t>4.9.1</t>
  </si>
  <si>
    <t>ListDescArt454</t>
  </si>
  <si>
    <t xml:space="preserve">Por Tarefa </t>
  </si>
  <si>
    <t>Entrevista com áreas negociais e técnicas</t>
  </si>
  <si>
    <t>4.9.2</t>
  </si>
  <si>
    <t>ListDescArt455</t>
  </si>
  <si>
    <t xml:space="preserve">Por Agrupamento </t>
  </si>
  <si>
    <t>Elaboração de diagrama de soluções de TI</t>
  </si>
  <si>
    <t>4.9.3</t>
  </si>
  <si>
    <t>ListDescArt456</t>
  </si>
  <si>
    <t xml:space="preserve">Por Regra de 
Negócio </t>
  </si>
  <si>
    <t>Elaboração de relatório (recomendação) de soluções de TI</t>
  </si>
  <si>
    <t>4.9.4</t>
  </si>
  <si>
    <t>ListDescArt457</t>
  </si>
  <si>
    <t>Elaboração de modelos de padrão arquitetural de TI com referencial teórico</t>
  </si>
  <si>
    <t>4.9.5</t>
  </si>
  <si>
    <t>ListDescArt458</t>
  </si>
  <si>
    <t>Estudo de solução de TI, interna ou de mercado</t>
  </si>
  <si>
    <t>4.9.6</t>
  </si>
  <si>
    <t>ListDescArt459</t>
  </si>
  <si>
    <t>Revisão sobre documentos arquiteturais de TI - Diagrama</t>
  </si>
  <si>
    <t>4.9.7</t>
  </si>
  <si>
    <t>ListDescArt460</t>
  </si>
  <si>
    <t>Revisão sobre documentos arquiteturais de TI - Recomendação</t>
  </si>
  <si>
    <t>4.9.8</t>
  </si>
  <si>
    <t>ListDescArt461</t>
  </si>
  <si>
    <t>Revisão sobre documentos arquiteturais de TI - Modelo</t>
  </si>
  <si>
    <t>4.9.9</t>
  </si>
  <si>
    <t>ListDescArt462</t>
  </si>
  <si>
    <t>Por entidade/tabela</t>
  </si>
  <si>
    <t>-</t>
  </si>
  <si>
    <t xml:space="preserve">Criação de Mapa </t>
  </si>
  <si>
    <t>5.1.1</t>
  </si>
  <si>
    <t>ListDescArt073</t>
  </si>
  <si>
    <t xml:space="preserve">Alteração de Mapa </t>
  </si>
  <si>
    <t>5.1.2</t>
  </si>
  <si>
    <t>ListDescArt074</t>
  </si>
  <si>
    <t xml:space="preserve">Alteração (pacote de Mapas) </t>
  </si>
  <si>
    <t>5.1.3</t>
  </si>
  <si>
    <t>ListDescArt075</t>
  </si>
  <si>
    <t>Criação de área de dados (externas) (Book, Local, Global, Parameter)</t>
  </si>
  <si>
    <t>5.2.1</t>
  </si>
  <si>
    <t>ListDescArt076</t>
  </si>
  <si>
    <t>Por artefato</t>
  </si>
  <si>
    <t>Artefatos utilizados apenas quando se trata de extração para geração de arquivo</t>
  </si>
  <si>
    <t>Alteração de área de dados (externas) (Book, Local, Global, Parameter)</t>
  </si>
  <si>
    <t>5.2.2</t>
  </si>
  <si>
    <t>ListDescArt077</t>
  </si>
  <si>
    <t>Define a origem, destino e transformação do dado</t>
  </si>
  <si>
    <t xml:space="preserve">Alteração 
(pacote de áreas de dados externas) </t>
  </si>
  <si>
    <t>5.2.3</t>
  </si>
  <si>
    <t>ListDescArt078</t>
  </si>
  <si>
    <t>Por análise</t>
  </si>
  <si>
    <t>Analisar sistemas/componentes e propor solução. Entrega: documento com a situação problema, análise realizada e proposta de solução.</t>
  </si>
  <si>
    <t xml:space="preserve">Criação de Objetos Cobol (Programa, Subrotina e Copy) </t>
  </si>
  <si>
    <t>5.3.1</t>
  </si>
  <si>
    <t>ListDescArt079</t>
  </si>
  <si>
    <t>Alteração de Objetos Cobol (Programa, Sub-rotina e Copy)</t>
  </si>
  <si>
    <t>5.3.2</t>
  </si>
  <si>
    <t>ListDescArt080</t>
  </si>
  <si>
    <t>Por Por índice</t>
  </si>
  <si>
    <t>Alteração (pacote de Objetos Cobol)</t>
  </si>
  <si>
    <t>5.3.3</t>
  </si>
  <si>
    <t>ListDescArt081</t>
  </si>
  <si>
    <t xml:space="preserve">Criação de Objetos Natural (Programa, Subprograma, Subrotina, Helprotina, Copycode) </t>
  </si>
  <si>
    <t>5.3.4</t>
  </si>
  <si>
    <t>ListDescArt210</t>
  </si>
  <si>
    <t>Por termo</t>
  </si>
  <si>
    <t xml:space="preserve">Alteração de Objetos Natural (Programa, Subprograma, Subrotina, Helprotina, Copycode) </t>
  </si>
  <si>
    <t>5.3.5</t>
  </si>
  <si>
    <t>ListDescArt211</t>
  </si>
  <si>
    <t xml:space="preserve">Alteração (pacote de Objetos Natural) </t>
  </si>
  <si>
    <t>5.3.6</t>
  </si>
  <si>
    <t>ListDescArt212</t>
  </si>
  <si>
    <t>Criação de Scripts T-REXX</t>
  </si>
  <si>
    <t>5.3.7</t>
  </si>
  <si>
    <t>ListDescArt310</t>
  </si>
  <si>
    <t>Alteração de Scripts T-REXX</t>
  </si>
  <si>
    <t>5.3.8</t>
  </si>
  <si>
    <t>ListDescArt452</t>
  </si>
  <si>
    <t>Por tabela destino</t>
  </si>
  <si>
    <t xml:space="preserve">Extração de dados corporativos para preparação.
Ingerir dados de bases de dados da arquitetura de Big Data
Entrega: tabela destino disponibilizada no ambiente de Big Data e identificada na OF (schema e nome da tabela).</t>
  </si>
  <si>
    <t xml:space="preserve">ListAtividade012 </t>
  </si>
  <si>
    <t>Criação de Procedures</t>
  </si>
  <si>
    <t>5.4.1</t>
  </si>
  <si>
    <t>ListDescArt082</t>
  </si>
  <si>
    <t xml:space="preserve">Extração de dados de bases externas e ingestão dos mesmos nas bases de dados da arquitetura de Big Data.
Entrega: tabela destino disponibilizada no ambiente de Big Data e identificada na OF (schema e nome da tabela).</t>
  </si>
  <si>
    <t>Alteração de Procedures</t>
  </si>
  <si>
    <t>5.4.2</t>
  </si>
  <si>
    <t>ListDescArt083</t>
  </si>
  <si>
    <t xml:space="preserve">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</si>
  <si>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 xml:space="preserve">Alteração (Pacote de Procedures) </t>
  </si>
  <si>
    <t>5.4.3</t>
  </si>
  <si>
    <t>ListDescArt084</t>
  </si>
  <si>
    <t xml:space="preserve">Realizar tratamento de variáveis com dados faltantes para inserção de dados.
Padronização e Normalização de dados – descrever a regra para padronização e/ou normalização de dados.
Entrega: relatório com as regras descritas, anexado na OF.</t>
  </si>
  <si>
    <t xml:space="preserve">Criação de Doc. de procedure (DPC) </t>
  </si>
  <si>
    <t>5.4.4</t>
  </si>
  <si>
    <t>ListDescArt085</t>
  </si>
  <si>
    <t xml:space="preserve">Preparação de dados para modelagem.
Entrega: tabela disponibilizada em banco de dados e identificada na OF (URL de conexão ao banco, schema e nome da tabela).</t>
  </si>
  <si>
    <t xml:space="preserve">Alteração de Doc. de procedure (DPC) </t>
  </si>
  <si>
    <t>5.4.5</t>
  </si>
  <si>
    <t>ListDescArt086</t>
  </si>
  <si>
    <t>Por código fonte</t>
  </si>
  <si>
    <t xml:space="preserve">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</si>
  <si>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 xml:space="preserve">Alteração 
(Pacote de Doc. de procedure – DPC) </t>
  </si>
  <si>
    <t>5.4.6</t>
  </si>
  <si>
    <t>ListDescArt087</t>
  </si>
  <si>
    <t>Planejar e conduzir sessão de Event Storming para identificação dos contextos delimitados e seus elementos e elaborar um relatório da sessão, contendo os participantes, data e resultado.</t>
  </si>
  <si>
    <t xml:space="preserve">Criação de Cardlib/Sysin </t>
  </si>
  <si>
    <t>5.4.7</t>
  </si>
  <si>
    <t>ListDescArt088</t>
  </si>
  <si>
    <t>Definição de termo de entendimento único do negócio no contexto da aplicação.</t>
  </si>
  <si>
    <t xml:space="preserve">Alteração de Cardlib/Sysin </t>
  </si>
  <si>
    <t>5.4.8</t>
  </si>
  <si>
    <t>ListDescArt089</t>
  </si>
  <si>
    <t>Identificação de elementos do DDD e elaboração de um documento contento o resultado da aplicação desta metodologia com seus elementos e relacionamento entre eles.</t>
  </si>
  <si>
    <t xml:space="preserve">Alteração 
(Pacote de Cardlib/Sysin) </t>
  </si>
  <si>
    <t>5.4.9</t>
  </si>
  <si>
    <t>ListDescArt090</t>
  </si>
  <si>
    <t>Elaborar documento com ponderações sobre as alternativas de particionamento para a solução em análise e indicação da abordagem mais conveniente com base no resultado do DDD aplicado para ela.</t>
  </si>
  <si>
    <t>Criação de Job ou Job@</t>
  </si>
  <si>
    <t>5.4.10</t>
  </si>
  <si>
    <t>ListDescArt213</t>
  </si>
  <si>
    <t>por painel</t>
  </si>
  <si>
    <t>A partir de uma fonte de dados fornecida e esboço desejado, transformar, modelar e visualizar os dados, construindo um painel com as informações relevantes. Ferramenta: Power BI desktop, repositório genti.intranet.bb.com.br</t>
  </si>
  <si>
    <t>Alteração de Job ou Job@</t>
  </si>
  <si>
    <t>5.4.11</t>
  </si>
  <si>
    <t>ListDescArt214</t>
  </si>
  <si>
    <t>Entrevistar e/ou colher informações referentes a solução de negócio e elaborar um relatório conforme padrão disponibilizado na Central de Arquiteturas de TI. Ferramenta: suíte MS365, Draw.io, ou outra ferramenta similar, repositório genti.intranet.bb.com.br</t>
  </si>
  <si>
    <t xml:space="preserve">Alteração (Pacote de Job ou Job@) </t>
  </si>
  <si>
    <t>5.4.12</t>
  </si>
  <si>
    <t>ListDescArt215</t>
  </si>
  <si>
    <t>por diagrama</t>
  </si>
  <si>
    <t>Entrevistar e/ou colher informações referentes a solução de negócio e/ou de TI e elaborar um diagrama conforme padrão disponibilizado na Central de Arquiteturas de TI. Ferramenta: suíte MS365, Draw.io, ou outra ferramenta similar, repositório genti.intranet.bb.com.br</t>
  </si>
  <si>
    <t xml:space="preserve">Active Directory/LDAP Criação de programas para manter cadastro do usuário </t>
  </si>
  <si>
    <t>5.5.1</t>
  </si>
  <si>
    <t>ListDescArt091</t>
  </si>
  <si>
    <t>Entrevistar e/ou colher informações referentes a solução de negócio e/ou de TI e elaborar um relatório conforme padrão disponibilizado na Central de Arquiteturas de TI. Ferramenta: suíte MS365, Draw.io, ou outra ferramenta similar, repositório genti.intranet.bb.com.br</t>
  </si>
  <si>
    <t xml:space="preserve">Active Directory/LDAP Alteração de programas para manter cadastro do usuário </t>
  </si>
  <si>
    <t>5.5.2</t>
  </si>
  <si>
    <t>ListDescArt092</t>
  </si>
  <si>
    <t>por modelo</t>
  </si>
  <si>
    <t>Construir documento arquitetural de referência, contendo argumentos, citações, base de análise, dados, diagrama, tabelas, que embase o modelo criado. Como modelo entendemos algo que tenha orientações para ser reaplicável e ser apresentado em comitê técnico. Referente ao entregável seguir conforme padrão disponibilizado na Central de Arquiteturas de TI.Ferramenta: suíte MS365, Draw.io, ou outra ferramenta similar, repositório genti.intranet.bb.com.br</t>
  </si>
  <si>
    <t xml:space="preserve">Active Directory/LDAP Criação de programas para manter as autorizações do usuário </t>
  </si>
  <si>
    <t>5.5.3</t>
  </si>
  <si>
    <t>ListDescArt093</t>
  </si>
  <si>
    <t>por estudo</t>
  </si>
  <si>
    <t>Pesquisa de referencial teórico sobre padrões e evolução de arquitetura de TI, o estudo deve seguir padrão disponibilizado na Central de Arquiteturas de TI. Ferramenta: suíte MS365, Draw.io, ou outra ferramenta similar, repositório genti.intranet.bb.com.br</t>
  </si>
  <si>
    <t xml:space="preserve">Active Directory/LDAP Alteração de programas para manter as autorizações do usuário </t>
  </si>
  <si>
    <t>5.5.4</t>
  </si>
  <si>
    <t>ListDescArt094</t>
  </si>
  <si>
    <t>Revisar documento existente, fazendo as correções e atualizações que julgar necessárias, e elaborar um diagrama, conforme modelos disponibilizados na Central de Arquiteturas de TI. Ferramenta: suíte MS365, Draw.io, ou outra ferramenta similar, repositório genti.intranet.bb.com.br</t>
  </si>
  <si>
    <t xml:space="preserve">Extrair e validar dados do RACF e Z/OS com o sistema corporativo de gerenciamento de acessos </t>
  </si>
  <si>
    <t>5.5.5</t>
  </si>
  <si>
    <t>ListDescArt095</t>
  </si>
  <si>
    <t>Revisar documento existente, fazendo as correções e atualizações que julgar necessárias, e elaborar uma recomendação, conforme modelos disponibilizados na Central de Arquiteturas de TI. Ferramenta: suíte MS365, Draw.io, ou outra ferramenta similar, repositório genti.intranet.bb.com.br</t>
  </si>
  <si>
    <t xml:space="preserve">Criação de Programa ou Procedures para manter 
cadastro do usuário no 
RACF </t>
  </si>
  <si>
    <t>5.5.6</t>
  </si>
  <si>
    <t>ListDescArt096</t>
  </si>
  <si>
    <t>por Modelo</t>
  </si>
  <si>
    <t>Revisar documento existente, fazendo as correções e atualizações que julgar necessárias, e elaborar um modelo, conforme modelos disponibilizados na Central de Arquiteturas de TI. Ferramenta: suíte MS365, Draw.io, ou outra ferramenta similar, repositório genti.intranet.bb.com.br</t>
  </si>
  <si>
    <t xml:space="preserve">Manter cadastro do usuário no RACF </t>
  </si>
  <si>
    <t>5.5.7</t>
  </si>
  <si>
    <t>ListDescArt097</t>
  </si>
  <si>
    <t xml:space="preserve">Mapas que não contenham itens de complexidade listado no próximo nível de complexidade.  
Um objeto implementando as opções de um menu é um exemplo de um mapa de complexidade baixa. </t>
  </si>
  <si>
    <t xml:space="preserve">Criar as autorizações do usuário no RACF </t>
  </si>
  <si>
    <t>5.5.8</t>
  </si>
  <si>
    <t>ListDescArt098</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</si>
  <si>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</si>
  <si>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Alterar as autorizações do usuário no RACF </t>
  </si>
  <si>
    <t>5.5.9</t>
  </si>
  <si>
    <t>ListDescArt099</t>
  </si>
  <si>
    <t xml:space="preserve">Extrair dados dos usuários (e suas autorizações) no RACF e validá-los na base do sistema corporativo de gerenciamento de acesso </t>
  </si>
  <si>
    <t>5.5.10</t>
  </si>
  <si>
    <t>ListDescArt100</t>
  </si>
  <si>
    <t xml:space="preserve">Por objeto </t>
  </si>
  <si>
    <t xml:space="preserve">Mapas que não contenham itens de complexidade listados no próximo nível de complexidade.  
Um objeto implementando as opções de um menu é um exemplo de um mapa de complexidade baixa. 
</t>
  </si>
  <si>
    <t xml:space="preserve">ROSCOE  
Manter cadastro do usuário </t>
  </si>
  <si>
    <t>5.5.11</t>
  </si>
  <si>
    <t>ListDescArt101</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</si>
  <si>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</si>
  <si>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Realizar análise e propor solução de segurança</t>
  </si>
  <si>
    <t>5.5.12</t>
  </si>
  <si>
    <t>ListDescArt341</t>
  </si>
  <si>
    <t xml:space="preserve">Mapa BMS/CICS;
Apresentação de gráficos (barras, círculos, etc.); </t>
  </si>
  <si>
    <t xml:space="preserve">Criação de Objeto  (Programa, Sub-rotina, Copy) </t>
  </si>
  <si>
    <t>5.6.1</t>
  </si>
  <si>
    <t>ListDescArt102</t>
  </si>
  <si>
    <t xml:space="preserve">Em caso de alterações repetitivas Ficará a critério, do demandante, decidir qual a forma de orçamento, por pacote ou unitário, em caso de alterações repetitivas em objetos. </t>
  </si>
  <si>
    <t xml:space="preserve">Alteração de Objeto  (Programa, Sub-rotina, Copy) </t>
  </si>
  <si>
    <t>5.6.2</t>
  </si>
  <si>
    <t>ListDescArt103</t>
  </si>
  <si>
    <t>Criação de Objeto GRI (Programa, Sub-rotina, Copy)</t>
  </si>
  <si>
    <t>5.6.3</t>
  </si>
  <si>
    <t>ListDescArt479</t>
  </si>
  <si>
    <t>Alteração de Objeto GRI (Programa, Sub-rotina, Copy)</t>
  </si>
  <si>
    <t>5.6.4</t>
  </si>
  <si>
    <t>ListDescArt480</t>
  </si>
  <si>
    <t xml:space="preserve">Por pacote de até 5 objetos </t>
  </si>
  <si>
    <t xml:space="preserve">Ficará a critério, do demandante, decidir qual a forma de orçamento, por pacote ou unitário, em caso de alterações repetitivas em objetos. </t>
  </si>
  <si>
    <t xml:space="preserve">Construção do job ETL </t>
  </si>
  <si>
    <t>5.7.1</t>
  </si>
  <si>
    <t>ListDescArt104</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</si>
  <si>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</si>
  <si>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Construção de job para geração de bases de dados para treinamento, validação e testes </t>
  </si>
  <si>
    <t>5.7.6</t>
  </si>
  <si>
    <t>ListDescArt109</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</si>
  <si>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</si>
  <si>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suporte técnico em Analytics</t>
  </si>
  <si>
    <t>5.7.7</t>
  </si>
  <si>
    <t>ListDescArt279</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</si>
  <si>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</si>
  <si>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Instalar serviços/componentes</t>
  </si>
  <si>
    <t>5.7.8</t>
  </si>
  <si>
    <t>ListDescArt242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</si>
  <si>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</si>
  <si>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Configurar serviços/componentes</t>
  </si>
  <si>
    <t>5.7.9</t>
  </si>
  <si>
    <t>ListDescArt243</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</si>
  <si>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</si>
  <si>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Realizar pesquisa técnica de componentes</t>
  </si>
  <si>
    <t>5.7.10</t>
  </si>
  <si>
    <t>ListDescArt244</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</si>
  <si>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</si>
  <si>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Executar testes</t>
  </si>
  <si>
    <t>5.7.11</t>
  </si>
  <si>
    <t>ListDescArt245</t>
  </si>
  <si>
    <t>Elaborar manual de instruções</t>
  </si>
  <si>
    <t>5.7.12</t>
  </si>
  <si>
    <t>ListDescArt246</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</si>
  <si>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</si>
  <si>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Elaborar roteiro de instalação/configuração</t>
  </si>
  <si>
    <t>5.7.13</t>
  </si>
  <si>
    <t>ListDescArt247</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</si>
  <si>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</si>
  <si>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Elaborar script de automação</t>
  </si>
  <si>
    <t>5.7.14</t>
  </si>
  <si>
    <t>ListDescArt248</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</si>
  <si>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</si>
  <si>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Solucionar incidente em Big Data</t>
  </si>
  <si>
    <t>5.7.15</t>
  </si>
  <si>
    <t>ListDescArt249</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</si>
  <si>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</si>
  <si>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Construir/alterar relatório utilizando ferramentas de visualização de dados (Ex: Spotfire ou similar)</t>
  </si>
  <si>
    <t>5.7.16</t>
  </si>
  <si>
    <t>ListDescArt250</t>
  </si>
  <si>
    <t>Construir/alterar gráfico utilizando ferramentas de visualização de dados (Ex: Spotfire ou similar)</t>
  </si>
  <si>
    <t>5.7.17</t>
  </si>
  <si>
    <t>ListDescArt251</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</si>
  <si>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</si>
  <si>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Construir/alterar Indicador utilizando ferramentas de visualização de dados (Ex: Spotfire ou Similar)</t>
  </si>
  <si>
    <t>5.7.18</t>
  </si>
  <si>
    <t>ListDescArt252</t>
  </si>
  <si>
    <t>Construir/alterar Dashboard utilizando ferramentas de visualização de dados (Ex: Spotfire ou similar)</t>
  </si>
  <si>
    <t>5.7.19</t>
  </si>
  <si>
    <t>ListDescArt253</t>
  </si>
  <si>
    <t>Por script</t>
  </si>
  <si>
    <t>Entregável: nome do módulo/Nome do script de teste Ex.: STTS0001/TSTT0001</t>
  </si>
  <si>
    <t>Mapear Objeto de Dados</t>
  </si>
  <si>
    <t>5.7.20</t>
  </si>
  <si>
    <t>ListDescArt254</t>
  </si>
  <si>
    <t>Realizar suporte técnico</t>
  </si>
  <si>
    <t>5.7.21</t>
  </si>
  <si>
    <t>ListDescArt255</t>
  </si>
  <si>
    <t xml:space="preserve">Até 3 steps </t>
  </si>
  <si>
    <t>Documentar práticas em Visualização de Dados</t>
  </si>
  <si>
    <t>5.7.22</t>
  </si>
  <si>
    <t>ListDescArt256</t>
  </si>
  <si>
    <t xml:space="preserve">Entre 4 e 5 steps </t>
  </si>
  <si>
    <t>Construir/alterar funções, scripts ou métricas calculadas utilizadas em ferramentas de visualização de dados (Ex: Spotfire ou similar)</t>
  </si>
  <si>
    <t>5.7.23</t>
  </si>
  <si>
    <t>ListDescArt257</t>
  </si>
  <si>
    <t xml:space="preserve">Entre 6 e 99 steps </t>
  </si>
  <si>
    <t>Análise de Performance</t>
  </si>
  <si>
    <t>5.7.24</t>
  </si>
  <si>
    <t>ListDescArt258</t>
  </si>
  <si>
    <t>Mais de 99 steps</t>
  </si>
  <si>
    <t>Construir ou alterar script para a criação de imagens de containers</t>
  </si>
  <si>
    <t>5.7.25</t>
  </si>
  <si>
    <t>ListDescArt259</t>
  </si>
  <si>
    <t>Realizar pesquisa técnica de componentes.</t>
  </si>
  <si>
    <t>5.7.26</t>
  </si>
  <si>
    <t>ListDescArt260</t>
  </si>
  <si>
    <t>Elaborar query para Inteligência Artificial</t>
  </si>
  <si>
    <t>5.7.27</t>
  </si>
  <si>
    <t>ListDescArt313</t>
  </si>
  <si>
    <t>Realizar exploração ou modelagem de dados.</t>
  </si>
  <si>
    <t>5.7.28</t>
  </si>
  <si>
    <t>ListDescArt333</t>
  </si>
  <si>
    <t>Pré-processamento de dados</t>
  </si>
  <si>
    <t>5.7.29</t>
  </si>
  <si>
    <t>ListDescArt334</t>
  </si>
  <si>
    <t xml:space="preserve">Por pacote de até 5 steps </t>
  </si>
  <si>
    <t>Pesquisa técnica de Modelos e Métodos</t>
  </si>
  <si>
    <t>5.7.30</t>
  </si>
  <si>
    <t>ListDescArt335</t>
  </si>
  <si>
    <t xml:space="preserve">O objeto não possui 
“Providências Complementares – JOB”. 
</t>
  </si>
  <si>
    <t>Parametrização/Confi guração de Modelo</t>
  </si>
  <si>
    <t>5.7.31</t>
  </si>
  <si>
    <t>ListDescArt336</t>
  </si>
  <si>
    <t xml:space="preserve">O objeto possui “Providências 
Complementares – JOB “ até 10 steps. 
</t>
  </si>
  <si>
    <t>Treinamento/Retreina mento de Modelo e Análise de Resultados</t>
  </si>
  <si>
    <t>5.7.32</t>
  </si>
  <si>
    <t>ListDescArt337</t>
  </si>
  <si>
    <t xml:space="preserve">O objeto possui “Providências Complementares – JOB” com mais de 10 steps. </t>
  </si>
  <si>
    <t>Planejamento da solução</t>
  </si>
  <si>
    <t>5.7.33</t>
  </si>
  <si>
    <t>ListDescArt338</t>
  </si>
  <si>
    <t>Anotação de dados</t>
  </si>
  <si>
    <t>5.7.34</t>
  </si>
  <si>
    <t>ListDescArt339</t>
  </si>
  <si>
    <t>Realização de oficina sobre Machine Learning</t>
  </si>
  <si>
    <t>5.7.35</t>
  </si>
  <si>
    <t>ListDescArt340</t>
  </si>
  <si>
    <t>Construir Manualmente Dataset de Imagens para treinamento/validacao</t>
  </si>
  <si>
    <t>5.7.36</t>
  </si>
  <si>
    <t>ListDescArt468</t>
  </si>
  <si>
    <t xml:space="preserve">Ficará a critério, do demandante, decidir qual a forma de orçamento, por pacote ou 
unitário, em caso de alterações repetitivas em objetos. 
</t>
  </si>
  <si>
    <t xml:space="preserve">Criação de 
Objetos Assembler 
(Sub-rotina) </t>
  </si>
  <si>
    <t>5.8.1</t>
  </si>
  <si>
    <t>ListDescArt110</t>
  </si>
  <si>
    <t xml:space="preserve">Não contém Balance Line, nem mais de 5 instruções internas. </t>
  </si>
  <si>
    <t xml:space="preserve">Alteração de 
Objetos Assembler 
(Sub-rotina) </t>
  </si>
  <si>
    <t>5.8.2</t>
  </si>
  <si>
    <t>ListDescArt111</t>
  </si>
  <si>
    <t xml:space="preserve">Balance Line OU mais de 5 instruções internas. </t>
  </si>
  <si>
    <t xml:space="preserve">Alteração 
(pacote de Objetos 
Assembler) </t>
  </si>
  <si>
    <t>5.8.3</t>
  </si>
  <si>
    <t>ListDescArt112</t>
  </si>
  <si>
    <t xml:space="preserve">Construção do job Guide </t>
  </si>
  <si>
    <t>5.9.1</t>
  </si>
  <si>
    <t>ListDescArt113</t>
  </si>
  <si>
    <t xml:space="preserve">Alteração de job Guide </t>
  </si>
  <si>
    <t>5.9.2</t>
  </si>
  <si>
    <t>ListDescArt114</t>
  </si>
  <si>
    <t xml:space="preserve">Em caso de alterações repetitivas. Ficará a critério, do demandante, decidir qual a forma de orçamento, por pacote ou unitário, em caso de alterações repetitivas em objetos. </t>
  </si>
  <si>
    <t xml:space="preserve">Construção do job DI </t>
  </si>
  <si>
    <t>5.9.3</t>
  </si>
  <si>
    <t>ListDescArt115</t>
  </si>
  <si>
    <t xml:space="preserve">Alteração de job DI </t>
  </si>
  <si>
    <t>5.9.4</t>
  </si>
  <si>
    <t>ListDescArt116</t>
  </si>
  <si>
    <t xml:space="preserve">Especificação Técnica </t>
  </si>
  <si>
    <t>5.9.5</t>
  </si>
  <si>
    <t>ListDescArt117</t>
  </si>
  <si>
    <t xml:space="preserve">Construção de Relatórios VA </t>
  </si>
  <si>
    <t>5.9.6</t>
  </si>
  <si>
    <t>ListDescArt118</t>
  </si>
  <si>
    <t>Criação de tela HTML ou XHTML ou JSP ou XML ou VTL ou XSL ou Swing ou AWT ou XUI ou PHP</t>
  </si>
  <si>
    <t>5.10.1</t>
  </si>
  <si>
    <t>ListDescArt119</t>
  </si>
  <si>
    <t>Alteração de tela HTML ou XHTML ou JSP ou XML ou VTL ou XSL ou Swing ou AWT ou XUI ou PHP</t>
  </si>
  <si>
    <t>5.10.2</t>
  </si>
  <si>
    <t>ListDescArt120</t>
  </si>
  <si>
    <t xml:space="preserve">Criação CSS ou SCSS </t>
  </si>
  <si>
    <t>5.10.3</t>
  </si>
  <si>
    <t>ListDescArt121</t>
  </si>
  <si>
    <t xml:space="preserve">Alteração CSS ou SCSS </t>
  </si>
  <si>
    <t>5.10.4</t>
  </si>
  <si>
    <t>ListDescArt122</t>
  </si>
  <si>
    <t>Criação JavaScript</t>
  </si>
  <si>
    <t>5.10.5</t>
  </si>
  <si>
    <t>ListDescArt123</t>
  </si>
  <si>
    <t>Ficará a critério, do demandante, decidir qual a forma de orçamento, por pacote ou unitário, em caso de alterações repetitivas em objetos.</t>
  </si>
  <si>
    <t>Alteração JavaScript</t>
  </si>
  <si>
    <t>5.10.6</t>
  </si>
  <si>
    <t>ListDescArt124</t>
  </si>
  <si>
    <t xml:space="preserve">Por Programa ou 
Procedure 
</t>
  </si>
  <si>
    <t xml:space="preserve">Criação de programas Cobol ou Procedures para geração do LDIF para manter cadastro do usuário no AD ou LDAP </t>
  </si>
  <si>
    <t xml:space="preserve">Criação de arquivo chave/valor ou tipo xml </t>
  </si>
  <si>
    <t>5.10.7</t>
  </si>
  <si>
    <t>ListDescArt125</t>
  </si>
  <si>
    <t xml:space="preserve">Alteração de programas Cobol ou Procedures para geração do LDIF para manter cadastro do usuário no AD ou LDAP </t>
  </si>
  <si>
    <t xml:space="preserve">Alteração de arquivo chave/valor ou tipo xml </t>
  </si>
  <si>
    <t>5.10.8</t>
  </si>
  <si>
    <t>ListDescArt126</t>
  </si>
  <si>
    <t xml:space="preserve">Criação de programas Cobol ou Procedures para geração do LDIF para manter as autorizações do usuário no AD ou LDAP </t>
  </si>
  <si>
    <t>Criação de objetos de Integração e Negócio Java</t>
  </si>
  <si>
    <t>5.10.9</t>
  </si>
  <si>
    <t>ListDescArt127</t>
  </si>
  <si>
    <t xml:space="preserve">Alteração de programas Cobol ou Procedures para geração do LDIF para manter as autorizações do usuário no AD ou LDAP </t>
  </si>
  <si>
    <t xml:space="preserve">Alteração de Objetos de Integração e Negócio Java </t>
  </si>
  <si>
    <t>5.10.10</t>
  </si>
  <si>
    <t>ListDescArt128</t>
  </si>
  <si>
    <t xml:space="preserve">Codificação em linguagem CARLA (linguagem de programação do zSecure) para extrair e validar dados do RACF e Z/OS na base do sistema corporativo de gerenciamento de acesso </t>
  </si>
  <si>
    <t xml:space="preserve">Alteração de pacote de Objetos de Integração e Negócio Java </t>
  </si>
  <si>
    <t>5.10.11</t>
  </si>
  <si>
    <t>ListDescArt129</t>
  </si>
  <si>
    <t xml:space="preserve">Criação de Programa ou Procedures para manter cadastro do usuário no RACF </t>
  </si>
  <si>
    <t>Criação de objetos de Integração e Negócio C, C# e C++</t>
  </si>
  <si>
    <t>5.10.12</t>
  </si>
  <si>
    <t>ListDescArt130</t>
  </si>
  <si>
    <t xml:space="preserve">Alteração de Programa ou Procedures para manter cadastro do usuário no RACF </t>
  </si>
  <si>
    <t>Alteração de Objetos de Integração e Negócio C, C# e C++</t>
  </si>
  <si>
    <t>5.10.13</t>
  </si>
  <si>
    <t>ListDescArt216</t>
  </si>
  <si>
    <t xml:space="preserve">Criação de Programa ou Procedures para manter as autorizações do usuário no RACF </t>
  </si>
  <si>
    <t>Alteração de pacote de Objetos de Integração e Negócio C, C# e C++</t>
  </si>
  <si>
    <t>5.10.14</t>
  </si>
  <si>
    <t>ListDescArt217</t>
  </si>
  <si>
    <t xml:space="preserve">Alteração de Programa ou Procedures para manter as autorizações do usuário no RACF </t>
  </si>
  <si>
    <t xml:space="preserve">Criação de objetos de Integração e Negócio .Net </t>
  </si>
  <si>
    <t>5.10.15</t>
  </si>
  <si>
    <t>ListDescArt218</t>
  </si>
  <si>
    <t xml:space="preserve">Criação de Procedures com comandos RACF para extrair e validar dados dos usuários RACF na base do sistema corporativo de gerenciamento de acesso </t>
  </si>
  <si>
    <t xml:space="preserve">Alteração de Objetos de Integração e Negócio .Net </t>
  </si>
  <si>
    <t>5.10.16</t>
  </si>
  <si>
    <t>ListDescArt219</t>
  </si>
  <si>
    <t xml:space="preserve">Criação de Procedure com comandos 
ROSCOE para manter dados dos usuários 
</t>
  </si>
  <si>
    <t xml:space="preserve">Alteração de pacote de Objetos de Integração e Negócio .Net </t>
  </si>
  <si>
    <t>5.10.17</t>
  </si>
  <si>
    <t>ListDescArt220</t>
  </si>
  <si>
    <t>Realizar análise e propor solução em sistemas e componentes de segurança e criptografia. Entrega: tarefa ALM(ou similar) contendo relatório descrevendo a situação problema, análise e solução proposta.</t>
  </si>
  <si>
    <t>Criação de objeto de teste automatizado</t>
  </si>
  <si>
    <t>5.10.18</t>
  </si>
  <si>
    <t>ListDescArt221</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</si>
  <si>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</si>
  <si>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Criação de Objeto Java Componente VXML</t>
  </si>
  <si>
    <t>5.10.19</t>
  </si>
  <si>
    <t>ListDescArt350</t>
  </si>
  <si>
    <t>Alteração de Objeto Java Componente VXML</t>
  </si>
  <si>
    <t>5.10.20</t>
  </si>
  <si>
    <t>ListDescArt351</t>
  </si>
  <si>
    <t>Módulos e recursos que envolvam monitor GRI (online e batch), por exemplo: - Protocolo de integração input/output; - Roteamento de monitor interno (GRI) e externo (TCP/IP, CICS); - Buffer input/output; - Integração com outros canais BB e externos (TecBan, POS, Coban); - Subrotinas críticas ref. a autenticação de base de cartões; - Terminais de autoatendimento TCX, TAA, Coban, débito em conta corrente, poupança e outras credenciais de segurança; - Cadastramento e manutenção de transações em tabelas; - Arquivos VSAM de alta performance; - Mensageria específica de tabela do SOL; - Fluxo transacional distinto de acordo com origem terminal/cliente/sistema legado; - Estrutura de dados para leitura e/ou alteração; - estes integrados etc.</t>
  </si>
  <si>
    <t>Alteração de objeto de teste automatizado</t>
  </si>
  <si>
    <t>5.10.21</t>
  </si>
  <si>
    <t>ListDescArt467</t>
  </si>
  <si>
    <t xml:space="preserve">Formulário </t>
  </si>
  <si>
    <t>5.11.1</t>
  </si>
  <si>
    <t>ListDescArt131</t>
  </si>
  <si>
    <t xml:space="preserve">Web Services </t>
  </si>
  <si>
    <t>5.11.2</t>
  </si>
  <si>
    <t>ListDescArt132</t>
  </si>
  <si>
    <t xml:space="preserve">Imputação de dados faltantes (missing values), por meio de consulta a outras bases </t>
  </si>
  <si>
    <t xml:space="preserve">Relatório BIRT </t>
  </si>
  <si>
    <t>5.11.3</t>
  </si>
  <si>
    <t>ListDescArt133</t>
  </si>
  <si>
    <t xml:space="preserve">Flashboards </t>
  </si>
  <si>
    <t>5.11.4</t>
  </si>
  <si>
    <t>ListDescArt134</t>
  </si>
  <si>
    <t xml:space="preserve">Notificação </t>
  </si>
  <si>
    <t>5.11.5</t>
  </si>
  <si>
    <t>ListDescArt135</t>
  </si>
  <si>
    <t>Por atendimento</t>
  </si>
  <si>
    <t xml:space="preserve">Suporte técnico em tecnologias de
Big Data (Spark, HDFS, SolR, HBase, Hive ou similiar).
Entrega: Requisição de Suporte Técnico (tarefa ALM ou similar) validada pelo solicitante descrevendo o contexto ou problema objeto da requisição.</t>
  </si>
  <si>
    <t xml:space="preserve">Workflow </t>
  </si>
  <si>
    <t>5.11.6</t>
  </si>
  <si>
    <t>ListDescArt136</t>
  </si>
  <si>
    <t>Por serviço ou componente</t>
  </si>
  <si>
    <t xml:space="preserve">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</si>
  <si>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 xml:space="preserve">Desenvolvimento de página Web com publicação em WCM </t>
  </si>
  <si>
    <t>5.12.1</t>
  </si>
  <si>
    <t>ListDescArt137</t>
  </si>
  <si>
    <t xml:space="preserve">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</si>
  <si>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 xml:space="preserve">Alteração de página 
Web com publicação 
em WCM </t>
  </si>
  <si>
    <t>5.12.2</t>
  </si>
  <si>
    <t>ListDescArt138</t>
  </si>
  <si>
    <t xml:space="preserve">Entrega: Relatório contendo uma introdução / objetivo da pesquisa, o detalhamento dos
trabalhos e a conclusão dos estudos, anexado a OF.</t>
  </si>
  <si>
    <t xml:space="preserve">Desenvolvimento de 
Interface de 
Publicação com WCM </t>
  </si>
  <si>
    <t>5.12.3</t>
  </si>
  <si>
    <t>ListDescArt139</t>
  </si>
  <si>
    <t>Por Plano e Relatório de Teste</t>
  </si>
  <si>
    <t xml:space="preserve">Elaborar plano de testes, gerar massa de dados, executar testes para até 2 cenários de testes.
Entrega: Plano de Teste e relatório com a análise dos testes executados, anexados a OF.</t>
  </si>
  <si>
    <t xml:space="preserve">Alteração de Interface de Publicação com 
WCM </t>
  </si>
  <si>
    <t>5.12.4</t>
  </si>
  <si>
    <t>ListDescArt140</t>
  </si>
  <si>
    <t xml:space="preserve">Elaborar plano de testes, gerar massa de dados, executar testes entre 3 e 5 cenários de testes.
Entrega: Plano de Teste e relatório com a análise dos testes executados, anexados a OF.</t>
  </si>
  <si>
    <t xml:space="preserve">Desenvolvimento de plugin de 
customização do 
WCM </t>
  </si>
  <si>
    <t>5.12.5</t>
  </si>
  <si>
    <t>ListDescArt141</t>
  </si>
  <si>
    <t xml:space="preserve">Elaborar plano de testes, gerar massa de dados, executar testes para mais de 5 cenários de testes.
Entrega: Plano de Teste e relatório com
a análise dos testes executados, anexados a OF.</t>
  </si>
  <si>
    <t xml:space="preserve">Alteração de plugin de customização do 
WCM </t>
  </si>
  <si>
    <t>5.12.6</t>
  </si>
  <si>
    <t>ListDescArt142</t>
  </si>
  <si>
    <t>Por assunto</t>
  </si>
  <si>
    <t xml:space="preserve">Entrega: manual de instruções em forma de
apresentação Power Point ou similar anexado a OF.</t>
  </si>
  <si>
    <t xml:space="preserve">Desenvolvimento de página Web para tema de Portal </t>
  </si>
  <si>
    <t>5.12.7</t>
  </si>
  <si>
    <t>ListDescArt143</t>
  </si>
  <si>
    <t xml:space="preserve">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</si>
  <si>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 xml:space="preserve">Alteração de página 
Web para tema de Portal </t>
  </si>
  <si>
    <t>5.12.8</t>
  </si>
  <si>
    <t>ListDescArt144</t>
  </si>
  <si>
    <t>Por tarefa</t>
  </si>
  <si>
    <t xml:space="preserve">Desenvolver scriptsde automação.
Entrega: script armazenado no repositório de
controle de versão (Git ou similar) e referenciado na OF (endereço do repositório, local e nome do
arquivo do script).</t>
  </si>
  <si>
    <t xml:space="preserve">Desenvolvimento de view de Portlet </t>
  </si>
  <si>
    <t>5.12.9</t>
  </si>
  <si>
    <t>ListDescArt145</t>
  </si>
  <si>
    <t>Por incidente</t>
  </si>
  <si>
    <t xml:space="preserve">Resolução de incidentes (RDI).
Entrega: Incidente resolvido e finalizado no GSTI e registrado na OF (número do RDI).</t>
  </si>
  <si>
    <t xml:space="preserve">Alteração de view de Portlet </t>
  </si>
  <si>
    <t>5.12.10</t>
  </si>
  <si>
    <t>ListDescArt146</t>
  </si>
  <si>
    <t xml:space="preserve">Elaboração de lista tabular com pelo menos 2
Colunas.
Entrega: Arquivo da análise (DXP, PBIX ou
similar) disponibilizado no repositório, com o
endereço (link) informado na OF.</t>
  </si>
  <si>
    <t xml:space="preserve">Framework – Criação de 
Classes e Funcionalidades de Transações </t>
  </si>
  <si>
    <t>5.13.1</t>
  </si>
  <si>
    <t>ListDescArt147</t>
  </si>
  <si>
    <t>Por gráfico</t>
  </si>
  <si>
    <t xml:space="preserve">Construção de elemento visual para representar
dados.
Entrega: Arquivo da análise (DXP, PBIX ou
similar) disponibilizado no repositório com o
endereço (link) informado na OF e Imagem da
captura de tela identificando os gráficos criados
anexada na OF.</t>
  </si>
  <si>
    <t xml:space="preserve">Framework – Alteração de 
Classes e Funcionalidades de Transações </t>
  </si>
  <si>
    <t>5.13.2</t>
  </si>
  <si>
    <t>ListDescArt148</t>
  </si>
  <si>
    <t xml:space="preserve">Construção de indicador em forma de lista, medidor, filtros, seletores ou propriedades.
Entrega: Arquivo da análise (DXP, PBIX ou
similar) disponibilizado no repositório com o endereço (link) informado na OF e com a identificação dos elementos descrita na OF.</t>
  </si>
  <si>
    <t xml:space="preserve">Dispositivo (Hardware) – 
Criação de Funcionalidades </t>
  </si>
  <si>
    <t>5.13.3</t>
  </si>
  <si>
    <t>ListDescArt149</t>
  </si>
  <si>
    <t xml:space="preserve">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</si>
  <si>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 xml:space="preserve">Dispositivo (Hardware) – 
Alteração de Funcionalidades </t>
  </si>
  <si>
    <t>5.13.4</t>
  </si>
  <si>
    <t>ListDescArt150</t>
  </si>
  <si>
    <t>Por objeto/tabela</t>
  </si>
  <si>
    <t xml:space="preserve">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</si>
  <si>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 xml:space="preserve">Módulo Auxiliar – Criação de Funcionalidades </t>
  </si>
  <si>
    <t>5.13.5</t>
  </si>
  <si>
    <t>ListDescArt151</t>
  </si>
  <si>
    <t>Por requisição</t>
  </si>
  <si>
    <t xml:space="preserve">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</si>
  <si>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 xml:space="preserve">Módulo Auxiliar – Alteração de 
Funcionalidades </t>
  </si>
  <si>
    <t>5.13.6</t>
  </si>
  <si>
    <t>ListDescArt152</t>
  </si>
  <si>
    <t xml:space="preserve">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</si>
  <si>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Módulos– Criação de funcionalidade/Método</t>
  </si>
  <si>
    <t>5.13.7</t>
  </si>
  <si>
    <t>ListDescArt342</t>
  </si>
  <si>
    <t>Por função, script ou métrica</t>
  </si>
  <si>
    <t xml:space="preserve">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</si>
  <si>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Módulos– Alteração de funcionalidade/Método</t>
  </si>
  <si>
    <t>5.13.8</t>
  </si>
  <si>
    <t>ListDescArt343</t>
  </si>
  <si>
    <t>Por documento ou análise</t>
  </si>
  <si>
    <t xml:space="preserve">Avaliação e diagnóstico das estruturas de carga
visando melhoria de performance do processo
de carga/volume de dados carregados.
Entrega: Print do antes/depois do tempo de carregamento ou do volume de dados carregado anexado na OF.</t>
  </si>
  <si>
    <t>Dispositivos – Criação de funcionalidade/Método</t>
  </si>
  <si>
    <t>5.13.9</t>
  </si>
  <si>
    <t>ListDescArt344</t>
  </si>
  <si>
    <t>Por arquivo de script</t>
  </si>
  <si>
    <t xml:space="preserve">Efetuar configuração e instalação de software em
containers.
Entrega: Arquivo Dockerfile ou dockercompose armazenados em repositório e referenciados na OF (URL para acesso ao repositório, local e nome do
arquivo).</t>
  </si>
  <si>
    <t>Dispositivos – Alteração de funcionalidade/Método</t>
  </si>
  <si>
    <t>5.13.10</t>
  </si>
  <si>
    <t>ListDescArt345</t>
  </si>
  <si>
    <t>Entrega: Relatório contendo uma introdução / objetivo da pesquisa, o detalhamento dos trabalhos e a conclusão dos estudos.</t>
  </si>
  <si>
    <t>Transações – Criação de transações</t>
  </si>
  <si>
    <t>5.13.11</t>
  </si>
  <si>
    <t>ListDescArt346</t>
  </si>
  <si>
    <t>Objeto/Tabela</t>
  </si>
  <si>
    <t>Até 2 objetos/tabelas contidos/envolvidos na query. Repositório: ALM-GenTI.</t>
  </si>
  <si>
    <t>Transações – Alteração de transações</t>
  </si>
  <si>
    <t>5.13.12</t>
  </si>
  <si>
    <t>ListDescArt347</t>
  </si>
  <si>
    <t>De 3 até 5 objetos/tabelas contidos/envolvidos na query. Repositório: ALM-GenTI.</t>
  </si>
  <si>
    <t>Arquivos de controle e/ou configuração</t>
  </si>
  <si>
    <t>5.13.13</t>
  </si>
  <si>
    <t>ListDescArt348</t>
  </si>
  <si>
    <t>Acima de 6 objetos/tabelas contidos/envolvidos na query. Repositório: ALM-GenTI.</t>
  </si>
  <si>
    <t>Elaborar roteiro de instrução/instalação/config uração</t>
  </si>
  <si>
    <t>5.13.14</t>
  </si>
  <si>
    <t>ListDescArt410</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</si>
  <si>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</si>
  <si>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 xml:space="preserve">Criação de formulário 
(utilizando IDE gráfica, VTL ou 
página web com 
HTML/JavaScript) </t>
  </si>
  <si>
    <t>5.14.1</t>
  </si>
  <si>
    <t>ListDescArt153</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</si>
  <si>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</si>
  <si>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 xml:space="preserve">Alteração ou 
Reaproveitamento de formulário 
(utilizando IDE gráfica, VTL ou 
página web com 
HTML/JavaScript) </t>
  </si>
  <si>
    <t>5.14.2</t>
  </si>
  <si>
    <t>ListDescArt154</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</si>
  <si>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</si>
  <si>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 xml:space="preserve">Criação de imagens </t>
  </si>
  <si>
    <t>5.14.3</t>
  </si>
  <si>
    <t>ListDescArt155</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</si>
  <si>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</si>
  <si>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 xml:space="preserve">Criação de formulário (exclusivo 
para a tecnologia 
iText) </t>
  </si>
  <si>
    <t>5.14.4</t>
  </si>
  <si>
    <t>ListDescArt156</t>
  </si>
  <si>
    <t>Criação de rotina/script de processamento de dados para treino, predição ou modelagem de dados. Entrega: Script disponibilizado no repositório corporativo (Git ou similares)</t>
  </si>
  <si>
    <t xml:space="preserve">Alteração de formulário (exclusivo para a tecnologia iText) </t>
  </si>
  <si>
    <t>5.14.5</t>
  </si>
  <si>
    <t>ListDescArt157</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</si>
  <si>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</si>
  <si>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 xml:space="preserve">Criação de scripts Shell em 
JavaScript, Shell, PowerShell, 
PowerCli ou linguagem de construção de scripts equivalente, utilizado para automação de construção de infraestrutura de TI </t>
  </si>
  <si>
    <t>5.15.1</t>
  </si>
  <si>
    <t>ListDescArt158</t>
  </si>
  <si>
    <t>Por Modelo Avaliado</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</si>
  <si>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</si>
  <si>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 xml:space="preserve">Alteração de scripts Shell em 
JavaScript, Shell, PowerShell, 
PowerCli ou linguagem de construção de scripts equivalente, utilizado para automação de construção de infraestrutura de TI </t>
  </si>
  <si>
    <t>5.15.2</t>
  </si>
  <si>
    <t>ListDescArt159</t>
  </si>
  <si>
    <t>Por modelo</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</si>
  <si>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</si>
  <si>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Criação de módulo em Python</t>
  </si>
  <si>
    <t>5.15.3</t>
  </si>
  <si>
    <t>ListDescArt160</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</si>
  <si>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</si>
  <si>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Alteração de módulo em Python</t>
  </si>
  <si>
    <t>5.15.4</t>
  </si>
  <si>
    <t>ListDescArt161</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</si>
  <si>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</si>
  <si>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 xml:space="preserve">Criação de módulo em Java utilizado para automação de construção de infraestrutura de TI </t>
  </si>
  <si>
    <t>5.15.5</t>
  </si>
  <si>
    <t>ListDescArt162</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</si>
  <si>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</si>
  <si>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 xml:space="preserve">Alteração de módulo em Java utilizado para automação de construção de infraestrutura de TI </t>
  </si>
  <si>
    <t>5.15.6</t>
  </si>
  <si>
    <t>ListDescArt163</t>
  </si>
  <si>
    <t>Por Iteração de Treinamento</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</si>
  <si>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</si>
  <si>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Elaboração e criação de arquivo de definição "Dockerfile" </t>
  </si>
  <si>
    <t>5.15.7</t>
  </si>
  <si>
    <t>ListDescArt261</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</si>
  <si>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</si>
  <si>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"Dockerfile" </t>
  </si>
  <si>
    <t>5.15.8</t>
  </si>
  <si>
    <t>ListDescArt262</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</si>
  <si>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</si>
  <si>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 xml:space="preserve">Elaboração e criação de arquivo de definição "Docker Compose" </t>
  </si>
  <si>
    <t>5.15.9</t>
  </si>
  <si>
    <t>ListDescArt263</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</si>
  <si>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</si>
  <si>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Alteração de arquivo de definição "Docker Compose" </t>
  </si>
  <si>
    <t>5.15.10</t>
  </si>
  <si>
    <t>ListDescArt264</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</si>
  <si>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</si>
  <si>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 xml:space="preserve">Definição e criação de arquivo de configuração para orquestrador de contêineres; </t>
  </si>
  <si>
    <t>5.15.11</t>
  </si>
  <si>
    <t>ListDescArt265</t>
  </si>
  <si>
    <t>Por cada lote de 1000</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</si>
  <si>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</si>
  <si>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 xml:space="preserve">Alteração de arquivo de configuração para orquestrador de contêineres; </t>
  </si>
  <si>
    <t>5.15.12</t>
  </si>
  <si>
    <t>ListDescArt266</t>
  </si>
  <si>
    <t>x'</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</si>
  <si>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</si>
  <si>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 xml:space="preserve">Definição e criação de objetos de integração e negócio Node.js/GoLang/Kotlin; </t>
  </si>
  <si>
    <t>5.15.13</t>
  </si>
  <si>
    <t>ListDescArt267</t>
  </si>
  <si>
    <t>Por cada lote de 1000 imagens</t>
  </si>
  <si>
    <t>Construir/Gerar dataset de distintas imagens manualmente a fim de serem utilizadas como base de treinamento ou validação de modelos de Machine Learning. Entrega: Banco de dados de imagens compactado ou não em ambiente Big Data Corporativo descrito na Ordem de Fornecimento ou Tarefa ALM associada.</t>
  </si>
  <si>
    <t xml:space="preserve">Alteração de objetos de integração e negócio Node.js/GoLang/Kotlin; </t>
  </si>
  <si>
    <t>5.15.14</t>
  </si>
  <si>
    <t>ListDescArt268</t>
  </si>
  <si>
    <t xml:space="preserve">Objetos que não contenham itens de complexidade; </t>
  </si>
  <si>
    <t xml:space="preserve">Desenvolvimento de Interface 
(elaboração gráfica de tela, a partir de especificação técnica) </t>
  </si>
  <si>
    <t>5.16.1</t>
  </si>
  <si>
    <t>ListDescArt164</t>
  </si>
  <si>
    <t xml:space="preserve">Objetos que contenham um ou mais itens de complexidade: 
- tabelas e/ou arrays tridimensionais ou acima; 
- chamadas a outros programas/sub-rotinas; 
- mapeamento de áreas do sistema operacional (data areas) 
</t>
  </si>
  <si>
    <t xml:space="preserve">Alteração de 
Interface 
(elaboração gráfica de tela, a partir de especificação técnica incluindo-se os componentes de interface  </t>
  </si>
  <si>
    <t>5.16.2</t>
  </si>
  <si>
    <t>ListDescArt165</t>
  </si>
  <si>
    <t xml:space="preserve">Objetos que contenham um ou mais itens de complexidade: 
- chamadas a SVCs; 
- execução de comandos TSO via IKJ; 
- manipulação de arquivos 
- interceptação de erros (ESTAE, SPIE, ESPIE) 
- tratamento de concorrência 
</t>
  </si>
  <si>
    <t xml:space="preserve">Desenvolvimento de componente de 
interface reutilizável e customizado 
(elaboração gráfica de componente de 
interface, solicitada 
de forma avulsa, para adição ou 
substituição em tela já existente. Ex.: 
botões, campo de 
texto, etc.) </t>
  </si>
  <si>
    <t>5.16.3</t>
  </si>
  <si>
    <t>ListDescArt166</t>
  </si>
  <si>
    <t xml:space="preserve">Alteração de componente de 
interface reutilizável e customizado 
(elaboração gráfica de componente de 
interface, solicitada 
de forma avulsa, para adição ou 
substituição em tela já existente. Ex.: 
botões, campo de 
texto, etc.) </t>
  </si>
  <si>
    <t>5.16.4</t>
  </si>
  <si>
    <t>ListDescArt167</t>
  </si>
  <si>
    <t xml:space="preserve">Desenvolvimento de funcionalidade não vinculada à 
tela (não considerar consumo de serviço interno. Ex.: serviços 
disponibilizados pelo servidor web.) </t>
  </si>
  <si>
    <t>5.16.5</t>
  </si>
  <si>
    <t>ListDescArt168</t>
  </si>
  <si>
    <t xml:space="preserve">Alteração de funcionalidade não 
vinculada à tela 
(não considerar consumo de serviço interno. Ex.: serviços 
disponibilizados pelo servidor web.) </t>
  </si>
  <si>
    <t>5.16.6</t>
  </si>
  <si>
    <t>ListDescArt169</t>
  </si>
  <si>
    <t xml:space="preserve">Criar consumo de serviço interno e 
tratamento do retorno </t>
  </si>
  <si>
    <t>5.16.7</t>
  </si>
  <si>
    <t>ListDescArt170</t>
  </si>
  <si>
    <t xml:space="preserve">Até 2 tabelas e/ou até 8 campos utilizados. </t>
  </si>
  <si>
    <t xml:space="preserve">Alterar consumo de serviço interno e 
tratamento de retorno </t>
  </si>
  <si>
    <t>5.16.8</t>
  </si>
  <si>
    <t>ListDescArt171</t>
  </si>
  <si>
    <t xml:space="preserve">De 3 a 4 tabelas e/ou de 8 até 12 campos utilizados </t>
  </si>
  <si>
    <t xml:space="preserve">Desenvolvimento de captura de dados de 
localização do GPS do dispositivo </t>
  </si>
  <si>
    <t>5.16.9</t>
  </si>
  <si>
    <t>ListDescArt172</t>
  </si>
  <si>
    <t xml:space="preserve">Implementar Widget </t>
  </si>
  <si>
    <t>5.16.10</t>
  </si>
  <si>
    <t>ListDescArt173</t>
  </si>
  <si>
    <t xml:space="preserve">Implementar leitura biométrica em dispositivo </t>
  </si>
  <si>
    <t>5.16.11</t>
  </si>
  <si>
    <t>ListDescArt174</t>
  </si>
  <si>
    <t xml:space="preserve">Implementar persistência de dados </t>
  </si>
  <si>
    <t>5.16.12</t>
  </si>
  <si>
    <t>ListDescArt175</t>
  </si>
  <si>
    <t xml:space="preserve">Implementar algoritmo de criptografia </t>
  </si>
  <si>
    <t>5.16.13</t>
  </si>
  <si>
    <t>ListDescArt176</t>
  </si>
  <si>
    <t xml:space="preserve">Por Job DI </t>
  </si>
  <si>
    <t xml:space="preserve">Até 4 steps na Especificação Funcional </t>
  </si>
  <si>
    <t xml:space="preserve">Implementar Push </t>
  </si>
  <si>
    <t>5.16.14</t>
  </si>
  <si>
    <t>ListDescArt177</t>
  </si>
  <si>
    <t xml:space="preserve">Entre 5 e 8 steps na Especificação Funcional </t>
  </si>
  <si>
    <t xml:space="preserve">Implementar tratamento ao 
receber notificação Push </t>
  </si>
  <si>
    <t>5.16.15</t>
  </si>
  <si>
    <t>ListDescArt178</t>
  </si>
  <si>
    <t xml:space="preserve">Implementar função que acione o NFC do dispositivo </t>
  </si>
  <si>
    <t>5.16.16</t>
  </si>
  <si>
    <t>ListDescArt179</t>
  </si>
  <si>
    <t>Até 4 steps na Especificação Funcional</t>
  </si>
  <si>
    <t xml:space="preserve">Implementar animação </t>
  </si>
  <si>
    <t>5.16.17</t>
  </si>
  <si>
    <t>ListDescArt180</t>
  </si>
  <si>
    <t>Entre 5 e 8 steps na Especificação Funcional</t>
  </si>
  <si>
    <t xml:space="preserve">Implementar função que integre a API de terceiros </t>
  </si>
  <si>
    <t>5.16.18</t>
  </si>
  <si>
    <t>ListDescArt181</t>
  </si>
  <si>
    <t xml:space="preserve">Implementar tratamento de imagem </t>
  </si>
  <si>
    <t>5.16.19</t>
  </si>
  <si>
    <t>ListDescArt182</t>
  </si>
  <si>
    <t xml:space="preserve">Passos no job DI </t>
  </si>
  <si>
    <t xml:space="preserve">Cada step no job (Join, Extract, Splitter, etc) no SAS Data Integration. </t>
  </si>
  <si>
    <t xml:space="preserve">Implementar tratamento de 
arquivos para upload </t>
  </si>
  <si>
    <t>5.16.20</t>
  </si>
  <si>
    <t>ListDescArt183</t>
  </si>
  <si>
    <t xml:space="preserve">Até 2 tabelas ou até 5 atributos </t>
  </si>
  <si>
    <t xml:space="preserve">Implementar abertura de 
aplicativo através de 
UrlScheme/Intent </t>
  </si>
  <si>
    <t>5.16.21</t>
  </si>
  <si>
    <t>ListDescArt184</t>
  </si>
  <si>
    <t xml:space="preserve">3 ou mais tabelas ou 6 ou mais atributos </t>
  </si>
  <si>
    <t xml:space="preserve">Codificação de objetos de teste unitário (não 
considerar o teste 
unitário previsto no 
PDSTI) </t>
  </si>
  <si>
    <t>5.16.22</t>
  </si>
  <si>
    <t>ListDescArt185</t>
  </si>
  <si>
    <t>Por arquivo</t>
  </si>
  <si>
    <t xml:space="preserve">Load </t>
  </si>
  <si>
    <t>5.17.1</t>
  </si>
  <si>
    <t>ListDescArt186</t>
  </si>
  <si>
    <t xml:space="preserve">Unload </t>
  </si>
  <si>
    <t>5.17.2</t>
  </si>
  <si>
    <t>ListDescArt187</t>
  </si>
  <si>
    <t xml:space="preserve">Até 30 diretivas/blocos implementados. </t>
  </si>
  <si>
    <t xml:space="preserve">Recompilação (Objetos Cobol/Natural) </t>
  </si>
  <si>
    <t>5.17.3</t>
  </si>
  <si>
    <t>ListDescArt188</t>
  </si>
  <si>
    <t xml:space="preserve">De 31 até 60 diretivas/blocos implementados. </t>
  </si>
  <si>
    <t xml:space="preserve">Aprovação de operação no Catálogo Corporativo de Serviços de TI (CTL) conforme estabelecido no Processo de Desenvolvimento de Soluções de TI (PDSTI) 
</t>
  </si>
  <si>
    <t>5.17.4</t>
  </si>
  <si>
    <t>ListDescArt269</t>
  </si>
  <si>
    <t xml:space="preserve">Acima de 60 diretivas/blocos implementados. </t>
  </si>
  <si>
    <t xml:space="preserve">Gerenciar Ciclo de Vida  de Aplicações 
</t>
  </si>
  <si>
    <t>5.17.5</t>
  </si>
  <si>
    <t>ListDescArt270</t>
  </si>
  <si>
    <t>Participar em “ritos” de sala ágil</t>
  </si>
  <si>
    <t>5.17.6</t>
  </si>
  <si>
    <t>ListDescArt280</t>
  </si>
  <si>
    <t>Realizar refinamento de requisitos (sprint em andamento)</t>
  </si>
  <si>
    <t>5.17.7</t>
  </si>
  <si>
    <t>ListDescArt281</t>
  </si>
  <si>
    <t>Realizar refinamento de história (s) (próxima sprint)</t>
  </si>
  <si>
    <t>5.17.8</t>
  </si>
  <si>
    <t>ListDescArt282</t>
  </si>
  <si>
    <t>Cadastrar operação para integração</t>
  </si>
  <si>
    <t>5.17.9</t>
  </si>
  <si>
    <t>ListDescArt283</t>
  </si>
  <si>
    <t>Cadastrar e/ou vincular mensagem</t>
  </si>
  <si>
    <t>5.17.10</t>
  </si>
  <si>
    <t>ListDescArt284</t>
  </si>
  <si>
    <t>Atuar como facilitador</t>
  </si>
  <si>
    <t>5.17.11</t>
  </si>
  <si>
    <t>ListDescArt432</t>
  </si>
  <si>
    <t>Gerenciar Paas para Cloud</t>
  </si>
  <si>
    <t>5.17.12</t>
  </si>
  <si>
    <t>ListDescArt349</t>
  </si>
  <si>
    <t>Elaborar relatório ou manual de funcionalidades/confi guração do sistema</t>
  </si>
  <si>
    <t>5.17.13</t>
  </si>
  <si>
    <t>Realizar análise de erros ou performance</t>
  </si>
  <si>
    <t>5.17.14</t>
  </si>
  <si>
    <t>ListDescArt491</t>
  </si>
  <si>
    <t xml:space="preserve">Por pacote de até 5 arquivos </t>
  </si>
  <si>
    <t>Validar a integração de Serviços/APIs/Funcio nalidades entre sistemas, mediante execução de cenários de uso da solução de negócio. Avaliar eventuais ajustes na integração</t>
  </si>
  <si>
    <t>5.17.15</t>
  </si>
  <si>
    <t>ListDescArt492</t>
  </si>
  <si>
    <t>Objeto destinado ao trânsito de dados, podendo conter aplicações de formatações e validações sobre os dados encapsulados. (Exemplo: VO – Value Object, DTO – Data Transfer Object).</t>
  </si>
  <si>
    <t>Criação de Regra para fluxo de trabalho existente (objeto RuleSet</t>
  </si>
  <si>
    <t>5.18.1</t>
  </si>
  <si>
    <t>ListDescArt222</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</si>
  <si>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</si>
  <si>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Fase ou Transições entre Fases (objetos WorkflowPhase)</t>
  </si>
  <si>
    <t>5.18.2</t>
  </si>
  <si>
    <t>ListDescArt223</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</si>
  <si>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</si>
  <si>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Criação de Estrutura de Banco de Dados (objeto dbdict ou datadict)</t>
  </si>
  <si>
    <t>5.18.3</t>
  </si>
  <si>
    <t>ListDescArt224</t>
  </si>
  <si>
    <t>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</si>
  <si>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Tela de Design de Formulário (objeto format)</t>
  </si>
  <si>
    <t>5.18.4</t>
  </si>
  <si>
    <t>ListDescArt225</t>
  </si>
  <si>
    <t>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</si>
  <si>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Criação de Regras de Controle de Formulário (objeto formatcontrol)</t>
  </si>
  <si>
    <t>5.18.5</t>
  </si>
  <si>
    <t>ListDescArt226</t>
  </si>
  <si>
    <t>Objeto destinado ao trânsito de dados, podendo conter aplicações de formatações e validações sobre os dados encapsulados. (Exemplo: VO – Value Object, DTO – Data Transfer Objec).</t>
  </si>
  <si>
    <t>Criação de Regras de Tela de Exibição (objeto displayscreen)</t>
  </si>
  <si>
    <t>5.18.6</t>
  </si>
  <si>
    <t>ListDescArt227</t>
  </si>
  <si>
    <t>Criação de Botões de Tela (objeto displayoption)</t>
  </si>
  <si>
    <t>5.18.7</t>
  </si>
  <si>
    <t>ListDescArt228</t>
  </si>
  <si>
    <t xml:space="preserve">Quantidade de 16 até 30 dos itens de complexidade elencadQuantidade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os</t>
  </si>
  <si>
    <t>Criação de Wizards (objeto wizard)</t>
  </si>
  <si>
    <t>5.18.8</t>
  </si>
  <si>
    <t>ListDescArt229</t>
  </si>
  <si>
    <t>Criação de Biblioteca JavaScript (objeto ScriptLibrary)</t>
  </si>
  <si>
    <t>5.18.9</t>
  </si>
  <si>
    <t>ListDescArt302</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</si>
  <si>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</si>
  <si>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Criação de Web Services (objeto extaccess)</t>
  </si>
  <si>
    <t>5.18.10</t>
  </si>
  <si>
    <t>ListDescArt303</t>
  </si>
  <si>
    <t>abaixo:</t>
  </si>
  <si>
    <t>Criação de Web Services (objeto extaction)</t>
  </si>
  <si>
    <t>5.18.11</t>
  </si>
  <si>
    <t>ListDescArt304</t>
  </si>
  <si>
    <t>- Grupos de até 5 variáveis de entrada/saída para validação (por</t>
  </si>
  <si>
    <t>Criação de módulo Java para carga de arquivos</t>
  </si>
  <si>
    <t>5.18.12</t>
  </si>
  <si>
    <t>ListDescArt305</t>
  </si>
  <si>
    <t>grupo de variáveis);</t>
  </si>
  <si>
    <t>Criação de Objetos (demais objetos)</t>
  </si>
  <si>
    <t>5.18.13</t>
  </si>
  <si>
    <t>ListDescArt306</t>
  </si>
  <si>
    <t>- Regras de negócio a serem aplicadas (por regra de negócio);</t>
  </si>
  <si>
    <t>Alteração de Regra existente (objeto RuleSet)</t>
  </si>
  <si>
    <t>5.18.14</t>
  </si>
  <si>
    <t>ListDescArt307</t>
  </si>
  <si>
    <t>- Chamadas externas ao objeto (IIB, GTR, WS, BD, JMS,</t>
  </si>
  <si>
    <t>Alteração de Fase ou Transições entre Fases (objeto WorkflowPhase)</t>
  </si>
  <si>
    <t>5.18.15</t>
  </si>
  <si>
    <t>ListDescArt308</t>
  </si>
  <si>
    <t>Socket, HTTP Client, LDAP, Tibco Rendezvous, Apache Kafka)</t>
  </si>
  <si>
    <t>Alteração de Estrutura de Banco de Dados (objeto dbdict ou datadict)</t>
  </si>
  <si>
    <t>5.18.16</t>
  </si>
  <si>
    <t>ListDescArt309</t>
  </si>
  <si>
    <t>(por chamada);</t>
  </si>
  <si>
    <t>Alteração de Tela de Design de Formulário (objeto format)</t>
  </si>
  <si>
    <t>5.18.17</t>
  </si>
  <si>
    <t>ListDescArt469</t>
  </si>
  <si>
    <t>- Tratamento de arquivos (por arquivo);</t>
  </si>
  <si>
    <t>Alteração de Regras de Controle de Formulário (objeto formatcontrol)</t>
  </si>
  <si>
    <t>5.18.18</t>
  </si>
  <si>
    <t>ListDescArt470</t>
  </si>
  <si>
    <t>- Instruções SQL (DML - Data Manipulation Language) ou</t>
  </si>
  <si>
    <t>Alteração de Regras de Tela de Exibição (objeto displayscreen)</t>
  </si>
  <si>
    <t>5.18.19</t>
  </si>
  <si>
    <t>ListDescArt471</t>
  </si>
  <si>
    <t>chamadas de Frameworks ou APIs que abstraem estas</t>
  </si>
  <si>
    <t>Alteração de Botões de Tela (onjeto displayoption)</t>
  </si>
  <si>
    <t>5.18.20</t>
  </si>
  <si>
    <t>ListDescArt472</t>
  </si>
  <si>
    <t>instruções, tais como JPA, Hibernate, etc.(por instrução ou</t>
  </si>
  <si>
    <t>Alteração de Wizards (objeto wizard)</t>
  </si>
  <si>
    <t>5.18.21</t>
  </si>
  <si>
    <t>ListDescArt473</t>
  </si>
  <si>
    <t>chamada);</t>
  </si>
  <si>
    <t>Alteração de Biblioteca JavaScript (objeto ScriptLibrary)</t>
  </si>
  <si>
    <t>5.18.22</t>
  </si>
  <si>
    <t>ListDescArt474</t>
  </si>
  <si>
    <t>- Codificações de threads (por thread);</t>
  </si>
  <si>
    <t>Alteração de Web Services (objeto extaccess)</t>
  </si>
  <si>
    <t>5.18.23</t>
  </si>
  <si>
    <t>ListDescArt475</t>
  </si>
  <si>
    <t>Alteração de Web Services (objeto extaction)</t>
  </si>
  <si>
    <t>5.18.24</t>
  </si>
  <si>
    <t>ListDescArt476</t>
  </si>
  <si>
    <t>gerenciadores de acesso (por módulo);</t>
  </si>
  <si>
    <t>Alteração de módulo Java para carga de arquivos</t>
  </si>
  <si>
    <t>5.18.25</t>
  </si>
  <si>
    <t>ListDescArt477</t>
  </si>
  <si>
    <t>Alteração de Objetos (demais objetos)</t>
  </si>
  <si>
    <t>5.18.26</t>
  </si>
  <si>
    <t>ListDescArt478</t>
  </si>
  <si>
    <t>- Chamadas à bibliotecas (arquivos DLL ou SO);</t>
  </si>
  <si>
    <t xml:space="preserve">Análise da integração Externa (se já existe ou qual a melhor infraestrutura de comunicação). </t>
  </si>
  <si>
    <t>5.19.1</t>
  </si>
  <si>
    <t>ListDescArt271</t>
  </si>
  <si>
    <t>- Semáforos;</t>
  </si>
  <si>
    <t xml:space="preserve">Requisição das necessidades de infraestrutura de comunicação e segurança (servidores, regras de firewall, DNS, VIP, VPN e criação do tipo de Transporte - Filas MQ ou EMS). </t>
  </si>
  <si>
    <t>5.19.2</t>
  </si>
  <si>
    <t>ListDescArt272</t>
  </si>
  <si>
    <t>- Gerenciamento de Memória compartilhada;</t>
  </si>
  <si>
    <t xml:space="preserve">Análise do contrato de comunicação – copybook – e operação no catálogo (tipo, tamanho e quantidade de ocorrência e caso não exista definir essas informações junto ao demandante). 
</t>
  </si>
  <si>
    <t>5.19.3</t>
  </si>
  <si>
    <t>ListDescArt273</t>
  </si>
  <si>
    <t xml:space="preserve">Por operação </t>
  </si>
  <si>
    <t>- Gerenciamento de filas IPC (Inter-Process Communication)</t>
  </si>
  <si>
    <t xml:space="preserve">Criar projeto BW, criar repositório GIT, configurar conexões externas; configurar transportes e configurar segurança. </t>
  </si>
  <si>
    <t>5.19.4</t>
  </si>
  <si>
    <t>ListDescArt274</t>
  </si>
  <si>
    <t xml:space="preserve">Superior a 10 campos por operações </t>
  </si>
  <si>
    <t xml:space="preserve">Alterar projeto BW, repositório GIT, reconfigurar conexões externas, reconfigurar transportes e reconfigurar segurança. </t>
  </si>
  <si>
    <t>5.19.5</t>
  </si>
  <si>
    <t>ListDescArt275</t>
  </si>
  <si>
    <t xml:space="preserve">Por relatório </t>
  </si>
  <si>
    <t xml:space="preserve">Geração de relatórios no BIRT (Business Intelligence and Reporting Tools) </t>
  </si>
  <si>
    <t xml:space="preserve">Construir uma integração nova para uma operação padrão IIB. </t>
  </si>
  <si>
    <t>5.19.6</t>
  </si>
  <si>
    <t>ListDescArt276</t>
  </si>
  <si>
    <t xml:space="preserve">Quantidade de variáveis de flashboard até 3 </t>
  </si>
  <si>
    <t xml:space="preserve">Alterar uma integração de uma operação padrão IIB. </t>
  </si>
  <si>
    <t>5.19.7</t>
  </si>
  <si>
    <t>ListDescArt277</t>
  </si>
  <si>
    <t xml:space="preserve">Quantidade de variáveis de flashboard superior a 3 </t>
  </si>
  <si>
    <t xml:space="preserve">Validar a integração mediante execução de cenários de uso da solução de negócio, providenciar e analisar log das execuções realizadas. Realizar eventuais ajustes na integração. </t>
  </si>
  <si>
    <t>5.19.8</t>
  </si>
  <si>
    <t>ListDescArt278</t>
  </si>
  <si>
    <t xml:space="preserve">Até 5 campos por notificação </t>
  </si>
  <si>
    <t>Realizar serviço de integração</t>
  </si>
  <si>
    <t>5.19.9</t>
  </si>
  <si>
    <t>ListDescArt314</t>
  </si>
  <si>
    <t xml:space="preserve">Superior a 5 campos por notificação </t>
  </si>
  <si>
    <t>Construir ou alterar uma integração fora do padrão IIB.</t>
  </si>
  <si>
    <t>5.19.10</t>
  </si>
  <si>
    <t xml:space="preserve">Filtros/Activelinks/Escalations com até de 4 ações </t>
  </si>
  <si>
    <t>Realizar análise de erros ou performance em rotinas ou componentes.</t>
  </si>
  <si>
    <t>5.19.11</t>
  </si>
  <si>
    <t xml:space="preserve">Filtros/Activelinks/Escalations de 5 a 12 ações </t>
  </si>
  <si>
    <t>Validar a integração em ambiente de homologação</t>
  </si>
  <si>
    <t>5.19.12</t>
  </si>
  <si>
    <t>ListDescArt509</t>
  </si>
  <si>
    <t xml:space="preserve">Filtros/Activelinks/Escalations com mais de 12 ações </t>
  </si>
  <si>
    <t>Construção de mapa de conversão XML/Positional</t>
  </si>
  <si>
    <t>5.20.1</t>
  </si>
  <si>
    <t>ListDescArt311</t>
  </si>
  <si>
    <t xml:space="preserve">Por página </t>
  </si>
  <si>
    <t xml:space="preserve">Páginas estáticas </t>
  </si>
  <si>
    <t>Alteração/versionamento de mapa de conversão XML/Positional</t>
  </si>
  <si>
    <t>5.20.2</t>
  </si>
  <si>
    <t>ListDescArt312</t>
  </si>
  <si>
    <t xml:space="preserve">Páginas Dinâmicas Ou Com Customização Do WCM Através De Plugins </t>
  </si>
  <si>
    <t>Construção de mapa de conversão customizado Positional/Positional ou CSV/Positional</t>
  </si>
  <si>
    <t>5.20.3</t>
  </si>
  <si>
    <t>ListDescArt503</t>
  </si>
  <si>
    <t>Alteração/versionamento de mapa de conversão customizado Positional/Positional ou CSV/Positional</t>
  </si>
  <si>
    <t>5.20.4</t>
  </si>
  <si>
    <t>ListDescArt504</t>
  </si>
  <si>
    <t>Atendimento às demandas relacionadas a mapas de conversão</t>
  </si>
  <si>
    <t>5.20.5</t>
  </si>
  <si>
    <t>ListDescArt505</t>
  </si>
  <si>
    <t>Por interface</t>
  </si>
  <si>
    <t xml:space="preserve">interface de publicação utilizando elementos nativos do wcm </t>
  </si>
  <si>
    <t>5.20.6</t>
  </si>
  <si>
    <t>ListDescArt506</t>
  </si>
  <si>
    <t xml:space="preserve">Interface de Publicação utilizando elementos nativos do WCM e fluxos de trabalho </t>
  </si>
  <si>
    <t>5.20.7</t>
  </si>
  <si>
    <t>ListDescArt507</t>
  </si>
  <si>
    <t xml:space="preserve">Interface de Publicação utilizando campos personalizados e API do WCM </t>
  </si>
  <si>
    <t>Solucionar incidentes/problemas relacionados a mapas de conversão</t>
  </si>
  <si>
    <t>5.20.8</t>
  </si>
  <si>
    <t>ListDescArt508</t>
  </si>
  <si>
    <t>Criar ou alterar nó de diálogo, história de usuário ou recurso similar</t>
  </si>
  <si>
    <t>5.21.1</t>
  </si>
  <si>
    <t>ListDescArt324</t>
  </si>
  <si>
    <t>Incluir ou alterar artefatos de IA - intenções ou entidades</t>
  </si>
  <si>
    <t>5.21.2</t>
  </si>
  <si>
    <t>ListDescArt325</t>
  </si>
  <si>
    <t>Pesquisa para prospecção de novas ferramentas e metodologias</t>
  </si>
  <si>
    <t>5.21.3</t>
  </si>
  <si>
    <t>ListDescArt326</t>
  </si>
  <si>
    <t xml:space="preserve">Plugin de renderização, condição </t>
  </si>
  <si>
    <t>Testes de novas ferramentas e metodologias</t>
  </si>
  <si>
    <t>5.21.4</t>
  </si>
  <si>
    <t>ListDescArt327</t>
  </si>
  <si>
    <t xml:space="preserve">Plugin de customização de fluxo de trabalho utilizando a API WCM </t>
  </si>
  <si>
    <t>Gerar dados para relatório</t>
  </si>
  <si>
    <t>5.21.5</t>
  </si>
  <si>
    <t>ListDescArt328</t>
  </si>
  <si>
    <t>Curadoria de interações/entradas de usuários</t>
  </si>
  <si>
    <t>5.21.6</t>
  </si>
  <si>
    <t>ListDescArt329</t>
  </si>
  <si>
    <t>Executar testes manuais de comportamento do bot</t>
  </si>
  <si>
    <t>5.21.7</t>
  </si>
  <si>
    <t>ListDescArt330</t>
  </si>
  <si>
    <t>Produzir relatório de testes do bot</t>
  </si>
  <si>
    <t>5.21.8</t>
  </si>
  <si>
    <t>ListDescArt331</t>
  </si>
  <si>
    <t xml:space="preserve">Páginas dinâmicas ou com customização do Portal através da API de Portal </t>
  </si>
  <si>
    <t>Incluir cenário de teste automatizados</t>
  </si>
  <si>
    <t>5.21.9</t>
  </si>
  <si>
    <t>ListDescArt332</t>
  </si>
  <si>
    <t>Pesquisa para prospecção de novas ferramentas e tecnologias para realidade estendida</t>
  </si>
  <si>
    <t>5.22.1</t>
  </si>
  <si>
    <t>ListDescArt352</t>
  </si>
  <si>
    <t>Testes de novas ferramentas e tecnologias para realidade estendida</t>
  </si>
  <si>
    <t>5.22.2</t>
  </si>
  <si>
    <t>ListDescArt353</t>
  </si>
  <si>
    <t>Por view</t>
  </si>
  <si>
    <t xml:space="preserve">Views estáticas (Especificação JSR 168, JSR 286 e JSR 356) </t>
  </si>
  <si>
    <t>Criação de GameObject para integração com a camada C#</t>
  </si>
  <si>
    <t>5.22.3</t>
  </si>
  <si>
    <t>ListDescArt354</t>
  </si>
  <si>
    <t xml:space="preserve">Páginas dinâmicas (Especificação JSR 168, JSR 286 e JSR 356) </t>
  </si>
  <si>
    <t>Alteração de GameObject para integração com a camada C#</t>
  </si>
  <si>
    <t>5.22.4</t>
  </si>
  <si>
    <t>ListDescArt355</t>
  </si>
  <si>
    <t>Desenvolvimento de componentes 3D para a interface de usuário para os canais de realidade estendida.</t>
  </si>
  <si>
    <t>5.22.5</t>
  </si>
  <si>
    <t>ListDescArt356</t>
  </si>
  <si>
    <t>Alteração de componentes 3D para a interface de usuário para os canais de realidade estendida.</t>
  </si>
  <si>
    <t>5.22.6</t>
  </si>
  <si>
    <t>ListDescArt357</t>
  </si>
  <si>
    <t xml:space="preserve">Por Conjunto dos Objetos </t>
  </si>
  <si>
    <t>Renderização de componentes 3D para ambiente 3D e componentes 3D para os canais de realidade estendida.</t>
  </si>
  <si>
    <t>5.22.7</t>
  </si>
  <si>
    <t>ListDescArt358</t>
  </si>
  <si>
    <t>Renderização de componentes 2D para ambiente 2D e componentes 2D para os canais de realidade estendida.</t>
  </si>
  <si>
    <t>5.22.8</t>
  </si>
  <si>
    <t>ListDescArt359</t>
  </si>
  <si>
    <t>Desenvolvimento de componentes 2D para a interface de usuário para os canais de realidade estendida.</t>
  </si>
  <si>
    <t>5.22.9</t>
  </si>
  <si>
    <t>ListDescArt360</t>
  </si>
  <si>
    <t>Alteração de componentes 2D para a interface de usuário para os canais de realidade estendida.</t>
  </si>
  <si>
    <t>5.22.10</t>
  </si>
  <si>
    <t>ListDescArt361</t>
  </si>
  <si>
    <t>Desenvolvimento de componentes efeitos visuais para a interface de usuário para os canais de realidade estendida.</t>
  </si>
  <si>
    <t>5.22.11</t>
  </si>
  <si>
    <t>ListDescArt362</t>
  </si>
  <si>
    <t>Alteração de componentes efeitos visuais para a interface de usuário para os canais de realidade estendida.</t>
  </si>
  <si>
    <t>5.22.12</t>
  </si>
  <si>
    <t>ListDescArt363</t>
  </si>
  <si>
    <t>Desenvolvimento de componentes procedural 2D/3D para a interface de usuário para os canais de realidade estendida.</t>
  </si>
  <si>
    <t>5.22.13</t>
  </si>
  <si>
    <t>ListDescArt364</t>
  </si>
  <si>
    <t>Alteração de componentes procedural 2D/3D para a interface de usuário para os canais de realidade estendida.</t>
  </si>
  <si>
    <t>5.22.14</t>
  </si>
  <si>
    <t>ListDescArt365</t>
  </si>
  <si>
    <t xml:space="preserve">Dispositivo de Controle/Status ou de Saída. </t>
  </si>
  <si>
    <t>Animação de componentes 2D/3D para os canais de realidade estendida.</t>
  </si>
  <si>
    <t>5.22.15</t>
  </si>
  <si>
    <t>ListDescArt366</t>
  </si>
  <si>
    <t xml:space="preserve">Dispositivo de Captura ou de Cartões - Trilhas. </t>
  </si>
  <si>
    <t>Alteração de animação de componentes 2D/3D para os canais de realidade estendida.</t>
  </si>
  <si>
    <t>5.22.16</t>
  </si>
  <si>
    <t>ListDescArt367</t>
  </si>
  <si>
    <t xml:space="preserve">Dispositivo de Segurança, de Comunicação Móvel ou de SmartCard. </t>
  </si>
  <si>
    <t>Desenvolvimento rigging de componentes 2D/3D para a interface de usuário para os canais de realidade estendida</t>
  </si>
  <si>
    <t>5.22.21</t>
  </si>
  <si>
    <t>ListDescArt372</t>
  </si>
  <si>
    <t xml:space="preserve">Dispositivo de Mecânica Fina. </t>
  </si>
  <si>
    <t>Alteração rigging de componentes 2D/3D para a interface de usuário para os canais de realidade estendida.</t>
  </si>
  <si>
    <t>5.22.22</t>
  </si>
  <si>
    <t>ListDescArt373</t>
  </si>
  <si>
    <t xml:space="preserve">Módulos RPR/PRT Impressora, STU Acessibilidade, FLK Flicker, HRD Configuração ou Touch Screen. </t>
  </si>
  <si>
    <t>Criação de script em Python para Maya, Substance Painter, Substance Designer, Houdini.</t>
  </si>
  <si>
    <t>5.22.25</t>
  </si>
  <si>
    <t>ListDescArt376</t>
  </si>
  <si>
    <t xml:space="preserve">Módulos BCR Código Barras, DPC Câmera, PIN Teclado PIN ou CRW Trilhas. </t>
  </si>
  <si>
    <t>Alteração de script em Python para Maya, Substance Painter, Substance Designer, Houdini.</t>
  </si>
  <si>
    <t>5.22.26</t>
  </si>
  <si>
    <t>ListDescArt377</t>
  </si>
  <si>
    <t xml:space="preserve">Módulos AIO Sensores, EPP/EP2 Teclado 
Criptográfico, BIO Identificação Biométrica, 
CCR/NFC Comunicação Móvel ou SMC SmartCard. </t>
  </si>
  <si>
    <t>Criação de script em MEL para Maya.</t>
  </si>
  <si>
    <t>5.22.27</t>
  </si>
  <si>
    <t>ListDescArt378</t>
  </si>
  <si>
    <t xml:space="preserve">Módulos BDU Dispensador Cédulas, CDR 
Reciclador Cédulas, EDU Depositário Envelopes ou FPU Impressão Cheques. 
</t>
  </si>
  <si>
    <t>Alteração de script em MEL para Maya.</t>
  </si>
  <si>
    <t>5.22.28</t>
  </si>
  <si>
    <t>ListDescArt379</t>
  </si>
  <si>
    <t xml:space="preserve">Módulo de Monitoração Cli ou Outros de baixa complexidade. </t>
  </si>
  <si>
    <t>Criação de script em VEX para Houdini.</t>
  </si>
  <si>
    <t>5.22.29</t>
  </si>
  <si>
    <t>ListDescArt380</t>
  </si>
  <si>
    <t xml:space="preserve">Módulo de Contabilidade ou de Monitoração Srv. </t>
  </si>
  <si>
    <t>Alteração de script em VEX para Houdini.</t>
  </si>
  <si>
    <t>5.22.30</t>
  </si>
  <si>
    <t>ListDescArt381</t>
  </si>
  <si>
    <t xml:space="preserve">Módulo de Comunicação, de Atualização ou de Gerenciamento. </t>
  </si>
  <si>
    <t>Criação de Shader para Unity.</t>
  </si>
  <si>
    <t>5.22.31</t>
  </si>
  <si>
    <t>ListDescArt382</t>
  </si>
  <si>
    <t>Alteração de Shader para Unity.</t>
  </si>
  <si>
    <t>5.22.32</t>
  </si>
  <si>
    <t>ListDescArt383</t>
  </si>
  <si>
    <t>Instalação / Versionamento de Api Manager</t>
  </si>
  <si>
    <t>5.23.1</t>
  </si>
  <si>
    <t>ListDescArt384</t>
  </si>
  <si>
    <t>Integração de Componentes do API Manager</t>
  </si>
  <si>
    <t>5.23.2</t>
  </si>
  <si>
    <t>ListDescArt385</t>
  </si>
  <si>
    <t>Por Função ou Método</t>
  </si>
  <si>
    <t>Classes de suporte a transações (bbfile, bbstring, bbtk, qrcode, transactionbase, profiles, fieldvalidate, trace, …)</t>
  </si>
  <si>
    <t>Troca de certificados</t>
  </si>
  <si>
    <t>5.23.3</t>
  </si>
  <si>
    <t>ListDescArt386</t>
  </si>
  <si>
    <t>Integração com ferramenta externa de Log</t>
  </si>
  <si>
    <t>5.23.4</t>
  </si>
  <si>
    <t>ListDescArt387</t>
  </si>
  <si>
    <t>Classes de Comunicação, Atualver, Gerente e controladoras de dispositivos(AIO, CRW/MSR, SMC, BCR, RPR/PTR, BDU, EDU, CDR, STU, EPP/PIN, FPU, HRD, CCR/NFC, BIO, FLK, …)</t>
  </si>
  <si>
    <t>Integração com solução externa de autenticação / autorização</t>
  </si>
  <si>
    <t>5.23.5</t>
  </si>
  <si>
    <t>ListDescArt388</t>
  </si>
  <si>
    <t>Criação de script de automação</t>
  </si>
  <si>
    <t>5.23.6</t>
  </si>
  <si>
    <t>ListDescArt389</t>
  </si>
  <si>
    <t>Por iteração/”perna”</t>
  </si>
  <si>
    <t>Transações (.pot. .cpp, .itd, ...)</t>
  </si>
  <si>
    <t>Tunning de Aplicação</t>
  </si>
  <si>
    <t>5.23.7</t>
  </si>
  <si>
    <t>ListDescArt390</t>
  </si>
  <si>
    <t>Monitoração de solução de API Manager</t>
  </si>
  <si>
    <t>5.23.8</t>
  </si>
  <si>
    <t>ListDescArt391</t>
  </si>
  <si>
    <t>Por Arquivo</t>
  </si>
  <si>
    <t>Arquivos com INIs, Makefiles, scripts, XML, RPMs</t>
  </si>
  <si>
    <t>Integração com Catálogo Corporativo de T.I</t>
  </si>
  <si>
    <t>5.23.9</t>
  </si>
  <si>
    <t>ListDescArt392</t>
  </si>
  <si>
    <t>Elaboração de roteiro contendo a descrição de comandos e/ou imagens de telas correspondentes que devem guiar procedimentos de instrução, instalação e/ou configuração. O roteiro deverá ser anexado à tarefa ALM correspondente</t>
  </si>
  <si>
    <t>Integração com LDAP</t>
  </si>
  <si>
    <t>5.23.10</t>
  </si>
  <si>
    <t>ListDescArt393</t>
  </si>
  <si>
    <t xml:space="preserve">Texto simples com até 05 variáveis/campos, preenchendo até uma página; </t>
  </si>
  <si>
    <t>Teste de funcionalidade e de estresse</t>
  </si>
  <si>
    <t>5.23.11</t>
  </si>
  <si>
    <t>ListDescArt394</t>
  </si>
  <si>
    <t xml:space="preserve">De 06 a 15 variáveis/campos e/ou textos com mais de uma página; </t>
  </si>
  <si>
    <t>Autenticação e autorização em microsserviços</t>
  </si>
  <si>
    <t>5.23.12</t>
  </si>
  <si>
    <t>ListDescArt395</t>
  </si>
  <si>
    <t xml:space="preserve">Mais de 15 variáveis/campos diferentes; </t>
  </si>
  <si>
    <t>Passagem de conhecimento</t>
  </si>
  <si>
    <t>5.23.13</t>
  </si>
  <si>
    <t>ListDescArt396</t>
  </si>
  <si>
    <t xml:space="preserve">Texto simples com até 05 variáveis/campos a serem alterados, preenchendo até uma página; </t>
  </si>
  <si>
    <t>Construção de Componente de Integração</t>
  </si>
  <si>
    <t>5.23.14</t>
  </si>
  <si>
    <t>ListDescArt449</t>
  </si>
  <si>
    <t xml:space="preserve">De 06 a 15 variáveis/campos a serem alterados ou incluídos e/ou textos com mais de uma página; </t>
  </si>
  <si>
    <t>Testes de componente de integração</t>
  </si>
  <si>
    <t>5.23.15</t>
  </si>
  <si>
    <t>ListDescArt450</t>
  </si>
  <si>
    <t xml:space="preserve">Mais de 15 variáveis/campos diferentes a serem alterados e/ou necessidade de alteração da lógica do formulário; </t>
  </si>
  <si>
    <t>Atendimento de chamados de componente de integração</t>
  </si>
  <si>
    <t>5.23.16</t>
  </si>
  <si>
    <t>ListDescArt451</t>
  </si>
  <si>
    <t xml:space="preserve">Criação de chancelas, logos, fundo chapado, etc; </t>
  </si>
  <si>
    <t>Construção de aplicações de automação nativas de kubernetes utilizando os frameworks Operator Framework, Kubebuilder, Kudo.</t>
  </si>
  <si>
    <t>5.24.1</t>
  </si>
  <si>
    <t>ListDescArt397</t>
  </si>
  <si>
    <t>Alteração de aplicações de automação nativas de kubernetes utilizando os frameworks Operator Framework, Kubebuilder, Kudo.</t>
  </si>
  <si>
    <t>5.24.2</t>
  </si>
  <si>
    <t>ListDescArt398</t>
  </si>
  <si>
    <t>Criação de ofertas de serviços cloud baseados em templates de objetos kubernetes seguindo o framework HelmChart.</t>
  </si>
  <si>
    <t>5.24.3</t>
  </si>
  <si>
    <t>ListDescArt399</t>
  </si>
  <si>
    <t>Alteração de ofertas de serviços cloud baseados em templates de objetos kubernetes seguindo o framework HelmChart.</t>
  </si>
  <si>
    <t>5.24.4</t>
  </si>
  <si>
    <t>ListDescArt400</t>
  </si>
  <si>
    <t>Criação de ofertas de serviços cloud baseados em Ansible e Python e OpensServiceBroker.</t>
  </si>
  <si>
    <t>5.24.5</t>
  </si>
  <si>
    <t>ListDescArt401</t>
  </si>
  <si>
    <t>Alteração de ofertas de serviços cloud baseados em Ansible, Python e OpensServiceBroker.</t>
  </si>
  <si>
    <t>5.24.6</t>
  </si>
  <si>
    <t>ListDescArt402</t>
  </si>
  <si>
    <t>Construção de ambientes de Plataforma como Serviço baseadas em kubernetes.</t>
  </si>
  <si>
    <t>5.24.7</t>
  </si>
  <si>
    <t>ListDescArt403</t>
  </si>
  <si>
    <t xml:space="preserve">Até 10 funções implementadas. </t>
  </si>
  <si>
    <t>Alteração de ambientes de Plataforma como Serviço baseadas em kubernetes.</t>
  </si>
  <si>
    <t>5.24.8</t>
  </si>
  <si>
    <t>ListDescArt404</t>
  </si>
  <si>
    <t xml:space="preserve">De 11 Até 20 funções implementadas. </t>
  </si>
  <si>
    <t>Construção de esteiras que tratam códigos fonte relacionados ao provisionamento e configuração de infraestrutura</t>
  </si>
  <si>
    <t>5.24.9</t>
  </si>
  <si>
    <t>ListDescArt411</t>
  </si>
  <si>
    <t xml:space="preserve">Acima de 20 funções implementadas. </t>
  </si>
  <si>
    <t>Elaboração de roteiro de serviços, aplicações, procedimentos relacionados à construção e configuração de infraestrutura</t>
  </si>
  <si>
    <t>5.24.10</t>
  </si>
  <si>
    <t>ListDescArt412</t>
  </si>
  <si>
    <t>Criar configuração de infraestrutura para execução ou deploy de aplicações na plataforma de processamento Cloud</t>
  </si>
  <si>
    <t>5.24.11</t>
  </si>
  <si>
    <t>ListDescArt413</t>
  </si>
  <si>
    <t>Realizar análise do recurso a ser exposto na API</t>
  </si>
  <si>
    <t>5.25.6</t>
  </si>
  <si>
    <t>ListDescArt481</t>
  </si>
  <si>
    <t>Realizar mapeamento dos erros do recurso a ser exposto na API</t>
  </si>
  <si>
    <t>5.25.7</t>
  </si>
  <si>
    <t>ListDescArt482</t>
  </si>
  <si>
    <t>Elaborar documento Swagger</t>
  </si>
  <si>
    <t>5.25.8</t>
  </si>
  <si>
    <t>ListDescArt483</t>
  </si>
  <si>
    <t>Atualizar documento Swagger</t>
  </si>
  <si>
    <t>5.25.9</t>
  </si>
  <si>
    <t>ListDescArt484</t>
  </si>
  <si>
    <t xml:space="preserve">Até 20 variáveis tratadas. </t>
  </si>
  <si>
    <t>Realizar parametrização do recurso na ferramenta de gateway</t>
  </si>
  <si>
    <t>5.25.10</t>
  </si>
  <si>
    <t>ListDescArt485</t>
  </si>
  <si>
    <t xml:space="preserve">De 21 até 50 variáveis tratadas. </t>
  </si>
  <si>
    <t>Atualizar parametrização dos recursos na ferramenta de gateway</t>
  </si>
  <si>
    <t>5.25.11</t>
  </si>
  <si>
    <t>ListDescArt486</t>
  </si>
  <si>
    <t xml:space="preserve">Acima de 50 variáveis tratadas. </t>
  </si>
  <si>
    <t>Testar recurso no GW</t>
  </si>
  <si>
    <t>5.25.12</t>
  </si>
  <si>
    <t>Elaboração de documento de arquitetura da aplicação Cloud</t>
  </si>
  <si>
    <t>5.26.1</t>
  </si>
  <si>
    <t>ListDescArt442</t>
  </si>
  <si>
    <t>Elaboração de documentação README e documentos auxiliares da aplicação</t>
  </si>
  <si>
    <t>5.26.2</t>
  </si>
  <si>
    <t>ListDescArt443</t>
  </si>
  <si>
    <t>Construção/Alteração de arquivos requirements ou values para deploy no ambiente Cloud</t>
  </si>
  <si>
    <t>5.26.3</t>
  </si>
  <si>
    <t>ListDescArt444</t>
  </si>
  <si>
    <t xml:space="preserve">Até 5 instruções implementadas. </t>
  </si>
  <si>
    <t>Passagem de conhecimento específico / estratégico de tecnologia cloud</t>
  </si>
  <si>
    <t>5.26.4</t>
  </si>
  <si>
    <t>ListDescArt445</t>
  </si>
  <si>
    <t xml:space="preserve">De 6 a 10 instruções implementadas. </t>
  </si>
  <si>
    <t>Criação/Alteração de promql para tratamento de dados com origem nas métricas das aplicações</t>
  </si>
  <si>
    <t>5.27.1</t>
  </si>
  <si>
    <t>ListDescArt446</t>
  </si>
  <si>
    <t>Acima de 10 instruções implementadas.</t>
  </si>
  <si>
    <t>Criação/Alteração de alertas com base em consultas promql</t>
  </si>
  <si>
    <t>5.27.2</t>
  </si>
  <si>
    <t>ListDescArt447</t>
  </si>
  <si>
    <t>Criação/Alteração de dashboards para exibição das métricas das aplicações</t>
  </si>
  <si>
    <t>5.27.3</t>
  </si>
  <si>
    <t>ListDescArt448</t>
  </si>
  <si>
    <t>Modelo lógico de dados</t>
  </si>
  <si>
    <t>5.28.1</t>
  </si>
  <si>
    <t>ListDescArt493</t>
  </si>
  <si>
    <t>Carga de dados</t>
  </si>
  <si>
    <t>5.28.2</t>
  </si>
  <si>
    <t>ListDescArt494</t>
  </si>
  <si>
    <t>Formulário web UI Builder</t>
  </si>
  <si>
    <t>5.28.3</t>
  </si>
  <si>
    <t>ListDescArt495</t>
  </si>
  <si>
    <t>Interface Mobile Mobile Card Builder</t>
  </si>
  <si>
    <t>5.28.4</t>
  </si>
  <si>
    <t>ListDescArt496</t>
  </si>
  <si>
    <t>Automated Workflow Flow Designer</t>
  </si>
  <si>
    <t>5.28.5</t>
  </si>
  <si>
    <t>ListDescArt497</t>
  </si>
  <si>
    <t>Integração - API SOAP ou REST</t>
  </si>
  <si>
    <t>5.28.6</t>
  </si>
  <si>
    <t>ListDescArt498</t>
  </si>
  <si>
    <t>Integração - JDBC</t>
  </si>
  <si>
    <t>5.28.7</t>
  </si>
  <si>
    <t>ListDescArt499</t>
  </si>
  <si>
    <t>Relatório</t>
  </si>
  <si>
    <t>5.28.8</t>
  </si>
  <si>
    <t>ListDescArt500</t>
  </si>
  <si>
    <t xml:space="preserve">Até 2 componentes implementados. </t>
  </si>
  <si>
    <t>Elaborar o Plano de Testes para execução manual de testes</t>
  </si>
  <si>
    <t>6.1.1</t>
  </si>
  <si>
    <t>ListDescArt189</t>
  </si>
  <si>
    <t xml:space="preserve">De 3 a 5 componentes implementados. </t>
  </si>
  <si>
    <t xml:space="preserve">Especificar Casos de Testes para execução manual de testes </t>
  </si>
  <si>
    <t>6.1.2</t>
  </si>
  <si>
    <t>ListDescArt190</t>
  </si>
  <si>
    <t xml:space="preserve">Acima de 5 componentes  implementados. </t>
  </si>
  <si>
    <t>Preparar a massa de dados para a execução manual de testes</t>
  </si>
  <si>
    <t>6.1.3</t>
  </si>
  <si>
    <t>ListDescArt191</t>
  </si>
  <si>
    <t>Executar manualmente cenário de teste, analisar os resultados e registrar defeitos detectados (até 3 ciclos)</t>
  </si>
  <si>
    <t>6.1.4</t>
  </si>
  <si>
    <t>ListDescArt192</t>
  </si>
  <si>
    <t>Reexecutar manualmente casos de teste, inclusive Testes de Compatibilidade, analisar os resultados e registrar defeitos detectados a partir o 4º. ciclo de execuções</t>
  </si>
  <si>
    <t>6.1.5</t>
  </si>
  <si>
    <t>ListDescArt193</t>
  </si>
  <si>
    <t>Executar Testes de Compatibilidade, analisar os resultados e registrar defeitos detectados</t>
  </si>
  <si>
    <t>6.1.6</t>
  </si>
  <si>
    <t>ListDescArt194</t>
  </si>
  <si>
    <t xml:space="preserve">Até 10 instruções implementadas. </t>
  </si>
  <si>
    <t>Alterar cenário de Testes para execução manual de testes</t>
  </si>
  <si>
    <t>6.1.7</t>
  </si>
  <si>
    <t>ListDescArt195</t>
  </si>
  <si>
    <t xml:space="preserve">De 11 a 20 instruções implementadas. </t>
  </si>
  <si>
    <t>Preencher planilha de rastreabilidade de funcionalidade – cenários - scripts</t>
  </si>
  <si>
    <t>6.1.8</t>
  </si>
  <si>
    <t>ListDescArt414</t>
  </si>
  <si>
    <t xml:space="preserve">Acima de 20 instruções implementadas. </t>
  </si>
  <si>
    <t>Elaborar o Plano de Testes para execução automatizada de testes</t>
  </si>
  <si>
    <t>6.2.1</t>
  </si>
  <si>
    <t>ListDescArt196</t>
  </si>
  <si>
    <t>Especificar cenário de Teste para execução automatizada de teste</t>
  </si>
  <si>
    <t>6.2.2</t>
  </si>
  <si>
    <t>ListDescArt197</t>
  </si>
  <si>
    <t>Preparação de ambiente de desenvolvimento do teste</t>
  </si>
  <si>
    <t>6.2.3</t>
  </si>
  <si>
    <t>ListDescArt198</t>
  </si>
  <si>
    <t>Configuração do projeto para teste unitário ou serviço/API</t>
  </si>
  <si>
    <t>6.2.4</t>
  </si>
  <si>
    <t>ListDescArt199</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</si>
  <si>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</si>
  <si>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Codificar script para a realização automatizada de teste</t>
  </si>
  <si>
    <t>6.2.5</t>
  </si>
  <si>
    <t>ListDescArt200</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</si>
  <si>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</si>
  <si>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Preparar a massa de dados para a execução automatizada dos teste</t>
  </si>
  <si>
    <t>6.2.6</t>
  </si>
  <si>
    <t>ListDescArt201</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</si>
  <si>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</si>
  <si>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Atualização do aplicativo e execução dos scripts na ferramenta qTeste</t>
  </si>
  <si>
    <t>6.2.7</t>
  </si>
  <si>
    <t>ListDescArt202</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</si>
  <si>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</si>
  <si>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Registrar e realizar o tratamento do defeito oriundo da execução de testes pela ferramenta qTeste
</t>
  </si>
  <si>
    <t>6.2.8</t>
  </si>
  <si>
    <t>ListDescArt203</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</si>
  <si>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</si>
  <si>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Executar o disparo manual da execução automatizada do script de teste, analisar os resultados e registrar defeitos detectados</t>
  </si>
  <si>
    <t>6.2.9</t>
  </si>
  <si>
    <t>ListDescArt204</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</si>
  <si>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</si>
  <si>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Alterar script(s) para a realização automatizada de testes</t>
  </si>
  <si>
    <t>6.2.10</t>
  </si>
  <si>
    <t>ListDescArt405</t>
  </si>
  <si>
    <t>Por componente</t>
  </si>
  <si>
    <t xml:space="preserve">Até 6 regras de comportamento.  (Ex. Ações que podem ser executadas e/ou formas de exibição do componente). </t>
  </si>
  <si>
    <t>Criar e implantar suíte para a execução conjunta de scripts de testes automatizados</t>
  </si>
  <si>
    <t>6.2.11</t>
  </si>
  <si>
    <t>ListDescArt406</t>
  </si>
  <si>
    <t xml:space="preserve">De 7 a 12 regras de comportamento. (Ex. Ações que podem ser executadas e/ou formas de exibição do componente). </t>
  </si>
  <si>
    <t>Alterar suíte para a execução conjunta de scripts de testes automatizados</t>
  </si>
  <si>
    <t>6.2.12</t>
  </si>
  <si>
    <t>ListDescArt407</t>
  </si>
  <si>
    <t xml:space="preserve">Acima de 12 regras de comportamento. (Ex. Ações que podem ser executadas e/ou formas de exibição do componente). </t>
  </si>
  <si>
    <t>Construção de script com código customizado</t>
  </si>
  <si>
    <t>6.2.13</t>
  </si>
  <si>
    <t>ListDescArt408</t>
  </si>
  <si>
    <t xml:space="preserve">Até 6 regras de comportamento. (Ex. Ações que podem ser executadas e/ou formas de exibição do componente). </t>
  </si>
  <si>
    <t>Preencher planilha de rastreabilidade de funcionalidade – cenários - scripts.</t>
  </si>
  <si>
    <t>6.2.14</t>
  </si>
  <si>
    <t>ListDescArt409</t>
  </si>
  <si>
    <t>Relatório de Testes não funcionais</t>
  </si>
  <si>
    <t>6.2.15</t>
  </si>
  <si>
    <t>ListDescArt415</t>
  </si>
  <si>
    <t xml:space="preserve">Mais 12 regras de comportamento. (Ex. Ações que podem ser executadas e/ou formas de exibição do componente). </t>
  </si>
  <si>
    <t>Realizar repasse técnico de conhecimento relacionado a processos ou ferramentas para uma pessoa</t>
  </si>
  <si>
    <t>6.2.16</t>
  </si>
  <si>
    <t>ListDescArt416</t>
  </si>
  <si>
    <t xml:space="preserve">Até 10 métodos codificados em todas as classes relacionadas à funcionalidade (não considerar métodos que podem ser gerados automaticamente como, por exemplo, getters e setters). </t>
  </si>
  <si>
    <t>Preparar e realizar repasse técnico de conhecimento relacionado a processos ou ferramentas para um grupo pequeno de pessoas</t>
  </si>
  <si>
    <t>6.2.17</t>
  </si>
  <si>
    <t>ListDescArt417</t>
  </si>
  <si>
    <t xml:space="preserve">De 11 a 20 métodos codificados em todas as classes relacionadas à funcionalidade (não considerar métodos que podem ser gerados automaticamente como por exemplo getters e setters). </t>
  </si>
  <si>
    <t>Preparar e realizar repasse técnico de conhecimento relacionado a processos ou ferramentas em uma apresentação formal de evento de guilda, live, Atuação ou formatos análogos para grupo médio ou grande de pessoas</t>
  </si>
  <si>
    <t>6.2.18</t>
  </si>
  <si>
    <t>ListDescArt418</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</si>
  <si>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</si>
  <si>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</si>
  <si>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</si>
  <si>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</si>
  <si>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</si>
  <si>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</si>
  <si>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</si>
  <si>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</si>
  <si>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</si>
  <si>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</si>
  <si>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</si>
  <si>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</si>
  <si>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</si>
  <si>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</si>
  <si>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</si>
  <si>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</si>
  <si>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</si>
  <si>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</si>
  <si>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</si>
  <si>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</si>
  <si>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</si>
  <si>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</si>
  <si>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</si>
  <si>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</si>
  <si>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</si>
  <si>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</si>
  <si>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</si>
  <si>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</si>
  <si>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</si>
  <si>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</si>
  <si>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</si>
  <si>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</si>
  <si>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</si>
  <si>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</si>
  <si>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</si>
  <si>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</si>
  <si>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</si>
  <si>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</si>
  <si>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Por tabela </t>
  </si>
  <si>
    <t xml:space="preserve">Carregar base de dados. </t>
  </si>
  <si>
    <t xml:space="preserve">Descarregar base de dados. </t>
  </si>
  <si>
    <t xml:space="preserve">Por pacote de até 10 objetos </t>
  </si>
  <si>
    <t xml:space="preserve">Recompilar objeto(s) por motivos registrados pelo demandante.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</si>
  <si>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</si>
  <si>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</si>
  <si>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Por participante em sprint quinzenal</t>
  </si>
  <si>
    <t xml:space="preserve">Atuar e colaborar em time ágil de forma sistemática, participando em atividades de planejamento e revisão de trabalhos, retrospectiva e apresentação de resultados. 
Entrega: participação registrada no ALM ou recurso similar.</t>
  </si>
  <si>
    <t xml:space="preserve">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</si>
  <si>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 xml:space="preserve">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</si>
  <si>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</si>
  <si>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por mensagem</t>
  </si>
  <si>
    <t xml:space="preserve">Realizar o cadastramento e/ou a vinculação da mensagem no sistema MSG (Ocorrências de Mensagens).
A mensagem deverá estar nos padrões estabelecidos pela Ditec no “Guia de boas práticas de redação de mensagens para usuários.</t>
  </si>
  <si>
    <t>por participate em sprint (podendo atuar em até 2 times por sprint )</t>
  </si>
  <si>
    <t>Facilitar atividades de planejamento e apresentação dos trabalhos em times ágeis, bem como apoiar a evolução do time através da melhoria contínua, tendo como base os valores e princípios do manifesto ágil. Entregas: - Plano de melhoria contínua do processo de trabalho do time; - Lista de impedimentos do time em que atua; - Levantamento de métricas do time para avaliar a evolução da eficiência e métrica de produto/serviço para avaliar a evolução da eficácia. Os registros das entregas deverão ser realizados no ALM ou recurso similar.</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</si>
  <si>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</si>
  <si>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</si>
  <si>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Tarefa no ALM, pela qual o responsável seja um funcionário do BB, contendo o relatório ou manual</t>
  </si>
  <si>
    <t>Tarefa ALM (ou similar) contendo relatório descrevendo: (1) Causa raiz da situação do problema/performance (2) Evidências do problema de erro ou performance (3) Pesquisas, análises e testes realizados (4) Proposta(s) de solução</t>
  </si>
  <si>
    <t>Por integração</t>
  </si>
  <si>
    <t>Tarefa ALM (ou similar), pela qual o responsável seja um funcionário do BB, contendo evidências da execução dos testes de integração realizados</t>
  </si>
  <si>
    <t>por objeto</t>
  </si>
  <si>
    <t>Criação de Regra para fluxo de trabalho existente (objeto RuleSet)</t>
  </si>
  <si>
    <t>Criação de Biblioteca JavaScript (por função do objeto ScriptLibrary)</t>
  </si>
  <si>
    <t>Criação de objetos de tipos não especificados (Menu/Triggers/Object/Process/States/etc.)</t>
  </si>
  <si>
    <t>Manutenção de Regra existente (objeto RuleSet)</t>
  </si>
  <si>
    <t>Manutenção de de Fase ou Transições entre Fases (objeto WorkflowPhase)</t>
  </si>
  <si>
    <t>Manutenção de Estrutura de Banco de Dados (objeto dbdict ou datadict)</t>
  </si>
  <si>
    <t>Manutenção de Tela de Design de Formulário (objeto format)</t>
  </si>
  <si>
    <t>Manutenção de Regras de Controle de Formulário (objeto formatcontrol)</t>
  </si>
  <si>
    <t>Manutenção de Regras de Tela de Exibição (objeto displayscreen)</t>
  </si>
  <si>
    <t>Manutenção de Botões de Tela (onjeto displayoption)</t>
  </si>
  <si>
    <t>Manutenção de Wizards (objeto wizard)</t>
  </si>
  <si>
    <t>Implementação ou Ajustes em uma Biblioteca JavaScript (objeto ScriptLibrary)</t>
  </si>
  <si>
    <t>Manutenção em Web Service (objeto extaccess)</t>
  </si>
  <si>
    <t>Manutenção em Web Services (objeto extaction)</t>
  </si>
  <si>
    <t>Manutenção em módulo Java para carga de arquivos</t>
  </si>
  <si>
    <t>Manutenção de objetos de tipos não especificados (Menu/Triggers/Object/Process/States/etc.)</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</si>
  <si>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</si>
  <si>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</si>
  <si>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</si>
  <si>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</si>
  <si>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</si>
  <si>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</si>
  <si>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</si>
  <si>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</si>
  <si>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</si>
  <si>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</si>
  <si>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</si>
  <si>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Estrutura padrão de integração externa (IIB,transportes e troca de certificados) ou uso de estrutura divergente da padrão. Os parâmetros devem estar condizentes com aqueles cadastrados no Catálogo de Integração Externa, ou em caso de exceção que conste a devida justificativa.</t>
  </si>
  <si>
    <t>Estrutura padrão de integração externa (IIB, transportes e troca de certificados) ou uso de estrutura divergente da padrão. Os parâmetros devem estar condizentes com aqueles cadastrados no Catálogo de Integração Externa, ou em caso de exceção que conste a devida justificativa.</t>
  </si>
  <si>
    <t>O documentação da aplicação deve estar armazenada no repositório especifico e o deploy realizado no ambiente de desenvolvimento.</t>
  </si>
  <si>
    <t>Realizar testes de integração com a equipe de responsável pelo serviço para validar os possíveis cenários envolvendo a aplicação.</t>
  </si>
  <si>
    <t>Analisar e propor solução de integração com base em siglas e serviçosdisponíveis;Prover informações de integração com base em siglas e serviços disponíveis;Gerar conteúdo para documentação e suporte das siglas e serviços da integração; Entrega/Repositório: detalhamento da solução em tarefa no ALM ou similar, informado na OF.</t>
  </si>
  <si>
    <t>ListDescArt465</t>
  </si>
  <si>
    <t>Por Integração</t>
  </si>
  <si>
    <t>Aplicações que não usam o padrão de operação/contrato IIB e portanto necessitam de uma análise específica.</t>
  </si>
  <si>
    <t>ListDescArt466</t>
  </si>
  <si>
    <t>Tarefa ALM (ou similar) contendo relatório descrevendo: (1) Causa raiz da situação/problema (2) Evidências do problema (3) Pesquisas, análises e testes realizados (4) Proposta(s) de solução</t>
  </si>
  <si>
    <t>Por mapa de conversão</t>
  </si>
  <si>
    <t>Construir, estruturar e formatar mapa de conversão XML/Positional na ferramenta Map Editor, da suite IBM Sterling Business Integrator, de acordo com os insumos disponiblizados (manual técnico e XSDs). Entrega: mapa de conversão (arquivo .map), arquivo compilado (arquivo .txo) e copybook.</t>
  </si>
  <si>
    <t>Alterar/versionar mapa de conversão XML/Positional na ferramenta Map Editor, da suite IBM Sterling Business Integrator, de acordo com os insumos disponiblizados (mapa de conversão anterior, manual técnico e XSDs). Entrega: mapa de conversão (arquivo .map), arquivo compilado (arquivo .txo) e copybook</t>
  </si>
  <si>
    <t>Construir, estruturar e formatar mapa de conversão Positional/Positional ou CSV/Positional na ferramenta Map Editor, da suite IBM Sterling Business Integrator, de acordo com os insumos disponiblizados (manual técnico e De-Para). Entrega: mapa de conversão (arquivo .map) e arquivo compilado (arquivo .txo).</t>
  </si>
  <si>
    <t>Alterar/versionar mapa de conversão Positional/Positional ou CSV/Positional na ferramenta Map Editor, da suite IBM Sterling Business Integrator, de acordo com os insumos disponiblizados (mapa de conversão anterior, manual técnico e De-Para). Entrega: mapa de conversão (arquivo .map) e arquivo compilado (arquivo .txo).</t>
  </si>
  <si>
    <t>Realizar as atividades abaixo relacionadas, de acordo com os scripts disponibilizados: - Análise, registro e condução de demandas; - Interação direta com os demandantes/intervenientes, tirando dúvidas e oferecendo todo o suporte necessário. Entrega: História, Tarefa e Entrega GENTI concluídas e registradas na OF.</t>
  </si>
  <si>
    <t>Por plano de teste</t>
  </si>
  <si>
    <t>Realizar as atividades abaixo relacionadas, de acordo com os scripts disponibilizados: - Realização de testes e registro de evidências. Entrega: Evidências de teste registradas, executadas, validadas e aceitas no RQM e QTeste, e registradas na OF.</t>
  </si>
  <si>
    <t>Por registro de liberação</t>
  </si>
  <si>
    <t>Realizar as atividades abaixo relacionadas, de acordo com os scripts disponibilizados: - Disponibilização de mapas de conversão em ambiente de homologação. Entrega: RMDs/RLBs executados e finalizados, no GSTI, em ambiente de homologação, e registrados na OF.</t>
  </si>
  <si>
    <t>Realizar as atividades abaixo relacionadas, de acordo com os scripts disponibilizados: - Análise, registro e solução de incidentes/problemas. Entrega: RDI redirecionado ou solucionado, finalizado e validado no GSTI, e registrado na OF e/ou Tarefa.</t>
  </si>
  <si>
    <t>por nó (pai ou filho) ou história</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</si>
  <si>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</si>
  <si>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por intenção/entidade</t>
  </si>
  <si>
    <t>Incluir ou alterar intenção ou entidade.</t>
  </si>
  <si>
    <t>Prospectar novas ferramentas e metodologias para aplicação em curadoria. Entrega: relatório contendo introdução, objetivo da pesquisa, detalhamento dos trabalhos e conclusão dos estudos</t>
  </si>
  <si>
    <t>por produto</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</si>
  <si>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</si>
  <si>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</si>
  <si>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por lote</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</si>
  <si>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</si>
  <si>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por teste</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</si>
  <si>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</si>
  <si>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</si>
  <si>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por cenário</t>
  </si>
  <si>
    <t>Incluir um cenário de testes automatizados na ferramenta específica Entrega: documento com descrição dos casos de teste e cenários com evidências de inclusão</t>
  </si>
  <si>
    <t>Prospectar novas ferramentas e tecnologias para realidade estendida Entrega: relatório contendo introdução, objetivo da pesquisa, detalhamento dos trabalhos e conclusão dos estudos.</t>
  </si>
  <si>
    <t>Testar novas ferramentas e tecnologias para realidade estendida Entrega: relatório contendo o objetivo dos testes, evidenciando etapas realizadas, resultados e parecer técnico.</t>
  </si>
  <si>
    <t>Por gameObject</t>
  </si>
  <si>
    <t>• Criação de componente 3D de complexidade simples para realidade virtual e/ou realidade aumentada que envolva as atividades abaixo: • Modelagem 3D; • Mapeamento UV para texturização; • Texturização; • Integração com a Unity</t>
  </si>
  <si>
    <t>• Alteração de componente 3D de complexidade simples para realidade virtual que envolva todas as atividades abaixo: • Modelagem 3D; • Mapeamento UV para texturização; • Texturização; • Integração com a Unity</t>
  </si>
  <si>
    <t>Por renderização</t>
  </si>
  <si>
    <t>• Criação de sets de componentes 3D; • Mapeamento de UV de set de componentes 3D; • Criação e configuração de materiais para render; • Criação de iluminação de cena; • Otimização de parâmetros de render; • Criação e configuração de instância de render; • Monitoramento de instância de render; • Implementação de resultado de render na Unity;</t>
  </si>
  <si>
    <t>• Criação de sets de componentes 2D; • Otimização de parâmetros de render; • Criação e configuração de instância de render; • Monitoramento de instância de render; • Implementação de resultado de render na Unity;</t>
  </si>
  <si>
    <t>Criação de componente 2D para realidade virtual e/ou realidade aumentada que envolva todas as atividades abaixo: • Ilustração vetorial do componente; • Integração com a Unity; • Criação de texturas avulsas de cor ou de máscaras;</t>
  </si>
  <si>
    <t>Alteração de componente 2D para realidade virtual e/ou realidade aumentada que envolva todas as atividades abaixo: • Ilustração vetorial do componente; • Integração com a Unity; • Criação de texturas avulsas de cor ou de máscaras;</t>
  </si>
  <si>
    <t>Criação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</si>
  <si>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</si>
  <si>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Alteração de animação de componente 2D/3D para realidade virtual e/ou realidade aumentada contendo todas as atividades abaixo: • Animação do componente 2D/3D; • Animação do componente 2D/3D no Unity; • Criação do controlador de animação no Unity; • Integração com a Unity</t>
  </si>
  <si>
    <t>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</si>
  <si>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</si>
  <si>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Alteração de rigging de componente 3D para realidade virtual e/ou realidade aumentada que envolva todas as atividades abaixo: • Criação de esqueleto de animação; • Criação de controladores de animação; • Pintura de influência; • Integração com a Unity</t>
  </si>
  <si>
    <t>Por Ambiente</t>
  </si>
  <si>
    <t>Instalação ou versionamento de componentes de software de solução de API Manager, englobando: Instalação ou Versionamento manual Roteirização da solução implementada Criação de script de automação do processo de instalação / versionamento</t>
  </si>
  <si>
    <t>Integração dos módulos de solução de API Manager, englobando: Integração manual dos componentes Roteirização da solução implementada Criação de script de automação do processo de integração dos componentes</t>
  </si>
  <si>
    <t>Geração e substituição de certificados nos componentes de solução de API Manager Criação de roteiro com procedimentos de geração e troca de certificados Criação de script de automação para o processo de substituição dos certificados</t>
  </si>
  <si>
    <t>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</si>
  <si>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Configuração dos componentes do API Manager para integração com soluções externas que realizam autorização e autenticação de acesso às APIs Criação de script de automação do processo de integração com solução de autenticação / autorização</t>
  </si>
  <si>
    <t>Criação de script de automação de processos relativos à componente de API Manager, como: Customização Deploy de componentes Gestão de ciclo de Vida das APIS</t>
  </si>
  <si>
    <t>Análise de melhores práticas de tunning de sistema operacional da solução de API Manager e aplicação de tais tunnings na solução Criação de script de automação para ajuste de tunning dos servidores e módulos da solução de API Manager</t>
  </si>
  <si>
    <t>Por Aplicação</t>
  </si>
  <si>
    <t>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</si>
  <si>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Integração de Service Discovery em ambiente Cloud com Catálogo Corporativo de TI</t>
  </si>
  <si>
    <t>Integração da solução de API Manager com LDAP para autenticação e autorização de usuários Criação de script de automação para configuração de integração com LDAP pelos componentes do API Manager</t>
  </si>
  <si>
    <t>Por teste</t>
  </si>
  <si>
    <t>Criação de testes de funcionalidade e de estresse em solução de API Manager com geração de relatório com os dados obtidos</t>
  </si>
  <si>
    <t>Integração de componente de segurança de microsserviços com solução externa de autorização e autenticação para permissão de execução de microsserviços na cloud Roteirização da solução implementada</t>
  </si>
  <si>
    <t>Por módulo</t>
  </si>
  <si>
    <t>Documentação para passagem de conhecimento e acompanhamento junto aos analistas que receberão o conhecimento a ser repassado referente à solução de API Manager implementada</t>
  </si>
  <si>
    <t>Desenvolvimento de componente de integração em linguagem de programação highend, incluindo criação de manuais, topologias, roteiros e procedimentos de implementação e de uso do componente</t>
  </si>
  <si>
    <t>Testes funcionais e de carga em componente de integração</t>
  </si>
  <si>
    <t>Atendimentos de dúvidas de usuários registrados em issues, wikis e demais canais corporativos e incidentes relacionados ao componente de integração</t>
  </si>
  <si>
    <t>Por aplicação</t>
  </si>
  <si>
    <t>Construção/Alteração/Evolução de automações que utilizam framewoks cloud native e permitirão extender funcionalmente as atuais plataformas</t>
  </si>
  <si>
    <t>Construção/Alteração/Evolução de automações que utilizam framewoks cloud native e permitirão extender funcionalmente as atuais plataformas.</t>
  </si>
  <si>
    <t>Por template de serviço</t>
  </si>
  <si>
    <t>Construção/Alteração/Evolução de ofertas baseadas em HelmCharts que serão consumidas pelas aplicações em execução nas plataformas de processamento.</t>
  </si>
  <si>
    <t>Construção/Alteração/Evolução de ofertas baseadas em Ansible/Python que serão disponibilizadas no Portal OaaS, Operations as a Service.</t>
  </si>
  <si>
    <t>Por releases de infra no(s) respectivo(s) cluster(s) kubernetes.</t>
  </si>
  <si>
    <t>Construção/Alteração/Evolução de Plataformas de processamento baseadas em kubernetes serviços Cloud.</t>
  </si>
  <si>
    <t>Por releases de infra no(s) respectivo(s ) cluster(s) kubernetes</t>
  </si>
  <si>
    <t>Por esteira individual</t>
  </si>
  <si>
    <t>Construção/Alteração/Evolução de esteiras responsáveis por imagens de containers de infraestrutura, verificação de códigos de infraestrutura, deploy de infraestrutura e implementação de processos.</t>
  </si>
  <si>
    <t>Por serviço ou aplicação roteirizada</t>
  </si>
  <si>
    <t>Construção/Alteração/Evolução de roteiros de serviço sobre aplicações Cloud e Automação.</t>
  </si>
  <si>
    <t>Issues ou Workitem ALM</t>
  </si>
  <si>
    <t>Pelo menos 20 configurações realizadas e formalizadas via issues git ou workitem no ALM.</t>
  </si>
  <si>
    <t>Por recurso (operação IIB)</t>
  </si>
  <si>
    <t>Efetuar o entendimento do negócio que está relacionado ao recurso da API, definir o escopo oauth e incluir o XML do recurso no GW. Entrega/Repositório: Requisição de análise (tarefa ALM ou similar) validada pelo solicitante descrevendo os itens necessários para o design da API (Nome da API, Nome do Recurso, Caminho do recurso, método, fluxo oauth e escopo), informado na OF.</t>
  </si>
  <si>
    <t>Efetuar análise das mensagens de erro cadastradas no recurso e definir o status HTTP para cada um deles. Entrega/Repositório: Requisição de mapeamento de erros (tarefa ALM ou similar) validada pelo solicitante com a lista das mensagens e seus referidos códigos http, informado na OF.</t>
  </si>
  <si>
    <t>Criar o documento Swagger conforme a parametrização que for feita no Gateway, seguindo o template definido na solicitação e atualizar o recurso /swagger. Entrega/Repositório: Requisição de criação do documento swagger (tarefa ALM ou similar) validada pelo solicitante e com o JSON anexado, informando na OF.</t>
  </si>
  <si>
    <t>Atualizar o documento Swagger conforme solicitação feita no ALM. Entrega/Repositório: Requisição de criação do documento swagger (tarefa ALM ou similar) validada pelo solicitante e com o JSON anexado, informando na OF.</t>
  </si>
  <si>
    <t>Configurar os recursos, modificadores e extratores no Gateway, conforme foi definido no Swagger. Criar respostas de Sucesso e Erros, conforme o mapeamento dos erros realizados, incluindo os respectivos dos STATUS HTTP Entrega/Repositório: Requisição da solicitação de parametrização (tarefa ALM ou similar) validada pelo solicitante e com os anexos dos prints das telas do GW, informado na OF.</t>
  </si>
  <si>
    <t>Atualizar a parametrização conforme solicitação no ALM. Entrega/Repositório: Requisição da solicitação de parametrização (tarefa ALM ou similar) validada pelo solicitante e com os anexos dos prints das telas do GW, informado na OF.</t>
  </si>
  <si>
    <t>Testar o recurso. Entrega/Repositório: Anexar na requisição de solicitação de teste (tarefa ALM ou similar) os prints das evidências de log do próprio Gateway, mostrando a requisição e resposta que será validado pelo solicitante, informado na OF.</t>
  </si>
  <si>
    <t>Por documento de arquitetura</t>
  </si>
  <si>
    <t>Análise de arquitetura da solução, produção de documento conforme padrões do BB</t>
  </si>
  <si>
    <t>Por arquivo alterado</t>
  </si>
  <si>
    <t>Elaboração de documentação do sistema, Ajustes em documentos para esteira de compilação</t>
  </si>
  <si>
    <t>Por deploy</t>
  </si>
  <si>
    <t>Ajustes em arquivos para esteira de deploy da aplicação</t>
  </si>
  <si>
    <t>Estudos, provas de conceito, análise de mercado. Buscar o que tem de moderno e boas práticas. Produção de conhecimento em ferramentas corporativas (gitlab, sharepoint ou outros) e apresentação em ritos existentes (guildas, review, reunião técnica)</t>
  </si>
  <si>
    <t>Por query</t>
  </si>
  <si>
    <t>Criação de query de consulta a métricas trazendo informação importante de monitoração das aplicações</t>
  </si>
  <si>
    <t>Por alerta</t>
  </si>
  <si>
    <t>Criação de alerta gerado a partir das informações de métricas das aplicações</t>
  </si>
  <si>
    <t>Criação de dashboard - em ferramenta gráfica - gerado a partir das informações de métricas das aplicações</t>
  </si>
  <si>
    <t>Até 5 tabelas com até 10 campos cada</t>
  </si>
  <si>
    <t>De 6 a 15 tabelas com até 10 campos cada</t>
  </si>
  <si>
    <t>De 15 a 25 tabelas com até 10 campos cada</t>
  </si>
  <si>
    <t>Por planilha (aba do MS Excel)</t>
  </si>
  <si>
    <t>Carga de dados para cada planilha (aba) do excel fornecido</t>
  </si>
  <si>
    <t>Até 20 campos</t>
  </si>
  <si>
    <t>De 21 a 35 campos</t>
  </si>
  <si>
    <t>De 36 a 50 campos</t>
  </si>
  <si>
    <t>Por aba (conjunto de applets)</t>
  </si>
  <si>
    <t>Até 3 applets</t>
  </si>
  <si>
    <t>De 4 a 10 applets</t>
  </si>
  <si>
    <t>De 11 a 20 applets</t>
  </si>
  <si>
    <t>Por workflow</t>
  </si>
  <si>
    <t>Até 10 passos</t>
  </si>
  <si>
    <t>De 11 a 20 passos</t>
  </si>
  <si>
    <t>De 21 a 50 passos</t>
  </si>
  <si>
    <t>Por integração - Importante: as APIs do ServiceNow não estarão expostas para consumo externo.</t>
  </si>
  <si>
    <t>Flow com até 10 steps Construção de endpoint no ServiceNow com até 1 transform map Premissas: endpoint externo disponível, documentação dos métodos (payload e descrição), atributos e domínio de dados, credenciais de acesso</t>
  </si>
  <si>
    <t>integração - Importante: as APIs do ServiceNow não estarão expostas para consumo externo</t>
  </si>
  <si>
    <t>Flow com 11 a 20 steps Construção de endpoint no ServiceNow, de 2 a 4 transform maps Premissas: endpoint externo disponível, documentação dos métodos (payload e descrição), atributos e domínio de dados, credenciais de acesso</t>
  </si>
  <si>
    <t>Criação de um relatório na plataforma, usando as tabelas disponíveis, com criação de até 5 variáveis</t>
  </si>
  <si>
    <t>Criação de um relatório na plataforma, usando as tabelas disponíveis, com criação de 6 até 10 variáveis</t>
  </si>
  <si>
    <t xml:space="preserve">Por PLT </t>
  </si>
  <si>
    <t xml:space="preserve">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</si>
  <si>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Por cenário de Teste</t>
  </si>
  <si>
    <t>A especificação do cenário de teste deve ser construída e vinculada à HU – História de Usuário pelo analista de teste do time e deve caracterizar o teste que será executado para determinada parte da HU.</t>
  </si>
  <si>
    <t>A massa de dados, quando necessária, deve ser preparada para cada cenário de teste pelo analista de teste do time e deve viabilizar a execução do teste para determinada parte da HU.</t>
  </si>
  <si>
    <t xml:space="preserve">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6.1.5 deste guia</t>
  </si>
  <si>
    <t>Por cenário de Teste para o conjunto de execuções a partir do 4º. Ciclo</t>
  </si>
  <si>
    <t xml:space="preserve">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</si>
  <si>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6.1.5 deste guia.</t>
  </si>
  <si>
    <t>A alteração do cenário de teste, quando necessária, deve ser realizada pelo analista de teste do time e deve caracterizar o teste que será executado para determinada parte da HU.</t>
  </si>
  <si>
    <t>Por sprint</t>
  </si>
  <si>
    <t>A planilha deve conter as informações que identifiquem quais testes foram realizados, vinculando a história de usuário, a funcionalidade, os cenários construídos, os scripts de automatização criados (se houver) e as runners de execução dos scripts (se houver)</t>
  </si>
  <si>
    <t>Por cenário de teste</t>
  </si>
  <si>
    <t>Por Configuração manual</t>
  </si>
  <si>
    <t>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</si>
  <si>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A preparação e configuração do projeto com a linguagem/framework adequado é realizada uma única vez no início da codificação do projeto pelo analista de em teste, de forma manual, para viabilizar a realização do teste unitário ou serviço/API.</t>
  </si>
  <si>
    <t xml:space="preserve">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</si>
  <si>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 xml:space="preserve">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</si>
  <si>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Por cada nova versão do aplicativo no qTeste</t>
  </si>
  <si>
    <t xml:space="preserve">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</si>
  <si>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Por defeito registrado para o desenvolvedor</t>
  </si>
  <si>
    <t>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6.1.5 deste guia.</t>
  </si>
  <si>
    <t xml:space="preserve">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6.1.5 deste guia.
2) A execução automatizada do script pela ferramenta do
qTeste está prevista dentro do item 6.2.8.
</t>
  </si>
  <si>
    <t xml:space="preserve">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</si>
  <si>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Por Suíte de execução de script de Teste</t>
  </si>
  <si>
    <t>A criação e implantação de uma suíte para execução conjunta de scripts de testes automatizados deve ser realizada pelo analista de testes e deve viabilizar a automatização da execução sequencial ou simultânea de um conjunto de testes.</t>
  </si>
  <si>
    <t>A alteração da suíte para execução conjunta de scripts de testes automatizados, quando necessária, deve ser realizada pelo analista de testes e deve viabilizar a automatização da execução sequencial ou simultânea de um conjunto de testes.</t>
  </si>
  <si>
    <t>Por Escopo</t>
  </si>
  <si>
    <t>A construção de script com código customizado ocorre quando algum tipo de teste funcional ou não funcional necessário a time precisa ser customizado em relação a padrões existes. Essa atividade é realizada pelo Analista responsável pela qualidade em testes no time ou outro analista de testes do time.</t>
  </si>
  <si>
    <t>Por sprint do time</t>
  </si>
  <si>
    <t>Por escopo de teste não funcional</t>
  </si>
  <si>
    <t>O Relatório de Testes não funcionais é o documento produzido exclusivamente pelo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t>
  </si>
  <si>
    <t>Por Atendimento</t>
  </si>
  <si>
    <t>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</si>
  <si>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</si>
  <si>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</si>
  <si>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
  </si>
  <si>
    <t xml:space="preserve"> Guia - Vrs 2.21</t>
  </si>
  <si>
    <t>Plataforma</t>
  </si>
  <si>
    <t xml:space="preserve">Unidade de medida </t>
  </si>
  <si>
    <t xml:space="preserve">Descrição da complexidade </t>
  </si>
  <si>
    <t xml:space="preserve">USTIBB
Unitário</t>
  </si>
  <si>
    <t>USTIBB Total</t>
  </si>
  <si>
    <t>Componente/Item</t>
  </si>
  <si>
    <t>Plataforma Distribuída</t>
  </si>
  <si>
    <t xml:space="preserve">	qgd-fornecedor-pfnweb/src/main/java/br/com/bb/pfn/qgd/api/models/ExcludeFromJacocoGeneratedReport.java#fdfcf92a17
</t>
  </si>
  <si>
    <t>Alteração de Objetos de Integração e Negócio Java</t>
  </si>
  <si>
    <t xml:space="preserve">	qgd-controle-pedidos/src/main/java/br/com/bb/qgd/models/PedidoAed.java#308c45dd87
	qgd-controle-pedidos/src/main/java/br/com/bb/qgd/rest/PedidosAedResource.java#e70ff141e5
	qgd-controle-pedidos/src/main/java/br/com/bb/qgd/rest/PedidosAltResource.java#e70ff141e5
	qgd-credenciamento-api/src/main/java/br/com/bb/qgd/dao/PedidoDao.java#9859705e21
	qgd-credenciamento-api/src/main/java/br/com/bb/qgd/dao/ProtocoloDao.java#9859705e21
	qgd-credenciamento-api/src/main/java/br/com/bb/qgd/rest/ProtocoloResource.java#5fee39224e
	qgd-credenciamento-api/src/main/java/br/com/bb/qgd/models/Pedido.java#64eb155c94
	qgd-credenciamento-api/src/main/java/br/com/bb/qgd/rest/PedidosResource.java#64eb155c94
	qgd-fornecedor-pfnweb/src/main/java/br/com/bb/pfn/qgd/api/resources/FuncionarioResource.java#e289992e01
</t>
  </si>
  <si>
    <t xml:space="preserve">	qgd-credenciamento-api/src/test/java/br/com/bb/qgd/HelloWorldResourceTest.java#46716ba106
	qgd-credenciamento-api/src/test/java/br/com/bb/qgd/rest/PedidosResourceTest.java#46716ba106
	qgd-fornecedor-pfnweb/src/test/java/br/com/bb/pfn/qgd/api/resources/FuncionarioResourceTest.java#fdfcf92a17
</t>
  </si>
  <si>
    <t xml:space="preserve">	qgd-credenciamento-estatico/src/app/spas/qgd/consultar-pedidos/consultar-pedidos-tpl.html#b3821d2895
	qgd-credenciamento-estatico/src/app/spas/qgd/circuito/detalhar-circuitos/detalhar-circuitos.html#e11512f45a
	qgd-credenciamento-estatico/src/app/spas/qgd/circuito/listar-circuitos/detalheCircuitos.html#e11512f45a
	qgd-credenciamento-estatico/src/app/spas/qgd/circuito/listar-circuitos/listar-circuitos-app.html#e11512f45a
	qgd-credenciamento-estatico/src/app/spas/qgd/circuito/listar-circuitos/listar-circuitos.html#e11512f45a
	qgd-credenciamento-estatico/src/app/spas/qgd/componentes/form-cadastro-alteracao-sites-ti/form-cadastro-alteracao-sites-ti.html#e11512f45a
	qgd-credenciamento-estatico/src/app/spas/qgd/componentes/form-cadastro-alteracao-sites-ti/modal/_modal-confirmacao-tpl.html#e11512f45a
	qgd-credenciamento-estatico/src/app/spas/qgd/componentes/form-cadastro-alteracao-sites-ti/modal/_modal-new-site-tpl.html#e11512f45a
	qgd-credenciamento-estatico/src/app/spas/qgd/componentes/graficos/coluna/grafico-coluna-tpl.html#e11512f45a
	qgd-credenciamento-estatico/src/app/spas/qgd/componentes/graficos/pizza/grafico-pizza-tpl.html#e11512f45a
	qgd-credenciamento-estatico/src/app/spas/qgd/internet-descentralizada/solicitar/modal-confirmation.html#e11512f45a
	qgd-credenciamento-estatico/src/app/spas/qgd/internet-descentralizada/solicitar/modal-for-user-information.html#e11512f45a
	qgd-credenciamento-estatico/src/app/spas/qgd/internet-descentralizada/solicitar/solicitar-internet-descentralizada-app.html#e11512f45a
	qgd-credenciamento-estatico/src/app/spas/qgd/internet-descentralizada/solicitar/solicitar-internet-descentralizada-tpl.html#e11512f45a
	qgd-credenciamento-estatico/src/app/spas/qgd/nova-conectividade/consultar-pedidos/consultar-pedidos-app.html#e11512f45a
	qgd-credenciamento-estatico/src/app/spas/qgd/nova-conectividade/consultar-pedidos/consultar-pedidos-tpl.html#e11512f45a
	qgd-credenciamento-estatico/src/app/spas/qgd/nova-conectividade/desativar/desativar-circuito-nova-conectividade-app.html#e11512f45a
	qgd-credenciamento-estatico/src/app/spas/qgd/nova-conectividade/desativar/desativar-circuito-nova-conectividade-tpl.html#e11512f45a
	qgd-credenciamento-estatico/src/app/spas/qgd/nova-conectividade/desativar/modal-aviso-desativar.html#e11512f45a
	qgd-credenciamento-estatico/src/app/spas/qgd/nova-conectividade/desativar/modal-confirmacao-desativar.html#e11512f45a
	qgd-credenciamento-estatico/src/app/spas/qgd/nova-conectividade/solicitar-alteracao/modals/modal-aviso-cancelar.html#e11512f45a
	qgd-credenciamento-estatico/src/app/spas/qgd/nova-conectividade/solicitar-alteracao/modals/modal-confirmacao-cancelar-circuito.html#e11512f45a
	qgd-credenciamento-estatico/src/app/spas/qgd/nova-conectividade/solicitar-alteracao/modals/modal-confirmacao.html#e11512f45a
	qgd-credenciamento-estatico/src/app/spas/qgd/nova-conectividade/solicitar-alteracao/modals/modal-exportar-csv.html#e11512f45a
	qgd-credenciamento-estatico/src/app/spas/qgd/nova-conectividade/solicitar-alteracao/solicitar-alteracao-app.html#e11512f45a
	qgd-credenciamento-estatico/src/app/spas/qgd/nova-conectividade/solicitar-alteracao/solicitar-alteracao-tpl.html#e11512f45a
	qgd-credenciamento-estatico/src/app/spas/qgd/nova-conectividade/solicitar-instalacao/modals/modal-aviso-cancelar.html#e11512f45a
	qgd-credenciamento-estatico/src/app/spas/qgd/nova-conectividade/solicitar-instalacao/modals/modal-confirmacao-cancelar-circuito.html#e11512f45a
	qgd-credenciamento-estatico/src/app/spas/qgd/nova-conectividade/solicitar-instalacao/modals/modal-confirmacao.html#e11512f45a
	qgd-credenciamento-estatico/src/app/spas/qgd/nova-conectividade/solicitar-instalacao/modals/modal-exportar-csv.html#e11512f45a
	qgd-credenciamento-estatico/src/app/spas/qgd/nova-conectividade/solicitar-instalacao/solicitar-instalacao-app.html#e11512f45a
	qgd-credenciamento-estatico/src/app/spas/qgd/nova-conectividade/solicitar-instalacao/solicitar-instalacao-tpl.html#e11512f45a
	qgd-credenciamento-estatico/src/app/spas/qgd/site-ti/cadastrar/cadastrar-site-ti-app.html#e11512f45a
	qgd-credenciamento-estatico/src/app/spas/qgd/site-ti/cadastrar/cadastrar-site-ti-tpl.html#e11512f45a
	qgd-credenciamento-estatico/src/app/spas/qgd/site-ti/cadastrar/modal-confirmacao.html#e11512f45a
	qgd-credenciamento-estatico/src/app/spas/qgd/site-ti/dashboard/dashboard-app.html#e11512f45a
	qgd-credenciamento-estatico/src/app/spas/qgd/site-ti/dashboard/dashboard-siteTi.html#e11512f45a
	qgd-credenciamento-estatico/src/app/spas/qgd/site-ti/desativar/desativar-siteTi-tpl.html#e11512f45a
	qgd-credenciamento-estatico/src/app/spas/qgd/site-ti/detalhar/_modal-desativar-site.html#e11512f45a
	qgd-credenciamento-estatico/src/app/spas/qgd/site-ti/detalhar/_modal-novo-ambiente.html#e11512f45a
	qgd-credenciamento-estatico/src/app/spas/qgd/site-ti/detalhar/detalhar-sites-ti.html#e11512f45a
	qgd-credenciamento-estatico/src/app/spas/qgd/site-ti/listar-sitesTi/detalheSites.html#e11512f45a
	qgd-credenciamento-estatico/src/app/spas/qgd/site-ti/listar-sitesTi/listar-siteTi.html#e11512f45a
	qgd-credenciamento-estatico/src/app/spas/qgd/site-ti/listar-sitesTi/listar-sitesTi-app.html#e11512f45a
	qgd-credenciamento-estatico/src/index.html#e11512f45a
	qgd-estatico/src/app/spas/qgd/componentes/form-cadastro-alteracao-sites-ti/modal/_modal-new-site-tpl.html#1caef7a1e5
</t>
  </si>
  <si>
    <t xml:space="preserve">	qgd-credenciamento-estatico/src/index.html#a5905b55bf
	qgd-estatico/src/app/spas/qgd/site-ti/detalhar/detalhar-sites-ti.html#033d55a65b
	qgd-estatico/src/app/spas/qgd/componentes/form-cadastro-alteracao-sites-ti/form-cadastro-alteracao-sites-ti.html#1caef7a1e5
	qgd-estatico/src/app/spas/qgd/site-ti/cadastrar/cadastrar-site-ti-tpl.html#1caef7a1e5
</t>
  </si>
  <si>
    <t xml:space="preserve">	spec/consultar-pedidos-spec.js#b3821d2895
	spec/solicitar-instalacao-spec.js#b3821d2895
	qgd-credenciamento-estatico/src/app/spas/qgd/consultar-pedidos/consultar-pedidos-controller.js#b3821d2895
	qgd-credenciamento-estatico/src/app/spas/qgd/consultar-pedidos/consultar-pedidos-services.js#b3821d2895
	qgd-credenciamento-estatico/src/app/spas/qgd/solicitar-instalacao/solicitar-instalacao-controller.js#b3821d2895
	qgd-credenciamento-estatico/src/app/spas/qgd/solicitar-instalacao/solicitar-instalacao-services.js#b3821d2895
	Gruntfile.js#e11512f45a
	spec/cadastrar-site-ti-controller-spec.js#e11512f45a
	spec/consultar-pedidos-nova-conectividade-spec.js#e11512f45a
	spec/dashboard-siteTi-controller-spec.js#e11512f45a
	spec/desativar-circuito-nova-conectividade-controller-spec.js#e11512f45a
	spec/detalhar-circuitos-controller-spec.js#e11512f45a
	spec/detalhar-sites-ti-controller-spec.js#e11512f45a
	spec/form-cadastro-alteracao-sites-ti-componete-spec.js#e11512f45a
	spec/grafico-coluna-siteTi-controller-spec.js#e11512f45a
	spec/grafico-pizza-siteTi-controller-spec.js#e11512f45a
	spec/listar-siteTi-controller-spec.js#e11512f45a
	spec/solicitar-alteracao-nova-conectividade-spec.js#e11512f45a
	spec/solicitar-instalacao-nova-conectividade-spec.js#e11512f45a
	spec/solicitar-internet-descentralizada-controller-spec.js#e11512f45a
	qgd-credenciamento-estatico/src/app/scripts/highcharts-more.js#e11512f45a
	qgd-credenciamento-estatico/src/app/scripts/highcharts.js#e11512f45a
	qgd-credenciamento-estatico/src/app/spas/qgd/circuito/detalhar-circuitos/detalhar-circuitos-controller.js#e11512f45a
	qgd-credenciamento-estatico/src/app/spas/qgd/circuito/detalhar-circuitos/detalhar-circuitos-service.js#e11512f45a
	qgd-credenciamento-estatico/src/app/spas/qgd/circuito/listar-circuitos/listar-circuitos-controller.js#e11512f45a
	qgd-credenciamento-estatico/src/app/spas/qgd/circuito/listar-circuitos/listar-circuitos-modules.js#e11512f45a
	qgd-credenciamento-estatico/src/app/spas/qgd/circuito/listar-circuitos/listar-circuitos-routes.js#e11512f45a
	qgd-credenciamento-estatico/src/app/spas/qgd/circuito/listar-circuitos/listar-circuitos-service.js#e11512f45a
	qgd-credenciamento-estatico/src/app/spas/qgd/componentes/config/config.js#e11512f45a
	qgd-credenciamento-estatico/src/app/spas/qgd/componentes/form-cadastro-alteracao-sites-ti/form-cadastro-alteracao-sites-ti-componete.js#e11512f45a
	qgd-credenciamento-estatico/src/app/spas/qgd/componentes/form-cadastro-alteracao-sites-ti/form-cadastro-alteracao-sites-ti-controller.js#e11512f45a
	qgd-credenciamento-estatico/src/app/spas/qgd/componentes/form-cadastro-alteracao-sites-ti/form-cadastro-alteracao-sites-ti-service.js#e11512f45a
	qgd-credenciamento-estatico/src/app/spas/qgd/componentes/graficos/coluna/grafico-coluna-componente.js#e11512f45a
	qgd-credenciamento-estatico/src/app/spas/qgd/componentes/graficos/pizza/grafico-pizza-componente.js#e11512f45a
	qgd-credenciamento-estatico/src/app/spas/qgd/internet-descentralizada/internet-descentralizada-service.js#e11512f45a
	qgd-credenciamento-estatico/src/app/spas/qgd/internet-descentralizada/solicitar/solicitar-internet-descentralizada-controller.js#e11512f45a
	qgd-credenciamento-estatico/src/app/spas/qgd/internet-descentralizada/solicitar/solicitar-internet-descentralizada-modules.js#e11512f45a
	qgd-credenciamento-estatico/src/app/spas/qgd/internet-descentralizada/solicitar/solicitar-internet-descentralizada-routes.js#e11512f45a
	qgd-credenciamento-estatico/src/app/spas/qgd/internet-descentralizada/solicitar/solicitar-internet-descentralizada-service.js#e11512f45a
	qgd-credenciamento-estatico/src/app/spas/qgd/nova-conectividade/consultar-pedidos/consultar-pedidos-controller.js#e11512f45a
	qgd-credenciamento-estatico/src/app/spas/qgd/nova-conectividade/consultar-pedidos/consultar-pedidos-modules.js#e11512f45a
	qgd-credenciamento-estatico/src/app/spas/qgd/nova-conectividade/consultar-pedidos/consultar-pedidos-routes.js#e11512f45a
	qgd-credenciamento-estatico/src/app/spas/qgd/nova-conectividade/consultar-pedidos/consultar-pedidos-services.js#e11512f45a
	qgd-credenciamento-estatico/src/app/spas/qgd/nova-conectividade/desativar/desativar-circuito-nova-conectividade-controller.js#e11512f45a
	qgd-credenciamento-estatico/src/app/spas/qgd/nova-conectividade/desativar/desativar-circuito-nova-conectividade-modules.js#e11512f45a
	qgd-credenciamento-estatico/src/app/spas/qgd/nova-conectividade/desativar/desativar-circuito-nova-conectividade-routes.js#e11512f45a
	qgd-credenciamento-estatico/src/app/spas/qgd/nova-conectividade/desativar/desativar-circuito-nova-conectividade-service.js#e11512f45a
	qgd-credenciamento-estatico/src/app/spas/qgd/nova-conectividade/desativar/desativar-circuito-nova-conectividade-utils.js#e11512f45a
	qgd-credenciamento-estatico/src/app/spas/qgd/nova-conectividade/solicitar-alteracao/solicitar-alteracao-controller.js#e11512f45a
	qgd-credenciamento-estatico/src/app/spas/qgd/nova-conectividade/solicitar-alteracao/solicitar-alteracao-modules.js#e11512f45a
	qgd-credenciamento-estatico/src/app/spas/qgd/nova-conectividade/solicitar-alteracao/solicitar-alteracao-routes.js#e11512f45a
	qgd-credenciamento-estatico/src/app/spas/qgd/nova-conectividade/solicitar-alteracao/solicitar-alteracao-services.js#e11512f45a
	qgd-credenciamento-estatico/src/app/spas/qgd/nova-conectividade/solicitar-instalacao/solicitar-instalacao-controller.js#e11512f45a
	qgd-credenciamento-estatico/src/app/spas/qgd/nova-conectividade/solicitar-instalacao/solicitar-instalacao-modules.js#e11512f45a
	qgd-credenciamento-estatico/src/app/spas/qgd/nova-conectividade/solicitar-instalacao/solicitar-instalacao-routes.js#e11512f45a
	qgd-credenciamento-estatico/src/app/spas/qgd/nova-conectividade/solicitar-instalacao/solicitar-instalacao-services.js#e11512f45a
	qgd-credenciamento-estatico/src/app/spas/qgd/qgd-estatico-modules.js#e11512f45a
	qgd-credenciamento-estatico/src/app/spas/qgd/site-ti/cadastrar/cadastrar-site-ti-controller.js#e11512f45a
	qgd-credenciamento-estatico/src/app/spas/qgd/site-ti/cadastrar/cadastrar-site-ti-modules.js#e11512f45a
	qgd-credenciamento-estatico/src/app/spas/qgd/site-ti/cadastrar/cadastrar-site-ti-routes.js#e11512f45a
	qgd-credenciamento-estatico/src/app/spas/qgd/site-ti/cadastrar/cadastrar-site-ti-services.js#e11512f45a
	qgd-credenciamento-estatico/src/app/spas/qgd/site-ti/dashboard/dashboard-modules.js#e11512f45a
	qgd-credenciamento-estatico/src/app/spas/qgd/site-ti/dashboard/dashboard-routes.js#e11512f45a
	qgd-credenciamento-estatico/src/app/spas/qgd/site-ti/dashboard/dashboard-service.js#e11512f45a
	qgd-credenciamento-estatico/src/app/spas/qgd/site-ti/dashboard/dashboard-siteTi-controller.js#e11512f45a
	qgd-credenciamento-estatico/src/app/spas/qgd/site-ti/detalhar/detalhar-sites-ti-controller.js#e11512f45a
	qgd-credenciamento-estatico/src/app/spas/qgd/site-ti/detalhar/detalhar-sites-ti-service.js#e11512f45a
	qgd-credenciamento-estatico/src/app/spas/qgd/site-ti/listar-sitesTi/listar-siteTi-controller.js#e11512f45a
	qgd-credenciamento-estatico/src/app/spas/qgd/site-ti/listar-sitesTi/listar-sitesTi-modules.js#e11512f45a
	qgd-credenciamento-estatico/src/app/spas/qgd/site-ti/listar-sitesTi/listar-sitesTi-routes.js#e11512f45a
	qgd-credenciamento-estatico/src/app/spas/qgd/site-ti/listar-sitesTi/listar-sitesTi-service.js#e11512f45a
</t>
  </si>
  <si>
    <t xml:space="preserve">	qgd-credenciamento-estatico/src/app/spas/qgd/componentes/config/config.js#b3821d2895
	qgd-credenciamento-estatico/src/app/spas/qgd/qgd-estatico-modules.js#b3821d2895
	qgd-estatico/src/app/spas/qgd/nova-conectividade/solicitar-alteracao/solicitar-alteracao-controller.js#f83cc18714
	qgd-estatico/src/app/spas/qgd/nova-conectividade/solicitar-instalacao/solicitar-instalacao-controller.js#f83cc18714
	spec/form-cadastro-alteracao-sites-ti-componete-spec.js#1caef7a1e5
	spec/solicitar-alteracao-nova-conectividade-spec.js#1caef7a1e5
	qgd-estatico/src/app/spas/qgd/componentes/form-cadastro-alteracao-sites-ti/form-cadastro-alteracao-sites-ti-controller.js#1caef7a1e5
	qgd-estatico/src/app/spas/qgd/site-ti/cadastrar/cadastrar-site-ti-controller.js#1caef7a1e5
</t>
  </si>
  <si>
    <t xml:space="preserve">	des-qgd-controle-pedidos/values.yaml#32adabd16a
	des-qgd-credenciamento-api/values.yaml#d9b39a2223
	qgd-controle-pedidos/pom.xml#ca463d474d
	qgd-credenciamento-api/pom.xml#5fee39224e
	run/docker-compose-vpn.yaml#64eb155c94
	qgd-credenciamento-api/src/main/resources/application.properties#64eb155c94
	qgd-fornecedor-pfnweb/pom.xml#e289992e01
</t>
  </si>
  <si>
    <t>Criação CSS ou SCSS</t>
  </si>
  <si>
    <t xml:space="preserve">	qgd-credenciamento-estatico/src/app/spas/qgd/internet-descentralizada/solicitar/internet-descentralizada.css#e11512f45a
	qgd-credenciamento-estatico/src/app/spas/qgd/qgd-estatico.css#e11512f45a
	qgd-credenciamento-estatico/src/assets/global.css#e11512f45a
</t>
  </si>
  <si>
    <t>Serviços de integração externa</t>
  </si>
  <si>
    <t xml:space="preserve">qgd-credenciamento-estatico
</t>
  </si>
  <si>
    <t>Tarefas correlacionadas à Implementação</t>
  </si>
  <si>
    <t xml:space="preserve">441018
415934
</t>
  </si>
  <si>
    <t>TOTAL GERAL DE SERVIÇOS (USTIBB)</t>
  </si>
  <si>
    <r>
      <rPr>
        <b/>
        <color rgb="FFFF0000"/>
        <family val="2"/>
        <sz val="9"/>
        <rFont val="Arial"/>
      </rPr>
      <t xml:space="preserve">Importante: </t>
    </r>
    <r>
      <rPr>
        <color theme="1"/>
        <family val="2"/>
        <sz val="9"/>
        <rFont val="Arial"/>
      </rPr>
      <t xml:space="preserve">As informações deste documento são confidenciais. O uso não autorizado é proibido. Uso exclusivo para funcionários da Stefanini. Por favor, considere o ambiente antes de imprimir. 
</t>
    </r>
    <r>
      <rPr>
        <b/>
        <color rgb="FFFF0000"/>
        <family val="2"/>
        <sz val="9"/>
        <rFont val="Arial"/>
      </rPr>
      <t/>
    </r>
  </si>
  <si>
    <r>
      <rPr>
        <b/>
        <color rgb="FFFF0000"/>
        <family val="2"/>
        <sz val="9"/>
        <rFont val="Arial"/>
      </rPr>
      <t xml:space="preserve">Important: </t>
    </r>
    <r>
      <rPr>
        <color theme="1"/>
        <family val="2"/>
        <sz val="9"/>
        <rFont val="Arial"/>
      </rPr>
      <t>The information on this document is confidential. Non-authorized use is prohibited. The use is exclusively destined for Stefanini employees. Please Consider the Environment Before Printing.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</si>
</sst>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 #,##0.00_-;_-* &quot;-&quot;??_-;_-@_-"/>
    <numFmt numFmtId="165" formatCode="00"/>
  </numFmts>
  <fonts count="24" x14ac:knownFonts="1">
    <font>
      <color theme="1"/>
      <family val="2"/>
      <scheme val="minor"/>
      <sz val="11"/>
      <name val="Calibri"/>
    </font>
    <font>
      <b/>
      <color theme="0"/>
      <family val="2"/>
      <sz val="12"/>
      <name val="Arial"/>
    </font>
    <font>
      <b/>
      <color theme="1"/>
      <family val="2"/>
      <scheme val="minor"/>
      <sz val="11"/>
      <name val="Calibri"/>
    </font>
    <font>
      <color rgb="FF000000"/>
      <family val="2"/>
      <sz val="10"/>
      <name val="Arial"/>
    </font>
    <font>
      <color rgb="FF000000"/>
      <family val="2"/>
      <scheme val="minor"/>
      <sz val="11"/>
      <name val="Calibri"/>
    </font>
    <font>
      <family val="2"/>
      <scheme val="minor"/>
      <sz val="11"/>
      <name val="Calibri"/>
    </font>
    <font>
      <u/>
      <color theme="1"/>
      <family val="2"/>
      <scheme val="minor"/>
      <sz val="11"/>
      <name val="Calibri"/>
    </font>
    <font>
      <color theme="1"/>
      <family val="2"/>
      <sz val="12"/>
      <name val="Arial"/>
    </font>
    <font>
      <b/>
      <color rgb="FFFF0000"/>
      <family val="2"/>
      <sz val="9"/>
      <name val="Arial"/>
    </font>
    <font>
      <b/>
      <color theme="1"/>
      <family val="2"/>
      <sz val="25"/>
      <name val="Arial"/>
    </font>
    <font>
      <b/>
      <color theme="1"/>
      <family val="2"/>
      <sz val="8"/>
      <name val="Arial"/>
    </font>
    <font>
      <b/>
      <color rgb="FFFF0000"/>
      <family val="2"/>
      <sz val="8"/>
      <name val="Arial"/>
    </font>
    <font>
      <b/>
      <color rgb="FFFF0000"/>
      <family val="2"/>
      <sz val="7"/>
      <name val="Arial"/>
    </font>
    <font>
      <b/>
      <color theme="1"/>
      <family val="2"/>
      <sz val="12"/>
      <name val="Arial"/>
    </font>
    <font>
      <family val="2"/>
      <sz val="12"/>
      <name val="Arial"/>
    </font>
    <font>
      <color rgb="FF000000"/>
      <family val="2"/>
      <sz val="12"/>
      <name val="Arial"/>
    </font>
    <font>
      <b/>
      <color theme="1"/>
      <family val="2"/>
      <scheme val="minor"/>
      <sz val="12"/>
      <name val="Calibri"/>
    </font>
    <font>
      <color rgb="FF000000"/>
      <family val="2"/>
      <sz val="12"/>
      <name val="Calibri"/>
    </font>
    <font>
      <color theme="1"/>
      <family val="2"/>
      <scheme val="minor"/>
      <sz val="12"/>
      <name val="Calibri"/>
    </font>
    <font>
      <b/>
      <color rgb="FF0000CC"/>
      <family val="2"/>
      <scheme val="minor"/>
      <sz val="12"/>
      <name val="Calibri"/>
    </font>
    <font>
      <b/>
      <color theme="0"/>
      <family val="2"/>
      <sz val="14"/>
      <name val="Arial"/>
    </font>
    <font>
      <b/>
      <color theme="1"/>
      <family val="2"/>
      <sz val="14"/>
      <name val="Arial"/>
    </font>
    <font>
      <b/>
      <color rgb="FF0000CC"/>
      <family val="2"/>
      <sz val="14"/>
      <name val="Arial"/>
    </font>
    <font>
      <color theme="1"/>
      <family val="2"/>
      <sz val="9"/>
      <name val="Arial"/>
    </font>
  </fonts>
  <fills count="10">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0" tint="-0.0499893185216834"/>
        <bgColor indexed="64"/>
      </patternFill>
    </fill>
    <fill>
      <patternFill patternType="solid">
        <fgColor theme="0" tint="-0.3499862666707358"/>
        <bgColor indexed="64"/>
      </patternFill>
    </fill>
    <fill>
      <patternFill patternType="solid">
        <fgColor rgb="FFFFFF00"/>
        <bgColor indexed="64"/>
      </patternFill>
    </fill>
    <fill>
      <patternFill patternType="solid">
        <fgColor theme="0"/>
        <bgColor indexed="64"/>
      </patternFill>
    </fill>
    <fill>
      <patternFill patternType="solid">
        <fgColor rgb="FF1E2854"/>
        <bgColor indexed="64"/>
      </patternFill>
    </fill>
    <fill>
      <patternFill patternType="solid">
        <fgColor rgb="FFFFFFFF"/>
        <bgColor rgb="FFF2F2F2"/>
      </patternFill>
    </fill>
  </fills>
  <borders count="20">
    <border>
      <left/>
      <right/>
      <top/>
      <bottom/>
      <diagonal/>
    </border>
    <border>
      <left style="thin">
        <color indexed="64"/>
      </left>
      <right/>
      <top/>
      <bottom/>
      <diagonal/>
    </border>
    <border>
      <left/>
      <right style="thin"/>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right style="thin"/>
      <top/>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thin">
        <color theme="0"/>
      </top>
      <bottom style="thin">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16">
    <xf numFmtId="0" fontId="0" fillId="0" borderId="0" xfId="0"/>
    <xf numFmtId="0" fontId="0" fillId="0" borderId="0" xfId="0" applyAlignment="1">
      <alignment horizontal="left" vertical="center"/>
    </xf>
    <xf numFmtId="0" fontId="0" fillId="0" borderId="0" xfId="0" applyAlignment="1">
      <alignment horizontal="left"/>
    </xf>
    <xf numFmtId="0" fontId="0" fillId="0" borderId="0" xfId="0" applyAlignment="1">
      <alignment horizontal="center" vertical="center"/>
    </xf>
    <xf numFmtId="164" fontId="0" fillId="0" borderId="0" xfId="0" applyNumberFormat="1" applyAlignment="1">
      <alignment horizontal="left" vertical="center"/>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1" fillId="2" borderId="2" xfId="0" applyFont="1" applyFill="1" applyBorder="1" applyAlignment="1">
      <alignment horizontal="center" vertical="center"/>
    </xf>
    <xf numFmtId="0" fontId="1" fillId="2" borderId="0" xfId="0" applyFont="1" applyFill="1" applyAlignment="1">
      <alignment vertical="center"/>
    </xf>
    <xf numFmtId="0" fontId="1" fillId="2" borderId="3" xfId="0" applyFont="1" applyFill="1" applyBorder="1" applyAlignment="1">
      <alignment horizontal="center" vertical="center"/>
    </xf>
    <xf numFmtId="0" fontId="0" fillId="0" borderId="3" xfId="0" applyBorder="1"/>
    <xf numFmtId="0" fontId="0" fillId="0" borderId="3" xfId="0" applyBorder="1" applyAlignment="1">
      <alignment horizontal="center" vertical="center"/>
    </xf>
    <xf numFmtId="164" fontId="0" fillId="0" borderId="3" xfId="0" applyNumberFormat="1" applyBorder="1" applyAlignment="1">
      <alignment horizontal="left" vertic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3" borderId="3" xfId="0" applyFont="1" applyFill="1" applyBorder="1"/>
    <xf numFmtId="0" fontId="2" fillId="3" borderId="5" xfId="0" applyFont="1" applyFill="1" applyBorder="1"/>
    <xf numFmtId="0" fontId="1" fillId="2"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Alignment="1">
      <alignment horizontal="center" vertical="center"/>
    </xf>
    <xf numFmtId="0" fontId="2" fillId="3" borderId="3" xfId="0" applyFont="1" applyFill="1" applyBorder="1" applyAlignment="1">
      <alignment horizontal="center"/>
    </xf>
    <xf numFmtId="0" fontId="0" fillId="5" borderId="3" xfId="0" applyFill="1" applyBorder="1"/>
    <xf numFmtId="0" fontId="2" fillId="5" borderId="3" xfId="0" applyFont="1" applyFill="1" applyBorder="1"/>
    <xf numFmtId="0" fontId="2" fillId="5" borderId="3" xfId="0" applyFont="1" applyFill="1" applyBorder="1" applyAlignment="1">
      <alignment horizontal="center"/>
    </xf>
    <xf numFmtId="164" fontId="0" fillId="5" borderId="3" xfId="0" applyNumberFormat="1" applyFill="1" applyBorder="1" applyAlignment="1">
      <alignment horizontal="left" vertical="center"/>
    </xf>
    <xf numFmtId="0" fontId="0" fillId="0" borderId="3" xfId="0" applyBorder="1" applyAlignment="1">
      <alignment vertical="center"/>
    </xf>
    <xf numFmtId="0" fontId="3" fillId="0" borderId="3" xfId="0" applyFont="1" applyBorder="1" applyAlignment="1">
      <alignment horizontal="left" vertical="center" wrapText="1"/>
    </xf>
    <xf numFmtId="0" fontId="0" fillId="0" borderId="3" xfId="0" applyBorder="1" applyAlignment="1">
      <alignment horizontal="left"/>
    </xf>
    <xf numFmtId="0" fontId="0" fillId="0" borderId="0" xfId="0" applyAlignment="1">
      <alignment horizontal="center"/>
    </xf>
    <xf numFmtId="164" fontId="3" fillId="0" borderId="3" xfId="0" applyNumberFormat="1" applyFont="1" applyBorder="1" applyAlignment="1">
      <alignment horizontal="left" vertical="center"/>
    </xf>
    <xf numFmtId="0" fontId="0" fillId="0" borderId="3" xfId="0" applyBorder="1" applyAlignment="1">
      <alignment horizontal="left" vertical="center"/>
    </xf>
    <xf numFmtId="0" fontId="3" fillId="0" borderId="3" xfId="0" applyFont="1" applyBorder="1" applyAlignment="1">
      <alignment horizontal="left" vertical="center"/>
    </xf>
    <xf numFmtId="0" fontId="3" fillId="0" borderId="3" xfId="0" applyFont="1" applyBorder="1" applyAlignment="1">
      <alignment horizontal="center" vertical="center"/>
    </xf>
    <xf numFmtId="0" fontId="3" fillId="0" borderId="3" xfId="0" applyFont="1" applyBorder="1" applyAlignment="1">
      <alignment vertical="center"/>
    </xf>
    <xf numFmtId="0" fontId="0" fillId="0" borderId="3" xfId="0" applyBorder="1" applyAlignment="1">
      <alignment horizontal="center"/>
    </xf>
    <xf numFmtId="0" fontId="0" fillId="0" borderId="6" xfId="0" applyBorder="1"/>
    <xf numFmtId="0" fontId="3" fillId="0" borderId="7" xfId="0" applyFont="1" applyBorder="1" applyAlignment="1">
      <alignment vertical="center" wrapText="1"/>
    </xf>
    <xf numFmtId="0" fontId="0" fillId="0" borderId="0" xfId="0" applyAlignment="1">
      <alignment horizontal="left" vertical="center" wrapText="1"/>
    </xf>
    <xf numFmtId="0" fontId="0" fillId="0" borderId="8" xfId="0" applyBorder="1" applyAlignment="1">
      <alignment horizontal="center"/>
    </xf>
    <xf numFmtId="164" fontId="0" fillId="0" borderId="8" xfId="0" applyNumberFormat="1" applyBorder="1" applyAlignment="1">
      <alignment horizontal="left" vertical="center"/>
    </xf>
    <xf numFmtId="0" fontId="4" fillId="0" borderId="0" xfId="0" applyFont="1" applyAlignment="1">
      <alignment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vertical="center"/>
    </xf>
    <xf numFmtId="0" fontId="0" fillId="0" borderId="8" xfId="0" applyBorder="1"/>
    <xf numFmtId="0" fontId="3" fillId="0" borderId="8" xfId="0" applyFont="1" applyBorder="1" applyAlignment="1">
      <alignment horizontal="left" vertical="center" wrapText="1"/>
    </xf>
    <xf numFmtId="0" fontId="0" fillId="0" borderId="9" xfId="0" applyBorder="1" applyAlignment="1">
      <alignment horizontal="center" vertical="center"/>
    </xf>
    <xf numFmtId="0" fontId="0" fillId="0" borderId="3" xfId="0" applyBorder="1" applyAlignment="1">
      <alignment horizontal="left" vertical="center" wrapText="1"/>
    </xf>
    <xf numFmtId="0" fontId="0" fillId="0" borderId="9" xfId="0" applyBorder="1" applyAlignment="1">
      <alignment vertical="center"/>
    </xf>
    <xf numFmtId="0" fontId="0" fillId="0" borderId="9" xfId="0" applyBorder="1"/>
    <xf numFmtId="0" fontId="3" fillId="0" borderId="3" xfId="0" applyFont="1" applyBorder="1"/>
    <xf numFmtId="0" fontId="0" fillId="0" borderId="3" xfId="0" applyBorder="1" applyAlignment="1">
      <alignment wrapText="1"/>
    </xf>
    <xf numFmtId="0" fontId="0" fillId="0" borderId="10" xfId="0" applyBorder="1"/>
    <xf numFmtId="0" fontId="0" fillId="0" borderId="11" xfId="0" applyBorder="1" applyAlignment="1">
      <alignment vertical="center"/>
    </xf>
    <xf numFmtId="3" fontId="0" fillId="0" borderId="3" xfId="0" applyNumberFormat="1" applyBorder="1"/>
    <xf numFmtId="0" fontId="0" fillId="0" borderId="11" xfId="0" applyBorder="1"/>
    <xf numFmtId="0" fontId="0" fillId="0" borderId="12" xfId="0" applyBorder="1"/>
    <xf numFmtId="0" fontId="5" fillId="0" borderId="3" xfId="0" applyFont="1" applyBorder="1"/>
    <xf numFmtId="0" fontId="0" fillId="0" borderId="8" xfId="0" applyBorder="1" applyAlignment="1">
      <alignment horizontal="left" vertical="center"/>
    </xf>
    <xf numFmtId="3" fontId="0" fillId="0" borderId="8" xfId="0" applyNumberFormat="1" applyBorder="1"/>
    <xf numFmtId="164" fontId="0" fillId="0" borderId="3" xfId="0" applyNumberFormat="1" applyBorder="1" applyAlignment="1">
      <alignment vertical="center"/>
    </xf>
    <xf numFmtId="0" fontId="0" fillId="0" borderId="0" xfId="0" applyAlignment="1">
      <alignment vertical="top" wrapText="1"/>
    </xf>
    <xf numFmtId="0" fontId="6" fillId="0" borderId="3" xfId="0" applyFont="1" applyBorder="1" applyAlignment="1">
      <alignment horizontal="center" vertical="center"/>
    </xf>
    <xf numFmtId="0" fontId="0" fillId="6" borderId="0" xfId="0" applyFill="1"/>
    <xf numFmtId="0" fontId="0" fillId="6" borderId="3" xfId="0" applyFill="1" applyBorder="1"/>
    <xf numFmtId="164" fontId="0" fillId="0" borderId="11" xfId="0" applyNumberFormat="1" applyBorder="1" applyAlignment="1">
      <alignment horizontal="left" vertical="center"/>
    </xf>
    <xf numFmtId="0" fontId="0" fillId="0" borderId="3" xfId="0" applyBorder="1" applyAlignment="1">
      <alignment vertical="top"/>
    </xf>
    <xf numFmtId="165" fontId="7" fillId="0" borderId="0" xfId="0" applyNumberFormat="1" applyFont="1" applyAlignment="1" applyProtection="1">
      <alignment wrapText="1"/>
      <protection hidden="1"/>
    </xf>
    <xf numFmtId="0" fontId="0" fillId="0" borderId="0" xfId="0" applyAlignment="1" applyProtection="1">
      <alignment wrapText="1"/>
      <protection hidden="1"/>
    </xf>
    <xf numFmtId="0" fontId="0" fillId="0" borderId="0" xfId="0" applyAlignment="1" applyProtection="1">
      <alignment horizontal="center" vertical="center" wrapText="1"/>
      <protection hidden="1"/>
    </xf>
    <xf numFmtId="164" fontId="0" fillId="0" borderId="0" xfId="0" applyNumberFormat="1" applyAlignment="1" applyProtection="1">
      <alignment horizontal="center" vertical="center" wrapText="1"/>
      <protection hidden="1"/>
    </xf>
    <xf numFmtId="0" fontId="0" fillId="7" borderId="0" xfId="0" applyFill="1" applyAlignment="1" applyProtection="1">
      <alignment wrapText="1"/>
      <protection hidden="1"/>
    </xf>
    <xf numFmtId="165" fontId="7" fillId="0" borderId="0" xfId="0" applyNumberFormat="1" applyFont="1" applyAlignment="1" applyProtection="1">
      <alignment horizontal="center" wrapText="1"/>
      <protection hidden="1"/>
    </xf>
    <xf numFmtId="0" fontId="8" fillId="0" borderId="0" xfId="0" applyFont="1" applyAlignment="1" applyProtection="1">
      <alignment horizontal="left" vertical="center"/>
      <protection hidden="1"/>
    </xf>
    <xf numFmtId="0" fontId="9" fillId="0" borderId="0" xfId="0" applyFont="1" applyAlignment="1" applyProtection="1">
      <alignment horizontal="center" vertical="center" wrapText="1"/>
      <protection hidden="1"/>
    </xf>
    <xf numFmtId="0" fontId="9" fillId="7" borderId="0" xfId="0" applyFont="1" applyFill="1" applyAlignment="1" applyProtection="1">
      <alignment horizontal="center" vertical="center" wrapText="1"/>
      <protection hidden="1"/>
    </xf>
    <xf numFmtId="0" fontId="10" fillId="7" borderId="0" xfId="0" applyFont="1" applyFill="1" applyAlignment="1" applyProtection="1">
      <alignment horizontal="center" vertical="center" wrapText="1"/>
      <protection hidden="1"/>
    </xf>
    <xf numFmtId="0" fontId="11" fillId="7" borderId="0" xfId="0" applyFont="1" applyFill="1" applyAlignment="1" applyProtection="1">
      <alignment horizontal="left" vertical="center"/>
      <protection hidden="1"/>
    </xf>
    <xf numFmtId="0" fontId="12" fillId="7" borderId="0" xfId="0" applyFont="1" applyFill="1" applyAlignment="1" applyProtection="1">
      <alignment horizontal="right" vertical="center"/>
      <protection hidden="1"/>
    </xf>
    <xf numFmtId="165" fontId="13" fillId="8" borderId="13" xfId="0" applyNumberFormat="1" applyFont="1" applyFill="1" applyBorder="1" applyAlignment="1" applyProtection="1">
      <alignment wrapText="1"/>
      <protection hidden="1"/>
    </xf>
    <xf numFmtId="0" fontId="1" fillId="8" borderId="14" xfId="0" applyFont="1" applyFill="1" applyBorder="1" applyAlignment="1" applyProtection="1">
      <alignment horizontal="center" vertical="center"/>
      <protection hidden="1"/>
    </xf>
    <xf numFmtId="0" fontId="1" fillId="8" borderId="15" xfId="0" applyFont="1" applyFill="1" applyBorder="1" applyAlignment="1" applyProtection="1">
      <alignment horizontal="center" vertical="center"/>
      <protection hidden="1"/>
    </xf>
    <xf numFmtId="0" fontId="1" fillId="8" borderId="15" xfId="0" applyFont="1" applyFill="1" applyBorder="1" applyAlignment="1" applyProtection="1">
      <alignment horizontal="center" vertical="center" wrapText="1"/>
      <protection hidden="1"/>
    </xf>
    <xf numFmtId="0" fontId="1" fillId="0" borderId="0" xfId="0" applyFont="1" applyAlignment="1" applyProtection="1">
      <alignment horizontal="center" vertical="center" wrapText="1"/>
      <protection hidden="1"/>
    </xf>
    <xf numFmtId="165" fontId="1" fillId="8" borderId="3" xfId="0" applyNumberFormat="1" applyFont="1" applyFill="1" applyBorder="1" applyAlignment="1" applyProtection="1">
      <alignment horizontal="center" vertical="center" wrapText="1"/>
      <protection hidden="1"/>
    </xf>
    <xf numFmtId="0" fontId="1" fillId="8" borderId="9" xfId="0" applyFont="1" applyFill="1" applyBorder="1" applyAlignment="1" applyProtection="1">
      <alignment horizontal="center" vertical="center" wrapText="1"/>
      <protection hidden="1"/>
    </xf>
    <xf numFmtId="0" fontId="14" fillId="9" borderId="9" xfId="0" applyFont="1" applyFill="1" applyBorder="1" applyAlignment="1" applyProtection="1">
      <alignment horizontal="center" vertical="center" wrapText="1"/>
      <protection locked="0"/>
    </xf>
    <xf numFmtId="0" fontId="13" fillId="3" borderId="9" xfId="0" applyFont="1" applyFill="1" applyBorder="1" applyAlignment="1" applyProtection="1">
      <alignment horizontal="center" vertical="center" wrapText="1"/>
      <protection hidden="1"/>
    </xf>
    <xf numFmtId="0" fontId="15" fillId="9" borderId="9" xfId="0" applyFont="1" applyFill="1" applyBorder="1" applyAlignment="1" applyProtection="1">
      <alignment horizontal="center" vertical="center" wrapText="1"/>
      <protection locked="0"/>
    </xf>
    <xf numFmtId="0" fontId="16" fillId="3" borderId="9" xfId="0" applyFont="1" applyFill="1" applyBorder="1" applyAlignment="1" applyProtection="1">
      <alignment horizontal="center" vertical="center" wrapText="1"/>
      <protection hidden="1"/>
    </xf>
    <xf numFmtId="0" fontId="17" fillId="9" borderId="9" xfId="0" applyFont="1" applyFill="1" applyBorder="1" applyAlignment="1" applyProtection="1">
      <alignment horizontal="center" vertical="center" wrapText="1"/>
      <protection locked="0"/>
    </xf>
    <xf numFmtId="0" fontId="18" fillId="7" borderId="9" xfId="0" applyFont="1" applyFill="1" applyBorder="1" applyAlignment="1" applyProtection="1">
      <alignment horizontal="left" vertical="center" wrapText="1"/>
      <protection locked="0"/>
    </xf>
    <xf numFmtId="164" fontId="13" fillId="3" borderId="9" xfId="0" applyNumberFormat="1" applyFont="1" applyFill="1" applyBorder="1" applyAlignment="1" applyProtection="1">
      <alignment horizontal="center" vertical="center" wrapText="1"/>
      <protection hidden="1"/>
    </xf>
    <xf numFmtId="164" fontId="19" fillId="3" borderId="9" xfId="0" applyNumberFormat="1" applyFont="1" applyFill="1" applyBorder="1" applyAlignment="1" applyProtection="1">
      <alignment horizontal="center" vertical="center" wrapText="1"/>
      <protection hidden="1"/>
    </xf>
    <xf numFmtId="0" fontId="1" fillId="8" borderId="3" xfId="0" applyFont="1" applyFill="1" applyBorder="1" applyAlignment="1" applyProtection="1">
      <alignment horizontal="center" vertical="center" wrapText="1"/>
      <protection hidden="1"/>
    </xf>
    <xf numFmtId="0" fontId="14" fillId="9" borderId="3" xfId="0" applyFont="1" applyFill="1" applyBorder="1" applyAlignment="1" applyProtection="1">
      <alignment horizontal="center" vertical="center" wrapText="1"/>
      <protection locked="0"/>
    </xf>
    <xf numFmtId="0" fontId="13" fillId="3" borderId="3" xfId="0" applyFont="1" applyFill="1" applyBorder="1" applyAlignment="1" applyProtection="1">
      <alignment horizontal="center" vertical="center" wrapText="1"/>
      <protection hidden="1"/>
    </xf>
    <xf numFmtId="0" fontId="15" fillId="9" borderId="3" xfId="0" applyFont="1" applyFill="1" applyBorder="1" applyAlignment="1" applyProtection="1">
      <alignment horizontal="center" vertical="center" wrapText="1"/>
      <protection locked="0"/>
    </xf>
    <xf numFmtId="0" fontId="16" fillId="3" borderId="3" xfId="0" applyFont="1" applyFill="1" applyBorder="1" applyAlignment="1" applyProtection="1">
      <alignment horizontal="center" vertical="center" wrapText="1"/>
      <protection hidden="1"/>
    </xf>
    <xf numFmtId="0" fontId="17" fillId="9"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left" vertical="center" wrapText="1"/>
      <protection locked="0"/>
    </xf>
    <xf numFmtId="164" fontId="13" fillId="3" borderId="3" xfId="0" applyNumberFormat="1" applyFont="1" applyFill="1" applyBorder="1" applyAlignment="1" applyProtection="1">
      <alignment horizontal="center" vertical="center" wrapText="1"/>
      <protection hidden="1"/>
    </xf>
    <xf numFmtId="164" fontId="19" fillId="3" borderId="3" xfId="0" applyNumberFormat="1" applyFont="1" applyFill="1" applyBorder="1" applyAlignment="1" applyProtection="1">
      <alignment horizontal="center" vertical="center" wrapText="1"/>
      <protection hidden="1"/>
    </xf>
    <xf numFmtId="0" fontId="14" fillId="7" borderId="3" xfId="0" applyFont="1" applyFill="1" applyBorder="1" applyAlignment="1" applyProtection="1">
      <alignment horizontal="center" vertical="center" wrapText="1"/>
      <protection locked="0"/>
    </xf>
    <xf numFmtId="0" fontId="7" fillId="7" borderId="3" xfId="0" applyFont="1" applyFill="1" applyBorder="1" applyAlignment="1" applyProtection="1">
      <alignment horizontal="center" vertical="center" wrapText="1"/>
      <protection locked="0"/>
    </xf>
    <xf numFmtId="0" fontId="18" fillId="7" borderId="3" xfId="0" applyFont="1" applyFill="1" applyBorder="1" applyAlignment="1" applyProtection="1">
      <alignment horizontal="center" vertical="center" wrapText="1"/>
      <protection locked="0"/>
    </xf>
    <xf numFmtId="165" fontId="1" fillId="8" borderId="16" xfId="0" applyNumberFormat="1" applyFont="1" applyFill="1" applyBorder="1" applyAlignment="1" applyProtection="1">
      <alignment wrapText="1"/>
      <protection hidden="1"/>
    </xf>
    <xf numFmtId="165" fontId="1" fillId="8" borderId="17" xfId="0" applyNumberFormat="1" applyFont="1" applyFill="1" applyBorder="1" applyAlignment="1" applyProtection="1">
      <alignment wrapText="1"/>
      <protection hidden="1"/>
    </xf>
    <xf numFmtId="165" fontId="1" fillId="8" borderId="16" xfId="0" applyNumberFormat="1" applyFont="1" applyFill="1" applyBorder="1" applyAlignment="1" applyProtection="1">
      <alignment horizontal="center" vertical="center"/>
      <protection hidden="1"/>
    </xf>
    <xf numFmtId="165" fontId="20" fillId="8" borderId="16" xfId="0" applyNumberFormat="1" applyFont="1" applyFill="1" applyBorder="1" applyAlignment="1" applyProtection="1">
      <alignment horizontal="right"/>
      <protection hidden="1"/>
    </xf>
    <xf numFmtId="0" fontId="21" fillId="8" borderId="18" xfId="0" applyFont="1" applyFill="1" applyBorder="1" applyAlignment="1" applyProtection="1">
      <alignment wrapText="1"/>
      <protection hidden="1"/>
    </xf>
    <xf numFmtId="165" fontId="20" fillId="8" borderId="16" xfId="0" applyNumberFormat="1" applyFont="1" applyFill="1" applyBorder="1" applyAlignment="1" applyProtection="1">
      <alignment horizontal="right" vertical="center"/>
      <protection hidden="1"/>
    </xf>
    <xf numFmtId="164" fontId="22" fillId="0" borderId="19" xfId="0" applyNumberFormat="1" applyFont="1" applyBorder="1" applyAlignment="1" applyProtection="1">
      <alignment horizontal="center" vertical="center" wrapText="1"/>
      <protection hidden="1"/>
    </xf>
    <xf numFmtId="0" fontId="13" fillId="0" borderId="0" xfId="0" applyFont="1" applyAlignment="1" applyProtection="1">
      <alignment wrapText="1"/>
      <protection hidden="1"/>
    </xf>
    <xf numFmtId="165" fontId="23" fillId="0" borderId="0" xfId="0" applyNumberFormat="1" applyFont="1" applyAlignment="1" applyProtection="1">
      <alignment vertical="center"/>
      <protection hidden="1"/>
    </xf>
    <xf numFmtId="165" fontId="23" fillId="0" borderId="0" xfId="0" applyNumberFormat="1" applyFont="1" applyAlignment="1" applyProtection="1">
      <alignment vertical="center" wrapText="1"/>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3.xml"/><Relationship Id="rId5"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 Id="rId3" Type="http://schemas.openxmlformats.org/officeDocument/2006/relationships/image" Target="../media/image3.jpeg"/><Relationship Id="rId4" Type="http://schemas.openxmlformats.org/officeDocument/2006/relationships/image" Target="../media/image4.jpeg"/><Relationship Id="rId5" Type="http://schemas.openxmlformats.org/officeDocument/2006/relationships/image" Target="../media/image1.jpeg"/><Relationship Id="rId6" Type="http://schemas.openxmlformats.org/officeDocument/2006/relationships/image" Target="../media/image3.jpeg"/><Relationship Id="rId7" Type="http://schemas.openxmlformats.org/officeDocument/2006/relationships/image" Target="../media/image2.jpeg"/><Relationship Id="rId8" Type="http://schemas.openxmlformats.org/officeDocument/2006/relationships/image" Target="../media/image1.jpeg"/><Relationship Id="rId9" Type="http://schemas.openxmlformats.org/officeDocument/2006/relationships/image" Target="../media/image3.jpeg"/><Relationship Id="rId10" Type="http://schemas.openxmlformats.org/officeDocument/2006/relationships/image" Target="../media/image2.jpeg"/><Relationship Id="rId11" Type="http://schemas.openxmlformats.org/officeDocument/2006/relationships/image" Target="../media/image1.jpeg"/><Relationship Id="rId12" Type="http://schemas.openxmlformats.org/officeDocument/2006/relationships/image" Target="../media/image5.png"/><Relationship Id="rId13" Type="http://schemas.openxmlformats.org/officeDocument/2006/relationships/image" Target="../media/image1.jpe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xdr:col>
      <xdr:colOff>807357</xdr:colOff>
      <xdr:row>0</xdr:row>
      <xdr:rowOff>0</xdr:rowOff>
    </xdr:from>
    <xdr:to>
      <xdr:col>3</xdr:col>
      <xdr:colOff>453573</xdr:colOff>
      <xdr:row>1</xdr:row>
      <xdr:rowOff>171633</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0</xdr:col>
      <xdr:colOff>0</xdr:colOff>
      <xdr:row>0</xdr:row>
      <xdr:rowOff>0</xdr:rowOff>
    </xdr:from>
    <xdr:to>
      <xdr:col>2</xdr:col>
      <xdr:colOff>1050759</xdr:colOff>
      <xdr:row>1</xdr:row>
      <xdr:rowOff>171633</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xdr:col>
      <xdr:colOff>431800</xdr:colOff>
      <xdr:row>0</xdr:row>
      <xdr:rowOff>1</xdr:rowOff>
    </xdr:from>
    <xdr:to>
      <xdr:col>4</xdr:col>
      <xdr:colOff>361225</xdr:colOff>
      <xdr:row>1</xdr:row>
      <xdr:rowOff>171634</xdr:rowOff>
    </xdr:to>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4</xdr:col>
      <xdr:colOff>334736</xdr:colOff>
      <xdr:row>0</xdr:row>
      <xdr:rowOff>0</xdr:rowOff>
    </xdr:from>
    <xdr:to>
      <xdr:col>5</xdr:col>
      <xdr:colOff>16239</xdr:colOff>
      <xdr:row>1</xdr:row>
      <xdr:rowOff>171633</xdr:rowOff>
    </xdr:to>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4</xdr:col>
      <xdr:colOff>2311400</xdr:colOff>
      <xdr:row>0</xdr:row>
      <xdr:rowOff>1</xdr:rowOff>
    </xdr:from>
    <xdr:to>
      <xdr:col>5</xdr:col>
      <xdr:colOff>1958883</xdr:colOff>
      <xdr:row>1</xdr:row>
      <xdr:rowOff>171634</xdr:rowOff>
    </xdr:to>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5</xdr:col>
      <xdr:colOff>1928586</xdr:colOff>
      <xdr:row>0</xdr:row>
      <xdr:rowOff>0</xdr:rowOff>
    </xdr:from>
    <xdr:to>
      <xdr:col>7</xdr:col>
      <xdr:colOff>438787</xdr:colOff>
      <xdr:row>1</xdr:row>
      <xdr:rowOff>171633</xdr:rowOff>
    </xdr:to>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twoCellAnchor editAs="oneCell">
    <xdr:from>
      <xdr:col>7</xdr:col>
      <xdr:colOff>381000</xdr:colOff>
      <xdr:row>0</xdr:row>
      <xdr:rowOff>1</xdr:rowOff>
    </xdr:from>
    <xdr:to>
      <xdr:col>8</xdr:col>
      <xdr:colOff>931453</xdr:colOff>
      <xdr:row>1</xdr:row>
      <xdr:rowOff>171634</xdr:rowOff>
    </xdr:to>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twoCellAnchor editAs="oneCell">
    <xdr:from>
      <xdr:col>8</xdr:col>
      <xdr:colOff>912586</xdr:colOff>
      <xdr:row>0</xdr:row>
      <xdr:rowOff>0</xdr:rowOff>
    </xdr:from>
    <xdr:to>
      <xdr:col>9</xdr:col>
      <xdr:colOff>1313816</xdr:colOff>
      <xdr:row>1</xdr:row>
      <xdr:rowOff>171633</xdr:rowOff>
    </xdr:to>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9</xdr:col>
      <xdr:colOff>1306606</xdr:colOff>
      <xdr:row>0</xdr:row>
      <xdr:rowOff>1</xdr:rowOff>
    </xdr:from>
    <xdr:to>
      <xdr:col>9</xdr:col>
      <xdr:colOff>3296157</xdr:colOff>
      <xdr:row>1</xdr:row>
      <xdr:rowOff>171634</xdr:rowOff>
    </xdr:to>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twoCellAnchor>
  <xdr:twoCellAnchor editAs="oneCell">
    <xdr:from>
      <xdr:col>9</xdr:col>
      <xdr:colOff>3263954</xdr:colOff>
      <xdr:row>0</xdr:row>
      <xdr:rowOff>0</xdr:rowOff>
    </xdr:from>
    <xdr:to>
      <xdr:col>9</xdr:col>
      <xdr:colOff>5237444</xdr:colOff>
      <xdr:row>1</xdr:row>
      <xdr:rowOff>171633</xdr:rowOff>
    </xdr:to>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twoCellAnchor>
  <xdr:twoCellAnchor editAs="oneCell">
    <xdr:from>
      <xdr:col>9</xdr:col>
      <xdr:colOff>5240618</xdr:colOff>
      <xdr:row>0</xdr:row>
      <xdr:rowOff>1</xdr:rowOff>
    </xdr:from>
    <xdr:to>
      <xdr:col>9</xdr:col>
      <xdr:colOff>7222436</xdr:colOff>
      <xdr:row>1</xdr:row>
      <xdr:rowOff>171634</xdr:rowOff>
    </xdr:to>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twoCellAnchor>
  <xdr:twoCellAnchor editAs="oneCell">
    <xdr:from>
      <xdr:col>9</xdr:col>
      <xdr:colOff>7203568</xdr:colOff>
      <xdr:row>0</xdr:row>
      <xdr:rowOff>0</xdr:rowOff>
    </xdr:from>
    <xdr:to>
      <xdr:col>11</xdr:col>
      <xdr:colOff>669067</xdr:colOff>
      <xdr:row>1</xdr:row>
      <xdr:rowOff>171633</xdr:rowOff>
    </xdr:to>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twoCellAnchor>
  <xdr:twoCellAnchor editAs="oneCell">
    <xdr:from>
      <xdr:col>11</xdr:col>
      <xdr:colOff>620806</xdr:colOff>
      <xdr:row>0</xdr:row>
      <xdr:rowOff>1</xdr:rowOff>
    </xdr:from>
    <xdr:to>
      <xdr:col>11</xdr:col>
      <xdr:colOff>2611477</xdr:colOff>
      <xdr:row>1</xdr:row>
      <xdr:rowOff>171634</xdr:rowOff>
    </xdr:to>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twoCellAnchor>
  <xdr:twoCellAnchor editAs="oneCell">
    <xdr:from>
      <xdr:col>11</xdr:col>
      <xdr:colOff>2579274</xdr:colOff>
      <xdr:row>0</xdr:row>
      <xdr:rowOff>0</xdr:rowOff>
    </xdr:from>
    <xdr:to>
      <xdr:col>13</xdr:col>
      <xdr:colOff>207459</xdr:colOff>
      <xdr:row>1</xdr:row>
      <xdr:rowOff>171633</xdr:rowOff>
    </xdr:to>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twoCellAnchor>
  <xdr:twoCellAnchor editAs="oneCell">
    <xdr:from>
      <xdr:col>2</xdr:col>
      <xdr:colOff>103115</xdr:colOff>
      <xdr:row>0</xdr:row>
      <xdr:rowOff>52294</xdr:rowOff>
    </xdr:from>
    <xdr:to>
      <xdr:col>3</xdr:col>
      <xdr:colOff>1959610</xdr:colOff>
      <xdr:row>0</xdr:row>
      <xdr:rowOff>821602</xdr:rowOff>
    </xdr:to>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twoCellAnchor>
  <xdr:twoCellAnchor editAs="oneCell">
    <xdr:from>
      <xdr:col>11</xdr:col>
      <xdr:colOff>3265074</xdr:colOff>
      <xdr:row>0</xdr:row>
      <xdr:rowOff>0</xdr:rowOff>
    </xdr:from>
    <xdr:to>
      <xdr:col>14</xdr:col>
      <xdr:colOff>16958</xdr:colOff>
      <xdr:row>1</xdr:row>
      <xdr:rowOff>171633</xdr:rowOff>
    </xdr:to>
    <xdr:pic>
      <xdr:nvPicPr>
        <xdr:cNvPr id="16" name="Picture 1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twoCellAnchor>
  <xdr:twoCellAnchor editAs="oneCell">
    <xdr:from>
      <xdr:col>0</xdr:col>
      <xdr:colOff>59823</xdr:colOff>
      <xdr:row>0</xdr:row>
      <xdr:rowOff>539498</xdr:rowOff>
    </xdr:from>
    <xdr:to>
      <xdr:col>1</xdr:col>
      <xdr:colOff>630855</xdr:colOff>
      <xdr:row>1</xdr:row>
      <xdr:rowOff>133354</xdr:rowOff>
    </xdr:to>
    <xdr:pic>
      <xdr:nvPicPr>
        <xdr:cNvPr id="17" name="Picture 1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6"/>
  <sheetViews>
    <sheetView workbookViewId="0" showGridLines="0" zoomScale="70" zoomScaleNormal="70">
      <pane xSplit="2" ySplit="3" topLeftCell="C4" activePane="bottomRight" state="frozen"/>
      <selection pane="bottomRight" activeCell="E14" sqref="E14"/>
    </sheetView>
  </sheetViews>
  <sheetFormatPr defaultRowHeight="15.6" outlineLevelRow="0" outlineLevelCol="0" x14ac:dyDescent="0.3" defaultColWidth="9.21875" customHeight="1"/>
  <cols>
    <col min="1" max="1" width="4" style="67" customWidth="1"/>
    <col min="2" max="2" width="9.44140625" style="67" customWidth="1"/>
    <col min="3" max="3" width="33.44140625" style="68" customWidth="1"/>
    <col min="4" max="4" width="29.44140625" style="69" customWidth="1"/>
    <col min="5" max="5" width="33.5546875" style="69" customWidth="1"/>
    <col min="6" max="6" width="29.44140625" style="69" customWidth="1"/>
    <col min="7" max="8" width="20.44140625" style="69" customWidth="1"/>
    <col min="9" max="9" width="22.44140625" style="69" customWidth="1"/>
    <col min="10" max="10" width="112.77734375" style="69" customWidth="1"/>
    <col min="11" max="11" width="9.21875" style="69" customWidth="1"/>
    <col min="12" max="12" width="47.21875" style="68" customWidth="1"/>
    <col min="13" max="13" width="15.21875" style="70" customWidth="1"/>
    <col min="14" max="14" width="12.5546875" style="69" customWidth="1"/>
    <col min="15" max="28" width="18.44140625" style="68" customWidth="1"/>
    <col min="29" max="33" width="9.21875" style="68" customWidth="1"/>
    <col min="34" max="34" width="10.44140625" style="68" customWidth="1"/>
    <col min="35" max="35" width="9.77734375" style="68" customWidth="1"/>
    <col min="36" max="36" width="10" style="68" customWidth="1"/>
    <col min="37" max="37" width="9.5546875" style="68" customWidth="1"/>
    <col min="38" max="38" width="10.5546875" style="68" customWidth="1"/>
    <col min="39" max="39" width="7.77734375" style="68" customWidth="1"/>
    <col min="40" max="40" width="16.44140625" style="68" customWidth="1"/>
    <col min="41" max="16384" width="9.21875" style="68" customWidth="1"/>
  </cols>
  <sheetData>
    <row r="1" ht="66" customHeight="1" spans="1:14" s="71" customFormat="1" x14ac:dyDescent="0.25">
      <c r="A1" s="72" t="s">
        <v>2291</v>
      </c>
      <c r="B1" s="72"/>
      <c r="C1" s="72"/>
      <c r="D1" s="72"/>
      <c r="E1" s="72"/>
      <c r="F1" s="72"/>
      <c r="G1" s="72"/>
      <c r="H1" s="72"/>
      <c r="I1" s="72"/>
      <c r="J1" s="72"/>
      <c r="K1" s="72"/>
      <c r="L1" s="72"/>
      <c r="M1" s="72"/>
      <c r="N1" s="72"/>
    </row>
    <row r="2" ht="13.5" customHeight="1" spans="1:28" s="71" customFormat="1" x14ac:dyDescent="0.25">
      <c r="A2" s="73" t="s">
        <v>2292</v>
      </c>
      <c r="B2" s="74"/>
      <c r="C2" s="75" t="s">
        <v>2291</v>
      </c>
      <c r="D2" s="75" t="s">
        <v>2291</v>
      </c>
      <c r="E2" s="75" t="s">
        <v>2291</v>
      </c>
      <c r="F2" s="75"/>
      <c r="G2" s="75" t="s">
        <v>2291</v>
      </c>
      <c r="H2" s="75" t="s">
        <v>2291</v>
      </c>
      <c r="I2" s="75"/>
      <c r="J2" s="75"/>
      <c r="K2" s="75" t="s">
        <v>2291</v>
      </c>
      <c r="L2" s="76" t="s">
        <v>2291</v>
      </c>
      <c r="M2" s="77"/>
      <c r="N2" s="78"/>
      <c r="O2" s="75"/>
      <c r="P2" s="75"/>
      <c r="Q2" s="75"/>
      <c r="R2" s="75"/>
      <c r="S2" s="75"/>
      <c r="T2" s="75"/>
      <c r="U2" s="75"/>
      <c r="V2" s="75"/>
      <c r="W2" s="75"/>
      <c r="X2" s="75"/>
      <c r="Y2" s="75"/>
      <c r="Z2" s="75"/>
      <c r="AA2" s="75"/>
      <c r="AB2" s="75"/>
    </row>
    <row r="3" ht="31.2" customHeight="1" spans="1:38" s="68" customFormat="1" x14ac:dyDescent="0.25">
      <c r="A3" s="79"/>
      <c r="B3" s="80" t="s">
        <v>12</v>
      </c>
      <c r="C3" s="81" t="s">
        <v>2291</v>
      </c>
      <c r="D3" s="81" t="s">
        <v>2291</v>
      </c>
      <c r="E3" s="81" t="s">
        <v>2291</v>
      </c>
      <c r="F3" s="81" t="s">
        <v>2293</v>
      </c>
      <c r="G3" s="81" t="s">
        <v>2291</v>
      </c>
      <c r="H3" s="82" t="s">
        <v>2291</v>
      </c>
      <c r="I3" s="82" t="s">
        <v>2294</v>
      </c>
      <c r="J3" s="82" t="s">
        <v>2295</v>
      </c>
      <c r="K3" s="82" t="s">
        <v>2291</v>
      </c>
      <c r="L3" s="82" t="s">
        <v>2291</v>
      </c>
      <c r="M3" s="82" t="s">
        <v>2296</v>
      </c>
      <c r="N3" s="82" t="s">
        <v>2297</v>
      </c>
      <c r="O3" s="83"/>
      <c r="P3" s="83"/>
      <c r="Q3" s="83"/>
      <c r="R3" s="83"/>
      <c r="S3" s="83"/>
      <c r="T3" s="83"/>
      <c r="U3" s="83"/>
      <c r="V3" s="83"/>
      <c r="W3" s="83"/>
      <c r="X3" s="83"/>
      <c r="Y3" s="83"/>
      <c r="Z3" s="83"/>
      <c r="AA3" s="83"/>
      <c r="AB3" s="83"/>
      <c r="AH3" s="68" t="s">
        <v>0</v>
      </c>
      <c r="AI3" s="68" t="s">
        <v>1</v>
      </c>
      <c r="AJ3" s="68" t="s">
        <v>2293</v>
      </c>
      <c r="AK3" s="68" t="s">
        <v>5</v>
      </c>
      <c r="AL3" s="68" t="s">
        <v>2298</v>
      </c>
    </row>
    <row r="4" spans="1:40" x14ac:dyDescent="0.25">
      <c r="A4" s="84">
        <v>1</v>
      </c>
      <c r="B4" s="85">
        <f>IFERROR(VLOOKUP(E4,'Banco de Dados'!$I$3:$L$1000,4,FALSE),"")</f>
      </c>
      <c r="C4" s="86" t="s">
        <v>84</v>
      </c>
      <c r="D4" s="86" t="s">
        <v>2299</v>
      </c>
      <c r="E4" s="86" t="s">
        <v>1079</v>
      </c>
      <c r="F4" s="87">
        <f>IFERROR(VLOOKUP(AJ4,'Banco de Dados'!$Q$3:$R$22,2,FALSE),"")</f>
      </c>
      <c r="G4" s="88" t="s">
        <v>27</v>
      </c>
      <c r="H4" s="88" t="s">
        <v>27</v>
      </c>
      <c r="I4" s="87">
        <f>IFERROR(VLOOKUP(AN4,'Banco de Dados'!$AD$3:$AJ$10000,5,FALSE),"")</f>
      </c>
      <c r="J4" s="89">
        <f>IFERROR(VLOOKUP(AN4,'Banco de Dados'!$AD$3:$AJ$10000,7,FALSE),"")</f>
      </c>
      <c r="K4" s="90">
        <v>1</v>
      </c>
      <c r="L4" s="91" t="s">
        <v>2300</v>
      </c>
      <c r="M4" s="92">
        <f>IFERROR(VLOOKUP(AN4,'Banco de Dados'!$AD$3:$AJ$10000,6,FALSE),"")</f>
      </c>
      <c r="N4" s="93">
        <f t="shared" ref="N4:N35" si="0">IF(K4="",0,K4*M4)</f>
        <v>0</v>
      </c>
      <c r="O4" s="68"/>
      <c r="P4" s="68"/>
      <c r="Q4" s="68"/>
      <c r="R4" s="68"/>
      <c r="S4" s="68"/>
      <c r="T4" s="68"/>
      <c r="U4" s="68"/>
      <c r="V4" s="68"/>
      <c r="W4" s="68"/>
      <c r="X4" s="68"/>
      <c r="Y4" s="68"/>
      <c r="Z4" s="68"/>
      <c r="AA4" s="68"/>
      <c r="AB4" s="68"/>
      <c r="AH4" s="68" t="e">
        <f>VLOOKUP(C4,'Banco de Dados'!$A$3:$B$8,2,FALSE)</f>
        <v>#N/A</v>
      </c>
      <c r="AI4" s="68" t="e">
        <f>VLOOKUP(D4,'Banco de Dados'!$E$3:$F$49,2,FALSE)</f>
        <v>#N/A</v>
      </c>
      <c r="AJ4" s="68" t="e">
        <f>VLOOKUP(E4,'Banco de Dados'!$I$3:$J$900,2,FALSE)</f>
        <v>#N/A</v>
      </c>
      <c r="AK4" s="68" t="e">
        <f>VLOOKUP(E4,'Banco de Dados'!$I$3:$O$900,6,FALSE)</f>
        <v>#N/A</v>
      </c>
      <c r="AL4" s="68" t="e">
        <f>VLOOKUP(E4,'Banco de Dados'!$I$3:$O$900,7,FALSE)</f>
        <v>#N/A</v>
      </c>
      <c r="AM4" s="68" t="e">
        <f>VLOOKUP(E4,'Banco de Dados'!$I$3:$N$900,5,FALSE)</f>
        <v>#N/A</v>
      </c>
      <c r="AN4" s="68" t="e">
        <f t="shared" ref="AN4:AN35" si="1">CONCATENATE(AM4,"_",G4,"_",H4)</f>
        <v>#N/A</v>
      </c>
    </row>
    <row r="5" spans="1:40" x14ac:dyDescent="0.25">
      <c r="A5" s="84">
        <v>2</v>
      </c>
      <c r="B5" s="94">
        <f>IFERROR(VLOOKUP(E5,'Banco de Dados'!$I$3:$L$1000,4,FALSE),"")</f>
      </c>
      <c r="C5" s="95" t="s">
        <v>84</v>
      </c>
      <c r="D5" s="95" t="s">
        <v>2299</v>
      </c>
      <c r="E5" s="95" t="s">
        <v>2301</v>
      </c>
      <c r="F5" s="96">
        <f>IFERROR(VLOOKUP(AJ5,'Banco de Dados'!$Q$3:$R$22,2,FALSE),"")</f>
      </c>
      <c r="G5" s="97" t="s">
        <v>27</v>
      </c>
      <c r="H5" s="97" t="s">
        <v>27</v>
      </c>
      <c r="I5" s="96">
        <f>IFERROR(VLOOKUP(AN5,'Banco de Dados'!$AD$3:$AJ$10000,5,FALSE),"")</f>
      </c>
      <c r="J5" s="98">
        <f>IFERROR(VLOOKUP(AN5,'Banco de Dados'!$AD$3:$AJ$10000,7,FALSE),"")</f>
      </c>
      <c r="K5" s="99">
        <v>9</v>
      </c>
      <c r="L5" s="100" t="s">
        <v>2302</v>
      </c>
      <c r="M5" s="101">
        <f>IFERROR(VLOOKUP(AN5,'Banco de Dados'!$AD$3:$AJ$10000,6,FALSE),"")</f>
      </c>
      <c r="N5" s="102">
        <f t="shared" si="0"/>
        <v>0</v>
      </c>
      <c r="O5" s="68"/>
      <c r="P5" s="68"/>
      <c r="Q5" s="68"/>
      <c r="R5" s="68"/>
      <c r="S5" s="68"/>
      <c r="T5" s="68"/>
      <c r="U5" s="68"/>
      <c r="V5" s="68"/>
      <c r="W5" s="68"/>
      <c r="X5" s="68"/>
      <c r="Y5" s="68"/>
      <c r="Z5" s="68"/>
      <c r="AA5" s="68"/>
      <c r="AB5" s="68"/>
      <c r="AH5" s="68" t="e">
        <f>VLOOKUP(C5,'Banco de Dados'!$A$3:$B$8,2,FALSE)</f>
        <v>#N/A</v>
      </c>
      <c r="AI5" s="68" t="e">
        <f>VLOOKUP(D5,'Banco de Dados'!$E$3:$F$49,2,FALSE)</f>
        <v>#N/A</v>
      </c>
      <c r="AJ5" s="68" t="e">
        <f>VLOOKUP(E5,'Banco de Dados'!$I$3:$J$900,2,FALSE)</f>
        <v>#N/A</v>
      </c>
      <c r="AK5" s="68" t="e">
        <f>VLOOKUP(E5,'Banco de Dados'!$I$3:$O$900,6,FALSE)</f>
        <v>#N/A</v>
      </c>
      <c r="AL5" s="68" t="e">
        <f>VLOOKUP(E5,'Banco de Dados'!$I$3:$O$900,7,FALSE)</f>
        <v>#N/A</v>
      </c>
      <c r="AM5" s="68" t="e">
        <f>VLOOKUP(E5,'Banco de Dados'!$I$3:$N$900,5,FALSE)</f>
        <v>#N/A</v>
      </c>
      <c r="AN5" s="68" t="e">
        <f t="shared" si="1"/>
        <v>#N/A</v>
      </c>
    </row>
    <row r="6" spans="1:40" x14ac:dyDescent="0.25">
      <c r="A6" s="84">
        <v>3</v>
      </c>
      <c r="B6" s="94">
        <f>IFERROR(VLOOKUP(E6,'Banco de Dados'!$I$3:$L$1000,4,FALSE),"")</f>
      </c>
      <c r="C6" s="95" t="s">
        <v>84</v>
      </c>
      <c r="D6" s="95" t="s">
        <v>2299</v>
      </c>
      <c r="E6" s="95" t="s">
        <v>1115</v>
      </c>
      <c r="F6" s="96">
        <f>IFERROR(VLOOKUP(AJ6,'Banco de Dados'!$Q$3:$R$22,2,FALSE),"")</f>
      </c>
      <c r="G6" s="97" t="s">
        <v>27</v>
      </c>
      <c r="H6" s="97" t="s">
        <v>27</v>
      </c>
      <c r="I6" s="96">
        <f>IFERROR(VLOOKUP(AN6,'Banco de Dados'!$AD$3:$AJ$10000,5,FALSE),"")</f>
      </c>
      <c r="J6" s="98">
        <f>IFERROR(VLOOKUP(AN6,'Banco de Dados'!$AD$3:$AJ$10000,7,FALSE),"")</f>
      </c>
      <c r="K6" s="99">
        <v>3</v>
      </c>
      <c r="L6" s="100" t="s">
        <v>2303</v>
      </c>
      <c r="M6" s="101">
        <f>IFERROR(VLOOKUP(AN6,'Banco de Dados'!$AD$3:$AJ$10000,6,FALSE),"")</f>
      </c>
      <c r="N6" s="102">
        <f t="shared" si="0"/>
        <v>0</v>
      </c>
      <c r="O6" s="68"/>
      <c r="P6" s="68"/>
      <c r="Q6" s="68"/>
      <c r="R6" s="68"/>
      <c r="S6" s="68"/>
      <c r="T6" s="68"/>
      <c r="U6" s="68"/>
      <c r="V6" s="68"/>
      <c r="W6" s="68"/>
      <c r="X6" s="68"/>
      <c r="Y6" s="68"/>
      <c r="Z6" s="68"/>
      <c r="AA6" s="68"/>
      <c r="AB6" s="68"/>
      <c r="AH6" s="68" t="e">
        <f>VLOOKUP(C6,'Banco de Dados'!$A$3:$B$8,2,FALSE)</f>
        <v>#N/A</v>
      </c>
      <c r="AI6" s="68" t="e">
        <f>VLOOKUP(D6,'Banco de Dados'!$E$3:$F$49,2,FALSE)</f>
        <v>#N/A</v>
      </c>
      <c r="AJ6" s="68" t="e">
        <f>VLOOKUP(E6,'Banco de Dados'!$I$3:$J$900,2,FALSE)</f>
        <v>#N/A</v>
      </c>
      <c r="AK6" s="68" t="e">
        <f>VLOOKUP(E6,'Banco de Dados'!$I$3:$O$900,6,FALSE)</f>
        <v>#N/A</v>
      </c>
      <c r="AL6" s="68" t="e">
        <f>VLOOKUP(E6,'Banco de Dados'!$I$3:$O$900,7,FALSE)</f>
        <v>#N/A</v>
      </c>
      <c r="AM6" s="68" t="e">
        <f>VLOOKUP(E6,'Banco de Dados'!$I$3:$N$900,5,FALSE)</f>
        <v>#N/A</v>
      </c>
      <c r="AN6" s="68" t="e">
        <f t="shared" si="1"/>
        <v>#N/A</v>
      </c>
    </row>
    <row r="7" spans="1:40" x14ac:dyDescent="0.25">
      <c r="A7" s="84">
        <v>4</v>
      </c>
      <c r="B7" s="94">
        <f>IFERROR(VLOOKUP(E7,'Banco de Dados'!$I$3:$L$1000,4,FALSE),"")</f>
      </c>
      <c r="C7" s="95" t="s">
        <v>84</v>
      </c>
      <c r="D7" s="95" t="s">
        <v>2299</v>
      </c>
      <c r="E7" s="95" t="s">
        <v>1050</v>
      </c>
      <c r="F7" s="96">
        <f>IFERROR(VLOOKUP(AJ7,'Banco de Dados'!$Q$3:$R$22,2,FALSE),"")</f>
      </c>
      <c r="G7" s="97" t="s">
        <v>27</v>
      </c>
      <c r="H7" s="97" t="s">
        <v>27</v>
      </c>
      <c r="I7" s="96">
        <f>IFERROR(VLOOKUP(AN7,'Banco de Dados'!$AD$3:$AJ$10000,5,FALSE),"")</f>
      </c>
      <c r="J7" s="98">
        <f>IFERROR(VLOOKUP(AN7,'Banco de Dados'!$AD$3:$AJ$10000,7,FALSE),"")</f>
      </c>
      <c r="K7" s="99">
        <v>46</v>
      </c>
      <c r="L7" s="100" t="s">
        <v>2304</v>
      </c>
      <c r="M7" s="101">
        <f>IFERROR(VLOOKUP(AN7,'Banco de Dados'!$AD$3:$AJ$10000,6,FALSE),"")</f>
      </c>
      <c r="N7" s="102">
        <f t="shared" si="0"/>
        <v>0</v>
      </c>
      <c r="O7" s="68"/>
      <c r="P7" s="68"/>
      <c r="Q7" s="68"/>
      <c r="R7" s="68"/>
      <c r="S7" s="68"/>
      <c r="T7" s="68"/>
      <c r="U7" s="68"/>
      <c r="V7" s="68"/>
      <c r="W7" s="68"/>
      <c r="X7" s="68"/>
      <c r="Y7" s="68"/>
      <c r="Z7" s="68"/>
      <c r="AA7" s="68"/>
      <c r="AB7" s="68"/>
      <c r="AH7" s="68" t="e">
        <f>VLOOKUP(C7,'Banco de Dados'!$A$3:$B$8,2,FALSE)</f>
        <v>#N/A</v>
      </c>
      <c r="AI7" s="68" t="e">
        <f>VLOOKUP(D7,'Banco de Dados'!$E$3:$F$49,2,FALSE)</f>
        <v>#N/A</v>
      </c>
      <c r="AJ7" s="68" t="e">
        <f>VLOOKUP(E7,'Banco de Dados'!$I$3:$J$900,2,FALSE)</f>
        <v>#N/A</v>
      </c>
      <c r="AK7" s="68" t="e">
        <f>VLOOKUP(E7,'Banco de Dados'!$I$3:$O$900,6,FALSE)</f>
        <v>#N/A</v>
      </c>
      <c r="AL7" s="68" t="e">
        <f>VLOOKUP(E7,'Banco de Dados'!$I$3:$O$900,7,FALSE)</f>
        <v>#N/A</v>
      </c>
      <c r="AM7" s="68" t="e">
        <f>VLOOKUP(E7,'Banco de Dados'!$I$3:$N$900,5,FALSE)</f>
        <v>#N/A</v>
      </c>
      <c r="AN7" s="68" t="e">
        <f t="shared" si="1"/>
        <v>#N/A</v>
      </c>
    </row>
    <row r="8" spans="1:40" x14ac:dyDescent="0.25">
      <c r="A8" s="84">
        <v>5</v>
      </c>
      <c r="B8" s="94">
        <f>IFERROR(VLOOKUP(E8,'Banco de Dados'!$I$3:$L$1000,4,FALSE),"")</f>
      </c>
      <c r="C8" s="95" t="s">
        <v>84</v>
      </c>
      <c r="D8" s="95" t="s">
        <v>2299</v>
      </c>
      <c r="E8" s="95" t="s">
        <v>1053</v>
      </c>
      <c r="F8" s="96">
        <f>IFERROR(VLOOKUP(AJ8,'Banco de Dados'!$Q$3:$R$22,2,FALSE),"")</f>
      </c>
      <c r="G8" s="97" t="s">
        <v>27</v>
      </c>
      <c r="H8" s="97" t="s">
        <v>27</v>
      </c>
      <c r="I8" s="96">
        <f>IFERROR(VLOOKUP(AN8,'Banco de Dados'!$AD$3:$AJ$10000,5,FALSE),"")</f>
      </c>
      <c r="J8" s="98">
        <f>IFERROR(VLOOKUP(AN8,'Banco de Dados'!$AD$3:$AJ$10000,7,FALSE),"")</f>
      </c>
      <c r="K8" s="99">
        <v>4</v>
      </c>
      <c r="L8" s="100" t="s">
        <v>2305</v>
      </c>
      <c r="M8" s="101">
        <f>IFERROR(VLOOKUP(AN8,'Banco de Dados'!$AD$3:$AJ$10000,6,FALSE),"")</f>
      </c>
      <c r="N8" s="102">
        <f t="shared" si="0"/>
        <v>0</v>
      </c>
      <c r="O8" s="68"/>
      <c r="P8" s="68"/>
      <c r="Q8" s="68"/>
      <c r="R8" s="68"/>
      <c r="S8" s="68"/>
      <c r="T8" s="68"/>
      <c r="U8" s="68"/>
      <c r="V8" s="68"/>
      <c r="W8" s="68"/>
      <c r="X8" s="68"/>
      <c r="Y8" s="68"/>
      <c r="Z8" s="68"/>
      <c r="AA8" s="68"/>
      <c r="AB8" s="68"/>
      <c r="AH8" s="68" t="e">
        <f>VLOOKUP(C8,'Banco de Dados'!$A$3:$B$8,2,FALSE)</f>
        <v>#N/A</v>
      </c>
      <c r="AI8" s="68" t="e">
        <f>VLOOKUP(D8,'Banco de Dados'!$E$3:$F$49,2,FALSE)</f>
        <v>#N/A</v>
      </c>
      <c r="AJ8" s="68" t="e">
        <f>VLOOKUP(E8,'Banco de Dados'!$I$3:$J$900,2,FALSE)</f>
        <v>#N/A</v>
      </c>
      <c r="AK8" s="68" t="e">
        <f>VLOOKUP(E8,'Banco de Dados'!$I$3:$O$900,6,FALSE)</f>
        <v>#N/A</v>
      </c>
      <c r="AL8" s="68" t="e">
        <f>VLOOKUP(E8,'Banco de Dados'!$I$3:$O$900,7,FALSE)</f>
        <v>#N/A</v>
      </c>
      <c r="AM8" s="68" t="e">
        <f>VLOOKUP(E8,'Banco de Dados'!$I$3:$N$900,5,FALSE)</f>
        <v>#N/A</v>
      </c>
      <c r="AN8" s="68" t="e">
        <f t="shared" si="1"/>
        <v>#N/A</v>
      </c>
    </row>
    <row r="9" spans="1:40" x14ac:dyDescent="0.25">
      <c r="A9" s="84">
        <v>6</v>
      </c>
      <c r="B9" s="94">
        <f>IFERROR(VLOOKUP(E9,'Banco de Dados'!$I$3:$L$1000,4,FALSE),"")</f>
      </c>
      <c r="C9" s="95" t="s">
        <v>84</v>
      </c>
      <c r="D9" s="95" t="s">
        <v>2299</v>
      </c>
      <c r="E9" s="95" t="s">
        <v>1062</v>
      </c>
      <c r="F9" s="96">
        <f>IFERROR(VLOOKUP(AJ9,'Banco de Dados'!$Q$3:$R$22,2,FALSE),"")</f>
      </c>
      <c r="G9" s="97" t="s">
        <v>27</v>
      </c>
      <c r="H9" s="97" t="s">
        <v>27</v>
      </c>
      <c r="I9" s="96">
        <f>IFERROR(VLOOKUP(AN9,'Banco de Dados'!$AD$3:$AJ$10000,5,FALSE),"")</f>
      </c>
      <c r="J9" s="98">
        <f>IFERROR(VLOOKUP(AN9,'Banco de Dados'!$AD$3:$AJ$10000,7,FALSE),"")</f>
      </c>
      <c r="K9" s="99">
        <v>71</v>
      </c>
      <c r="L9" s="100" t="s">
        <v>2306</v>
      </c>
      <c r="M9" s="101">
        <f>IFERROR(VLOOKUP(AN9,'Banco de Dados'!$AD$3:$AJ$10000,6,FALSE),"")</f>
      </c>
      <c r="N9" s="102">
        <f t="shared" si="0"/>
        <v>0</v>
      </c>
      <c r="O9" s="68"/>
      <c r="P9" s="68"/>
      <c r="Q9" s="68"/>
      <c r="R9" s="68"/>
      <c r="S9" s="68"/>
      <c r="T9" s="68"/>
      <c r="U9" s="68"/>
      <c r="V9" s="68"/>
      <c r="W9" s="68"/>
      <c r="X9" s="68"/>
      <c r="Y9" s="68"/>
      <c r="Z9" s="68"/>
      <c r="AA9" s="68"/>
      <c r="AB9" s="68"/>
      <c r="AH9" s="68" t="e">
        <f>VLOOKUP(C9,'Banco de Dados'!$A$3:$B$8,2,FALSE)</f>
        <v>#N/A</v>
      </c>
      <c r="AI9" s="68" t="e">
        <f>VLOOKUP(D9,'Banco de Dados'!$E$3:$F$49,2,FALSE)</f>
        <v>#N/A</v>
      </c>
      <c r="AJ9" s="68" t="e">
        <f>VLOOKUP(E9,'Banco de Dados'!$I$3:$J$900,2,FALSE)</f>
        <v>#N/A</v>
      </c>
      <c r="AK9" s="68" t="e">
        <f>VLOOKUP(E9,'Banco de Dados'!$I$3:$O$900,6,FALSE)</f>
        <v>#N/A</v>
      </c>
      <c r="AL9" s="68" t="e">
        <f>VLOOKUP(E9,'Banco de Dados'!$I$3:$O$900,7,FALSE)</f>
        <v>#N/A</v>
      </c>
      <c r="AM9" s="68" t="e">
        <f>VLOOKUP(E9,'Banco de Dados'!$I$3:$N$900,5,FALSE)</f>
        <v>#N/A</v>
      </c>
      <c r="AN9" s="68" t="e">
        <f t="shared" si="1"/>
        <v>#N/A</v>
      </c>
    </row>
    <row r="10" spans="1:40" x14ac:dyDescent="0.25">
      <c r="A10" s="84">
        <v>7</v>
      </c>
      <c r="B10" s="94">
        <f>IFERROR(VLOOKUP(E10,'Banco de Dados'!$I$3:$L$1000,4,FALSE),"")</f>
      </c>
      <c r="C10" s="95" t="s">
        <v>84</v>
      </c>
      <c r="D10" s="95" t="s">
        <v>2299</v>
      </c>
      <c r="E10" s="95" t="s">
        <v>1066</v>
      </c>
      <c r="F10" s="96">
        <f>IFERROR(VLOOKUP(AJ10,'Banco de Dados'!$Q$3:$R$22,2,FALSE),"")</f>
      </c>
      <c r="G10" s="97" t="s">
        <v>27</v>
      </c>
      <c r="H10" s="97" t="s">
        <v>27</v>
      </c>
      <c r="I10" s="96">
        <f>IFERROR(VLOOKUP(AN10,'Banco de Dados'!$AD$3:$AJ$10000,5,FALSE),"")</f>
      </c>
      <c r="J10" s="98">
        <f>IFERROR(VLOOKUP(AN10,'Banco de Dados'!$AD$3:$AJ$10000,7,FALSE),"")</f>
      </c>
      <c r="K10" s="99">
        <v>8</v>
      </c>
      <c r="L10" s="100" t="s">
        <v>2307</v>
      </c>
      <c r="M10" s="101">
        <f>IFERROR(VLOOKUP(AN10,'Banco de Dados'!$AD$3:$AJ$10000,6,FALSE),"")</f>
      </c>
      <c r="N10" s="102">
        <f t="shared" si="0"/>
        <v>0</v>
      </c>
      <c r="O10" s="68"/>
      <c r="P10" s="68"/>
      <c r="Q10" s="68"/>
      <c r="R10" s="68"/>
      <c r="S10" s="68"/>
      <c r="T10" s="68"/>
      <c r="U10" s="68"/>
      <c r="V10" s="68"/>
      <c r="W10" s="68"/>
      <c r="X10" s="68"/>
      <c r="Y10" s="68"/>
      <c r="Z10" s="68"/>
      <c r="AA10" s="68"/>
      <c r="AB10" s="68"/>
      <c r="AH10" s="68" t="e">
        <f>VLOOKUP(C10,'Banco de Dados'!$A$3:$B$8,2,FALSE)</f>
        <v>#N/A</v>
      </c>
      <c r="AI10" s="68" t="e">
        <f>VLOOKUP(D10,'Banco de Dados'!$E$3:$F$49,2,FALSE)</f>
        <v>#N/A</v>
      </c>
      <c r="AJ10" s="68" t="e">
        <f>VLOOKUP(E10,'Banco de Dados'!$I$3:$J$900,2,FALSE)</f>
        <v>#N/A</v>
      </c>
      <c r="AK10" s="68" t="e">
        <f>VLOOKUP(E10,'Banco de Dados'!$I$3:$O$900,6,FALSE)</f>
        <v>#N/A</v>
      </c>
      <c r="AL10" s="68" t="e">
        <f>VLOOKUP(E10,'Banco de Dados'!$I$3:$O$900,7,FALSE)</f>
        <v>#N/A</v>
      </c>
      <c r="AM10" s="68" t="e">
        <f>VLOOKUP(E10,'Banco de Dados'!$I$3:$N$900,5,FALSE)</f>
        <v>#N/A</v>
      </c>
      <c r="AN10" s="68" t="e">
        <f t="shared" si="1"/>
        <v>#N/A</v>
      </c>
    </row>
    <row r="11" spans="1:40" x14ac:dyDescent="0.25">
      <c r="A11" s="84">
        <v>8</v>
      </c>
      <c r="B11" s="94">
        <f>IFERROR(VLOOKUP(E11,'Banco de Dados'!$I$3:$L$1000,4,FALSE),"")</f>
      </c>
      <c r="C11" s="95" t="s">
        <v>84</v>
      </c>
      <c r="D11" s="95" t="s">
        <v>2299</v>
      </c>
      <c r="E11" s="95" t="s">
        <v>1053</v>
      </c>
      <c r="F11" s="96">
        <f>IFERROR(VLOOKUP(AJ11,'Banco de Dados'!$Q$3:$R$22,2,FALSE),"")</f>
      </c>
      <c r="G11" s="97" t="s">
        <v>27</v>
      </c>
      <c r="H11" s="97" t="s">
        <v>27</v>
      </c>
      <c r="I11" s="96">
        <f>IFERROR(VLOOKUP(AN11,'Banco de Dados'!$AD$3:$AJ$10000,5,FALSE),"")</f>
      </c>
      <c r="J11" s="98">
        <f>IFERROR(VLOOKUP(AN11,'Banco de Dados'!$AD$3:$AJ$10000,7,FALSE),"")</f>
      </c>
      <c r="K11" s="99">
        <v>7</v>
      </c>
      <c r="L11" s="100" t="s">
        <v>2308</v>
      </c>
      <c r="M11" s="101">
        <f>IFERROR(VLOOKUP(AN11,'Banco de Dados'!$AD$3:$AJ$10000,6,FALSE),"")</f>
      </c>
      <c r="N11" s="102">
        <f t="shared" si="0"/>
        <v>0</v>
      </c>
      <c r="O11" s="68"/>
      <c r="P11" s="68"/>
      <c r="Q11" s="68"/>
      <c r="R11" s="68"/>
      <c r="S11" s="68"/>
      <c r="T11" s="68"/>
      <c r="U11" s="68"/>
      <c r="V11" s="68"/>
      <c r="W11" s="68"/>
      <c r="X11" s="68"/>
      <c r="Y11" s="68"/>
      <c r="Z11" s="68"/>
      <c r="AA11" s="68"/>
      <c r="AB11" s="68"/>
      <c r="AH11" s="68" t="e">
        <f>VLOOKUP(C11,'Banco de Dados'!$A$3:$B$8,2,FALSE)</f>
        <v>#N/A</v>
      </c>
      <c r="AI11" s="68" t="e">
        <f>VLOOKUP(D11,'Banco de Dados'!$E$3:$F$49,2,FALSE)</f>
        <v>#N/A</v>
      </c>
      <c r="AJ11" s="68" t="e">
        <f>VLOOKUP(E11,'Banco de Dados'!$I$3:$J$900,2,FALSE)</f>
        <v>#N/A</v>
      </c>
      <c r="AK11" s="68" t="e">
        <f>VLOOKUP(E11,'Banco de Dados'!$I$3:$O$900,6,FALSE)</f>
        <v>#N/A</v>
      </c>
      <c r="AL11" s="68" t="e">
        <f>VLOOKUP(E11,'Banco de Dados'!$I$3:$O$900,7,FALSE)</f>
        <v>#N/A</v>
      </c>
      <c r="AM11" s="68" t="e">
        <f>VLOOKUP(E11,'Banco de Dados'!$I$3:$N$900,5,FALSE)</f>
        <v>#N/A</v>
      </c>
      <c r="AN11" s="68" t="e">
        <f t="shared" si="1"/>
        <v>#N/A</v>
      </c>
    </row>
    <row r="12" spans="1:40" x14ac:dyDescent="0.25">
      <c r="A12" s="84">
        <v>9</v>
      </c>
      <c r="B12" s="94">
        <f>IFERROR(VLOOKUP(E12,'Banco de Dados'!$I$3:$L$1000,4,FALSE),"")</f>
      </c>
      <c r="C12" s="95" t="s">
        <v>84</v>
      </c>
      <c r="D12" s="95" t="s">
        <v>2299</v>
      </c>
      <c r="E12" s="95" t="s">
        <v>2309</v>
      </c>
      <c r="F12" s="96">
        <f>IFERROR(VLOOKUP(AJ12,'Banco de Dados'!$Q$3:$R$22,2,FALSE),"")</f>
      </c>
      <c r="G12" s="97" t="s">
        <v>27</v>
      </c>
      <c r="H12" s="97" t="s">
        <v>27</v>
      </c>
      <c r="I12" s="96">
        <f>IFERROR(VLOOKUP(AN12,'Banco de Dados'!$AD$3:$AJ$10000,5,FALSE),"")</f>
      </c>
      <c r="J12" s="98">
        <f>IFERROR(VLOOKUP(AN12,'Banco de Dados'!$AD$3:$AJ$10000,7,FALSE),"")</f>
      </c>
      <c r="K12" s="99">
        <v>3</v>
      </c>
      <c r="L12" s="100" t="s">
        <v>2310</v>
      </c>
      <c r="M12" s="101">
        <f>IFERROR(VLOOKUP(AN12,'Banco de Dados'!$AD$3:$AJ$10000,6,FALSE),"")</f>
      </c>
      <c r="N12" s="102">
        <f t="shared" si="0"/>
        <v>0</v>
      </c>
      <c r="O12" s="68"/>
      <c r="P12" s="68"/>
      <c r="Q12" s="68"/>
      <c r="R12" s="68"/>
      <c r="S12" s="68"/>
      <c r="T12" s="68"/>
      <c r="U12" s="68"/>
      <c r="V12" s="68"/>
      <c r="W12" s="68"/>
      <c r="X12" s="68"/>
      <c r="Y12" s="68"/>
      <c r="Z12" s="68"/>
      <c r="AA12" s="68"/>
      <c r="AB12" s="68"/>
      <c r="AH12" s="68" t="e">
        <f>VLOOKUP(C12,'Banco de Dados'!$A$3:$B$8,2,FALSE)</f>
        <v>#N/A</v>
      </c>
      <c r="AI12" s="68" t="e">
        <f>VLOOKUP(D12,'Banco de Dados'!$E$3:$F$49,2,FALSE)</f>
        <v>#N/A</v>
      </c>
      <c r="AJ12" s="68" t="e">
        <f>VLOOKUP(E12,'Banco de Dados'!$I$3:$J$900,2,FALSE)</f>
        <v>#N/A</v>
      </c>
      <c r="AK12" s="68" t="e">
        <f>VLOOKUP(E12,'Banco de Dados'!$I$3:$O$900,6,FALSE)</f>
        <v>#N/A</v>
      </c>
      <c r="AL12" s="68" t="e">
        <f>VLOOKUP(E12,'Banco de Dados'!$I$3:$O$900,7,FALSE)</f>
        <v>#N/A</v>
      </c>
      <c r="AM12" s="68" t="e">
        <f>VLOOKUP(E12,'Banco de Dados'!$I$3:$N$900,5,FALSE)</f>
        <v>#N/A</v>
      </c>
      <c r="AN12" s="68" t="e">
        <f t="shared" si="1"/>
        <v>#N/A</v>
      </c>
    </row>
    <row r="13" spans="1:40" x14ac:dyDescent="0.25">
      <c r="A13" s="84">
        <v>10</v>
      </c>
      <c r="B13" s="94">
        <f>IFERROR(VLOOKUP(E13,'Banco de Dados'!$I$3:$L$1000,4,FALSE),"")</f>
      </c>
      <c r="C13" s="95" t="s">
        <v>84</v>
      </c>
      <c r="D13" s="95" t="s">
        <v>2311</v>
      </c>
      <c r="E13" s="95" t="s">
        <v>1583</v>
      </c>
      <c r="F13" s="96">
        <f>IFERROR(VLOOKUP(AJ13,'Banco de Dados'!$Q$3:$R$22,2,FALSE),"")</f>
      </c>
      <c r="G13" s="97" t="s">
        <v>27</v>
      </c>
      <c r="H13" s="97" t="s">
        <v>27</v>
      </c>
      <c r="I13" s="96">
        <f>IFERROR(VLOOKUP(AN13,'Banco de Dados'!$AD$3:$AJ$10000,5,FALSE),"")</f>
      </c>
      <c r="J13" s="98">
        <f>IFERROR(VLOOKUP(AN13,'Banco de Dados'!$AD$3:$AJ$10000,7,FALSE),"")</f>
      </c>
      <c r="K13" s="99">
        <v>1</v>
      </c>
      <c r="L13" s="100" t="s">
        <v>2312</v>
      </c>
      <c r="M13" s="101">
        <f>IFERROR(VLOOKUP(AN13,'Banco de Dados'!$AD$3:$AJ$10000,6,FALSE),"")</f>
      </c>
      <c r="N13" s="102">
        <f t="shared" si="0"/>
        <v>0</v>
      </c>
      <c r="O13" s="68"/>
      <c r="P13" s="68"/>
      <c r="Q13" s="68"/>
      <c r="R13" s="68"/>
      <c r="S13" s="68"/>
      <c r="T13" s="68"/>
      <c r="U13" s="68"/>
      <c r="V13" s="68"/>
      <c r="W13" s="68"/>
      <c r="X13" s="68"/>
      <c r="Y13" s="68"/>
      <c r="Z13" s="68"/>
      <c r="AA13" s="68"/>
      <c r="AB13" s="68"/>
      <c r="AH13" s="68" t="e">
        <f>VLOOKUP(C13,'Banco de Dados'!$A$3:$B$8,2,FALSE)</f>
        <v>#N/A</v>
      </c>
      <c r="AI13" s="68" t="e">
        <f>VLOOKUP(D13,'Banco de Dados'!$E$3:$F$49,2,FALSE)</f>
        <v>#N/A</v>
      </c>
      <c r="AJ13" s="68" t="e">
        <f>VLOOKUP(E13,'Banco de Dados'!$I$3:$J$900,2,FALSE)</f>
        <v>#N/A</v>
      </c>
      <c r="AK13" s="68" t="e">
        <f>VLOOKUP(E13,'Banco de Dados'!$I$3:$O$900,6,FALSE)</f>
        <v>#N/A</v>
      </c>
      <c r="AL13" s="68" t="e">
        <f>VLOOKUP(E13,'Banco de Dados'!$I$3:$O$900,7,FALSE)</f>
        <v>#N/A</v>
      </c>
      <c r="AM13" s="68" t="e">
        <f>VLOOKUP(E13,'Banco de Dados'!$I$3:$N$900,5,FALSE)</f>
        <v>#N/A</v>
      </c>
      <c r="AN13" s="68" t="e">
        <f t="shared" si="1"/>
        <v>#N/A</v>
      </c>
    </row>
    <row r="14" spans="1:40" x14ac:dyDescent="0.25">
      <c r="A14" s="84">
        <v>11</v>
      </c>
      <c r="B14" s="94">
        <f>IFERROR(VLOOKUP(E14,'Banco de Dados'!$I$3:$L$1000,4,FALSE),"")</f>
      </c>
      <c r="C14" s="95" t="s">
        <v>84</v>
      </c>
      <c r="D14" s="95" t="s">
        <v>2313</v>
      </c>
      <c r="E14" s="95" t="s">
        <v>1439</v>
      </c>
      <c r="F14" s="96">
        <f>IFERROR(VLOOKUP(AJ14,'Banco de Dados'!$Q$3:$R$22,2,FALSE),"")</f>
      </c>
      <c r="G14" s="97" t="s">
        <v>27</v>
      </c>
      <c r="H14" s="97" t="s">
        <v>27</v>
      </c>
      <c r="I14" s="96">
        <f>IFERROR(VLOOKUP(AN14,'Banco de Dados'!$AD$3:$AJ$10000,5,FALSE),"")</f>
      </c>
      <c r="J14" s="98">
        <f>IFERROR(VLOOKUP(AN14,'Banco de Dados'!$AD$3:$AJ$10000,7,FALSE),"")</f>
      </c>
      <c r="K14" s="99">
        <v>2</v>
      </c>
      <c r="L14" s="100" t="s">
        <v>2314</v>
      </c>
      <c r="M14" s="101">
        <f>IFERROR(VLOOKUP(AN14,'Banco de Dados'!$AD$3:$AJ$10000,6,FALSE),"")</f>
      </c>
      <c r="N14" s="102">
        <f t="shared" si="0"/>
        <v>0</v>
      </c>
      <c r="O14" s="68"/>
      <c r="P14" s="68"/>
      <c r="Q14" s="68"/>
      <c r="R14" s="68"/>
      <c r="S14" s="68"/>
      <c r="T14" s="68"/>
      <c r="U14" s="68"/>
      <c r="V14" s="68"/>
      <c r="W14" s="68"/>
      <c r="X14" s="68"/>
      <c r="Y14" s="68"/>
      <c r="Z14" s="68"/>
      <c r="AA14" s="68"/>
      <c r="AB14" s="68"/>
      <c r="AH14" s="68" t="e">
        <f>VLOOKUP(C14,'Banco de Dados'!$A$3:$B$8,2,FALSE)</f>
        <v>#N/A</v>
      </c>
      <c r="AI14" s="68" t="e">
        <f>VLOOKUP(D14,'Banco de Dados'!$E$3:$F$49,2,FALSE)</f>
        <v>#N/A</v>
      </c>
      <c r="AJ14" s="68" t="e">
        <f>VLOOKUP(E14,'Banco de Dados'!$I$3:$J$900,2,FALSE)</f>
        <v>#N/A</v>
      </c>
      <c r="AK14" s="68" t="e">
        <f>VLOOKUP(E14,'Banco de Dados'!$I$3:$O$900,6,FALSE)</f>
        <v>#N/A</v>
      </c>
      <c r="AL14" s="68" t="e">
        <f>VLOOKUP(E14,'Banco de Dados'!$I$3:$O$900,7,FALSE)</f>
        <v>#N/A</v>
      </c>
      <c r="AM14" s="68" t="e">
        <f>VLOOKUP(E14,'Banco de Dados'!$I$3:$N$900,5,FALSE)</f>
        <v>#N/A</v>
      </c>
      <c r="AN14" s="68" t="e">
        <f t="shared" si="1"/>
        <v>#N/A</v>
      </c>
    </row>
    <row r="15" spans="1:40" x14ac:dyDescent="0.25">
      <c r="A15" s="84">
        <v>12</v>
      </c>
      <c r="B15" s="94">
        <f>IFERROR(VLOOKUP(E15,'Banco de Dados'!$I$3:$L$1000,4,FALSE),"")</f>
      </c>
      <c r="C15" s="95" t="s">
        <v>84</v>
      </c>
      <c r="D15" s="95" t="s">
        <v>2313</v>
      </c>
      <c r="E15" s="95" t="s">
        <v>1442</v>
      </c>
      <c r="F15" s="96">
        <f>IFERROR(VLOOKUP(AJ15,'Banco de Dados'!$Q$3:$R$22,2,FALSE),"")</f>
      </c>
      <c r="G15" s="97" t="s">
        <v>27</v>
      </c>
      <c r="H15" s="97" t="s">
        <v>27</v>
      </c>
      <c r="I15" s="96">
        <f>IFERROR(VLOOKUP(AN15,'Banco de Dados'!$AD$3:$AJ$10000,5,FALSE),"")</f>
      </c>
      <c r="J15" s="98">
        <f>IFERROR(VLOOKUP(AN15,'Banco de Dados'!$AD$3:$AJ$10000,7,FALSE),"")</f>
      </c>
      <c r="K15" s="99">
        <v>2</v>
      </c>
      <c r="L15" s="100" t="s">
        <v>2314</v>
      </c>
      <c r="M15" s="101">
        <f>IFERROR(VLOOKUP(AN15,'Banco de Dados'!$AD$3:$AJ$10000,6,FALSE),"")</f>
      </c>
      <c r="N15" s="102">
        <f t="shared" si="0"/>
        <v>0</v>
      </c>
      <c r="O15" s="68"/>
      <c r="P15" s="68"/>
      <c r="Q15" s="68"/>
      <c r="R15" s="68"/>
      <c r="S15" s="68"/>
      <c r="T15" s="68"/>
      <c r="U15" s="68"/>
      <c r="V15" s="68"/>
      <c r="W15" s="68"/>
      <c r="X15" s="68"/>
      <c r="Y15" s="68"/>
      <c r="Z15" s="68"/>
      <c r="AA15" s="68"/>
      <c r="AB15" s="68"/>
      <c r="AH15" s="68" t="e">
        <f>VLOOKUP(C15,'Banco de Dados'!$A$3:$B$8,2,FALSE)</f>
        <v>#N/A</v>
      </c>
      <c r="AI15" s="68" t="e">
        <f>VLOOKUP(D15,'Banco de Dados'!$E$3:$F$49,2,FALSE)</f>
        <v>#N/A</v>
      </c>
      <c r="AJ15" s="68" t="e">
        <f>VLOOKUP(E15,'Banco de Dados'!$I$3:$J$900,2,FALSE)</f>
        <v>#N/A</v>
      </c>
      <c r="AK15" s="68" t="e">
        <f>VLOOKUP(E15,'Banco de Dados'!$I$3:$O$900,6,FALSE)</f>
        <v>#N/A</v>
      </c>
      <c r="AL15" s="68" t="e">
        <f>VLOOKUP(E15,'Banco de Dados'!$I$3:$O$900,7,FALSE)</f>
        <v>#N/A</v>
      </c>
      <c r="AM15" s="68" t="e">
        <f>VLOOKUP(E15,'Banco de Dados'!$I$3:$N$900,5,FALSE)</f>
        <v>#N/A</v>
      </c>
      <c r="AN15" s="68" t="e">
        <f t="shared" si="1"/>
        <v>#N/A</v>
      </c>
    </row>
    <row r="16" spans="1:40" x14ac:dyDescent="0.25">
      <c r="A16" s="84">
        <v>13</v>
      </c>
      <c r="B16" s="94">
        <f>IFERROR(VLOOKUP(E16,'Banco de Dados'!$I$3:$L$1000,4,FALSE),"")</f>
      </c>
      <c r="C16" s="95" t="s">
        <v>84</v>
      </c>
      <c r="D16" s="95" t="s">
        <v>2313</v>
      </c>
      <c r="E16" s="95" t="s">
        <v>1445</v>
      </c>
      <c r="F16" s="96">
        <f>IFERROR(VLOOKUP(AJ16,'Banco de Dados'!$Q$3:$R$22,2,FALSE),"")</f>
      </c>
      <c r="G16" s="97" t="s">
        <v>27</v>
      </c>
      <c r="H16" s="97" t="s">
        <v>27</v>
      </c>
      <c r="I16" s="96">
        <f>IFERROR(VLOOKUP(AN16,'Banco de Dados'!$AD$3:$AJ$10000,5,FALSE),"")</f>
      </c>
      <c r="J16" s="98">
        <f>IFERROR(VLOOKUP(AN16,'Banco de Dados'!$AD$3:$AJ$10000,7,FALSE),"")</f>
      </c>
      <c r="K16" s="99">
        <v>2</v>
      </c>
      <c r="L16" s="100" t="s">
        <v>2314</v>
      </c>
      <c r="M16" s="101">
        <f>IFERROR(VLOOKUP(AN16,'Banco de Dados'!$AD$3:$AJ$10000,6,FALSE),"")</f>
      </c>
      <c r="N16" s="102">
        <f t="shared" si="0"/>
        <v>0</v>
      </c>
      <c r="O16" s="68"/>
      <c r="P16" s="68"/>
      <c r="Q16" s="68"/>
      <c r="R16" s="68"/>
      <c r="S16" s="68"/>
      <c r="T16" s="68"/>
      <c r="U16" s="68"/>
      <c r="V16" s="68"/>
      <c r="W16" s="68"/>
      <c r="X16" s="68"/>
      <c r="Y16" s="68"/>
      <c r="Z16" s="68"/>
      <c r="AA16" s="68"/>
      <c r="AB16" s="68"/>
      <c r="AH16" s="68" t="e">
        <f>VLOOKUP(C16,'Banco de Dados'!$A$3:$B$8,2,FALSE)</f>
        <v>#N/A</v>
      </c>
      <c r="AI16" s="68" t="e">
        <f>VLOOKUP(D16,'Banco de Dados'!$E$3:$F$49,2,FALSE)</f>
        <v>#N/A</v>
      </c>
      <c r="AJ16" s="68" t="e">
        <f>VLOOKUP(E16,'Banco de Dados'!$I$3:$J$900,2,FALSE)</f>
        <v>#N/A</v>
      </c>
      <c r="AK16" s="68" t="e">
        <f>VLOOKUP(E16,'Banco de Dados'!$I$3:$O$900,6,FALSE)</f>
        <v>#N/A</v>
      </c>
      <c r="AL16" s="68" t="e">
        <f>VLOOKUP(E16,'Banco de Dados'!$I$3:$O$900,7,FALSE)</f>
        <v>#N/A</v>
      </c>
      <c r="AM16" s="68" t="e">
        <f>VLOOKUP(E16,'Banco de Dados'!$I$3:$N$900,5,FALSE)</f>
        <v>#N/A</v>
      </c>
      <c r="AN16" s="68" t="e">
        <f t="shared" si="1"/>
        <v>#N/A</v>
      </c>
    </row>
    <row r="17" spans="1:40" x14ac:dyDescent="0.25">
      <c r="A17" s="84">
        <v>14</v>
      </c>
      <c r="B17" s="94">
        <f>IFERROR(VLOOKUP(E17,'Banco de Dados'!$I$3:$L$1000,4,FALSE),"")</f>
      </c>
      <c r="C17" s="103" t="s">
        <v>2291</v>
      </c>
      <c r="D17" s="103" t="s">
        <v>2291</v>
      </c>
      <c r="E17" s="103" t="s">
        <v>2291</v>
      </c>
      <c r="F17" s="96">
        <f>IFERROR(VLOOKUP(AJ17,'Banco de Dados'!$Q$3:$R$22,2,FALSE),"")</f>
      </c>
      <c r="G17" s="104" t="s">
        <v>2291</v>
      </c>
      <c r="H17" s="104" t="s">
        <v>2291</v>
      </c>
      <c r="I17" s="96">
        <f>IFERROR(VLOOKUP(AN17,'Banco de Dados'!$AD$3:$AJ$10000,5,FALSE),"")</f>
      </c>
      <c r="J17" s="98">
        <f>IFERROR(VLOOKUP(AN17,'Banco de Dados'!$AD$3:$AJ$10000,7,FALSE),"")</f>
      </c>
      <c r="K17" s="105" t="s">
        <v>2291</v>
      </c>
      <c r="L17" s="100" t="s">
        <v>2291</v>
      </c>
      <c r="M17" s="101">
        <f>IFERROR(VLOOKUP(AN17,'Banco de Dados'!$AD$3:$AJ$10000,6,FALSE),"")</f>
      </c>
      <c r="N17" s="102">
        <f t="shared" si="0"/>
        <v>0</v>
      </c>
      <c r="O17" s="68"/>
      <c r="P17" s="68"/>
      <c r="Q17" s="68"/>
      <c r="R17" s="68"/>
      <c r="S17" s="68"/>
      <c r="T17" s="68"/>
      <c r="U17" s="68"/>
      <c r="V17" s="68"/>
      <c r="W17" s="68"/>
      <c r="X17" s="68"/>
      <c r="Y17" s="68"/>
      <c r="Z17" s="68"/>
      <c r="AA17" s="68"/>
      <c r="AB17" s="68"/>
      <c r="AH17" s="68" t="e">
        <f>VLOOKUP(C17,'Banco de Dados'!$A$3:$B$8,2,FALSE)</f>
        <v>#N/A</v>
      </c>
      <c r="AI17" s="68" t="e">
        <f>VLOOKUP(D17,'Banco de Dados'!$E$3:$F$49,2,FALSE)</f>
        <v>#N/A</v>
      </c>
      <c r="AJ17" s="68" t="e">
        <f>VLOOKUP(E17,'Banco de Dados'!$I$3:$J$900,2,FALSE)</f>
        <v>#N/A</v>
      </c>
      <c r="AK17" s="68" t="e">
        <f>VLOOKUP(E17,'Banco de Dados'!$I$3:$O$900,6,FALSE)</f>
        <v>#N/A</v>
      </c>
      <c r="AL17" s="68" t="e">
        <f>VLOOKUP(E17,'Banco de Dados'!$I$3:$O$900,7,FALSE)</f>
        <v>#N/A</v>
      </c>
      <c r="AM17" s="68" t="e">
        <f>VLOOKUP(E17,'Banco de Dados'!$I$3:$N$900,5,FALSE)</f>
        <v>#N/A</v>
      </c>
      <c r="AN17" s="68" t="e">
        <f t="shared" si="1"/>
        <v>#N/A</v>
      </c>
    </row>
    <row r="18" spans="1:40" x14ac:dyDescent="0.25">
      <c r="A18" s="84">
        <v>15</v>
      </c>
      <c r="B18" s="94">
        <f>IFERROR(VLOOKUP(E18,'Banco de Dados'!$I$3:$L$1000,4,FALSE),"")</f>
      </c>
      <c r="C18" s="103" t="s">
        <v>2291</v>
      </c>
      <c r="D18" s="103" t="s">
        <v>2291</v>
      </c>
      <c r="E18" s="103" t="s">
        <v>2291</v>
      </c>
      <c r="F18" s="96">
        <f>IFERROR(VLOOKUP(AJ18,'Banco de Dados'!$Q$3:$R$22,2,FALSE),"")</f>
      </c>
      <c r="G18" s="104" t="s">
        <v>2291</v>
      </c>
      <c r="H18" s="104" t="s">
        <v>2291</v>
      </c>
      <c r="I18" s="96">
        <f>IFERROR(VLOOKUP(AN18,'Banco de Dados'!$AD$3:$AJ$10000,5,FALSE),"")</f>
      </c>
      <c r="J18" s="98">
        <f>IFERROR(VLOOKUP(AN18,'Banco de Dados'!$AD$3:$AJ$10000,7,FALSE),"")</f>
      </c>
      <c r="K18" s="105" t="s">
        <v>2291</v>
      </c>
      <c r="L18" s="100" t="s">
        <v>2291</v>
      </c>
      <c r="M18" s="101">
        <f>IFERROR(VLOOKUP(AN18,'Banco de Dados'!$AD$3:$AJ$10000,6,FALSE),"")</f>
      </c>
      <c r="N18" s="102">
        <f t="shared" si="0"/>
        <v>0</v>
      </c>
      <c r="O18" s="68"/>
      <c r="P18" s="68"/>
      <c r="Q18" s="68"/>
      <c r="R18" s="68"/>
      <c r="S18" s="68"/>
      <c r="T18" s="68"/>
      <c r="U18" s="68"/>
      <c r="V18" s="68"/>
      <c r="W18" s="68"/>
      <c r="X18" s="68"/>
      <c r="Y18" s="68"/>
      <c r="Z18" s="68"/>
      <c r="AA18" s="68"/>
      <c r="AB18" s="68"/>
      <c r="AH18" s="68" t="e">
        <f>VLOOKUP(C18,'Banco de Dados'!$A$3:$B$8,2,FALSE)</f>
        <v>#N/A</v>
      </c>
      <c r="AI18" s="68" t="e">
        <f>VLOOKUP(D18,'Banco de Dados'!$E$3:$F$49,2,FALSE)</f>
        <v>#N/A</v>
      </c>
      <c r="AJ18" s="68" t="e">
        <f>VLOOKUP(E18,'Banco de Dados'!$I$3:$J$900,2,FALSE)</f>
        <v>#N/A</v>
      </c>
      <c r="AK18" s="68" t="e">
        <f>VLOOKUP(E18,'Banco de Dados'!$I$3:$O$900,6,FALSE)</f>
        <v>#N/A</v>
      </c>
      <c r="AL18" s="68" t="e">
        <f>VLOOKUP(E18,'Banco de Dados'!$I$3:$O$900,7,FALSE)</f>
        <v>#N/A</v>
      </c>
      <c r="AM18" s="68" t="e">
        <f>VLOOKUP(E18,'Banco de Dados'!$I$3:$N$900,5,FALSE)</f>
        <v>#N/A</v>
      </c>
      <c r="AN18" s="68" t="e">
        <f t="shared" si="1"/>
        <v>#N/A</v>
      </c>
    </row>
    <row r="19" spans="1:40" x14ac:dyDescent="0.25">
      <c r="A19" s="84">
        <v>16</v>
      </c>
      <c r="B19" s="94">
        <f>IFERROR(VLOOKUP(E19,'Banco de Dados'!$I$3:$L$1000,4,FALSE),"")</f>
      </c>
      <c r="C19" s="103" t="s">
        <v>2291</v>
      </c>
      <c r="D19" s="103" t="s">
        <v>2291</v>
      </c>
      <c r="E19" s="103" t="s">
        <v>2291</v>
      </c>
      <c r="F19" s="96">
        <f>IFERROR(VLOOKUP(AJ19,'Banco de Dados'!$Q$3:$R$22,2,FALSE),"")</f>
      </c>
      <c r="G19" s="104" t="s">
        <v>2291</v>
      </c>
      <c r="H19" s="104" t="s">
        <v>2291</v>
      </c>
      <c r="I19" s="96">
        <f>IFERROR(VLOOKUP(AN19,'Banco de Dados'!$AD$3:$AJ$10000,5,FALSE),"")</f>
      </c>
      <c r="J19" s="98">
        <f>IFERROR(VLOOKUP(AN19,'Banco de Dados'!$AD$3:$AJ$10000,7,FALSE),"")</f>
      </c>
      <c r="K19" s="105" t="s">
        <v>2291</v>
      </c>
      <c r="L19" s="100" t="s">
        <v>2291</v>
      </c>
      <c r="M19" s="101">
        <f>IFERROR(VLOOKUP(AN19,'Banco de Dados'!$AD$3:$AJ$10000,6,FALSE),"")</f>
      </c>
      <c r="N19" s="102">
        <f t="shared" si="0"/>
        <v>0</v>
      </c>
      <c r="O19" s="68"/>
      <c r="P19" s="68"/>
      <c r="Q19" s="68"/>
      <c r="R19" s="68"/>
      <c r="S19" s="68"/>
      <c r="T19" s="68"/>
      <c r="U19" s="68"/>
      <c r="V19" s="68"/>
      <c r="W19" s="68"/>
      <c r="X19" s="68"/>
      <c r="Y19" s="68"/>
      <c r="Z19" s="68"/>
      <c r="AA19" s="68"/>
      <c r="AB19" s="68"/>
      <c r="AH19" s="68" t="e">
        <f>VLOOKUP(C19,'Banco de Dados'!$A$3:$B$8,2,FALSE)</f>
        <v>#N/A</v>
      </c>
      <c r="AI19" s="68" t="e">
        <f>VLOOKUP(D19,'Banco de Dados'!$E$3:$F$49,2,FALSE)</f>
        <v>#N/A</v>
      </c>
      <c r="AJ19" s="68" t="e">
        <f>VLOOKUP(E19,'Banco de Dados'!$I$3:$J$900,2,FALSE)</f>
        <v>#N/A</v>
      </c>
      <c r="AK19" s="68" t="e">
        <f>VLOOKUP(E19,'Banco de Dados'!$I$3:$O$900,6,FALSE)</f>
        <v>#N/A</v>
      </c>
      <c r="AL19" s="68" t="e">
        <f>VLOOKUP(E19,'Banco de Dados'!$I$3:$O$900,7,FALSE)</f>
        <v>#N/A</v>
      </c>
      <c r="AM19" s="68" t="e">
        <f>VLOOKUP(E19,'Banco de Dados'!$I$3:$N$900,5,FALSE)</f>
        <v>#N/A</v>
      </c>
      <c r="AN19" s="68" t="e">
        <f t="shared" si="1"/>
        <v>#N/A</v>
      </c>
    </row>
    <row r="20" spans="1:40" x14ac:dyDescent="0.25">
      <c r="A20" s="84">
        <v>17</v>
      </c>
      <c r="B20" s="94">
        <f>IFERROR(VLOOKUP(E20,'Banco de Dados'!$I$3:$L$1000,4,FALSE),"")</f>
      </c>
      <c r="C20" s="103" t="s">
        <v>2291</v>
      </c>
      <c r="D20" s="103" t="s">
        <v>2291</v>
      </c>
      <c r="E20" s="103" t="s">
        <v>2291</v>
      </c>
      <c r="F20" s="96">
        <f>IFERROR(VLOOKUP(AJ20,'Banco de Dados'!$Q$3:$R$22,2,FALSE),"")</f>
      </c>
      <c r="G20" s="104" t="s">
        <v>2291</v>
      </c>
      <c r="H20" s="104" t="s">
        <v>2291</v>
      </c>
      <c r="I20" s="96">
        <f>IFERROR(VLOOKUP(AN20,'Banco de Dados'!$AD$3:$AJ$10000,5,FALSE),"")</f>
      </c>
      <c r="J20" s="98">
        <f>IFERROR(VLOOKUP(AN20,'Banco de Dados'!$AD$3:$AJ$10000,7,FALSE),"")</f>
      </c>
      <c r="K20" s="105" t="s">
        <v>2291</v>
      </c>
      <c r="L20" s="100" t="s">
        <v>2291</v>
      </c>
      <c r="M20" s="101">
        <f>IFERROR(VLOOKUP(AN20,'Banco de Dados'!$AD$3:$AJ$10000,6,FALSE),"")</f>
      </c>
      <c r="N20" s="102">
        <f t="shared" si="0"/>
        <v>0</v>
      </c>
      <c r="O20" s="68"/>
      <c r="P20" s="68"/>
      <c r="Q20" s="68"/>
      <c r="R20" s="68"/>
      <c r="S20" s="68"/>
      <c r="T20" s="68"/>
      <c r="U20" s="68"/>
      <c r="V20" s="68"/>
      <c r="W20" s="68"/>
      <c r="X20" s="68"/>
      <c r="Y20" s="68"/>
      <c r="Z20" s="68"/>
      <c r="AA20" s="68"/>
      <c r="AB20" s="68"/>
      <c r="AH20" s="68" t="e">
        <f>VLOOKUP(C20,'Banco de Dados'!$A$3:$B$8,2,FALSE)</f>
        <v>#N/A</v>
      </c>
      <c r="AI20" s="68" t="e">
        <f>VLOOKUP(D20,'Banco de Dados'!$E$3:$F$49,2,FALSE)</f>
        <v>#N/A</v>
      </c>
      <c r="AJ20" s="68" t="e">
        <f>VLOOKUP(E20,'Banco de Dados'!$I$3:$J$900,2,FALSE)</f>
        <v>#N/A</v>
      </c>
      <c r="AK20" s="68" t="e">
        <f>VLOOKUP(E20,'Banco de Dados'!$I$3:$O$900,6,FALSE)</f>
        <v>#N/A</v>
      </c>
      <c r="AL20" s="68" t="e">
        <f>VLOOKUP(E20,'Banco de Dados'!$I$3:$O$900,7,FALSE)</f>
        <v>#N/A</v>
      </c>
      <c r="AM20" s="68" t="e">
        <f>VLOOKUP(E20,'Banco de Dados'!$I$3:$N$900,5,FALSE)</f>
        <v>#N/A</v>
      </c>
      <c r="AN20" s="68" t="e">
        <f t="shared" si="1"/>
        <v>#N/A</v>
      </c>
    </row>
    <row r="21" spans="1:40" x14ac:dyDescent="0.25">
      <c r="A21" s="84">
        <v>18</v>
      </c>
      <c r="B21" s="94">
        <f>IFERROR(VLOOKUP(E21,'Banco de Dados'!$I$3:$L$1000,4,FALSE),"")</f>
      </c>
      <c r="C21" s="103" t="s">
        <v>2291</v>
      </c>
      <c r="D21" s="103" t="s">
        <v>2291</v>
      </c>
      <c r="E21" s="103" t="s">
        <v>2291</v>
      </c>
      <c r="F21" s="96">
        <f>IFERROR(VLOOKUP(AJ21,'Banco de Dados'!$Q$3:$R$22,2,FALSE),"")</f>
      </c>
      <c r="G21" s="104" t="s">
        <v>2291</v>
      </c>
      <c r="H21" s="104" t="s">
        <v>2291</v>
      </c>
      <c r="I21" s="96">
        <f>IFERROR(VLOOKUP(AN21,'Banco de Dados'!$AD$3:$AJ$10000,5,FALSE),"")</f>
      </c>
      <c r="J21" s="98">
        <f>IFERROR(VLOOKUP(AN21,'Banco de Dados'!$AD$3:$AJ$10000,7,FALSE),"")</f>
      </c>
      <c r="K21" s="105" t="s">
        <v>2291</v>
      </c>
      <c r="L21" s="100" t="s">
        <v>2291</v>
      </c>
      <c r="M21" s="101">
        <f>IFERROR(VLOOKUP(AN21,'Banco de Dados'!$AD$3:$AJ$10000,6,FALSE),"")</f>
      </c>
      <c r="N21" s="102">
        <f t="shared" si="0"/>
        <v>0</v>
      </c>
      <c r="O21" s="68"/>
      <c r="P21" s="68"/>
      <c r="Q21" s="68"/>
      <c r="R21" s="68"/>
      <c r="S21" s="68"/>
      <c r="T21" s="68"/>
      <c r="U21" s="68"/>
      <c r="V21" s="68"/>
      <c r="W21" s="68"/>
      <c r="X21" s="68"/>
      <c r="Y21" s="68"/>
      <c r="Z21" s="68"/>
      <c r="AA21" s="68"/>
      <c r="AB21" s="68"/>
      <c r="AH21" s="68" t="e">
        <f>VLOOKUP(C21,'Banco de Dados'!$A$3:$B$8,2,FALSE)</f>
        <v>#N/A</v>
      </c>
      <c r="AI21" s="68" t="e">
        <f>VLOOKUP(D21,'Banco de Dados'!$E$3:$F$49,2,FALSE)</f>
        <v>#N/A</v>
      </c>
      <c r="AJ21" s="68" t="e">
        <f>VLOOKUP(E21,'Banco de Dados'!$I$3:$J$900,2,FALSE)</f>
        <v>#N/A</v>
      </c>
      <c r="AK21" s="68" t="e">
        <f>VLOOKUP(E21,'Banco de Dados'!$I$3:$O$900,6,FALSE)</f>
        <v>#N/A</v>
      </c>
      <c r="AL21" s="68" t="e">
        <f>VLOOKUP(E21,'Banco de Dados'!$I$3:$O$900,7,FALSE)</f>
        <v>#N/A</v>
      </c>
      <c r="AM21" s="68" t="e">
        <f>VLOOKUP(E21,'Banco de Dados'!$I$3:$N$900,5,FALSE)</f>
        <v>#N/A</v>
      </c>
      <c r="AN21" s="68" t="e">
        <f t="shared" si="1"/>
        <v>#N/A</v>
      </c>
    </row>
    <row r="22" spans="1:40" x14ac:dyDescent="0.25">
      <c r="A22" s="84">
        <v>19</v>
      </c>
      <c r="B22" s="94">
        <f>IFERROR(VLOOKUP(E22,'Banco de Dados'!$I$3:$L$1000,4,FALSE),"")</f>
      </c>
      <c r="C22" s="103" t="s">
        <v>2291</v>
      </c>
      <c r="D22" s="103" t="s">
        <v>2291</v>
      </c>
      <c r="E22" s="103" t="s">
        <v>2291</v>
      </c>
      <c r="F22" s="96">
        <f>IFERROR(VLOOKUP(AJ22,'Banco de Dados'!$Q$3:$R$22,2,FALSE),"")</f>
      </c>
      <c r="G22" s="104" t="s">
        <v>2291</v>
      </c>
      <c r="H22" s="104" t="s">
        <v>2291</v>
      </c>
      <c r="I22" s="96">
        <f>IFERROR(VLOOKUP(AN22,'Banco de Dados'!$AD$3:$AJ$10000,5,FALSE),"")</f>
      </c>
      <c r="J22" s="98">
        <f>IFERROR(VLOOKUP(AN22,'Banco de Dados'!$AD$3:$AJ$10000,7,FALSE),"")</f>
      </c>
      <c r="K22" s="105" t="s">
        <v>2291</v>
      </c>
      <c r="L22" s="100" t="s">
        <v>2291</v>
      </c>
      <c r="M22" s="101">
        <f>IFERROR(VLOOKUP(AN22,'Banco de Dados'!$AD$3:$AJ$10000,6,FALSE),"")</f>
      </c>
      <c r="N22" s="102">
        <f t="shared" si="0"/>
        <v>0</v>
      </c>
      <c r="O22" s="68"/>
      <c r="P22" s="68"/>
      <c r="Q22" s="68"/>
      <c r="R22" s="68"/>
      <c r="S22" s="68"/>
      <c r="T22" s="68"/>
      <c r="U22" s="68"/>
      <c r="V22" s="68"/>
      <c r="W22" s="68"/>
      <c r="X22" s="68"/>
      <c r="Y22" s="68"/>
      <c r="Z22" s="68"/>
      <c r="AA22" s="68"/>
      <c r="AB22" s="68"/>
      <c r="AH22" s="68" t="e">
        <f>VLOOKUP(C22,'Banco de Dados'!$A$3:$B$8,2,FALSE)</f>
        <v>#N/A</v>
      </c>
      <c r="AI22" s="68" t="e">
        <f>VLOOKUP(D22,'Banco de Dados'!$E$3:$F$49,2,FALSE)</f>
        <v>#N/A</v>
      </c>
      <c r="AJ22" s="68" t="e">
        <f>VLOOKUP(E22,'Banco de Dados'!$I$3:$J$900,2,FALSE)</f>
        <v>#N/A</v>
      </c>
      <c r="AK22" s="68" t="e">
        <f>VLOOKUP(E22,'Banco de Dados'!$I$3:$O$900,6,FALSE)</f>
        <v>#N/A</v>
      </c>
      <c r="AL22" s="68" t="e">
        <f>VLOOKUP(E22,'Banco de Dados'!$I$3:$O$900,7,FALSE)</f>
        <v>#N/A</v>
      </c>
      <c r="AM22" s="68" t="e">
        <f>VLOOKUP(E22,'Banco de Dados'!$I$3:$N$900,5,FALSE)</f>
        <v>#N/A</v>
      </c>
      <c r="AN22" s="68" t="e">
        <f t="shared" si="1"/>
        <v>#N/A</v>
      </c>
    </row>
    <row r="23" spans="1:40" x14ac:dyDescent="0.25">
      <c r="A23" s="84">
        <v>20</v>
      </c>
      <c r="B23" s="94">
        <f>IFERROR(VLOOKUP(E23,'Banco de Dados'!$I$3:$L$1000,4,FALSE),"")</f>
      </c>
      <c r="C23" s="103" t="s">
        <v>2291</v>
      </c>
      <c r="D23" s="103" t="s">
        <v>2291</v>
      </c>
      <c r="E23" s="103" t="s">
        <v>2291</v>
      </c>
      <c r="F23" s="96">
        <f>IFERROR(VLOOKUP(AJ23,'Banco de Dados'!$Q$3:$R$22,2,FALSE),"")</f>
      </c>
      <c r="G23" s="104" t="s">
        <v>2291</v>
      </c>
      <c r="H23" s="104" t="s">
        <v>2291</v>
      </c>
      <c r="I23" s="96">
        <f>IFERROR(VLOOKUP(AN23,'Banco de Dados'!$AD$3:$AJ$10000,5,FALSE),"")</f>
      </c>
      <c r="J23" s="98">
        <f>IFERROR(VLOOKUP(AN23,'Banco de Dados'!$AD$3:$AJ$10000,7,FALSE),"")</f>
      </c>
      <c r="K23" s="105" t="s">
        <v>2291</v>
      </c>
      <c r="L23" s="100" t="s">
        <v>2291</v>
      </c>
      <c r="M23" s="101">
        <f>IFERROR(VLOOKUP(AN23,'Banco de Dados'!$AD$3:$AJ$10000,6,FALSE),"")</f>
      </c>
      <c r="N23" s="102">
        <f t="shared" si="0"/>
        <v>0</v>
      </c>
      <c r="O23" s="68"/>
      <c r="P23" s="68"/>
      <c r="Q23" s="68"/>
      <c r="R23" s="68"/>
      <c r="S23" s="68"/>
      <c r="T23" s="68"/>
      <c r="U23" s="68"/>
      <c r="V23" s="68"/>
      <c r="W23" s="68"/>
      <c r="X23" s="68"/>
      <c r="Y23" s="68"/>
      <c r="Z23" s="68"/>
      <c r="AA23" s="68"/>
      <c r="AB23" s="68"/>
      <c r="AH23" s="68" t="e">
        <f>VLOOKUP(C23,'Banco de Dados'!$A$3:$B$8,2,FALSE)</f>
        <v>#N/A</v>
      </c>
      <c r="AI23" s="68" t="e">
        <f>VLOOKUP(D23,'Banco de Dados'!$E$3:$F$49,2,FALSE)</f>
        <v>#N/A</v>
      </c>
      <c r="AJ23" s="68" t="e">
        <f>VLOOKUP(E23,'Banco de Dados'!$I$3:$J$900,2,FALSE)</f>
        <v>#N/A</v>
      </c>
      <c r="AK23" s="68" t="e">
        <f>VLOOKUP(E23,'Banco de Dados'!$I$3:$O$900,6,FALSE)</f>
        <v>#N/A</v>
      </c>
      <c r="AL23" s="68" t="e">
        <f>VLOOKUP(E23,'Banco de Dados'!$I$3:$O$900,7,FALSE)</f>
        <v>#N/A</v>
      </c>
      <c r="AM23" s="68" t="e">
        <f>VLOOKUP(E23,'Banco de Dados'!$I$3:$N$900,5,FALSE)</f>
        <v>#N/A</v>
      </c>
      <c r="AN23" s="68" t="e">
        <f t="shared" si="1"/>
        <v>#N/A</v>
      </c>
    </row>
    <row r="24" spans="1:40" x14ac:dyDescent="0.25">
      <c r="A24" s="84">
        <v>21</v>
      </c>
      <c r="B24" s="94">
        <f>IFERROR(VLOOKUP(E24,'Banco de Dados'!$I$3:$L$1000,4,FALSE),"")</f>
      </c>
      <c r="C24" s="103" t="s">
        <v>2291</v>
      </c>
      <c r="D24" s="103" t="s">
        <v>2291</v>
      </c>
      <c r="E24" s="103" t="s">
        <v>2291</v>
      </c>
      <c r="F24" s="96">
        <f>IFERROR(VLOOKUP(AJ24,'Banco de Dados'!$Q$3:$R$22,2,FALSE),"")</f>
      </c>
      <c r="G24" s="104" t="s">
        <v>2291</v>
      </c>
      <c r="H24" s="104" t="s">
        <v>2291</v>
      </c>
      <c r="I24" s="96">
        <f>IFERROR(VLOOKUP(AN24,'Banco de Dados'!$AD$3:$AJ$10000,5,FALSE),"")</f>
      </c>
      <c r="J24" s="98">
        <f>IFERROR(VLOOKUP(AN24,'Banco de Dados'!$AD$3:$AJ$10000,7,FALSE),"")</f>
      </c>
      <c r="K24" s="105" t="s">
        <v>2291</v>
      </c>
      <c r="L24" s="100" t="s">
        <v>2291</v>
      </c>
      <c r="M24" s="101">
        <f>IFERROR(VLOOKUP(AN24,'Banco de Dados'!$AD$3:$AJ$10000,6,FALSE),"")</f>
      </c>
      <c r="N24" s="102">
        <f t="shared" si="0"/>
        <v>0</v>
      </c>
      <c r="O24" s="68"/>
      <c r="P24" s="68"/>
      <c r="Q24" s="68"/>
      <c r="R24" s="68"/>
      <c r="S24" s="68"/>
      <c r="T24" s="68"/>
      <c r="U24" s="68"/>
      <c r="V24" s="68"/>
      <c r="W24" s="68"/>
      <c r="X24" s="68"/>
      <c r="Y24" s="68"/>
      <c r="Z24" s="68"/>
      <c r="AA24" s="68"/>
      <c r="AB24" s="68"/>
      <c r="AH24" s="68" t="e">
        <f>VLOOKUP(C24,'Banco de Dados'!$A$3:$B$8,2,FALSE)</f>
        <v>#N/A</v>
      </c>
      <c r="AI24" s="68" t="e">
        <f>VLOOKUP(D24,'Banco de Dados'!$E$3:$F$49,2,FALSE)</f>
        <v>#N/A</v>
      </c>
      <c r="AJ24" s="68" t="e">
        <f>VLOOKUP(E24,'Banco de Dados'!$I$3:$J$900,2,FALSE)</f>
        <v>#N/A</v>
      </c>
      <c r="AK24" s="68" t="e">
        <f>VLOOKUP(E24,'Banco de Dados'!$I$3:$O$900,6,FALSE)</f>
        <v>#N/A</v>
      </c>
      <c r="AL24" s="68" t="e">
        <f>VLOOKUP(E24,'Banco de Dados'!$I$3:$O$900,7,FALSE)</f>
        <v>#N/A</v>
      </c>
      <c r="AM24" s="68" t="e">
        <f>VLOOKUP(E24,'Banco de Dados'!$I$3:$N$900,5,FALSE)</f>
        <v>#N/A</v>
      </c>
      <c r="AN24" s="68" t="e">
        <f t="shared" si="1"/>
        <v>#N/A</v>
      </c>
    </row>
    <row r="25" spans="1:40" x14ac:dyDescent="0.25">
      <c r="A25" s="84">
        <v>22</v>
      </c>
      <c r="B25" s="94">
        <f>IFERROR(VLOOKUP(E25,'Banco de Dados'!$I$3:$L$1000,4,FALSE),"")</f>
      </c>
      <c r="C25" s="103" t="s">
        <v>2291</v>
      </c>
      <c r="D25" s="103" t="s">
        <v>2291</v>
      </c>
      <c r="E25" s="103" t="s">
        <v>2291</v>
      </c>
      <c r="F25" s="96">
        <f>IFERROR(VLOOKUP(AJ25,'Banco de Dados'!$Q$3:$R$22,2,FALSE),"")</f>
      </c>
      <c r="G25" s="104" t="s">
        <v>2291</v>
      </c>
      <c r="H25" s="104" t="s">
        <v>2291</v>
      </c>
      <c r="I25" s="96">
        <f>IFERROR(VLOOKUP(AN25,'Banco de Dados'!$AD$3:$AJ$10000,5,FALSE),"")</f>
      </c>
      <c r="J25" s="98">
        <f>IFERROR(VLOOKUP(AN25,'Banco de Dados'!$AD$3:$AJ$10000,7,FALSE),"")</f>
      </c>
      <c r="K25" s="105" t="s">
        <v>2291</v>
      </c>
      <c r="L25" s="100" t="s">
        <v>2291</v>
      </c>
      <c r="M25" s="101">
        <f>IFERROR(VLOOKUP(AN25,'Banco de Dados'!$AD$3:$AJ$10000,6,FALSE),"")</f>
      </c>
      <c r="N25" s="102">
        <f t="shared" si="0"/>
        <v>0</v>
      </c>
      <c r="O25" s="68"/>
      <c r="P25" s="68"/>
      <c r="Q25" s="68"/>
      <c r="R25" s="68"/>
      <c r="S25" s="68"/>
      <c r="T25" s="68"/>
      <c r="U25" s="68"/>
      <c r="V25" s="68"/>
      <c r="W25" s="68"/>
      <c r="X25" s="68"/>
      <c r="Y25" s="68"/>
      <c r="Z25" s="68"/>
      <c r="AA25" s="68"/>
      <c r="AB25" s="68"/>
      <c r="AH25" s="68" t="e">
        <f>VLOOKUP(C25,'Banco de Dados'!$A$3:$B$8,2,FALSE)</f>
        <v>#N/A</v>
      </c>
      <c r="AI25" s="68" t="e">
        <f>VLOOKUP(D25,'Banco de Dados'!$E$3:$F$49,2,FALSE)</f>
        <v>#N/A</v>
      </c>
      <c r="AJ25" s="68" t="e">
        <f>VLOOKUP(E25,'Banco de Dados'!$I$3:$J$900,2,FALSE)</f>
        <v>#N/A</v>
      </c>
      <c r="AK25" s="68" t="e">
        <f>VLOOKUP(E25,'Banco de Dados'!$I$3:$O$900,6,FALSE)</f>
        <v>#N/A</v>
      </c>
      <c r="AL25" s="68" t="e">
        <f>VLOOKUP(E25,'Banco de Dados'!$I$3:$O$900,7,FALSE)</f>
        <v>#N/A</v>
      </c>
      <c r="AM25" s="68" t="e">
        <f>VLOOKUP(E25,'Banco de Dados'!$I$3:$N$900,5,FALSE)</f>
        <v>#N/A</v>
      </c>
      <c r="AN25" s="68" t="e">
        <f t="shared" si="1"/>
        <v>#N/A</v>
      </c>
    </row>
    <row r="26" spans="1:40" x14ac:dyDescent="0.25">
      <c r="A26" s="84">
        <v>23</v>
      </c>
      <c r="B26" s="94">
        <f>IFERROR(VLOOKUP(E26,'Banco de Dados'!$I$3:$L$1000,4,FALSE),"")</f>
      </c>
      <c r="C26" s="103" t="s">
        <v>2291</v>
      </c>
      <c r="D26" s="103" t="s">
        <v>2291</v>
      </c>
      <c r="E26" s="103" t="s">
        <v>2291</v>
      </c>
      <c r="F26" s="96">
        <f>IFERROR(VLOOKUP(AJ26,'Banco de Dados'!$Q$3:$R$22,2,FALSE),"")</f>
      </c>
      <c r="G26" s="104" t="s">
        <v>2291</v>
      </c>
      <c r="H26" s="104" t="s">
        <v>2291</v>
      </c>
      <c r="I26" s="96">
        <f>IFERROR(VLOOKUP(AN26,'Banco de Dados'!$AD$3:$AJ$10000,5,FALSE),"")</f>
      </c>
      <c r="J26" s="98">
        <f>IFERROR(VLOOKUP(AN26,'Banco de Dados'!$AD$3:$AJ$10000,7,FALSE),"")</f>
      </c>
      <c r="K26" s="105" t="s">
        <v>2291</v>
      </c>
      <c r="L26" s="100" t="s">
        <v>2291</v>
      </c>
      <c r="M26" s="101">
        <f>IFERROR(VLOOKUP(AN26,'Banco de Dados'!$AD$3:$AJ$10000,6,FALSE),"")</f>
      </c>
      <c r="N26" s="102">
        <f t="shared" si="0"/>
        <v>0</v>
      </c>
      <c r="O26" s="68"/>
      <c r="P26" s="68"/>
      <c r="Q26" s="68"/>
      <c r="R26" s="68"/>
      <c r="S26" s="68"/>
      <c r="T26" s="68"/>
      <c r="U26" s="68"/>
      <c r="V26" s="68"/>
      <c r="W26" s="68"/>
      <c r="X26" s="68"/>
      <c r="Y26" s="68"/>
      <c r="Z26" s="68"/>
      <c r="AA26" s="68"/>
      <c r="AB26" s="68"/>
      <c r="AH26" s="68" t="e">
        <f>VLOOKUP(C26,'Banco de Dados'!$A$3:$B$8,2,FALSE)</f>
        <v>#N/A</v>
      </c>
      <c r="AI26" s="68" t="e">
        <f>VLOOKUP(D26,'Banco de Dados'!$E$3:$F$49,2,FALSE)</f>
        <v>#N/A</v>
      </c>
      <c r="AJ26" s="68" t="e">
        <f>VLOOKUP(E26,'Banco de Dados'!$I$3:$J$900,2,FALSE)</f>
        <v>#N/A</v>
      </c>
      <c r="AK26" s="68" t="e">
        <f>VLOOKUP(E26,'Banco de Dados'!$I$3:$O$900,6,FALSE)</f>
        <v>#N/A</v>
      </c>
      <c r="AL26" s="68" t="e">
        <f>VLOOKUP(E26,'Banco de Dados'!$I$3:$O$900,7,FALSE)</f>
        <v>#N/A</v>
      </c>
      <c r="AM26" s="68" t="e">
        <f>VLOOKUP(E26,'Banco de Dados'!$I$3:$N$900,5,FALSE)</f>
        <v>#N/A</v>
      </c>
      <c r="AN26" s="68" t="e">
        <f t="shared" si="1"/>
        <v>#N/A</v>
      </c>
    </row>
    <row r="27" spans="1:40" x14ac:dyDescent="0.25">
      <c r="A27" s="84">
        <v>24</v>
      </c>
      <c r="B27" s="94">
        <f>IFERROR(VLOOKUP(E27,'Banco de Dados'!$I$3:$L$1000,4,FALSE),"")</f>
      </c>
      <c r="C27" s="103" t="s">
        <v>2291</v>
      </c>
      <c r="D27" s="103" t="s">
        <v>2291</v>
      </c>
      <c r="E27" s="103" t="s">
        <v>2291</v>
      </c>
      <c r="F27" s="96">
        <f>IFERROR(VLOOKUP(AJ27,'Banco de Dados'!$Q$3:$R$22,2,FALSE),"")</f>
      </c>
      <c r="G27" s="104" t="s">
        <v>2291</v>
      </c>
      <c r="H27" s="104" t="s">
        <v>2291</v>
      </c>
      <c r="I27" s="96">
        <f>IFERROR(VLOOKUP(AN27,'Banco de Dados'!$AD$3:$AJ$10000,5,FALSE),"")</f>
      </c>
      <c r="J27" s="98">
        <f>IFERROR(VLOOKUP(AN27,'Banco de Dados'!$AD$3:$AJ$10000,7,FALSE),"")</f>
      </c>
      <c r="K27" s="105" t="s">
        <v>2291</v>
      </c>
      <c r="L27" s="100" t="s">
        <v>2291</v>
      </c>
      <c r="M27" s="101">
        <f>IFERROR(VLOOKUP(AN27,'Banco de Dados'!$AD$3:$AJ$10000,6,FALSE),"")</f>
      </c>
      <c r="N27" s="102">
        <f t="shared" si="0"/>
        <v>0</v>
      </c>
      <c r="O27" s="68"/>
      <c r="P27" s="68"/>
      <c r="Q27" s="68"/>
      <c r="R27" s="68"/>
      <c r="S27" s="68"/>
      <c r="T27" s="68"/>
      <c r="U27" s="68"/>
      <c r="V27" s="68"/>
      <c r="W27" s="68"/>
      <c r="X27" s="68"/>
      <c r="Y27" s="68"/>
      <c r="Z27" s="68"/>
      <c r="AA27" s="68"/>
      <c r="AB27" s="68"/>
      <c r="AH27" s="68" t="e">
        <f>VLOOKUP(C27,'Banco de Dados'!$A$3:$B$8,2,FALSE)</f>
        <v>#N/A</v>
      </c>
      <c r="AI27" s="68" t="e">
        <f>VLOOKUP(D27,'Banco de Dados'!$E$3:$F$49,2,FALSE)</f>
        <v>#N/A</v>
      </c>
      <c r="AJ27" s="68" t="e">
        <f>VLOOKUP(E27,'Banco de Dados'!$I$3:$J$900,2,FALSE)</f>
        <v>#N/A</v>
      </c>
      <c r="AK27" s="68" t="e">
        <f>VLOOKUP(E27,'Banco de Dados'!$I$3:$O$900,6,FALSE)</f>
        <v>#N/A</v>
      </c>
      <c r="AL27" s="68" t="e">
        <f>VLOOKUP(E27,'Banco de Dados'!$I$3:$O$900,7,FALSE)</f>
        <v>#N/A</v>
      </c>
      <c r="AM27" s="68" t="e">
        <f>VLOOKUP(E27,'Banco de Dados'!$I$3:$N$900,5,FALSE)</f>
        <v>#N/A</v>
      </c>
      <c r="AN27" s="68" t="e">
        <f t="shared" si="1"/>
        <v>#N/A</v>
      </c>
    </row>
    <row r="28" spans="1:40" x14ac:dyDescent="0.25">
      <c r="A28" s="84">
        <v>25</v>
      </c>
      <c r="B28" s="94">
        <f>IFERROR(VLOOKUP(E28,'Banco de Dados'!$I$3:$L$1000,4,FALSE),"")</f>
      </c>
      <c r="C28" s="103" t="s">
        <v>2291</v>
      </c>
      <c r="D28" s="103" t="s">
        <v>2291</v>
      </c>
      <c r="E28" s="103" t="s">
        <v>2291</v>
      </c>
      <c r="F28" s="96">
        <f>IFERROR(VLOOKUP(AJ28,'Banco de Dados'!$Q$3:$R$22,2,FALSE),"")</f>
      </c>
      <c r="G28" s="104" t="s">
        <v>2291</v>
      </c>
      <c r="H28" s="104" t="s">
        <v>2291</v>
      </c>
      <c r="I28" s="96">
        <f>IFERROR(VLOOKUP(AN28,'Banco de Dados'!$AD$3:$AJ$10000,5,FALSE),"")</f>
      </c>
      <c r="J28" s="98">
        <f>IFERROR(VLOOKUP(AN28,'Banco de Dados'!$AD$3:$AJ$10000,7,FALSE),"")</f>
      </c>
      <c r="K28" s="105" t="s">
        <v>2291</v>
      </c>
      <c r="L28" s="100" t="s">
        <v>2291</v>
      </c>
      <c r="M28" s="101">
        <f>IFERROR(VLOOKUP(AN28,'Banco de Dados'!$AD$3:$AJ$10000,6,FALSE),"")</f>
      </c>
      <c r="N28" s="102">
        <f t="shared" si="0"/>
        <v>0</v>
      </c>
      <c r="O28" s="68"/>
      <c r="P28" s="68"/>
      <c r="Q28" s="68"/>
      <c r="R28" s="68"/>
      <c r="S28" s="68"/>
      <c r="T28" s="68"/>
      <c r="U28" s="68"/>
      <c r="V28" s="68"/>
      <c r="W28" s="68"/>
      <c r="X28" s="68"/>
      <c r="Y28" s="68"/>
      <c r="Z28" s="68"/>
      <c r="AA28" s="68"/>
      <c r="AB28" s="68"/>
      <c r="AH28" s="68" t="e">
        <f>VLOOKUP(C28,'Banco de Dados'!$A$3:$B$8,2,FALSE)</f>
        <v>#N/A</v>
      </c>
      <c r="AI28" s="68" t="e">
        <f>VLOOKUP(D28,'Banco de Dados'!$E$3:$F$49,2,FALSE)</f>
        <v>#N/A</v>
      </c>
      <c r="AJ28" s="68" t="e">
        <f>VLOOKUP(E28,'Banco de Dados'!$I$3:$J$900,2,FALSE)</f>
        <v>#N/A</v>
      </c>
      <c r="AK28" s="68" t="e">
        <f>VLOOKUP(E28,'Banco de Dados'!$I$3:$O$900,6,FALSE)</f>
        <v>#N/A</v>
      </c>
      <c r="AL28" s="68" t="e">
        <f>VLOOKUP(E28,'Banco de Dados'!$I$3:$O$900,7,FALSE)</f>
        <v>#N/A</v>
      </c>
      <c r="AM28" s="68" t="e">
        <f>VLOOKUP(E28,'Banco de Dados'!$I$3:$N$900,5,FALSE)</f>
        <v>#N/A</v>
      </c>
      <c r="AN28" s="68" t="e">
        <f t="shared" si="1"/>
        <v>#N/A</v>
      </c>
    </row>
    <row r="29" spans="1:40" x14ac:dyDescent="0.25">
      <c r="A29" s="84">
        <v>26</v>
      </c>
      <c r="B29" s="94">
        <f>IFERROR(VLOOKUP(E29,'Banco de Dados'!$I$3:$L$1000,4,FALSE),"")</f>
      </c>
      <c r="C29" s="103" t="s">
        <v>2291</v>
      </c>
      <c r="D29" s="103" t="s">
        <v>2291</v>
      </c>
      <c r="E29" s="103" t="s">
        <v>2291</v>
      </c>
      <c r="F29" s="96">
        <f>IFERROR(VLOOKUP(AJ29,'Banco de Dados'!$Q$3:$R$22,2,FALSE),"")</f>
      </c>
      <c r="G29" s="104" t="s">
        <v>2291</v>
      </c>
      <c r="H29" s="104" t="s">
        <v>2291</v>
      </c>
      <c r="I29" s="96">
        <f>IFERROR(VLOOKUP(AN29,'Banco de Dados'!$AD$3:$AJ$10000,5,FALSE),"")</f>
      </c>
      <c r="J29" s="98">
        <f>IFERROR(VLOOKUP(AN29,'Banco de Dados'!$AD$3:$AJ$10000,7,FALSE),"")</f>
      </c>
      <c r="K29" s="105" t="s">
        <v>2291</v>
      </c>
      <c r="L29" s="100" t="s">
        <v>2291</v>
      </c>
      <c r="M29" s="101">
        <f>IFERROR(VLOOKUP(AN29,'Banco de Dados'!$AD$3:$AJ$10000,6,FALSE),"")</f>
      </c>
      <c r="N29" s="102">
        <f t="shared" si="0"/>
        <v>0</v>
      </c>
      <c r="O29" s="68"/>
      <c r="P29" s="68"/>
      <c r="Q29" s="68"/>
      <c r="R29" s="68"/>
      <c r="S29" s="68"/>
      <c r="T29" s="68"/>
      <c r="U29" s="68"/>
      <c r="V29" s="68"/>
      <c r="W29" s="68"/>
      <c r="X29" s="68"/>
      <c r="Y29" s="68"/>
      <c r="Z29" s="68"/>
      <c r="AA29" s="68"/>
      <c r="AB29" s="68"/>
      <c r="AH29" s="68" t="e">
        <f>VLOOKUP(C29,'Banco de Dados'!$A$3:$B$8,2,FALSE)</f>
        <v>#N/A</v>
      </c>
      <c r="AI29" s="68" t="e">
        <f>VLOOKUP(D29,'Banco de Dados'!$E$3:$F$49,2,FALSE)</f>
        <v>#N/A</v>
      </c>
      <c r="AJ29" s="68" t="e">
        <f>VLOOKUP(E29,'Banco de Dados'!$I$3:$J$900,2,FALSE)</f>
        <v>#N/A</v>
      </c>
      <c r="AK29" s="68" t="e">
        <f>VLOOKUP(E29,'Banco de Dados'!$I$3:$O$900,6,FALSE)</f>
        <v>#N/A</v>
      </c>
      <c r="AL29" s="68" t="e">
        <f>VLOOKUP(E29,'Banco de Dados'!$I$3:$O$900,7,FALSE)</f>
        <v>#N/A</v>
      </c>
      <c r="AM29" s="68" t="e">
        <f>VLOOKUP(E29,'Banco de Dados'!$I$3:$N$900,5,FALSE)</f>
        <v>#N/A</v>
      </c>
      <c r="AN29" s="68" t="e">
        <f t="shared" si="1"/>
        <v>#N/A</v>
      </c>
    </row>
    <row r="30" spans="1:40" x14ac:dyDescent="0.25">
      <c r="A30" s="84">
        <v>27</v>
      </c>
      <c r="B30" s="94">
        <f>IFERROR(VLOOKUP(E30,'Banco de Dados'!$I$3:$L$1000,4,FALSE),"")</f>
      </c>
      <c r="C30" s="103" t="s">
        <v>2291</v>
      </c>
      <c r="D30" s="103" t="s">
        <v>2291</v>
      </c>
      <c r="E30" s="103" t="s">
        <v>2291</v>
      </c>
      <c r="F30" s="96">
        <f>IFERROR(VLOOKUP(AJ30,'Banco de Dados'!$Q$3:$R$22,2,FALSE),"")</f>
      </c>
      <c r="G30" s="104" t="s">
        <v>2291</v>
      </c>
      <c r="H30" s="104" t="s">
        <v>2291</v>
      </c>
      <c r="I30" s="96">
        <f>IFERROR(VLOOKUP(AN30,'Banco de Dados'!$AD$3:$AJ$10000,5,FALSE),"")</f>
      </c>
      <c r="J30" s="98">
        <f>IFERROR(VLOOKUP(AN30,'Banco de Dados'!$AD$3:$AJ$10000,7,FALSE),"")</f>
      </c>
      <c r="K30" s="105" t="s">
        <v>2291</v>
      </c>
      <c r="L30" s="100" t="s">
        <v>2291</v>
      </c>
      <c r="M30" s="101">
        <f>IFERROR(VLOOKUP(AN30,'Banco de Dados'!$AD$3:$AJ$10000,6,FALSE),"")</f>
      </c>
      <c r="N30" s="102">
        <f t="shared" si="0"/>
        <v>0</v>
      </c>
      <c r="O30" s="68"/>
      <c r="P30" s="68"/>
      <c r="Q30" s="68"/>
      <c r="R30" s="68"/>
      <c r="S30" s="68"/>
      <c r="T30" s="68"/>
      <c r="U30" s="68"/>
      <c r="V30" s="68"/>
      <c r="W30" s="68"/>
      <c r="X30" s="68"/>
      <c r="Y30" s="68"/>
      <c r="Z30" s="68"/>
      <c r="AA30" s="68"/>
      <c r="AB30" s="68"/>
      <c r="AH30" s="68" t="e">
        <f>VLOOKUP(C30,'Banco de Dados'!$A$3:$B$8,2,FALSE)</f>
        <v>#N/A</v>
      </c>
      <c r="AI30" s="68" t="e">
        <f>VLOOKUP(D30,'Banco de Dados'!$E$3:$F$49,2,FALSE)</f>
        <v>#N/A</v>
      </c>
      <c r="AJ30" s="68" t="e">
        <f>VLOOKUP(E30,'Banco de Dados'!$I$3:$J$900,2,FALSE)</f>
        <v>#N/A</v>
      </c>
      <c r="AK30" s="68" t="e">
        <f>VLOOKUP(E30,'Banco de Dados'!$I$3:$O$900,6,FALSE)</f>
        <v>#N/A</v>
      </c>
      <c r="AL30" s="68" t="e">
        <f>VLOOKUP(E30,'Banco de Dados'!$I$3:$O$900,7,FALSE)</f>
        <v>#N/A</v>
      </c>
      <c r="AM30" s="68" t="e">
        <f>VLOOKUP(E30,'Banco de Dados'!$I$3:$N$900,5,FALSE)</f>
        <v>#N/A</v>
      </c>
      <c r="AN30" s="68" t="e">
        <f t="shared" si="1"/>
        <v>#N/A</v>
      </c>
    </row>
    <row r="31" spans="1:40" x14ac:dyDescent="0.25">
      <c r="A31" s="84">
        <v>28</v>
      </c>
      <c r="B31" s="94">
        <f>IFERROR(VLOOKUP(E31,'Banco de Dados'!$I$3:$L$1000,4,FALSE),"")</f>
      </c>
      <c r="C31" s="103" t="s">
        <v>2291</v>
      </c>
      <c r="D31" s="103" t="s">
        <v>2291</v>
      </c>
      <c r="E31" s="103" t="s">
        <v>2291</v>
      </c>
      <c r="F31" s="96">
        <f>IFERROR(VLOOKUP(AJ31,'Banco de Dados'!$Q$3:$R$22,2,FALSE),"")</f>
      </c>
      <c r="G31" s="104" t="s">
        <v>2291</v>
      </c>
      <c r="H31" s="104" t="s">
        <v>2291</v>
      </c>
      <c r="I31" s="96">
        <f>IFERROR(VLOOKUP(AN31,'Banco de Dados'!$AD$3:$AJ$10000,5,FALSE),"")</f>
      </c>
      <c r="J31" s="98">
        <f>IFERROR(VLOOKUP(AN31,'Banco de Dados'!$AD$3:$AJ$10000,7,FALSE),"")</f>
      </c>
      <c r="K31" s="105" t="s">
        <v>2291</v>
      </c>
      <c r="L31" s="100" t="s">
        <v>2291</v>
      </c>
      <c r="M31" s="101">
        <f>IFERROR(VLOOKUP(AN31,'Banco de Dados'!$AD$3:$AJ$10000,6,FALSE),"")</f>
      </c>
      <c r="N31" s="102">
        <f t="shared" si="0"/>
        <v>0</v>
      </c>
      <c r="O31" s="68"/>
      <c r="P31" s="68"/>
      <c r="Q31" s="68"/>
      <c r="R31" s="68"/>
      <c r="S31" s="68"/>
      <c r="T31" s="68"/>
      <c r="U31" s="68"/>
      <c r="V31" s="68"/>
      <c r="W31" s="68"/>
      <c r="X31" s="68"/>
      <c r="Y31" s="68"/>
      <c r="Z31" s="68"/>
      <c r="AA31" s="68"/>
      <c r="AB31" s="68"/>
      <c r="AH31" s="68" t="e">
        <f>VLOOKUP(C31,'Banco de Dados'!$A$3:$B$8,2,FALSE)</f>
        <v>#N/A</v>
      </c>
      <c r="AI31" s="68" t="e">
        <f>VLOOKUP(D31,'Banco de Dados'!$E$3:$F$49,2,FALSE)</f>
        <v>#N/A</v>
      </c>
      <c r="AJ31" s="68" t="e">
        <f>VLOOKUP(E31,'Banco de Dados'!$I$3:$J$900,2,FALSE)</f>
        <v>#N/A</v>
      </c>
      <c r="AK31" s="68" t="e">
        <f>VLOOKUP(E31,'Banco de Dados'!$I$3:$O$900,6,FALSE)</f>
        <v>#N/A</v>
      </c>
      <c r="AL31" s="68" t="e">
        <f>VLOOKUP(E31,'Banco de Dados'!$I$3:$O$900,7,FALSE)</f>
        <v>#N/A</v>
      </c>
      <c r="AM31" s="68" t="e">
        <f>VLOOKUP(E31,'Banco de Dados'!$I$3:$N$900,5,FALSE)</f>
        <v>#N/A</v>
      </c>
      <c r="AN31" s="68" t="e">
        <f t="shared" si="1"/>
        <v>#N/A</v>
      </c>
    </row>
    <row r="32" spans="1:40" x14ac:dyDescent="0.25">
      <c r="A32" s="84">
        <v>29</v>
      </c>
      <c r="B32" s="94">
        <f>IFERROR(VLOOKUP(E32,'Banco de Dados'!$I$3:$L$1000,4,FALSE),"")</f>
      </c>
      <c r="C32" s="103" t="s">
        <v>2291</v>
      </c>
      <c r="D32" s="103" t="s">
        <v>2291</v>
      </c>
      <c r="E32" s="103" t="s">
        <v>2291</v>
      </c>
      <c r="F32" s="96">
        <f>IFERROR(VLOOKUP(AJ32,'Banco de Dados'!$Q$3:$R$22,2,FALSE),"")</f>
      </c>
      <c r="G32" s="104" t="s">
        <v>2291</v>
      </c>
      <c r="H32" s="104" t="s">
        <v>2291</v>
      </c>
      <c r="I32" s="96">
        <f>IFERROR(VLOOKUP(AN32,'Banco de Dados'!$AD$3:$AJ$10000,5,FALSE),"")</f>
      </c>
      <c r="J32" s="98">
        <f>IFERROR(VLOOKUP(AN32,'Banco de Dados'!$AD$3:$AJ$10000,7,FALSE),"")</f>
      </c>
      <c r="K32" s="105" t="s">
        <v>2291</v>
      </c>
      <c r="L32" s="100" t="s">
        <v>2291</v>
      </c>
      <c r="M32" s="101">
        <f>IFERROR(VLOOKUP(AN32,'Banco de Dados'!$AD$3:$AJ$10000,6,FALSE),"")</f>
      </c>
      <c r="N32" s="102">
        <f t="shared" si="0"/>
        <v>0</v>
      </c>
      <c r="O32" s="68"/>
      <c r="P32" s="68"/>
      <c r="Q32" s="68"/>
      <c r="R32" s="68"/>
      <c r="S32" s="68"/>
      <c r="T32" s="68"/>
      <c r="U32" s="68"/>
      <c r="V32" s="68"/>
      <c r="W32" s="68"/>
      <c r="X32" s="68"/>
      <c r="Y32" s="68"/>
      <c r="Z32" s="68"/>
      <c r="AA32" s="68"/>
      <c r="AB32" s="68"/>
      <c r="AH32" s="68" t="e">
        <f>VLOOKUP(C32,'Banco de Dados'!$A$3:$B$8,2,FALSE)</f>
        <v>#N/A</v>
      </c>
      <c r="AI32" s="68" t="e">
        <f>VLOOKUP(D32,'Banco de Dados'!$E$3:$F$49,2,FALSE)</f>
        <v>#N/A</v>
      </c>
      <c r="AJ32" s="68" t="e">
        <f>VLOOKUP(E32,'Banco de Dados'!$I$3:$J$900,2,FALSE)</f>
        <v>#N/A</v>
      </c>
      <c r="AK32" s="68" t="e">
        <f>VLOOKUP(E32,'Banco de Dados'!$I$3:$O$900,6,FALSE)</f>
        <v>#N/A</v>
      </c>
      <c r="AL32" s="68" t="e">
        <f>VLOOKUP(E32,'Banco de Dados'!$I$3:$O$900,7,FALSE)</f>
        <v>#N/A</v>
      </c>
      <c r="AM32" s="68" t="e">
        <f>VLOOKUP(E32,'Banco de Dados'!$I$3:$N$900,5,FALSE)</f>
        <v>#N/A</v>
      </c>
      <c r="AN32" s="68" t="e">
        <f t="shared" si="1"/>
        <v>#N/A</v>
      </c>
    </row>
    <row r="33" spans="1:40" x14ac:dyDescent="0.25">
      <c r="A33" s="84">
        <v>30</v>
      </c>
      <c r="B33" s="94">
        <f>IFERROR(VLOOKUP(E33,'Banco de Dados'!$I$3:$L$1000,4,FALSE),"")</f>
      </c>
      <c r="C33" s="103" t="s">
        <v>2291</v>
      </c>
      <c r="D33" s="103" t="s">
        <v>2291</v>
      </c>
      <c r="E33" s="103" t="s">
        <v>2291</v>
      </c>
      <c r="F33" s="96">
        <f>IFERROR(VLOOKUP(AJ33,'Banco de Dados'!$Q$3:$R$22,2,FALSE),"")</f>
      </c>
      <c r="G33" s="104" t="s">
        <v>2291</v>
      </c>
      <c r="H33" s="104" t="s">
        <v>2291</v>
      </c>
      <c r="I33" s="96">
        <f>IFERROR(VLOOKUP(AN33,'Banco de Dados'!$AD$3:$AJ$10000,5,FALSE),"")</f>
      </c>
      <c r="J33" s="98">
        <f>IFERROR(VLOOKUP(AN33,'Banco de Dados'!$AD$3:$AJ$10000,7,FALSE),"")</f>
      </c>
      <c r="K33" s="105" t="s">
        <v>2291</v>
      </c>
      <c r="L33" s="100" t="s">
        <v>2291</v>
      </c>
      <c r="M33" s="101">
        <f>IFERROR(VLOOKUP(AN33,'Banco de Dados'!$AD$3:$AJ$10000,6,FALSE),"")</f>
      </c>
      <c r="N33" s="102">
        <f t="shared" si="0"/>
        <v>0</v>
      </c>
      <c r="O33" s="68"/>
      <c r="P33" s="68"/>
      <c r="Q33" s="68"/>
      <c r="R33" s="68"/>
      <c r="S33" s="68"/>
      <c r="T33" s="68"/>
      <c r="U33" s="68"/>
      <c r="V33" s="68"/>
      <c r="W33" s="68"/>
      <c r="X33" s="68"/>
      <c r="Y33" s="68"/>
      <c r="Z33" s="68"/>
      <c r="AA33" s="68"/>
      <c r="AB33" s="68"/>
      <c r="AH33" s="68" t="e">
        <f>VLOOKUP(C33,'Banco de Dados'!$A$3:$B$8,2,FALSE)</f>
        <v>#N/A</v>
      </c>
      <c r="AI33" s="68" t="e">
        <f>VLOOKUP(D33,'Banco de Dados'!$E$3:$F$49,2,FALSE)</f>
        <v>#N/A</v>
      </c>
      <c r="AJ33" s="68" t="e">
        <f>VLOOKUP(E33,'Banco de Dados'!$I$3:$J$900,2,FALSE)</f>
        <v>#N/A</v>
      </c>
      <c r="AK33" s="68" t="e">
        <f>VLOOKUP(E33,'Banco de Dados'!$I$3:$O$900,6,FALSE)</f>
        <v>#N/A</v>
      </c>
      <c r="AL33" s="68" t="e">
        <f>VLOOKUP(E33,'Banco de Dados'!$I$3:$O$900,7,FALSE)</f>
        <v>#N/A</v>
      </c>
      <c r="AM33" s="68" t="e">
        <f>VLOOKUP(E33,'Banco de Dados'!$I$3:$N$900,5,FALSE)</f>
        <v>#N/A</v>
      </c>
      <c r="AN33" s="68" t="e">
        <f t="shared" si="1"/>
        <v>#N/A</v>
      </c>
    </row>
    <row r="34" spans="1:40" x14ac:dyDescent="0.25">
      <c r="A34" s="84">
        <v>31</v>
      </c>
      <c r="B34" s="94">
        <f>IFERROR(VLOOKUP(E34,'Banco de Dados'!$I$3:$L$1000,4,FALSE),"")</f>
      </c>
      <c r="C34" s="103" t="s">
        <v>2291</v>
      </c>
      <c r="D34" s="103" t="s">
        <v>2291</v>
      </c>
      <c r="E34" s="103" t="s">
        <v>2291</v>
      </c>
      <c r="F34" s="96">
        <f>IFERROR(VLOOKUP(AJ34,'Banco de Dados'!$Q$3:$R$22,2,FALSE),"")</f>
      </c>
      <c r="G34" s="104" t="s">
        <v>2291</v>
      </c>
      <c r="H34" s="104" t="s">
        <v>2291</v>
      </c>
      <c r="I34" s="96">
        <f>IFERROR(VLOOKUP(AN34,'Banco de Dados'!$AD$3:$AJ$10000,5,FALSE),"")</f>
      </c>
      <c r="J34" s="98">
        <f>IFERROR(VLOOKUP(AN34,'Banco de Dados'!$AD$3:$AJ$10000,7,FALSE),"")</f>
      </c>
      <c r="K34" s="105" t="s">
        <v>2291</v>
      </c>
      <c r="L34" s="100" t="s">
        <v>2291</v>
      </c>
      <c r="M34" s="101">
        <f>IFERROR(VLOOKUP(AN34,'Banco de Dados'!$AD$3:$AJ$10000,6,FALSE),"")</f>
      </c>
      <c r="N34" s="102">
        <f t="shared" si="0"/>
        <v>0</v>
      </c>
      <c r="O34" s="68"/>
      <c r="P34" s="68"/>
      <c r="Q34" s="68"/>
      <c r="R34" s="68"/>
      <c r="S34" s="68"/>
      <c r="T34" s="68"/>
      <c r="U34" s="68"/>
      <c r="V34" s="68"/>
      <c r="W34" s="68"/>
      <c r="X34" s="68"/>
      <c r="Y34" s="68"/>
      <c r="Z34" s="68"/>
      <c r="AA34" s="68"/>
      <c r="AB34" s="68"/>
      <c r="AH34" s="68" t="e">
        <f>VLOOKUP(C34,'Banco de Dados'!$A$3:$B$8,2,FALSE)</f>
        <v>#N/A</v>
      </c>
      <c r="AI34" s="68" t="e">
        <f>VLOOKUP(D34,'Banco de Dados'!$E$3:$F$49,2,FALSE)</f>
        <v>#N/A</v>
      </c>
      <c r="AJ34" s="68" t="e">
        <f>VLOOKUP(E34,'Banco de Dados'!$I$3:$J$900,2,FALSE)</f>
        <v>#N/A</v>
      </c>
      <c r="AK34" s="68" t="e">
        <f>VLOOKUP(E34,'Banco de Dados'!$I$3:$O$900,6,FALSE)</f>
        <v>#N/A</v>
      </c>
      <c r="AL34" s="68" t="e">
        <f>VLOOKUP(E34,'Banco de Dados'!$I$3:$O$900,7,FALSE)</f>
        <v>#N/A</v>
      </c>
      <c r="AM34" s="68" t="e">
        <f>VLOOKUP(E34,'Banco de Dados'!$I$3:$N$900,5,FALSE)</f>
        <v>#N/A</v>
      </c>
      <c r="AN34" s="68" t="e">
        <f t="shared" si="1"/>
        <v>#N/A</v>
      </c>
    </row>
    <row r="35" spans="1:40" x14ac:dyDescent="0.25">
      <c r="A35" s="84">
        <v>32</v>
      </c>
      <c r="B35" s="94">
        <f>IFERROR(VLOOKUP(E35,'Banco de Dados'!$I$3:$L$1000,4,FALSE),"")</f>
      </c>
      <c r="C35" s="103" t="s">
        <v>2291</v>
      </c>
      <c r="D35" s="103" t="s">
        <v>2291</v>
      </c>
      <c r="E35" s="103" t="s">
        <v>2291</v>
      </c>
      <c r="F35" s="96">
        <f>IFERROR(VLOOKUP(AJ35,'Banco de Dados'!$Q$3:$R$22,2,FALSE),"")</f>
      </c>
      <c r="G35" s="104" t="s">
        <v>2291</v>
      </c>
      <c r="H35" s="104" t="s">
        <v>2291</v>
      </c>
      <c r="I35" s="96">
        <f>IFERROR(VLOOKUP(AN35,'Banco de Dados'!$AD$3:$AJ$10000,5,FALSE),"")</f>
      </c>
      <c r="J35" s="98">
        <f>IFERROR(VLOOKUP(AN35,'Banco de Dados'!$AD$3:$AJ$10000,7,FALSE),"")</f>
      </c>
      <c r="K35" s="105" t="s">
        <v>2291</v>
      </c>
      <c r="L35" s="100" t="s">
        <v>2291</v>
      </c>
      <c r="M35" s="101">
        <f>IFERROR(VLOOKUP(AN35,'Banco de Dados'!$AD$3:$AJ$10000,6,FALSE),"")</f>
      </c>
      <c r="N35" s="102">
        <f t="shared" si="0"/>
        <v>0</v>
      </c>
      <c r="O35" s="68"/>
      <c r="P35" s="68"/>
      <c r="Q35" s="68"/>
      <c r="R35" s="68"/>
      <c r="S35" s="68"/>
      <c r="T35" s="68"/>
      <c r="U35" s="68"/>
      <c r="V35" s="68"/>
      <c r="W35" s="68"/>
      <c r="X35" s="68"/>
      <c r="Y35" s="68"/>
      <c r="Z35" s="68"/>
      <c r="AA35" s="68"/>
      <c r="AB35" s="68"/>
      <c r="AH35" s="68" t="e">
        <f>VLOOKUP(C35,'Banco de Dados'!$A$3:$B$8,2,FALSE)</f>
        <v>#N/A</v>
      </c>
      <c r="AI35" s="68" t="e">
        <f>VLOOKUP(D35,'Banco de Dados'!$E$3:$F$49,2,FALSE)</f>
        <v>#N/A</v>
      </c>
      <c r="AJ35" s="68" t="e">
        <f>VLOOKUP(E35,'Banco de Dados'!$I$3:$J$900,2,FALSE)</f>
        <v>#N/A</v>
      </c>
      <c r="AK35" s="68" t="e">
        <f>VLOOKUP(E35,'Banco de Dados'!$I$3:$O$900,6,FALSE)</f>
        <v>#N/A</v>
      </c>
      <c r="AL35" s="68" t="e">
        <f>VLOOKUP(E35,'Banco de Dados'!$I$3:$O$900,7,FALSE)</f>
        <v>#N/A</v>
      </c>
      <c r="AM35" s="68" t="e">
        <f>VLOOKUP(E35,'Banco de Dados'!$I$3:$N$900,5,FALSE)</f>
        <v>#N/A</v>
      </c>
      <c r="AN35" s="68" t="e">
        <f t="shared" si="1"/>
        <v>#N/A</v>
      </c>
    </row>
    <row r="36" spans="1:40" x14ac:dyDescent="0.25">
      <c r="A36" s="84">
        <v>33</v>
      </c>
      <c r="B36" s="94">
        <f>IFERROR(VLOOKUP(E36,'Banco de Dados'!$I$3:$L$1000,4,FALSE),"")</f>
      </c>
      <c r="C36" s="103" t="s">
        <v>2291</v>
      </c>
      <c r="D36" s="103" t="s">
        <v>2291</v>
      </c>
      <c r="E36" s="103" t="s">
        <v>2291</v>
      </c>
      <c r="F36" s="96">
        <f>IFERROR(VLOOKUP(AJ36,'Banco de Dados'!$Q$3:$R$22,2,FALSE),"")</f>
      </c>
      <c r="G36" s="104" t="s">
        <v>2291</v>
      </c>
      <c r="H36" s="104" t="s">
        <v>2291</v>
      </c>
      <c r="I36" s="96">
        <f>IFERROR(VLOOKUP(AN36,'Banco de Dados'!$AD$3:$AJ$10000,5,FALSE),"")</f>
      </c>
      <c r="J36" s="98">
        <f>IFERROR(VLOOKUP(AN36,'Banco de Dados'!$AD$3:$AJ$10000,7,FALSE),"")</f>
      </c>
      <c r="K36" s="105" t="s">
        <v>2291</v>
      </c>
      <c r="L36" s="100" t="s">
        <v>2291</v>
      </c>
      <c r="M36" s="101">
        <f>IFERROR(VLOOKUP(AN36,'Banco de Dados'!$AD$3:$AJ$10000,6,FALSE),"")</f>
      </c>
      <c r="N36" s="102">
        <f t="shared" ref="N36:N53" si="2">IF(K36="",0,K36*M36)</f>
        <v>0</v>
      </c>
      <c r="O36" s="68"/>
      <c r="P36" s="68"/>
      <c r="Q36" s="68"/>
      <c r="R36" s="68"/>
      <c r="S36" s="68"/>
      <c r="T36" s="68"/>
      <c r="U36" s="68"/>
      <c r="V36" s="68"/>
      <c r="W36" s="68"/>
      <c r="X36" s="68"/>
      <c r="Y36" s="68"/>
      <c r="Z36" s="68"/>
      <c r="AA36" s="68"/>
      <c r="AB36" s="68"/>
      <c r="AH36" s="68" t="e">
        <f>VLOOKUP(C36,'Banco de Dados'!$A$3:$B$8,2,FALSE)</f>
        <v>#N/A</v>
      </c>
      <c r="AI36" s="68" t="e">
        <f>VLOOKUP(D36,'Banco de Dados'!$E$3:$F$49,2,FALSE)</f>
        <v>#N/A</v>
      </c>
      <c r="AJ36" s="68" t="e">
        <f>VLOOKUP(E36,'Banco de Dados'!$I$3:$J$900,2,FALSE)</f>
        <v>#N/A</v>
      </c>
      <c r="AK36" s="68" t="e">
        <f>VLOOKUP(E36,'Banco de Dados'!$I$3:$O$900,6,FALSE)</f>
        <v>#N/A</v>
      </c>
      <c r="AL36" s="68" t="e">
        <f>VLOOKUP(E36,'Banco de Dados'!$I$3:$O$900,7,FALSE)</f>
        <v>#N/A</v>
      </c>
      <c r="AM36" s="68" t="e">
        <f>VLOOKUP(E36,'Banco de Dados'!$I$3:$N$900,5,FALSE)</f>
        <v>#N/A</v>
      </c>
      <c r="AN36" s="68" t="e">
        <f t="shared" ref="AN36:AN53" si="3">CONCATENATE(AM36,"_",G36,"_",H36)</f>
        <v>#N/A</v>
      </c>
    </row>
    <row r="37" spans="1:40" x14ac:dyDescent="0.25">
      <c r="A37" s="84">
        <v>34</v>
      </c>
      <c r="B37" s="94">
        <f>IFERROR(VLOOKUP(E37,'Banco de Dados'!$I$3:$L$1000,4,FALSE),"")</f>
      </c>
      <c r="C37" s="103" t="s">
        <v>2291</v>
      </c>
      <c r="D37" s="103" t="s">
        <v>2291</v>
      </c>
      <c r="E37" s="103" t="s">
        <v>2291</v>
      </c>
      <c r="F37" s="96">
        <f>IFERROR(VLOOKUP(AJ37,'Banco de Dados'!$Q$3:$R$22,2,FALSE),"")</f>
      </c>
      <c r="G37" s="104" t="s">
        <v>2291</v>
      </c>
      <c r="H37" s="104" t="s">
        <v>2291</v>
      </c>
      <c r="I37" s="96">
        <f>IFERROR(VLOOKUP(AN37,'Banco de Dados'!$AD$3:$AJ$10000,5,FALSE),"")</f>
      </c>
      <c r="J37" s="98">
        <f>IFERROR(VLOOKUP(AN37,'Banco de Dados'!$AD$3:$AJ$10000,7,FALSE),"")</f>
      </c>
      <c r="K37" s="105" t="s">
        <v>2291</v>
      </c>
      <c r="L37" s="100" t="s">
        <v>2291</v>
      </c>
      <c r="M37" s="101">
        <f>IFERROR(VLOOKUP(AN37,'Banco de Dados'!$AD$3:$AJ$10000,6,FALSE),"")</f>
      </c>
      <c r="N37" s="102">
        <f t="shared" si="2"/>
        <v>0</v>
      </c>
      <c r="O37" s="68"/>
      <c r="P37" s="68"/>
      <c r="Q37" s="68"/>
      <c r="R37" s="68"/>
      <c r="S37" s="68"/>
      <c r="T37" s="68"/>
      <c r="U37" s="68"/>
      <c r="V37" s="68"/>
      <c r="W37" s="68"/>
      <c r="X37" s="68"/>
      <c r="Y37" s="68"/>
      <c r="Z37" s="68"/>
      <c r="AA37" s="68"/>
      <c r="AB37" s="68"/>
      <c r="AH37" s="68" t="e">
        <f>VLOOKUP(C37,'Banco de Dados'!$A$3:$B$8,2,FALSE)</f>
        <v>#N/A</v>
      </c>
      <c r="AI37" s="68" t="e">
        <f>VLOOKUP(D37,'Banco de Dados'!$E$3:$F$49,2,FALSE)</f>
        <v>#N/A</v>
      </c>
      <c r="AJ37" s="68" t="e">
        <f>VLOOKUP(E37,'Banco de Dados'!$I$3:$J$900,2,FALSE)</f>
        <v>#N/A</v>
      </c>
      <c r="AK37" s="68" t="e">
        <f>VLOOKUP(E37,'Banco de Dados'!$I$3:$O$900,6,FALSE)</f>
        <v>#N/A</v>
      </c>
      <c r="AL37" s="68" t="e">
        <f>VLOOKUP(E37,'Banco de Dados'!$I$3:$O$900,7,FALSE)</f>
        <v>#N/A</v>
      </c>
      <c r="AM37" s="68" t="e">
        <f>VLOOKUP(E37,'Banco de Dados'!$I$3:$N$900,5,FALSE)</f>
        <v>#N/A</v>
      </c>
      <c r="AN37" s="68" t="e">
        <f t="shared" si="3"/>
        <v>#N/A</v>
      </c>
    </row>
    <row r="38" spans="1:40" x14ac:dyDescent="0.25">
      <c r="A38" s="84">
        <v>35</v>
      </c>
      <c r="B38" s="94">
        <f>IFERROR(VLOOKUP(E38,'Banco de Dados'!$I$3:$L$1000,4,FALSE),"")</f>
      </c>
      <c r="C38" s="103" t="s">
        <v>2291</v>
      </c>
      <c r="D38" s="103" t="s">
        <v>2291</v>
      </c>
      <c r="E38" s="103" t="s">
        <v>2291</v>
      </c>
      <c r="F38" s="96">
        <f>IFERROR(VLOOKUP(AJ38,'Banco de Dados'!$Q$3:$R$22,2,FALSE),"")</f>
      </c>
      <c r="G38" s="104" t="s">
        <v>2291</v>
      </c>
      <c r="H38" s="104" t="s">
        <v>2291</v>
      </c>
      <c r="I38" s="96">
        <f>IFERROR(VLOOKUP(AN38,'Banco de Dados'!$AD$3:$AJ$10000,5,FALSE),"")</f>
      </c>
      <c r="J38" s="98">
        <f>IFERROR(VLOOKUP(AN38,'Banco de Dados'!$AD$3:$AJ$10000,7,FALSE),"")</f>
      </c>
      <c r="K38" s="105" t="s">
        <v>2291</v>
      </c>
      <c r="L38" s="100" t="s">
        <v>2291</v>
      </c>
      <c r="M38" s="101">
        <f>IFERROR(VLOOKUP(AN38,'Banco de Dados'!$AD$3:$AJ$10000,6,FALSE),"")</f>
      </c>
      <c r="N38" s="102">
        <f t="shared" si="2"/>
        <v>0</v>
      </c>
      <c r="O38" s="68"/>
      <c r="P38" s="68"/>
      <c r="Q38" s="68"/>
      <c r="R38" s="68"/>
      <c r="S38" s="68"/>
      <c r="T38" s="68"/>
      <c r="U38" s="68"/>
      <c r="V38" s="68"/>
      <c r="W38" s="68"/>
      <c r="X38" s="68"/>
      <c r="Y38" s="68"/>
      <c r="Z38" s="68"/>
      <c r="AA38" s="68"/>
      <c r="AB38" s="68"/>
      <c r="AH38" s="68" t="e">
        <f>VLOOKUP(C38,'Banco de Dados'!$A$3:$B$8,2,FALSE)</f>
        <v>#N/A</v>
      </c>
      <c r="AI38" s="68" t="e">
        <f>VLOOKUP(D38,'Banco de Dados'!$E$3:$F$49,2,FALSE)</f>
        <v>#N/A</v>
      </c>
      <c r="AJ38" s="68" t="e">
        <f>VLOOKUP(E38,'Banco de Dados'!$I$3:$J$900,2,FALSE)</f>
        <v>#N/A</v>
      </c>
      <c r="AK38" s="68" t="e">
        <f>VLOOKUP(E38,'Banco de Dados'!$I$3:$O$900,6,FALSE)</f>
        <v>#N/A</v>
      </c>
      <c r="AL38" s="68" t="e">
        <f>VLOOKUP(E38,'Banco de Dados'!$I$3:$O$900,7,FALSE)</f>
        <v>#N/A</v>
      </c>
      <c r="AM38" s="68" t="e">
        <f>VLOOKUP(E38,'Banco de Dados'!$I$3:$N$900,5,FALSE)</f>
        <v>#N/A</v>
      </c>
      <c r="AN38" s="68" t="e">
        <f t="shared" si="3"/>
        <v>#N/A</v>
      </c>
    </row>
    <row r="39" spans="1:40" x14ac:dyDescent="0.25">
      <c r="A39" s="84">
        <v>36</v>
      </c>
      <c r="B39" s="94">
        <f>IFERROR(VLOOKUP(E39,'Banco de Dados'!$I$3:$L$1000,4,FALSE),"")</f>
      </c>
      <c r="C39" s="103" t="s">
        <v>2291</v>
      </c>
      <c r="D39" s="103" t="s">
        <v>2291</v>
      </c>
      <c r="E39" s="103" t="s">
        <v>2291</v>
      </c>
      <c r="F39" s="96">
        <f>IFERROR(VLOOKUP(AJ39,'Banco de Dados'!$Q$3:$R$22,2,FALSE),"")</f>
      </c>
      <c r="G39" s="104" t="s">
        <v>2291</v>
      </c>
      <c r="H39" s="104" t="s">
        <v>2291</v>
      </c>
      <c r="I39" s="96">
        <f>IFERROR(VLOOKUP(AN39,'Banco de Dados'!$AD$3:$AJ$10000,5,FALSE),"")</f>
      </c>
      <c r="J39" s="98">
        <f>IFERROR(VLOOKUP(AN39,'Banco de Dados'!$AD$3:$AJ$10000,7,FALSE),"")</f>
      </c>
      <c r="K39" s="105" t="s">
        <v>2291</v>
      </c>
      <c r="L39" s="100" t="s">
        <v>2291</v>
      </c>
      <c r="M39" s="101">
        <f>IFERROR(VLOOKUP(AN39,'Banco de Dados'!$AD$3:$AJ$10000,6,FALSE),"")</f>
      </c>
      <c r="N39" s="102">
        <f t="shared" si="2"/>
        <v>0</v>
      </c>
      <c r="O39" s="68"/>
      <c r="P39" s="68"/>
      <c r="Q39" s="68"/>
      <c r="R39" s="68"/>
      <c r="S39" s="68"/>
      <c r="T39" s="68"/>
      <c r="U39" s="68"/>
      <c r="V39" s="68"/>
      <c r="W39" s="68"/>
      <c r="X39" s="68"/>
      <c r="Y39" s="68"/>
      <c r="Z39" s="68"/>
      <c r="AA39" s="68"/>
      <c r="AB39" s="68"/>
      <c r="AH39" s="68" t="e">
        <f>VLOOKUP(C39,'Banco de Dados'!$A$3:$B$8,2,FALSE)</f>
        <v>#N/A</v>
      </c>
      <c r="AI39" s="68" t="e">
        <f>VLOOKUP(D39,'Banco de Dados'!$E$3:$F$49,2,FALSE)</f>
        <v>#N/A</v>
      </c>
      <c r="AJ39" s="68" t="e">
        <f>VLOOKUP(E39,'Banco de Dados'!$I$3:$J$900,2,FALSE)</f>
        <v>#N/A</v>
      </c>
      <c r="AK39" s="68" t="e">
        <f>VLOOKUP(E39,'Banco de Dados'!$I$3:$O$900,6,FALSE)</f>
        <v>#N/A</v>
      </c>
      <c r="AL39" s="68" t="e">
        <f>VLOOKUP(E39,'Banco de Dados'!$I$3:$O$900,7,FALSE)</f>
        <v>#N/A</v>
      </c>
      <c r="AM39" s="68" t="e">
        <f>VLOOKUP(E39,'Banco de Dados'!$I$3:$N$900,5,FALSE)</f>
        <v>#N/A</v>
      </c>
      <c r="AN39" s="68" t="e">
        <f t="shared" si="3"/>
        <v>#N/A</v>
      </c>
    </row>
    <row r="40" spans="1:40" x14ac:dyDescent="0.25">
      <c r="A40" s="84">
        <v>37</v>
      </c>
      <c r="B40" s="94">
        <f>IFERROR(VLOOKUP(E40,'Banco de Dados'!$I$3:$L$1000,4,FALSE),"")</f>
      </c>
      <c r="C40" s="103" t="s">
        <v>2291</v>
      </c>
      <c r="D40" s="103" t="s">
        <v>2291</v>
      </c>
      <c r="E40" s="103" t="s">
        <v>2291</v>
      </c>
      <c r="F40" s="96">
        <f>IFERROR(VLOOKUP(AJ40,'Banco de Dados'!$Q$3:$R$22,2,FALSE),"")</f>
      </c>
      <c r="G40" s="104" t="s">
        <v>2291</v>
      </c>
      <c r="H40" s="104" t="s">
        <v>2291</v>
      </c>
      <c r="I40" s="96">
        <f>IFERROR(VLOOKUP(AN40,'Banco de Dados'!$AD$3:$AJ$10000,5,FALSE),"")</f>
      </c>
      <c r="J40" s="98">
        <f>IFERROR(VLOOKUP(AN40,'Banco de Dados'!$AD$3:$AJ$10000,7,FALSE),"")</f>
      </c>
      <c r="K40" s="105" t="s">
        <v>2291</v>
      </c>
      <c r="L40" s="100" t="s">
        <v>2291</v>
      </c>
      <c r="M40" s="101">
        <f>IFERROR(VLOOKUP(AN40,'Banco de Dados'!$AD$3:$AJ$10000,6,FALSE),"")</f>
      </c>
      <c r="N40" s="102">
        <f t="shared" si="2"/>
        <v>0</v>
      </c>
      <c r="O40" s="68"/>
      <c r="P40" s="68"/>
      <c r="Q40" s="68"/>
      <c r="R40" s="68"/>
      <c r="S40" s="68"/>
      <c r="T40" s="68"/>
      <c r="U40" s="68"/>
      <c r="V40" s="68"/>
      <c r="W40" s="68"/>
      <c r="X40" s="68"/>
      <c r="Y40" s="68"/>
      <c r="Z40" s="68"/>
      <c r="AA40" s="68"/>
      <c r="AB40" s="68"/>
      <c r="AH40" s="68" t="e">
        <f>VLOOKUP(C40,'Banco de Dados'!$A$3:$B$8,2,FALSE)</f>
        <v>#N/A</v>
      </c>
      <c r="AI40" s="68" t="e">
        <f>VLOOKUP(D40,'Banco de Dados'!$E$3:$F$49,2,FALSE)</f>
        <v>#N/A</v>
      </c>
      <c r="AJ40" s="68" t="e">
        <f>VLOOKUP(E40,'Banco de Dados'!$I$3:$J$900,2,FALSE)</f>
        <v>#N/A</v>
      </c>
      <c r="AK40" s="68" t="e">
        <f>VLOOKUP(E40,'Banco de Dados'!$I$3:$O$900,6,FALSE)</f>
        <v>#N/A</v>
      </c>
      <c r="AL40" s="68" t="e">
        <f>VLOOKUP(E40,'Banco de Dados'!$I$3:$O$900,7,FALSE)</f>
        <v>#N/A</v>
      </c>
      <c r="AM40" s="68" t="e">
        <f>VLOOKUP(E40,'Banco de Dados'!$I$3:$N$900,5,FALSE)</f>
        <v>#N/A</v>
      </c>
      <c r="AN40" s="68" t="e">
        <f t="shared" si="3"/>
        <v>#N/A</v>
      </c>
    </row>
    <row r="41" spans="1:40" x14ac:dyDescent="0.25">
      <c r="A41" s="84">
        <v>38</v>
      </c>
      <c r="B41" s="94">
        <f>IFERROR(VLOOKUP(E41,'Banco de Dados'!$I$3:$L$1000,4,FALSE),"")</f>
      </c>
      <c r="C41" s="103" t="s">
        <v>2291</v>
      </c>
      <c r="D41" s="103" t="s">
        <v>2291</v>
      </c>
      <c r="E41" s="103" t="s">
        <v>2291</v>
      </c>
      <c r="F41" s="96">
        <f>IFERROR(VLOOKUP(AJ41,'Banco de Dados'!$Q$3:$R$22,2,FALSE),"")</f>
      </c>
      <c r="G41" s="104" t="s">
        <v>2291</v>
      </c>
      <c r="H41" s="104" t="s">
        <v>2291</v>
      </c>
      <c r="I41" s="96">
        <f>IFERROR(VLOOKUP(AN41,'Banco de Dados'!$AD$3:$AJ$10000,5,FALSE),"")</f>
      </c>
      <c r="J41" s="98">
        <f>IFERROR(VLOOKUP(AN41,'Banco de Dados'!$AD$3:$AJ$10000,7,FALSE),"")</f>
      </c>
      <c r="K41" s="105" t="s">
        <v>2291</v>
      </c>
      <c r="L41" s="100" t="s">
        <v>2291</v>
      </c>
      <c r="M41" s="101">
        <f>IFERROR(VLOOKUP(AN41,'Banco de Dados'!$AD$3:$AJ$10000,6,FALSE),"")</f>
      </c>
      <c r="N41" s="102">
        <f t="shared" si="2"/>
        <v>0</v>
      </c>
      <c r="O41" s="68"/>
      <c r="P41" s="68"/>
      <c r="Q41" s="68"/>
      <c r="R41" s="68"/>
      <c r="S41" s="68"/>
      <c r="T41" s="68"/>
      <c r="U41" s="68"/>
      <c r="V41" s="68"/>
      <c r="W41" s="68"/>
      <c r="X41" s="68"/>
      <c r="Y41" s="68"/>
      <c r="Z41" s="68"/>
      <c r="AA41" s="68"/>
      <c r="AB41" s="68"/>
      <c r="AH41" s="68" t="e">
        <f>VLOOKUP(C41,'Banco de Dados'!$A$3:$B$8,2,FALSE)</f>
        <v>#N/A</v>
      </c>
      <c r="AI41" s="68" t="e">
        <f>VLOOKUP(D41,'Banco de Dados'!$E$3:$F$49,2,FALSE)</f>
        <v>#N/A</v>
      </c>
      <c r="AJ41" s="68" t="e">
        <f>VLOOKUP(E41,'Banco de Dados'!$I$3:$J$900,2,FALSE)</f>
        <v>#N/A</v>
      </c>
      <c r="AK41" s="68" t="e">
        <f>VLOOKUP(E41,'Banco de Dados'!$I$3:$O$900,6,FALSE)</f>
        <v>#N/A</v>
      </c>
      <c r="AL41" s="68" t="e">
        <f>VLOOKUP(E41,'Banco de Dados'!$I$3:$O$900,7,FALSE)</f>
        <v>#N/A</v>
      </c>
      <c r="AM41" s="68" t="e">
        <f>VLOOKUP(E41,'Banco de Dados'!$I$3:$N$900,5,FALSE)</f>
        <v>#N/A</v>
      </c>
      <c r="AN41" s="68" t="e">
        <f t="shared" si="3"/>
        <v>#N/A</v>
      </c>
    </row>
    <row r="42" spans="1:40" x14ac:dyDescent="0.25">
      <c r="A42" s="84">
        <v>39</v>
      </c>
      <c r="B42" s="94">
        <f>IFERROR(VLOOKUP(E42,'Banco de Dados'!$I$3:$L$1000,4,FALSE),"")</f>
      </c>
      <c r="C42" s="103" t="s">
        <v>2291</v>
      </c>
      <c r="D42" s="103" t="s">
        <v>2291</v>
      </c>
      <c r="E42" s="103" t="s">
        <v>2291</v>
      </c>
      <c r="F42" s="96">
        <f>IFERROR(VLOOKUP(AJ42,'Banco de Dados'!$Q$3:$R$22,2,FALSE),"")</f>
      </c>
      <c r="G42" s="104" t="s">
        <v>2291</v>
      </c>
      <c r="H42" s="104" t="s">
        <v>2291</v>
      </c>
      <c r="I42" s="96">
        <f>IFERROR(VLOOKUP(AN42,'Banco de Dados'!$AD$3:$AJ$10000,5,FALSE),"")</f>
      </c>
      <c r="J42" s="98">
        <f>IFERROR(VLOOKUP(AN42,'Banco de Dados'!$AD$3:$AJ$10000,7,FALSE),"")</f>
      </c>
      <c r="K42" s="105" t="s">
        <v>2291</v>
      </c>
      <c r="L42" s="100" t="s">
        <v>2291</v>
      </c>
      <c r="M42" s="101">
        <f>IFERROR(VLOOKUP(AN42,'Banco de Dados'!$AD$3:$AJ$10000,6,FALSE),"")</f>
      </c>
      <c r="N42" s="102">
        <f t="shared" si="2"/>
        <v>0</v>
      </c>
      <c r="O42" s="68"/>
      <c r="P42" s="68"/>
      <c r="Q42" s="68"/>
      <c r="R42" s="68"/>
      <c r="S42" s="68"/>
      <c r="T42" s="68"/>
      <c r="U42" s="68"/>
      <c r="V42" s="68"/>
      <c r="W42" s="68"/>
      <c r="X42" s="68"/>
      <c r="Y42" s="68"/>
      <c r="Z42" s="68"/>
      <c r="AA42" s="68"/>
      <c r="AB42" s="68"/>
      <c r="AH42" s="68" t="e">
        <f>VLOOKUP(C42,'Banco de Dados'!$A$3:$B$8,2,FALSE)</f>
        <v>#N/A</v>
      </c>
      <c r="AI42" s="68" t="e">
        <f>VLOOKUP(D42,'Banco de Dados'!$E$3:$F$49,2,FALSE)</f>
        <v>#N/A</v>
      </c>
      <c r="AJ42" s="68" t="e">
        <f>VLOOKUP(E42,'Banco de Dados'!$I$3:$J$900,2,FALSE)</f>
        <v>#N/A</v>
      </c>
      <c r="AK42" s="68" t="e">
        <f>VLOOKUP(E42,'Banco de Dados'!$I$3:$O$900,6,FALSE)</f>
        <v>#N/A</v>
      </c>
      <c r="AL42" s="68" t="e">
        <f>VLOOKUP(E42,'Banco de Dados'!$I$3:$O$900,7,FALSE)</f>
        <v>#N/A</v>
      </c>
      <c r="AM42" s="68" t="e">
        <f>VLOOKUP(E42,'Banco de Dados'!$I$3:$N$900,5,FALSE)</f>
        <v>#N/A</v>
      </c>
      <c r="AN42" s="68" t="e">
        <f t="shared" si="3"/>
        <v>#N/A</v>
      </c>
    </row>
    <row r="43" spans="1:40" x14ac:dyDescent="0.25">
      <c r="A43" s="84">
        <v>40</v>
      </c>
      <c r="B43" s="94">
        <f>IFERROR(VLOOKUP(E43,'Banco de Dados'!$I$3:$L$1000,4,FALSE),"")</f>
      </c>
      <c r="C43" s="103" t="s">
        <v>2291</v>
      </c>
      <c r="D43" s="103" t="s">
        <v>2291</v>
      </c>
      <c r="E43" s="103" t="s">
        <v>2291</v>
      </c>
      <c r="F43" s="96">
        <f>IFERROR(VLOOKUP(AJ43,'Banco de Dados'!$Q$3:$R$22,2,FALSE),"")</f>
      </c>
      <c r="G43" s="104" t="s">
        <v>2291</v>
      </c>
      <c r="H43" s="104" t="s">
        <v>2291</v>
      </c>
      <c r="I43" s="96">
        <f>IFERROR(VLOOKUP(AN43,'Banco de Dados'!$AD$3:$AJ$10000,5,FALSE),"")</f>
      </c>
      <c r="J43" s="98">
        <f>IFERROR(VLOOKUP(AN43,'Banco de Dados'!$AD$3:$AJ$10000,7,FALSE),"")</f>
      </c>
      <c r="K43" s="105" t="s">
        <v>2291</v>
      </c>
      <c r="L43" s="100" t="s">
        <v>2291</v>
      </c>
      <c r="M43" s="101">
        <f>IFERROR(VLOOKUP(AN43,'Banco de Dados'!$AD$3:$AJ$10000,6,FALSE),"")</f>
      </c>
      <c r="N43" s="102">
        <f t="shared" si="2"/>
        <v>0</v>
      </c>
      <c r="O43" s="68"/>
      <c r="P43" s="68"/>
      <c r="Q43" s="68"/>
      <c r="R43" s="68"/>
      <c r="S43" s="68"/>
      <c r="T43" s="68"/>
      <c r="U43" s="68"/>
      <c r="V43" s="68"/>
      <c r="W43" s="68"/>
      <c r="X43" s="68"/>
      <c r="Y43" s="68"/>
      <c r="Z43" s="68"/>
      <c r="AA43" s="68"/>
      <c r="AB43" s="68"/>
      <c r="AH43" s="68" t="e">
        <f>VLOOKUP(C43,'Banco de Dados'!$A$3:$B$8,2,FALSE)</f>
        <v>#N/A</v>
      </c>
      <c r="AI43" s="68" t="e">
        <f>VLOOKUP(D43,'Banco de Dados'!$E$3:$F$49,2,FALSE)</f>
        <v>#N/A</v>
      </c>
      <c r="AJ43" s="68" t="e">
        <f>VLOOKUP(E43,'Banco de Dados'!$I$3:$J$900,2,FALSE)</f>
        <v>#N/A</v>
      </c>
      <c r="AK43" s="68" t="e">
        <f>VLOOKUP(E43,'Banco de Dados'!$I$3:$O$900,6,FALSE)</f>
        <v>#N/A</v>
      </c>
      <c r="AL43" s="68" t="e">
        <f>VLOOKUP(E43,'Banco de Dados'!$I$3:$O$900,7,FALSE)</f>
        <v>#N/A</v>
      </c>
      <c r="AM43" s="68" t="e">
        <f>VLOOKUP(E43,'Banco de Dados'!$I$3:$N$900,5,FALSE)</f>
        <v>#N/A</v>
      </c>
      <c r="AN43" s="68" t="e">
        <f t="shared" si="3"/>
        <v>#N/A</v>
      </c>
    </row>
    <row r="44" spans="1:40" x14ac:dyDescent="0.25">
      <c r="A44" s="84">
        <v>41</v>
      </c>
      <c r="B44" s="94">
        <f>IFERROR(VLOOKUP(E44,'Banco de Dados'!$I$3:$L$1000,4,FALSE),"")</f>
      </c>
      <c r="C44" s="103" t="s">
        <v>2291</v>
      </c>
      <c r="D44" s="103" t="s">
        <v>2291</v>
      </c>
      <c r="E44" s="103" t="s">
        <v>2291</v>
      </c>
      <c r="F44" s="96">
        <f>IFERROR(VLOOKUP(AJ44,'Banco de Dados'!$Q$3:$R$22,2,FALSE),"")</f>
      </c>
      <c r="G44" s="104" t="s">
        <v>2291</v>
      </c>
      <c r="H44" s="104" t="s">
        <v>2291</v>
      </c>
      <c r="I44" s="96">
        <f>IFERROR(VLOOKUP(AN44,'Banco de Dados'!$AD$3:$AJ$10000,5,FALSE),"")</f>
      </c>
      <c r="J44" s="98">
        <f>IFERROR(VLOOKUP(AN44,'Banco de Dados'!$AD$3:$AJ$10000,7,FALSE),"")</f>
      </c>
      <c r="K44" s="105" t="s">
        <v>2291</v>
      </c>
      <c r="L44" s="100" t="s">
        <v>2291</v>
      </c>
      <c r="M44" s="101">
        <f>IFERROR(VLOOKUP(AN44,'Banco de Dados'!$AD$3:$AJ$10000,6,FALSE),"")</f>
      </c>
      <c r="N44" s="102">
        <f t="shared" si="2"/>
        <v>0</v>
      </c>
      <c r="O44" s="68"/>
      <c r="P44" s="68"/>
      <c r="Q44" s="68"/>
      <c r="R44" s="68"/>
      <c r="S44" s="68"/>
      <c r="T44" s="68"/>
      <c r="U44" s="68"/>
      <c r="V44" s="68"/>
      <c r="W44" s="68"/>
      <c r="X44" s="68"/>
      <c r="Y44" s="68"/>
      <c r="Z44" s="68"/>
      <c r="AA44" s="68"/>
      <c r="AB44" s="68"/>
      <c r="AH44" s="68" t="e">
        <f>VLOOKUP(C44,'Banco de Dados'!$A$3:$B$8,2,FALSE)</f>
        <v>#N/A</v>
      </c>
      <c r="AI44" s="68" t="e">
        <f>VLOOKUP(D44,'Banco de Dados'!$E$3:$F$49,2,FALSE)</f>
        <v>#N/A</v>
      </c>
      <c r="AJ44" s="68" t="e">
        <f>VLOOKUP(E44,'Banco de Dados'!$I$3:$J$900,2,FALSE)</f>
        <v>#N/A</v>
      </c>
      <c r="AK44" s="68" t="e">
        <f>VLOOKUP(E44,'Banco de Dados'!$I$3:$O$900,6,FALSE)</f>
        <v>#N/A</v>
      </c>
      <c r="AL44" s="68" t="e">
        <f>VLOOKUP(E44,'Banco de Dados'!$I$3:$O$900,7,FALSE)</f>
        <v>#N/A</v>
      </c>
      <c r="AM44" s="68" t="e">
        <f>VLOOKUP(E44,'Banco de Dados'!$I$3:$N$900,5,FALSE)</f>
        <v>#N/A</v>
      </c>
      <c r="AN44" s="68" t="e">
        <f t="shared" si="3"/>
        <v>#N/A</v>
      </c>
    </row>
    <row r="45" spans="1:40" x14ac:dyDescent="0.25">
      <c r="A45" s="84">
        <v>42</v>
      </c>
      <c r="B45" s="94">
        <f>IFERROR(VLOOKUP(E45,'Banco de Dados'!$I$3:$L$1000,4,FALSE),"")</f>
      </c>
      <c r="C45" s="103" t="s">
        <v>2291</v>
      </c>
      <c r="D45" s="103" t="s">
        <v>2291</v>
      </c>
      <c r="E45" s="103" t="s">
        <v>2291</v>
      </c>
      <c r="F45" s="96">
        <f>IFERROR(VLOOKUP(AJ45,'Banco de Dados'!$Q$3:$R$22,2,FALSE),"")</f>
      </c>
      <c r="G45" s="104" t="s">
        <v>2291</v>
      </c>
      <c r="H45" s="104" t="s">
        <v>2291</v>
      </c>
      <c r="I45" s="96">
        <f>IFERROR(VLOOKUP(AN45,'Banco de Dados'!$AD$3:$AJ$10000,5,FALSE),"")</f>
      </c>
      <c r="J45" s="98">
        <f>IFERROR(VLOOKUP(AN45,'Banco de Dados'!$AD$3:$AJ$10000,7,FALSE),"")</f>
      </c>
      <c r="K45" s="105" t="s">
        <v>2291</v>
      </c>
      <c r="L45" s="100" t="s">
        <v>2291</v>
      </c>
      <c r="M45" s="101">
        <f>IFERROR(VLOOKUP(AN45,'Banco de Dados'!$AD$3:$AJ$10000,6,FALSE),"")</f>
      </c>
      <c r="N45" s="102">
        <f t="shared" si="2"/>
        <v>0</v>
      </c>
      <c r="O45" s="68"/>
      <c r="P45" s="68"/>
      <c r="Q45" s="68"/>
      <c r="R45" s="68"/>
      <c r="S45" s="68"/>
      <c r="T45" s="68"/>
      <c r="U45" s="68"/>
      <c r="V45" s="68"/>
      <c r="W45" s="68"/>
      <c r="X45" s="68"/>
      <c r="Y45" s="68"/>
      <c r="Z45" s="68"/>
      <c r="AA45" s="68"/>
      <c r="AB45" s="68"/>
      <c r="AH45" s="68" t="e">
        <f>VLOOKUP(C45,'Banco de Dados'!$A$3:$B$8,2,FALSE)</f>
        <v>#N/A</v>
      </c>
      <c r="AI45" s="68" t="e">
        <f>VLOOKUP(D45,'Banco de Dados'!$E$3:$F$49,2,FALSE)</f>
        <v>#N/A</v>
      </c>
      <c r="AJ45" s="68" t="e">
        <f>VLOOKUP(E45,'Banco de Dados'!$I$3:$J$900,2,FALSE)</f>
        <v>#N/A</v>
      </c>
      <c r="AK45" s="68" t="e">
        <f>VLOOKUP(E45,'Banco de Dados'!$I$3:$O$900,6,FALSE)</f>
        <v>#N/A</v>
      </c>
      <c r="AL45" s="68" t="e">
        <f>VLOOKUP(E45,'Banco de Dados'!$I$3:$O$900,7,FALSE)</f>
        <v>#N/A</v>
      </c>
      <c r="AM45" s="68" t="e">
        <f>VLOOKUP(E45,'Banco de Dados'!$I$3:$N$900,5,FALSE)</f>
        <v>#N/A</v>
      </c>
      <c r="AN45" s="68" t="e">
        <f t="shared" si="3"/>
        <v>#N/A</v>
      </c>
    </row>
    <row r="46" spans="1:40" x14ac:dyDescent="0.25">
      <c r="A46" s="84">
        <v>43</v>
      </c>
      <c r="B46" s="94">
        <f>IFERROR(VLOOKUP(E46,'Banco de Dados'!$I$3:$L$1000,4,FALSE),"")</f>
      </c>
      <c r="C46" s="103" t="s">
        <v>2291</v>
      </c>
      <c r="D46" s="103" t="s">
        <v>2291</v>
      </c>
      <c r="E46" s="103" t="s">
        <v>2291</v>
      </c>
      <c r="F46" s="96">
        <f>IFERROR(VLOOKUP(AJ46,'Banco de Dados'!$Q$3:$R$22,2,FALSE),"")</f>
      </c>
      <c r="G46" s="104" t="s">
        <v>2291</v>
      </c>
      <c r="H46" s="104" t="s">
        <v>2291</v>
      </c>
      <c r="I46" s="96">
        <f>IFERROR(VLOOKUP(AN46,'Banco de Dados'!$AD$3:$AJ$10000,5,FALSE),"")</f>
      </c>
      <c r="J46" s="98">
        <f>IFERROR(VLOOKUP(AN46,'Banco de Dados'!$AD$3:$AJ$10000,7,FALSE),"")</f>
      </c>
      <c r="K46" s="105" t="s">
        <v>2291</v>
      </c>
      <c r="L46" s="100" t="s">
        <v>2291</v>
      </c>
      <c r="M46" s="101">
        <f>IFERROR(VLOOKUP(AN46,'Banco de Dados'!$AD$3:$AJ$10000,6,FALSE),"")</f>
      </c>
      <c r="N46" s="102">
        <f t="shared" si="2"/>
        <v>0</v>
      </c>
      <c r="O46" s="68"/>
      <c r="P46" s="68"/>
      <c r="Q46" s="68"/>
      <c r="R46" s="68"/>
      <c r="S46" s="68"/>
      <c r="T46" s="68"/>
      <c r="U46" s="68"/>
      <c r="V46" s="68"/>
      <c r="W46" s="68"/>
      <c r="X46" s="68"/>
      <c r="Y46" s="68"/>
      <c r="Z46" s="68"/>
      <c r="AA46" s="68"/>
      <c r="AB46" s="68"/>
      <c r="AH46" s="68" t="e">
        <f>VLOOKUP(C46,'Banco de Dados'!$A$3:$B$8,2,FALSE)</f>
        <v>#N/A</v>
      </c>
      <c r="AI46" s="68" t="e">
        <f>VLOOKUP(D46,'Banco de Dados'!$E$3:$F$49,2,FALSE)</f>
        <v>#N/A</v>
      </c>
      <c r="AJ46" s="68" t="e">
        <f>VLOOKUP(E46,'Banco de Dados'!$I$3:$J$900,2,FALSE)</f>
        <v>#N/A</v>
      </c>
      <c r="AK46" s="68" t="e">
        <f>VLOOKUP(E46,'Banco de Dados'!$I$3:$O$900,6,FALSE)</f>
        <v>#N/A</v>
      </c>
      <c r="AL46" s="68" t="e">
        <f>VLOOKUP(E46,'Banco de Dados'!$I$3:$O$900,7,FALSE)</f>
        <v>#N/A</v>
      </c>
      <c r="AM46" s="68" t="e">
        <f>VLOOKUP(E46,'Banco de Dados'!$I$3:$N$900,5,FALSE)</f>
        <v>#N/A</v>
      </c>
      <c r="AN46" s="68" t="e">
        <f t="shared" si="3"/>
        <v>#N/A</v>
      </c>
    </row>
    <row r="47" spans="1:40" x14ac:dyDescent="0.25">
      <c r="A47" s="84">
        <v>44</v>
      </c>
      <c r="B47" s="94">
        <f>IFERROR(VLOOKUP(E47,'Banco de Dados'!$I$3:$L$1000,4,FALSE),"")</f>
      </c>
      <c r="C47" s="103" t="s">
        <v>2291</v>
      </c>
      <c r="D47" s="103" t="s">
        <v>2291</v>
      </c>
      <c r="E47" s="103" t="s">
        <v>2291</v>
      </c>
      <c r="F47" s="96">
        <f>IFERROR(VLOOKUP(AJ47,'Banco de Dados'!$Q$3:$R$22,2,FALSE),"")</f>
      </c>
      <c r="G47" s="104" t="s">
        <v>2291</v>
      </c>
      <c r="H47" s="104" t="s">
        <v>2291</v>
      </c>
      <c r="I47" s="96">
        <f>IFERROR(VLOOKUP(AN47,'Banco de Dados'!$AD$3:$AJ$10000,5,FALSE),"")</f>
      </c>
      <c r="J47" s="98">
        <f>IFERROR(VLOOKUP(AN47,'Banco de Dados'!$AD$3:$AJ$10000,7,FALSE),"")</f>
      </c>
      <c r="K47" s="105" t="s">
        <v>2291</v>
      </c>
      <c r="L47" s="100" t="s">
        <v>2291</v>
      </c>
      <c r="M47" s="101">
        <f>IFERROR(VLOOKUP(AN47,'Banco de Dados'!$AD$3:$AJ$10000,6,FALSE),"")</f>
      </c>
      <c r="N47" s="102">
        <f t="shared" si="2"/>
        <v>0</v>
      </c>
      <c r="O47" s="68"/>
      <c r="P47" s="68"/>
      <c r="Q47" s="68"/>
      <c r="R47" s="68"/>
      <c r="S47" s="68"/>
      <c r="T47" s="68"/>
      <c r="U47" s="68"/>
      <c r="V47" s="68"/>
      <c r="W47" s="68"/>
      <c r="X47" s="68"/>
      <c r="Y47" s="68"/>
      <c r="Z47" s="68"/>
      <c r="AA47" s="68"/>
      <c r="AB47" s="68"/>
      <c r="AH47" s="68" t="e">
        <f>VLOOKUP(C47,'Banco de Dados'!$A$3:$B$8,2,FALSE)</f>
        <v>#N/A</v>
      </c>
      <c r="AI47" s="68" t="e">
        <f>VLOOKUP(D47,'Banco de Dados'!$E$3:$F$49,2,FALSE)</f>
        <v>#N/A</v>
      </c>
      <c r="AJ47" s="68" t="e">
        <f>VLOOKUP(E47,'Banco de Dados'!$I$3:$J$900,2,FALSE)</f>
        <v>#N/A</v>
      </c>
      <c r="AK47" s="68" t="e">
        <f>VLOOKUP(E47,'Banco de Dados'!$I$3:$O$900,6,FALSE)</f>
        <v>#N/A</v>
      </c>
      <c r="AL47" s="68" t="e">
        <f>VLOOKUP(E47,'Banco de Dados'!$I$3:$O$900,7,FALSE)</f>
        <v>#N/A</v>
      </c>
      <c r="AM47" s="68" t="e">
        <f>VLOOKUP(E47,'Banco de Dados'!$I$3:$N$900,5,FALSE)</f>
        <v>#N/A</v>
      </c>
      <c r="AN47" s="68" t="e">
        <f t="shared" si="3"/>
        <v>#N/A</v>
      </c>
    </row>
    <row r="48" spans="1:40" x14ac:dyDescent="0.25">
      <c r="A48" s="84">
        <v>45</v>
      </c>
      <c r="B48" s="94">
        <f>IFERROR(VLOOKUP(E48,'Banco de Dados'!$I$3:$L$1000,4,FALSE),"")</f>
      </c>
      <c r="C48" s="103" t="s">
        <v>2291</v>
      </c>
      <c r="D48" s="103" t="s">
        <v>2291</v>
      </c>
      <c r="E48" s="103" t="s">
        <v>2291</v>
      </c>
      <c r="F48" s="96">
        <f>IFERROR(VLOOKUP(AJ48,'Banco de Dados'!$Q$3:$R$22,2,FALSE),"")</f>
      </c>
      <c r="G48" s="104" t="s">
        <v>2291</v>
      </c>
      <c r="H48" s="104" t="s">
        <v>2291</v>
      </c>
      <c r="I48" s="96">
        <f>IFERROR(VLOOKUP(AN48,'Banco de Dados'!$AD$3:$AJ$10000,5,FALSE),"")</f>
      </c>
      <c r="J48" s="98">
        <f>IFERROR(VLOOKUP(AN48,'Banco de Dados'!$AD$3:$AJ$10000,7,FALSE),"")</f>
      </c>
      <c r="K48" s="105" t="s">
        <v>2291</v>
      </c>
      <c r="L48" s="100" t="s">
        <v>2291</v>
      </c>
      <c r="M48" s="101">
        <f>IFERROR(VLOOKUP(AN48,'Banco de Dados'!$AD$3:$AJ$10000,6,FALSE),"")</f>
      </c>
      <c r="N48" s="102">
        <f t="shared" si="2"/>
        <v>0</v>
      </c>
      <c r="O48" s="68"/>
      <c r="P48" s="68"/>
      <c r="Q48" s="68"/>
      <c r="R48" s="68"/>
      <c r="S48" s="68"/>
      <c r="T48" s="68"/>
      <c r="U48" s="68"/>
      <c r="V48" s="68"/>
      <c r="W48" s="68"/>
      <c r="X48" s="68"/>
      <c r="Y48" s="68"/>
      <c r="Z48" s="68"/>
      <c r="AA48" s="68"/>
      <c r="AB48" s="68"/>
      <c r="AH48" s="68" t="e">
        <f>VLOOKUP(C48,'Banco de Dados'!$A$3:$B$8,2,FALSE)</f>
        <v>#N/A</v>
      </c>
      <c r="AI48" s="68" t="e">
        <f>VLOOKUP(D48,'Banco de Dados'!$E$3:$F$49,2,FALSE)</f>
        <v>#N/A</v>
      </c>
      <c r="AJ48" s="68" t="e">
        <f>VLOOKUP(E48,'Banco de Dados'!$I$3:$J$900,2,FALSE)</f>
        <v>#N/A</v>
      </c>
      <c r="AK48" s="68" t="e">
        <f>VLOOKUP(E48,'Banco de Dados'!$I$3:$O$900,6,FALSE)</f>
        <v>#N/A</v>
      </c>
      <c r="AL48" s="68" t="e">
        <f>VLOOKUP(E48,'Banco de Dados'!$I$3:$O$900,7,FALSE)</f>
        <v>#N/A</v>
      </c>
      <c r="AM48" s="68" t="e">
        <f>VLOOKUP(E48,'Banco de Dados'!$I$3:$N$900,5,FALSE)</f>
        <v>#N/A</v>
      </c>
      <c r="AN48" s="68" t="e">
        <f t="shared" si="3"/>
        <v>#N/A</v>
      </c>
    </row>
    <row r="49" spans="1:40" x14ac:dyDescent="0.25">
      <c r="A49" s="84">
        <v>46</v>
      </c>
      <c r="B49" s="94">
        <f>IFERROR(VLOOKUP(E49,'Banco de Dados'!$I$3:$L$1000,4,FALSE),"")</f>
      </c>
      <c r="C49" s="103" t="s">
        <v>2291</v>
      </c>
      <c r="D49" s="103" t="s">
        <v>2291</v>
      </c>
      <c r="E49" s="103" t="s">
        <v>2291</v>
      </c>
      <c r="F49" s="96">
        <f>IFERROR(VLOOKUP(AJ49,'Banco de Dados'!$Q$3:$R$22,2,FALSE),"")</f>
      </c>
      <c r="G49" s="104" t="s">
        <v>2291</v>
      </c>
      <c r="H49" s="104" t="s">
        <v>2291</v>
      </c>
      <c r="I49" s="96">
        <f>IFERROR(VLOOKUP(AN49,'Banco de Dados'!$AD$3:$AJ$10000,5,FALSE),"")</f>
      </c>
      <c r="J49" s="98">
        <f>IFERROR(VLOOKUP(AN49,'Banco de Dados'!$AD$3:$AJ$10000,7,FALSE),"")</f>
      </c>
      <c r="K49" s="105" t="s">
        <v>2291</v>
      </c>
      <c r="L49" s="100" t="s">
        <v>2291</v>
      </c>
      <c r="M49" s="101">
        <f>IFERROR(VLOOKUP(AN49,'Banco de Dados'!$AD$3:$AJ$10000,6,FALSE),"")</f>
      </c>
      <c r="N49" s="102">
        <f t="shared" si="2"/>
        <v>0</v>
      </c>
      <c r="O49" s="68"/>
      <c r="P49" s="68"/>
      <c r="Q49" s="68"/>
      <c r="R49" s="68"/>
      <c r="S49" s="68"/>
      <c r="T49" s="68"/>
      <c r="U49" s="68"/>
      <c r="V49" s="68"/>
      <c r="W49" s="68"/>
      <c r="X49" s="68"/>
      <c r="Y49" s="68"/>
      <c r="Z49" s="68"/>
      <c r="AA49" s="68"/>
      <c r="AB49" s="68"/>
      <c r="AH49" s="68" t="e">
        <f>VLOOKUP(C49,'Banco de Dados'!$A$3:$B$8,2,FALSE)</f>
        <v>#N/A</v>
      </c>
      <c r="AI49" s="68" t="e">
        <f>VLOOKUP(D49,'Banco de Dados'!$E$3:$F$49,2,FALSE)</f>
        <v>#N/A</v>
      </c>
      <c r="AJ49" s="68" t="e">
        <f>VLOOKUP(E49,'Banco de Dados'!$I$3:$J$900,2,FALSE)</f>
        <v>#N/A</v>
      </c>
      <c r="AK49" s="68" t="e">
        <f>VLOOKUP(E49,'Banco de Dados'!$I$3:$O$900,6,FALSE)</f>
        <v>#N/A</v>
      </c>
      <c r="AL49" s="68" t="e">
        <f>VLOOKUP(E49,'Banco de Dados'!$I$3:$O$900,7,FALSE)</f>
        <v>#N/A</v>
      </c>
      <c r="AM49" s="68" t="e">
        <f>VLOOKUP(E49,'Banco de Dados'!$I$3:$N$900,5,FALSE)</f>
        <v>#N/A</v>
      </c>
      <c r="AN49" s="68" t="e">
        <f t="shared" si="3"/>
        <v>#N/A</v>
      </c>
    </row>
    <row r="50" spans="1:40" x14ac:dyDescent="0.25">
      <c r="A50" s="84">
        <v>47</v>
      </c>
      <c r="B50" s="94">
        <f>IFERROR(VLOOKUP(E50,'Banco de Dados'!$I$3:$L$1000,4,FALSE),"")</f>
      </c>
      <c r="C50" s="103"/>
      <c r="D50" s="103"/>
      <c r="E50" s="103"/>
      <c r="F50" s="96">
        <f>IFERROR(VLOOKUP(AJ50,'Banco de Dados'!$Q$3:$R$22,2,FALSE),"")</f>
      </c>
      <c r="G50" s="104"/>
      <c r="H50" s="104"/>
      <c r="I50" s="96">
        <f>IFERROR(VLOOKUP(AN50,'Banco de Dados'!$AD$3:$AJ$10000,5,FALSE),"")</f>
      </c>
      <c r="J50" s="98">
        <f>IFERROR(VLOOKUP(AN50,'Banco de Dados'!$AD$3:$AJ$10000,7,FALSE),"")</f>
      </c>
      <c r="K50" s="105"/>
      <c r="L50" s="100"/>
      <c r="M50" s="101">
        <f>IFERROR(VLOOKUP(AN50,'Banco de Dados'!$AD$3:$AJ$10000,6,FALSE),"")</f>
      </c>
      <c r="N50" s="102">
        <f t="shared" si="2"/>
        <v>0</v>
      </c>
      <c r="O50" s="68"/>
      <c r="P50" s="68"/>
      <c r="Q50" s="68"/>
      <c r="R50" s="68"/>
      <c r="S50" s="68"/>
      <c r="T50" s="68"/>
      <c r="U50" s="68"/>
      <c r="V50" s="68"/>
      <c r="W50" s="68"/>
      <c r="X50" s="68"/>
      <c r="Y50" s="68"/>
      <c r="Z50" s="68"/>
      <c r="AA50" s="68"/>
      <c r="AB50" s="68"/>
      <c r="AH50" s="68" t="e">
        <f>VLOOKUP(C50,'Banco de Dados'!$A$3:$B$8,2,FALSE)</f>
        <v>#N/A</v>
      </c>
      <c r="AI50" s="68" t="e">
        <f>VLOOKUP(D50,'Banco de Dados'!$E$3:$F$49,2,FALSE)</f>
        <v>#N/A</v>
      </c>
      <c r="AJ50" s="68" t="e">
        <f>VLOOKUP(E50,'Banco de Dados'!$I$3:$J$900,2,FALSE)</f>
        <v>#N/A</v>
      </c>
      <c r="AK50" s="68" t="e">
        <f>VLOOKUP(E50,'Banco de Dados'!$I$3:$O$900,6,FALSE)</f>
        <v>#N/A</v>
      </c>
      <c r="AL50" s="68" t="e">
        <f>VLOOKUP(E50,'Banco de Dados'!$I$3:$O$900,7,FALSE)</f>
        <v>#N/A</v>
      </c>
      <c r="AM50" s="68" t="e">
        <f>VLOOKUP(E50,'Banco de Dados'!$I$3:$N$900,5,FALSE)</f>
        <v>#N/A</v>
      </c>
      <c r="AN50" s="68" t="e">
        <f t="shared" si="3"/>
        <v>#N/A</v>
      </c>
    </row>
    <row r="51" spans="1:40" x14ac:dyDescent="0.25">
      <c r="A51" s="84">
        <v>48</v>
      </c>
      <c r="B51" s="94">
        <f>IFERROR(VLOOKUP(E51,'Banco de Dados'!$I$3:$L$1000,4,FALSE),"")</f>
      </c>
      <c r="C51" s="103"/>
      <c r="D51" s="103"/>
      <c r="E51" s="103"/>
      <c r="F51" s="96">
        <f>IFERROR(VLOOKUP(AJ51,'Banco de Dados'!$Q$3:$R$22,2,FALSE),"")</f>
      </c>
      <c r="G51" s="104"/>
      <c r="H51" s="104"/>
      <c r="I51" s="96">
        <f>IFERROR(VLOOKUP(AN51,'Banco de Dados'!$AD$3:$AJ$10000,5,FALSE),"")</f>
      </c>
      <c r="J51" s="98">
        <f>IFERROR(VLOOKUP(AN51,'Banco de Dados'!$AD$3:$AJ$10000,7,FALSE),"")</f>
      </c>
      <c r="K51" s="105"/>
      <c r="L51" s="100"/>
      <c r="M51" s="101">
        <f>IFERROR(VLOOKUP(AN51,'Banco de Dados'!$AD$3:$AJ$10000,6,FALSE),"")</f>
      </c>
      <c r="N51" s="102">
        <f t="shared" si="2"/>
        <v>0</v>
      </c>
      <c r="O51" s="68"/>
      <c r="P51" s="68"/>
      <c r="Q51" s="68"/>
      <c r="R51" s="68"/>
      <c r="S51" s="68"/>
      <c r="T51" s="68"/>
      <c r="U51" s="68"/>
      <c r="V51" s="68"/>
      <c r="W51" s="68"/>
      <c r="X51" s="68"/>
      <c r="Y51" s="68"/>
      <c r="Z51" s="68"/>
      <c r="AA51" s="68"/>
      <c r="AB51" s="68"/>
      <c r="AH51" s="68" t="e">
        <f>VLOOKUP(C51,'Banco de Dados'!$A$3:$B$8,2,FALSE)</f>
        <v>#N/A</v>
      </c>
      <c r="AI51" s="68" t="e">
        <f>VLOOKUP(D51,'Banco de Dados'!$E$3:$F$49,2,FALSE)</f>
        <v>#N/A</v>
      </c>
      <c r="AJ51" s="68" t="e">
        <f>VLOOKUP(E51,'Banco de Dados'!$I$3:$J$900,2,FALSE)</f>
        <v>#N/A</v>
      </c>
      <c r="AK51" s="68" t="e">
        <f>VLOOKUP(E51,'Banco de Dados'!$I$3:$O$900,6,FALSE)</f>
        <v>#N/A</v>
      </c>
      <c r="AL51" s="68" t="e">
        <f>VLOOKUP(E51,'Banco de Dados'!$I$3:$O$900,7,FALSE)</f>
        <v>#N/A</v>
      </c>
      <c r="AM51" s="68" t="e">
        <f>VLOOKUP(E51,'Banco de Dados'!$I$3:$N$900,5,FALSE)</f>
        <v>#N/A</v>
      </c>
      <c r="AN51" s="68" t="e">
        <f t="shared" si="3"/>
        <v>#N/A</v>
      </c>
    </row>
    <row r="52" spans="1:40" x14ac:dyDescent="0.25">
      <c r="A52" s="84">
        <v>49</v>
      </c>
      <c r="B52" s="94">
        <f>IFERROR(VLOOKUP(E52,'Banco de Dados'!$I$3:$L$1000,4,FALSE),"")</f>
      </c>
      <c r="C52" s="103"/>
      <c r="D52" s="103"/>
      <c r="E52" s="103"/>
      <c r="F52" s="96">
        <f>IFERROR(VLOOKUP(AJ52,'Banco de Dados'!$Q$3:$R$22,2,FALSE),"")</f>
      </c>
      <c r="G52" s="104"/>
      <c r="H52" s="104"/>
      <c r="I52" s="96">
        <f>IFERROR(VLOOKUP(AN52,'Banco de Dados'!$AD$3:$AJ$10000,5,FALSE),"")</f>
      </c>
      <c r="J52" s="98">
        <f>IFERROR(VLOOKUP(AN52,'Banco de Dados'!$AD$3:$AJ$10000,7,FALSE),"")</f>
      </c>
      <c r="K52" s="105"/>
      <c r="L52" s="100"/>
      <c r="M52" s="101">
        <f>IFERROR(VLOOKUP(AN52,'Banco de Dados'!$AD$3:$AJ$10000,6,FALSE),"")</f>
      </c>
      <c r="N52" s="102">
        <f t="shared" si="2"/>
        <v>0</v>
      </c>
      <c r="O52" s="68"/>
      <c r="P52" s="68"/>
      <c r="Q52" s="68"/>
      <c r="R52" s="68"/>
      <c r="S52" s="68"/>
      <c r="T52" s="68"/>
      <c r="U52" s="68"/>
      <c r="V52" s="68"/>
      <c r="W52" s="68"/>
      <c r="X52" s="68"/>
      <c r="Y52" s="68"/>
      <c r="Z52" s="68"/>
      <c r="AA52" s="68"/>
      <c r="AB52" s="68"/>
      <c r="AH52" s="68" t="e">
        <f>VLOOKUP(C52,'Banco de Dados'!$A$3:$B$8,2,FALSE)</f>
        <v>#N/A</v>
      </c>
      <c r="AI52" s="68" t="e">
        <f>VLOOKUP(D52,'Banco de Dados'!$E$3:$F$49,2,FALSE)</f>
        <v>#N/A</v>
      </c>
      <c r="AJ52" s="68" t="e">
        <f>VLOOKUP(E52,'Banco de Dados'!$I$3:$J$900,2,FALSE)</f>
        <v>#N/A</v>
      </c>
      <c r="AK52" s="68" t="e">
        <f>VLOOKUP(E52,'Banco de Dados'!$I$3:$O$900,6,FALSE)</f>
        <v>#N/A</v>
      </c>
      <c r="AL52" s="68" t="e">
        <f>VLOOKUP(E52,'Banco de Dados'!$I$3:$O$900,7,FALSE)</f>
        <v>#N/A</v>
      </c>
      <c r="AM52" s="68" t="e">
        <f>VLOOKUP(E52,'Banco de Dados'!$I$3:$N$900,5,FALSE)</f>
        <v>#N/A</v>
      </c>
      <c r="AN52" s="68" t="e">
        <f t="shared" si="3"/>
        <v>#N/A</v>
      </c>
    </row>
    <row r="53" spans="1:40" x14ac:dyDescent="0.25">
      <c r="A53" s="84">
        <v>50</v>
      </c>
      <c r="B53" s="94">
        <f>IFERROR(VLOOKUP(E53,'Banco de Dados'!$I$3:$L$1000,4,FALSE),"")</f>
      </c>
      <c r="C53" s="103"/>
      <c r="D53" s="103"/>
      <c r="E53" s="103"/>
      <c r="F53" s="96">
        <f>IFERROR(VLOOKUP(AJ53,'Banco de Dados'!$Q$3:$R$22,2,FALSE),"")</f>
      </c>
      <c r="G53" s="104"/>
      <c r="H53" s="104"/>
      <c r="I53" s="96">
        <f>IFERROR(VLOOKUP(AN53,'Banco de Dados'!$AD$3:$AJ$10000,5,FALSE),"")</f>
      </c>
      <c r="J53" s="98">
        <f>IFERROR(VLOOKUP(AN53,'Banco de Dados'!$AD$3:$AJ$10000,7,FALSE),"")</f>
      </c>
      <c r="K53" s="105"/>
      <c r="L53" s="100"/>
      <c r="M53" s="101">
        <f>IFERROR(VLOOKUP(AN53,'Banco de Dados'!$AD$3:$AJ$10000,6,FALSE),"")</f>
      </c>
      <c r="N53" s="102">
        <f t="shared" si="2"/>
        <v>0</v>
      </c>
      <c r="O53" s="68"/>
      <c r="P53" s="68"/>
      <c r="Q53" s="68"/>
      <c r="R53" s="68"/>
      <c r="S53" s="68"/>
      <c r="T53" s="68"/>
      <c r="U53" s="68"/>
      <c r="V53" s="68"/>
      <c r="W53" s="68"/>
      <c r="X53" s="68"/>
      <c r="Y53" s="68"/>
      <c r="Z53" s="68"/>
      <c r="AA53" s="68"/>
      <c r="AB53" s="68"/>
      <c r="AH53" s="68" t="e">
        <f>VLOOKUP(C53,'Banco de Dados'!$A$3:$B$8,2,FALSE)</f>
        <v>#N/A</v>
      </c>
      <c r="AI53" s="68" t="e">
        <f>VLOOKUP(D53,'Banco de Dados'!$E$3:$F$49,2,FALSE)</f>
        <v>#N/A</v>
      </c>
      <c r="AJ53" s="68" t="e">
        <f>VLOOKUP(E53,'Banco de Dados'!$I$3:$J$900,2,FALSE)</f>
        <v>#N/A</v>
      </c>
      <c r="AK53" s="68" t="e">
        <f>VLOOKUP(E53,'Banco de Dados'!$I$3:$O$900,6,FALSE)</f>
        <v>#N/A</v>
      </c>
      <c r="AL53" s="68" t="e">
        <f>VLOOKUP(E53,'Banco de Dados'!$I$3:$O$900,7,FALSE)</f>
        <v>#N/A</v>
      </c>
      <c r="AM53" s="68" t="e">
        <f>VLOOKUP(E53,'Banco de Dados'!$I$3:$N$900,5,FALSE)</f>
        <v>#N/A</v>
      </c>
      <c r="AN53" s="68" t="e">
        <f t="shared" si="3"/>
        <v>#N/A</v>
      </c>
    </row>
    <row r="54" ht="24.6" customHeight="1" spans="1:28" x14ac:dyDescent="0.25">
      <c r="A54" s="106"/>
      <c r="B54" s="107"/>
      <c r="C54" s="107"/>
      <c r="D54" s="107"/>
      <c r="E54" s="107"/>
      <c r="F54" s="107"/>
      <c r="G54" s="107"/>
      <c r="H54" s="107"/>
      <c r="I54" s="107"/>
      <c r="J54" s="108"/>
      <c r="K54" s="109"/>
      <c r="L54" s="110"/>
      <c r="M54" s="111" t="s">
        <v>2315</v>
      </c>
      <c r="N54" s="112">
        <f>SUM(N4:N53)</f>
        <v>0</v>
      </c>
      <c r="O54" s="113"/>
      <c r="P54" s="113"/>
      <c r="Q54" s="113"/>
      <c r="R54" s="113"/>
      <c r="S54" s="113"/>
      <c r="T54" s="113"/>
      <c r="U54" s="113"/>
      <c r="V54" s="113"/>
      <c r="W54" s="113"/>
      <c r="X54" s="113"/>
      <c r="Y54" s="113"/>
      <c r="Z54" s="113"/>
      <c r="AA54" s="113"/>
      <c r="AB54" s="113"/>
    </row>
    <row r="55" ht="14.4" customHeight="1" spans="1:13" x14ac:dyDescent="0.25">
      <c r="A55" s="114" t="s">
        <v>2316</v>
      </c>
      <c r="B55" s="115"/>
      <c r="C55" s="115"/>
      <c r="D55" s="115"/>
      <c r="E55" s="115"/>
      <c r="F55" s="115"/>
      <c r="G55" s="115"/>
      <c r="H55" s="115"/>
      <c r="I55" s="115"/>
      <c r="M55" s="115"/>
    </row>
    <row r="56" spans="1:1" x14ac:dyDescent="0.25">
      <c r="A56" s="114" t="s">
        <v>2317</v>
      </c>
    </row>
  </sheetData>
  <sheetProtection sheet="1" algorithmName="SHA-512" hashValue="udvouu67FDUom3wJrA/yf018UTyFw7hGMWwDTBTxxLShnn+cHg7Ej6nm0cWdQ52uw0f9uI1zQ/+iLazW7vPw1A==" saltValue="C1T8yrilwIEcR61ETNmZPQ==" spinCount="100000" objects="1" scenarios="1"/>
  <mergeCells count="1">
    <mergeCell ref="A1:N1"/>
  </mergeCells>
  <dataValidations count="8">
    <dataValidation type="list" allowBlank="1" showInputMessage="1" showErrorMessage="1" sqref="C10:C53">
      <formula1>ListDiciplina</formula1>
    </dataValidation>
    <dataValidation type="list" allowBlank="1" showInputMessage="1" showErrorMessage="1" sqref="C4:C53">
      <formula1>ListDiciplina</formula1>
    </dataValidation>
    <dataValidation type="list" allowBlank="1" showInputMessage="1" showErrorMessage="1" sqref="D10:E53">
      <formula1>INDIRECT(AH4)</formula1>
    </dataValidation>
    <dataValidation type="list" allowBlank="1" showInputMessage="1" showErrorMessage="1" sqref="D4:E53">
      <formula1>INDIRECT(AH4)</formula1>
    </dataValidation>
    <dataValidation type="list" allowBlank="1" showInputMessage="1" showErrorMessage="1" sqref="G10:H53">
      <formula1>INDIRECT(AH4)</formula1>
    </dataValidation>
    <dataValidation type="list" allowBlank="1" showInputMessage="1" showErrorMessage="1" sqref="G4:H53">
      <formula1>INDIRECT(AH4)</formula1>
    </dataValidation>
    <dataValidation type="whole" allowBlank="1" showInputMessage="1" showErrorMessage="1" errorTitle="Apenas números" error="Digite a quantidade de itens de 1 até 9999" sqref="K10:K53">
      <formula1>1</formula1>
      <formula2>9999</formula2>
    </dataValidation>
    <dataValidation type="whole" allowBlank="1" showInputMessage="1" showErrorMessage="1" errorTitle="Apenas números" error="Digite a quantidade de itens de 1 até 9999" sqref="K4:K53">
      <formula1>1</formula1>
      <formula2>9999</formula2>
    </dataValidation>
  </dataValidations>
  <pageMargins left="0.25" right="0.25" top="0.75" bottom="0.75" header="0.3" footer="0.3"/>
  <pageSetup paperSize="9" orientation="landscape" horizontalDpi="4294967295" verticalDpi="4294967295" scale="100" fitToWidth="1" fitToHeight="1" firstPageNumber="1" useFirstPageNumber="1" copies="1"/>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6"/>
  <sheetViews>
    <sheetView workbookViewId="0" zoomScale="85" zoomScaleNormal="85">
      <pane ySplit="2" topLeftCell="A48" activePane="bottomLeft" state="frozen"/>
      <selection pane="bottomLeft" activeCell="AE75" sqref="AE75"/>
    </sheetView>
  </sheetViews>
  <sheetFormatPr defaultRowHeight="14.4" outlineLevelRow="0" outlineLevelCol="0" x14ac:dyDescent="0.3" customHeight="1"/>
  <cols>
    <col min="1" max="1" width="36.21875" customWidth="1"/>
    <col min="2" max="2" width="14.77734375" customWidth="1"/>
    <col min="3" max="3" width="9.21875" customWidth="1"/>
    <col min="4" max="4" width="16" customWidth="1"/>
    <col min="5" max="5" width="41" customWidth="1"/>
    <col min="6" max="6" width="27.5546875" customWidth="1"/>
    <col min="8" max="8" width="15.5546875" customWidth="1"/>
    <col min="9" max="9" width="83.21875" customWidth="1"/>
    <col min="10" max="10" width="14" customWidth="1"/>
    <col min="11" max="11" width="30.5546875" style="1" customWidth="1"/>
    <col min="13" max="15" width="14" customWidth="1"/>
    <col min="16" max="16" width="8.5546875" customWidth="1"/>
    <col min="17" max="17" width="14" customWidth="1"/>
    <col min="18" max="18" width="30.5546875" customWidth="1"/>
    <col min="19" max="19" width="9.21875" customWidth="1"/>
    <col min="20" max="20" width="12.21875" customWidth="1"/>
    <col min="21" max="21" width="11.44140625" customWidth="1"/>
    <col min="23" max="23" width="13.44140625" customWidth="1"/>
    <col min="24" max="24" width="51.77734375" style="2" customWidth="1"/>
    <col min="25" max="25" width="9.21875" customWidth="1"/>
    <col min="26" max="26" width="15.44140625" customWidth="1"/>
    <col min="27" max="27" width="37.21875" customWidth="1"/>
    <col min="29" max="29" width="9.21875" customWidth="1"/>
    <col min="30" max="30" width="23.44140625" customWidth="1"/>
    <col min="31" max="31" width="14" customWidth="1"/>
    <col min="32" max="32" width="14.21875" customWidth="1"/>
    <col min="33" max="33" width="16.5546875" customWidth="1"/>
    <col min="34" max="34" width="67.44140625" style="3" customWidth="1"/>
    <col min="35" max="35" width="9.21875" style="4" customWidth="1"/>
    <col min="36" max="36" width="51.21875" customWidth="1"/>
  </cols>
  <sheetData>
    <row r="1" ht="15.6" customHeight="1" spans="1:36" x14ac:dyDescent="0.25">
      <c r="A1" s="5" t="s">
        <v>0</v>
      </c>
      <c r="B1" s="6"/>
      <c r="D1" s="6" t="s">
        <v>1</v>
      </c>
      <c r="E1" s="6"/>
      <c r="F1" s="7"/>
      <c r="H1" s="6" t="s">
        <v>2</v>
      </c>
      <c r="I1" s="6"/>
      <c r="J1" s="6"/>
      <c r="K1" s="6" t="s">
        <v>3</v>
      </c>
      <c r="L1" s="8"/>
      <c r="M1" s="8"/>
      <c r="N1" s="8"/>
      <c r="O1" s="8"/>
      <c r="Q1" s="9" t="s">
        <v>4</v>
      </c>
      <c r="R1" s="9"/>
      <c r="T1" s="9" t="s">
        <v>5</v>
      </c>
      <c r="U1" s="9"/>
      <c r="W1" s="9" t="s">
        <v>6</v>
      </c>
      <c r="X1" s="9"/>
      <c r="Z1" s="9" t="s">
        <v>7</v>
      </c>
      <c r="AA1" s="9"/>
      <c r="AC1" s="10"/>
      <c r="AD1" s="10"/>
      <c r="AE1" s="9" t="s">
        <v>8</v>
      </c>
      <c r="AF1" s="9"/>
      <c r="AG1" s="9"/>
      <c r="AH1" s="11"/>
      <c r="AI1" s="12"/>
      <c r="AJ1" s="10"/>
    </row>
    <row r="2" spans="1:36" x14ac:dyDescent="0.25">
      <c r="A2" s="13" t="s">
        <v>9</v>
      </c>
      <c r="B2" s="14"/>
      <c r="D2" s="15" t="s">
        <v>10</v>
      </c>
      <c r="E2" s="15"/>
      <c r="F2" s="15"/>
      <c r="H2" s="16" t="s">
        <v>11</v>
      </c>
      <c r="I2" s="16"/>
      <c r="J2" s="16"/>
      <c r="K2" s="17"/>
      <c r="L2" s="18" t="s">
        <v>12</v>
      </c>
      <c r="M2" s="19"/>
      <c r="N2" s="19" t="s">
        <v>5</v>
      </c>
      <c r="O2" s="19" t="s">
        <v>13</v>
      </c>
      <c r="Q2" s="20" t="s">
        <v>14</v>
      </c>
      <c r="R2" s="20"/>
      <c r="T2" s="20" t="s">
        <v>15</v>
      </c>
      <c r="U2" s="20"/>
      <c r="W2" s="20" t="s">
        <v>16</v>
      </c>
      <c r="X2" s="20"/>
      <c r="Z2" s="20" t="s">
        <v>17</v>
      </c>
      <c r="AA2" s="20"/>
      <c r="AC2" s="21"/>
      <c r="AD2" s="21"/>
      <c r="AE2" s="22"/>
      <c r="AF2" s="22" t="s">
        <v>5</v>
      </c>
      <c r="AG2" s="23" t="s">
        <v>18</v>
      </c>
      <c r="AH2" s="23" t="s">
        <v>7</v>
      </c>
      <c r="AI2" s="24" t="s">
        <v>19</v>
      </c>
      <c r="AJ2" s="21" t="s">
        <v>20</v>
      </c>
    </row>
    <row r="3" spans="1:36" x14ac:dyDescent="0.25">
      <c r="A3" s="10" t="s">
        <v>21</v>
      </c>
      <c r="B3" s="10" t="s">
        <v>22</v>
      </c>
      <c r="D3" s="11" t="s">
        <v>22</v>
      </c>
      <c r="E3" s="10" t="s">
        <v>23</v>
      </c>
      <c r="F3" s="10" t="s">
        <v>24</v>
      </c>
      <c r="H3" s="25" t="s">
        <v>24</v>
      </c>
      <c r="I3" s="10" t="s">
        <v>25</v>
      </c>
      <c r="J3" s="10" t="s">
        <v>26</v>
      </c>
      <c r="K3" s="26" t="s">
        <v>27</v>
      </c>
      <c r="L3" s="10" t="s">
        <v>28</v>
      </c>
      <c r="M3" s="10" t="s">
        <v>29</v>
      </c>
      <c r="N3" s="25" t="s">
        <v>30</v>
      </c>
      <c r="O3" s="10" t="s">
        <v>31</v>
      </c>
      <c r="Q3" s="10" t="s">
        <v>26</v>
      </c>
      <c r="R3" s="26" t="s">
        <v>27</v>
      </c>
      <c r="T3" s="10" t="s">
        <v>32</v>
      </c>
      <c r="U3" s="10" t="s">
        <v>27</v>
      </c>
      <c r="W3" s="10" t="s">
        <v>31</v>
      </c>
      <c r="X3" s="27" t="s">
        <v>27</v>
      </c>
      <c r="Z3" s="10" t="s">
        <v>33</v>
      </c>
      <c r="AA3" s="10" t="s">
        <v>34</v>
      </c>
      <c r="AC3" s="10" t="s">
        <v>28</v>
      </c>
      <c r="AD3" s="10" t="str">
        <f>CONCATENATE(AE3,"_",AF9,"_",AG9)</f>
        <v>ListDescArt005_N/A_N/A</v>
      </c>
      <c r="AE3" s="10" t="s">
        <v>29</v>
      </c>
      <c r="AF3" s="10" t="s">
        <v>27</v>
      </c>
      <c r="AG3" s="10" t="s">
        <v>27</v>
      </c>
      <c r="AH3" s="28" t="s">
        <v>35</v>
      </c>
      <c r="AI3" s="29">
        <v>20</v>
      </c>
      <c r="AJ3" t="s">
        <v>36</v>
      </c>
    </row>
    <row r="4" spans="1:36" x14ac:dyDescent="0.25">
      <c r="A4" s="10" t="s">
        <v>37</v>
      </c>
      <c r="B4" s="10" t="s">
        <v>38</v>
      </c>
      <c r="D4" s="11"/>
      <c r="E4" s="10" t="s">
        <v>39</v>
      </c>
      <c r="F4" s="10" t="s">
        <v>40</v>
      </c>
      <c r="H4" s="25"/>
      <c r="I4" s="10" t="s">
        <v>41</v>
      </c>
      <c r="J4" s="10" t="s">
        <v>26</v>
      </c>
      <c r="K4" s="26" t="s">
        <v>27</v>
      </c>
      <c r="L4" s="10" t="s">
        <v>42</v>
      </c>
      <c r="M4" s="10" t="s">
        <v>43</v>
      </c>
      <c r="N4" s="10" t="s">
        <v>32</v>
      </c>
      <c r="O4" s="10" t="s">
        <v>31</v>
      </c>
      <c r="Q4" s="10" t="s">
        <v>44</v>
      </c>
      <c r="R4" s="30" t="s">
        <v>45</v>
      </c>
      <c r="T4" s="11" t="s">
        <v>46</v>
      </c>
      <c r="U4" s="10" t="s">
        <v>47</v>
      </c>
      <c r="W4" s="11" t="s">
        <v>48</v>
      </c>
      <c r="X4" s="31" t="s">
        <v>49</v>
      </c>
      <c r="Z4" s="10" t="s">
        <v>50</v>
      </c>
      <c r="AA4" s="10" t="s">
        <v>51</v>
      </c>
      <c r="AC4" s="10" t="s">
        <v>42</v>
      </c>
      <c r="AD4" s="10" t="str">
        <f t="shared" ref="AD4:AD9" si="0">CONCATENATE(AE4,"_",AF11,"_",AG11)</f>
        <v>ListDescArt006_N/A_N/A</v>
      </c>
      <c r="AE4" s="10" t="s">
        <v>43</v>
      </c>
      <c r="AF4" s="10" t="s">
        <v>27</v>
      </c>
      <c r="AG4" s="10" t="s">
        <v>27</v>
      </c>
      <c r="AH4" s="32" t="s">
        <v>52</v>
      </c>
      <c r="AI4" s="29">
        <v>3</v>
      </c>
      <c r="AJ4" s="33" t="s">
        <v>53</v>
      </c>
    </row>
    <row r="5" spans="1:36" x14ac:dyDescent="0.25">
      <c r="A5" s="10" t="s">
        <v>54</v>
      </c>
      <c r="B5" s="10" t="s">
        <v>55</v>
      </c>
      <c r="D5" s="11"/>
      <c r="E5" s="10" t="s">
        <v>56</v>
      </c>
      <c r="F5" s="10" t="s">
        <v>57</v>
      </c>
      <c r="H5" s="25"/>
      <c r="I5" s="10" t="s">
        <v>58</v>
      </c>
      <c r="J5" s="10" t="s">
        <v>26</v>
      </c>
      <c r="K5" s="26" t="s">
        <v>27</v>
      </c>
      <c r="L5" s="10" t="s">
        <v>59</v>
      </c>
      <c r="M5" s="10" t="s">
        <v>60</v>
      </c>
      <c r="N5" s="10" t="s">
        <v>32</v>
      </c>
      <c r="O5" s="10" t="s">
        <v>31</v>
      </c>
      <c r="Q5" s="10" t="s">
        <v>61</v>
      </c>
      <c r="R5" s="30" t="s">
        <v>62</v>
      </c>
      <c r="T5" s="11"/>
      <c r="U5" s="10" t="s">
        <v>63</v>
      </c>
      <c r="W5" s="11"/>
      <c r="X5" s="31" t="s">
        <v>64</v>
      </c>
      <c r="Z5" s="10" t="s">
        <v>65</v>
      </c>
      <c r="AA5" s="10" t="s">
        <v>66</v>
      </c>
      <c r="AC5" s="10" t="s">
        <v>59</v>
      </c>
      <c r="AD5" s="10" t="str">
        <f t="shared" si="0"/>
        <v>ListDescArt008_N/A_N/A</v>
      </c>
      <c r="AE5" s="10" t="s">
        <v>60</v>
      </c>
      <c r="AF5" s="10" t="s">
        <v>27</v>
      </c>
      <c r="AG5" s="10" t="s">
        <v>27</v>
      </c>
      <c r="AH5" s="28" t="s">
        <v>67</v>
      </c>
      <c r="AI5" s="29">
        <v>10</v>
      </c>
      <c r="AJ5" t="s">
        <v>68</v>
      </c>
    </row>
    <row r="6" spans="1:36" x14ac:dyDescent="0.25">
      <c r="A6" s="10" t="s">
        <v>69</v>
      </c>
      <c r="B6" s="10" t="s">
        <v>70</v>
      </c>
      <c r="D6" s="11"/>
      <c r="E6" s="10" t="s">
        <v>71</v>
      </c>
      <c r="F6" s="10" t="s">
        <v>72</v>
      </c>
      <c r="H6" s="25"/>
      <c r="I6" s="10" t="s">
        <v>73</v>
      </c>
      <c r="J6" s="10" t="s">
        <v>26</v>
      </c>
      <c r="K6" s="26" t="s">
        <v>27</v>
      </c>
      <c r="L6" s="10" t="s">
        <v>74</v>
      </c>
      <c r="M6" s="10" t="s">
        <v>75</v>
      </c>
      <c r="N6" s="10" t="s">
        <v>32</v>
      </c>
      <c r="O6" s="10" t="s">
        <v>31</v>
      </c>
      <c r="Q6" s="10" t="s">
        <v>76</v>
      </c>
      <c r="R6" s="30" t="s">
        <v>77</v>
      </c>
      <c r="T6" s="11"/>
      <c r="U6" s="10" t="s">
        <v>78</v>
      </c>
      <c r="W6" s="11"/>
      <c r="X6" s="31" t="s">
        <v>79</v>
      </c>
      <c r="Z6" s="10" t="s">
        <v>80</v>
      </c>
      <c r="AA6" s="10" t="s">
        <v>81</v>
      </c>
      <c r="AC6" s="10" t="s">
        <v>74</v>
      </c>
      <c r="AD6" s="10" t="str">
        <f t="shared" si="0"/>
        <v>ListDescArt009_N/A_N/A</v>
      </c>
      <c r="AE6" s="10" t="s">
        <v>75</v>
      </c>
      <c r="AF6" s="10" t="s">
        <v>27</v>
      </c>
      <c r="AG6" s="10" t="s">
        <v>27</v>
      </c>
      <c r="AH6" s="34" t="s">
        <v>82</v>
      </c>
      <c r="AI6" s="29">
        <v>16</v>
      </c>
      <c r="AJ6" s="10" t="s">
        <v>83</v>
      </c>
    </row>
    <row r="7" spans="1:36" x14ac:dyDescent="0.25">
      <c r="A7" s="10" t="s">
        <v>84</v>
      </c>
      <c r="B7" s="10" t="s">
        <v>85</v>
      </c>
      <c r="D7" s="11"/>
      <c r="E7" s="35" t="s">
        <v>86</v>
      </c>
      <c r="F7" s="10" t="s">
        <v>87</v>
      </c>
      <c r="H7" s="25"/>
      <c r="I7" s="10" t="s">
        <v>88</v>
      </c>
      <c r="J7" s="10" t="s">
        <v>26</v>
      </c>
      <c r="K7" s="26" t="s">
        <v>27</v>
      </c>
      <c r="L7" s="10" t="s">
        <v>89</v>
      </c>
      <c r="M7" s="10" t="s">
        <v>90</v>
      </c>
      <c r="N7" s="10" t="s">
        <v>32</v>
      </c>
      <c r="O7" s="10" t="s">
        <v>31</v>
      </c>
      <c r="Q7" s="10" t="s">
        <v>91</v>
      </c>
      <c r="R7" s="30" t="s">
        <v>92</v>
      </c>
      <c r="T7" s="11" t="s">
        <v>30</v>
      </c>
      <c r="U7" s="10" t="s">
        <v>47</v>
      </c>
      <c r="W7" s="11"/>
      <c r="X7" s="31" t="s">
        <v>93</v>
      </c>
      <c r="Z7" s="10" t="s">
        <v>94</v>
      </c>
      <c r="AA7" s="10" t="s">
        <v>95</v>
      </c>
      <c r="AC7" s="10" t="s">
        <v>89</v>
      </c>
      <c r="AD7" s="10" t="str">
        <f t="shared" si="0"/>
        <v>ListDescArt010_N/A_N/A</v>
      </c>
      <c r="AE7" s="10" t="s">
        <v>90</v>
      </c>
      <c r="AF7" s="10" t="s">
        <v>27</v>
      </c>
      <c r="AG7" s="10" t="s">
        <v>27</v>
      </c>
      <c r="AH7" s="34" t="s">
        <v>96</v>
      </c>
      <c r="AI7" s="29">
        <v>24</v>
      </c>
      <c r="AJ7" s="10" t="s">
        <v>97</v>
      </c>
    </row>
    <row r="8" spans="1:36" x14ac:dyDescent="0.25">
      <c r="A8" s="10" t="s">
        <v>98</v>
      </c>
      <c r="B8" s="10" t="s">
        <v>99</v>
      </c>
      <c r="D8" s="27" t="s">
        <v>38</v>
      </c>
      <c r="E8" s="10" t="s">
        <v>100</v>
      </c>
      <c r="F8" s="10" t="s">
        <v>101</v>
      </c>
      <c r="H8" s="25"/>
      <c r="I8" s="10" t="s">
        <v>102</v>
      </c>
      <c r="J8" s="10" t="s">
        <v>26</v>
      </c>
      <c r="K8" s="26" t="s">
        <v>27</v>
      </c>
      <c r="L8" s="10" t="s">
        <v>103</v>
      </c>
      <c r="M8" s="10" t="s">
        <v>104</v>
      </c>
      <c r="N8" s="10" t="s">
        <v>32</v>
      </c>
      <c r="O8" s="10" t="s">
        <v>31</v>
      </c>
      <c r="Q8" s="10" t="s">
        <v>105</v>
      </c>
      <c r="R8" s="10" t="s">
        <v>106</v>
      </c>
      <c r="T8" s="11"/>
      <c r="U8" s="10" t="s">
        <v>78</v>
      </c>
      <c r="W8" s="11"/>
      <c r="X8" s="31" t="s">
        <v>107</v>
      </c>
      <c r="Z8" s="10" t="s">
        <v>108</v>
      </c>
      <c r="AA8" s="10" t="s">
        <v>109</v>
      </c>
      <c r="AC8" s="10" t="s">
        <v>103</v>
      </c>
      <c r="AD8" s="10" t="str">
        <f t="shared" si="0"/>
        <v>ListDescArt419_N/A_N/A</v>
      </c>
      <c r="AE8" s="10" t="s">
        <v>104</v>
      </c>
      <c r="AF8" s="10" t="s">
        <v>27</v>
      </c>
      <c r="AG8" s="10" t="s">
        <v>27</v>
      </c>
      <c r="AH8" s="34" t="s">
        <v>110</v>
      </c>
      <c r="AI8" s="12">
        <v>8</v>
      </c>
      <c r="AJ8" t="s">
        <v>111</v>
      </c>
    </row>
    <row r="9" spans="4:36" x14ac:dyDescent="0.25">
      <c r="D9" s="27" t="s">
        <v>55</v>
      </c>
      <c r="E9" s="10" t="s">
        <v>112</v>
      </c>
      <c r="F9" s="10" t="s">
        <v>113</v>
      </c>
      <c r="H9" s="25"/>
      <c r="I9" s="10" t="s">
        <v>114</v>
      </c>
      <c r="J9" s="10" t="s">
        <v>26</v>
      </c>
      <c r="K9" s="26" t="s">
        <v>27</v>
      </c>
      <c r="L9" s="10" t="s">
        <v>115</v>
      </c>
      <c r="M9" s="10" t="s">
        <v>116</v>
      </c>
      <c r="N9" s="10" t="s">
        <v>32</v>
      </c>
      <c r="O9" s="10" t="s">
        <v>31</v>
      </c>
      <c r="Q9" s="10" t="s">
        <v>117</v>
      </c>
      <c r="R9" s="30" t="s">
        <v>118</v>
      </c>
      <c r="T9" s="11" t="s">
        <v>119</v>
      </c>
      <c r="U9" s="10" t="s">
        <v>120</v>
      </c>
      <c r="W9" s="11"/>
      <c r="X9" s="31" t="s">
        <v>121</v>
      </c>
      <c r="Z9" s="10" t="s">
        <v>122</v>
      </c>
      <c r="AA9" s="10" t="s">
        <v>123</v>
      </c>
      <c r="AC9" s="10" t="s">
        <v>115</v>
      </c>
      <c r="AD9" s="10" t="str">
        <f t="shared" si="0"/>
        <v>ListDescArt420_N/A_N/A</v>
      </c>
      <c r="AE9" s="10" t="s">
        <v>116</v>
      </c>
      <c r="AF9" s="10" t="s">
        <v>27</v>
      </c>
      <c r="AG9" s="10" t="s">
        <v>27</v>
      </c>
      <c r="AH9" s="34" t="s">
        <v>96</v>
      </c>
      <c r="AI9" s="12">
        <v>14</v>
      </c>
      <c r="AJ9" s="10" t="s">
        <v>124</v>
      </c>
    </row>
    <row r="10" ht="15" customHeight="1" spans="4:36" x14ac:dyDescent="0.25">
      <c r="D10" s="30" t="s">
        <v>70</v>
      </c>
      <c r="E10" s="10" t="s">
        <v>125</v>
      </c>
      <c r="F10" s="10" t="s">
        <v>126</v>
      </c>
      <c r="H10" s="25"/>
      <c r="I10" s="10" t="s">
        <v>127</v>
      </c>
      <c r="J10" s="10" t="s">
        <v>26</v>
      </c>
      <c r="K10" s="26" t="s">
        <v>27</v>
      </c>
      <c r="L10" s="10" t="s">
        <v>128</v>
      </c>
      <c r="M10" s="10" t="s">
        <v>129</v>
      </c>
      <c r="N10" s="10" t="s">
        <v>32</v>
      </c>
      <c r="O10" s="10" t="s">
        <v>31</v>
      </c>
      <c r="Q10" s="10" t="s">
        <v>130</v>
      </c>
      <c r="R10" s="30" t="s">
        <v>131</v>
      </c>
      <c r="T10" s="11"/>
      <c r="U10" s="10" t="s">
        <v>47</v>
      </c>
      <c r="W10" s="11"/>
      <c r="X10" s="31" t="s">
        <v>132</v>
      </c>
      <c r="Z10" s="10" t="s">
        <v>133</v>
      </c>
      <c r="AA10" s="10" t="s">
        <v>134</v>
      </c>
      <c r="AC10" s="10" t="s">
        <v>128</v>
      </c>
      <c r="AD10" s="10" t="str">
        <f t="shared" ref="AD10:AD16" si="1">CONCATENATE(AE10,"_",AF17,"_",AG17)</f>
        <v>ListDescArt421_N/A_N/A</v>
      </c>
      <c r="AE10" s="10" t="s">
        <v>129</v>
      </c>
      <c r="AF10" s="10" t="s">
        <v>27</v>
      </c>
      <c r="AG10" s="10" t="s">
        <v>27</v>
      </c>
      <c r="AH10" s="34" t="s">
        <v>96</v>
      </c>
      <c r="AI10" s="12">
        <v>14</v>
      </c>
      <c r="AJ10" s="10" t="s">
        <v>135</v>
      </c>
    </row>
    <row r="11" ht="15" customHeight="1" spans="4:37" x14ac:dyDescent="0.25">
      <c r="D11" s="11"/>
      <c r="E11" t="s">
        <v>136</v>
      </c>
      <c r="F11" s="10" t="s">
        <v>137</v>
      </c>
      <c r="H11" s="25"/>
      <c r="I11" s="10" t="s">
        <v>138</v>
      </c>
      <c r="J11" s="10" t="s">
        <v>26</v>
      </c>
      <c r="K11" s="26" t="s">
        <v>27</v>
      </c>
      <c r="L11" s="10" t="s">
        <v>139</v>
      </c>
      <c r="M11" s="10" t="s">
        <v>140</v>
      </c>
      <c r="N11" s="10" t="s">
        <v>32</v>
      </c>
      <c r="O11" s="10" t="s">
        <v>31</v>
      </c>
      <c r="Q11" s="10" t="s">
        <v>141</v>
      </c>
      <c r="R11" s="30" t="s">
        <v>142</v>
      </c>
      <c r="T11" s="11"/>
      <c r="U11" s="10" t="s">
        <v>63</v>
      </c>
      <c r="W11" s="11" t="s">
        <v>143</v>
      </c>
      <c r="X11" s="31" t="s">
        <v>144</v>
      </c>
      <c r="Z11" s="10" t="s">
        <v>145</v>
      </c>
      <c r="AA11" s="10" t="s">
        <v>146</v>
      </c>
      <c r="AC11" s="10" t="s">
        <v>139</v>
      </c>
      <c r="AD11" s="10" t="str">
        <f t="shared" si="1"/>
        <v>ListDescArt422_N/A_N/A</v>
      </c>
      <c r="AE11" s="10" t="s">
        <v>140</v>
      </c>
      <c r="AF11" s="10" t="s">
        <v>27</v>
      </c>
      <c r="AG11" s="10" t="s">
        <v>27</v>
      </c>
      <c r="AH11" s="34" t="s">
        <v>147</v>
      </c>
      <c r="AI11" s="12">
        <v>8</v>
      </c>
      <c r="AJ11" t="s">
        <v>148</v>
      </c>
      <c r="AK11" s="36"/>
    </row>
    <row r="12" spans="1:36" x14ac:dyDescent="0.25">
      <c r="A12" s="37"/>
      <c r="D12" s="11"/>
      <c r="E12" t="s">
        <v>149</v>
      </c>
      <c r="F12" s="10" t="s">
        <v>150</v>
      </c>
      <c r="H12" s="25"/>
      <c r="I12" s="10" t="s">
        <v>151</v>
      </c>
      <c r="J12" s="10" t="s">
        <v>26</v>
      </c>
      <c r="K12" s="26" t="s">
        <v>27</v>
      </c>
      <c r="L12" s="10" t="s">
        <v>152</v>
      </c>
      <c r="M12" s="10" t="s">
        <v>153</v>
      </c>
      <c r="N12" s="10" t="s">
        <v>32</v>
      </c>
      <c r="O12" s="10" t="s">
        <v>31</v>
      </c>
      <c r="Q12" s="10" t="s">
        <v>154</v>
      </c>
      <c r="R12" s="30" t="s">
        <v>155</v>
      </c>
      <c r="T12" s="11"/>
      <c r="U12" s="10" t="s">
        <v>78</v>
      </c>
      <c r="W12" s="11"/>
      <c r="X12" s="31" t="s">
        <v>156</v>
      </c>
      <c r="Z12" s="10" t="s">
        <v>157</v>
      </c>
      <c r="AA12" s="10" t="s">
        <v>158</v>
      </c>
      <c r="AC12" s="10" t="s">
        <v>152</v>
      </c>
      <c r="AD12" s="10" t="str">
        <f t="shared" si="1"/>
        <v>ListDescArt423_N/A_N/A</v>
      </c>
      <c r="AE12" s="10" t="s">
        <v>153</v>
      </c>
      <c r="AF12" s="10" t="s">
        <v>27</v>
      </c>
      <c r="AG12" s="10" t="s">
        <v>27</v>
      </c>
      <c r="AH12" s="34" t="s">
        <v>159</v>
      </c>
      <c r="AI12" s="12">
        <v>20</v>
      </c>
      <c r="AJ12" t="s">
        <v>160</v>
      </c>
    </row>
    <row r="13" spans="1:36" x14ac:dyDescent="0.25">
      <c r="A13" s="37"/>
      <c r="D13" s="11"/>
      <c r="E13" t="s">
        <v>161</v>
      </c>
      <c r="F13" s="10" t="s">
        <v>162</v>
      </c>
      <c r="H13" s="10"/>
      <c r="I13" s="10" t="s">
        <v>163</v>
      </c>
      <c r="J13" s="10" t="s">
        <v>26</v>
      </c>
      <c r="K13" s="26" t="s">
        <v>27</v>
      </c>
      <c r="L13" s="10" t="s">
        <v>164</v>
      </c>
      <c r="M13" s="10" t="s">
        <v>165</v>
      </c>
      <c r="N13" s="10" t="s">
        <v>32</v>
      </c>
      <c r="O13" s="10" t="s">
        <v>31</v>
      </c>
      <c r="Q13" s="10" t="s">
        <v>166</v>
      </c>
      <c r="R13" s="30" t="s">
        <v>167</v>
      </c>
      <c r="T13" s="11"/>
      <c r="U13" s="10" t="s">
        <v>168</v>
      </c>
      <c r="W13" s="11"/>
      <c r="X13" s="31" t="s">
        <v>169</v>
      </c>
      <c r="Z13" s="10" t="s">
        <v>170</v>
      </c>
      <c r="AA13" s="10" t="s">
        <v>171</v>
      </c>
      <c r="AC13" s="10" t="s">
        <v>164</v>
      </c>
      <c r="AD13" s="10" t="str">
        <f t="shared" si="1"/>
        <v>ListDescArt424_Baixa_N/A</v>
      </c>
      <c r="AE13" s="10" t="s">
        <v>165</v>
      </c>
      <c r="AF13" s="10" t="s">
        <v>27</v>
      </c>
      <c r="AG13" s="10" t="s">
        <v>27</v>
      </c>
      <c r="AH13" s="34" t="s">
        <v>172</v>
      </c>
      <c r="AI13" s="12">
        <v>10</v>
      </c>
      <c r="AJ13" t="s">
        <v>173</v>
      </c>
    </row>
    <row r="14" spans="1:36" x14ac:dyDescent="0.25">
      <c r="A14" s="37"/>
      <c r="D14" s="11"/>
      <c r="E14" s="10" t="s">
        <v>174</v>
      </c>
      <c r="F14" s="10" t="s">
        <v>175</v>
      </c>
      <c r="H14" s="10"/>
      <c r="I14" s="10" t="s">
        <v>176</v>
      </c>
      <c r="J14" s="10" t="s">
        <v>26</v>
      </c>
      <c r="K14" s="26" t="s">
        <v>27</v>
      </c>
      <c r="L14" s="10" t="s">
        <v>177</v>
      </c>
      <c r="M14" s="10" t="s">
        <v>178</v>
      </c>
      <c r="N14" s="10" t="s">
        <v>32</v>
      </c>
      <c r="O14" s="10" t="s">
        <v>31</v>
      </c>
      <c r="Q14" s="10" t="s">
        <v>179</v>
      </c>
      <c r="R14" s="30" t="s">
        <v>180</v>
      </c>
      <c r="T14" s="11" t="s">
        <v>181</v>
      </c>
      <c r="U14" s="10" t="s">
        <v>63</v>
      </c>
      <c r="W14" s="11"/>
      <c r="X14" s="31" t="s">
        <v>182</v>
      </c>
      <c r="Z14" s="10" t="s">
        <v>183</v>
      </c>
      <c r="AA14" s="10" t="s">
        <v>184</v>
      </c>
      <c r="AC14" s="10" t="s">
        <v>177</v>
      </c>
      <c r="AD14" s="10" t="str">
        <f t="shared" si="1"/>
        <v>ListDescArt425_Média_N/A</v>
      </c>
      <c r="AE14" s="10" t="s">
        <v>178</v>
      </c>
      <c r="AF14" s="10" t="s">
        <v>27</v>
      </c>
      <c r="AG14" s="10" t="s">
        <v>27</v>
      </c>
      <c r="AH14" s="38" t="s">
        <v>185</v>
      </c>
      <c r="AI14" s="39">
        <v>16</v>
      </c>
      <c r="AJ14" t="s">
        <v>186</v>
      </c>
    </row>
    <row r="15" spans="1:36" x14ac:dyDescent="0.25">
      <c r="A15" s="37"/>
      <c r="D15" s="11"/>
      <c r="E15" s="10" t="s">
        <v>187</v>
      </c>
      <c r="F15" s="10" t="s">
        <v>188</v>
      </c>
      <c r="H15" s="10"/>
      <c r="I15" s="10" t="s">
        <v>189</v>
      </c>
      <c r="J15" s="10" t="s">
        <v>26</v>
      </c>
      <c r="K15" s="26" t="s">
        <v>27</v>
      </c>
      <c r="L15" s="10" t="s">
        <v>190</v>
      </c>
      <c r="M15" s="10" t="s">
        <v>191</v>
      </c>
      <c r="N15" s="10" t="s">
        <v>32</v>
      </c>
      <c r="O15" s="10" t="s">
        <v>31</v>
      </c>
      <c r="Q15" s="10" t="s">
        <v>192</v>
      </c>
      <c r="R15" s="30" t="s">
        <v>193</v>
      </c>
      <c r="T15" s="11"/>
      <c r="U15" s="10" t="s">
        <v>78</v>
      </c>
      <c r="W15" s="11"/>
      <c r="X15" s="31" t="s">
        <v>194</v>
      </c>
      <c r="Z15" s="10" t="s">
        <v>195</v>
      </c>
      <c r="AA15" s="10" t="s">
        <v>196</v>
      </c>
      <c r="AC15" s="10" t="s">
        <v>190</v>
      </c>
      <c r="AD15" s="10" t="str">
        <f t="shared" si="1"/>
        <v>ListDescArt501_Alta_N/A</v>
      </c>
      <c r="AE15" t="s">
        <v>191</v>
      </c>
      <c r="AF15" s="10" t="s">
        <v>27</v>
      </c>
      <c r="AG15" s="10" t="s">
        <v>27</v>
      </c>
      <c r="AH15" s="34" t="s">
        <v>197</v>
      </c>
      <c r="AI15" s="12">
        <v>32</v>
      </c>
      <c r="AJ15" s="10" t="s">
        <v>198</v>
      </c>
    </row>
    <row r="16" spans="1:36" x14ac:dyDescent="0.25">
      <c r="A16" s="40"/>
      <c r="D16" s="11"/>
      <c r="E16" s="10" t="s">
        <v>199</v>
      </c>
      <c r="F16" s="10" t="s">
        <v>200</v>
      </c>
      <c r="H16" s="10"/>
      <c r="I16" s="10" t="s">
        <v>201</v>
      </c>
      <c r="J16" s="10" t="s">
        <v>26</v>
      </c>
      <c r="K16" s="26" t="s">
        <v>27</v>
      </c>
      <c r="L16" s="10" t="s">
        <v>202</v>
      </c>
      <c r="M16" s="10" t="s">
        <v>203</v>
      </c>
      <c r="N16" s="10" t="s">
        <v>32</v>
      </c>
      <c r="O16" s="10" t="s">
        <v>31</v>
      </c>
      <c r="Q16" s="10" t="s">
        <v>204</v>
      </c>
      <c r="R16" s="30" t="s">
        <v>205</v>
      </c>
      <c r="T16" s="11" t="s">
        <v>206</v>
      </c>
      <c r="U16" s="10" t="s">
        <v>47</v>
      </c>
      <c r="W16" s="41" t="s">
        <v>207</v>
      </c>
      <c r="X16" s="31" t="s">
        <v>144</v>
      </c>
      <c r="Z16" s="10" t="s">
        <v>208</v>
      </c>
      <c r="AA16" s="10" t="s">
        <v>209</v>
      </c>
      <c r="AC16" s="10" t="s">
        <v>202</v>
      </c>
      <c r="AD16" s="10" t="str">
        <f t="shared" si="1"/>
        <v>ListDescArt502_Baixa_N/A</v>
      </c>
      <c r="AE16" t="s">
        <v>203</v>
      </c>
      <c r="AF16" s="10" t="s">
        <v>27</v>
      </c>
      <c r="AG16" s="10" t="s">
        <v>27</v>
      </c>
      <c r="AH16" s="34" t="s">
        <v>210</v>
      </c>
      <c r="AI16" s="12">
        <v>40</v>
      </c>
      <c r="AJ16" s="10" t="s">
        <v>211</v>
      </c>
    </row>
    <row r="17" spans="1:36" x14ac:dyDescent="0.25">
      <c r="A17" s="37"/>
      <c r="D17" s="10"/>
      <c r="E17" s="10" t="s">
        <v>212</v>
      </c>
      <c r="F17" s="10" t="s">
        <v>213</v>
      </c>
      <c r="H17" s="25" t="s">
        <v>40</v>
      </c>
      <c r="I17" s="10" t="s">
        <v>214</v>
      </c>
      <c r="J17" s="10" t="s">
        <v>26</v>
      </c>
      <c r="K17" s="26" t="s">
        <v>27</v>
      </c>
      <c r="L17" s="10" t="s">
        <v>215</v>
      </c>
      <c r="M17" s="10" t="s">
        <v>216</v>
      </c>
      <c r="N17" s="10" t="s">
        <v>32</v>
      </c>
      <c r="O17" s="10" t="s">
        <v>31</v>
      </c>
      <c r="Q17" s="10" t="s">
        <v>217</v>
      </c>
      <c r="R17" s="30" t="s">
        <v>218</v>
      </c>
      <c r="T17" s="11"/>
      <c r="U17" s="10" t="s">
        <v>63</v>
      </c>
      <c r="W17" s="42"/>
      <c r="X17" s="31" t="s">
        <v>219</v>
      </c>
      <c r="Z17" s="10" t="s">
        <v>220</v>
      </c>
      <c r="AA17" s="10" t="s">
        <v>221</v>
      </c>
      <c r="AC17" s="10" t="s">
        <v>215</v>
      </c>
      <c r="AD17" s="10" t="str">
        <f t="shared" ref="AD17:AD28" si="2">CONCATENATE(AE17,"_",AF17,"_",AG17)</f>
        <v>ListDescArt011_N/A_N/A</v>
      </c>
      <c r="AE17" s="10" t="s">
        <v>216</v>
      </c>
      <c r="AF17" s="10" t="s">
        <v>27</v>
      </c>
      <c r="AG17" s="10" t="s">
        <v>27</v>
      </c>
      <c r="AH17" s="32" t="s">
        <v>222</v>
      </c>
      <c r="AI17" s="29">
        <v>80</v>
      </c>
      <c r="AJ17" s="10" t="s">
        <v>27</v>
      </c>
    </row>
    <row r="18" spans="1:36" x14ac:dyDescent="0.25">
      <c r="A18" s="37"/>
      <c r="D18" s="10"/>
      <c r="E18" s="10" t="s">
        <v>223</v>
      </c>
      <c r="F18" s="10" t="s">
        <v>224</v>
      </c>
      <c r="H18" s="25"/>
      <c r="I18" s="10" t="s">
        <v>225</v>
      </c>
      <c r="J18" s="10" t="s">
        <v>26</v>
      </c>
      <c r="K18" s="26" t="s">
        <v>27</v>
      </c>
      <c r="L18" s="10" t="s">
        <v>226</v>
      </c>
      <c r="M18" s="10" t="s">
        <v>227</v>
      </c>
      <c r="N18" s="10" t="s">
        <v>32</v>
      </c>
      <c r="O18" s="10" t="s">
        <v>31</v>
      </c>
      <c r="Q18" s="10" t="s">
        <v>228</v>
      </c>
      <c r="R18" s="30" t="s">
        <v>229</v>
      </c>
      <c r="T18" s="11"/>
      <c r="U18" s="10" t="s">
        <v>78</v>
      </c>
      <c r="W18" s="42"/>
      <c r="X18" s="31" t="s">
        <v>169</v>
      </c>
      <c r="Z18" s="10" t="s">
        <v>230</v>
      </c>
      <c r="AA18" s="10" t="s">
        <v>231</v>
      </c>
      <c r="AC18" s="10" t="s">
        <v>226</v>
      </c>
      <c r="AD18" s="10" t="str">
        <f t="shared" si="2"/>
        <v>ListDescArt012_N/A_N/A</v>
      </c>
      <c r="AE18" s="10" t="s">
        <v>227</v>
      </c>
      <c r="AF18" s="10" t="s">
        <v>27</v>
      </c>
      <c r="AG18" s="10" t="s">
        <v>27</v>
      </c>
      <c r="AH18" s="32" t="s">
        <v>222</v>
      </c>
      <c r="AI18" s="29">
        <v>40</v>
      </c>
      <c r="AJ18" s="10" t="s">
        <v>27</v>
      </c>
    </row>
    <row r="19" spans="1:36" x14ac:dyDescent="0.25">
      <c r="A19" s="37"/>
      <c r="D19" s="11" t="s">
        <v>85</v>
      </c>
      <c r="E19" s="10" t="s">
        <v>232</v>
      </c>
      <c r="F19" s="10" t="s">
        <v>233</v>
      </c>
      <c r="H19" s="25"/>
      <c r="I19" s="10" t="s">
        <v>234</v>
      </c>
      <c r="J19" s="10" t="s">
        <v>26</v>
      </c>
      <c r="K19" s="26" t="s">
        <v>27</v>
      </c>
      <c r="L19" s="10" t="s">
        <v>235</v>
      </c>
      <c r="M19" s="10" t="s">
        <v>236</v>
      </c>
      <c r="N19" s="10" t="s">
        <v>32</v>
      </c>
      <c r="O19" s="10" t="s">
        <v>31</v>
      </c>
      <c r="Q19" s="10" t="s">
        <v>237</v>
      </c>
      <c r="R19" s="10" t="s">
        <v>238</v>
      </c>
      <c r="T19" s="11"/>
      <c r="U19" s="10" t="s">
        <v>168</v>
      </c>
      <c r="W19" s="42"/>
      <c r="X19" s="31" t="s">
        <v>239</v>
      </c>
      <c r="Z19" s="10" t="s">
        <v>240</v>
      </c>
      <c r="AA19" s="10" t="s">
        <v>241</v>
      </c>
      <c r="AC19" s="10" t="s">
        <v>235</v>
      </c>
      <c r="AD19" s="10" t="str">
        <f t="shared" si="2"/>
        <v>ListDescArt013_N/A_N/A</v>
      </c>
      <c r="AE19" s="10" t="s">
        <v>236</v>
      </c>
      <c r="AF19" s="10" t="s">
        <v>27</v>
      </c>
      <c r="AG19" s="10" t="s">
        <v>27</v>
      </c>
      <c r="AH19" s="32" t="s">
        <v>222</v>
      </c>
      <c r="AI19" s="29">
        <v>40</v>
      </c>
      <c r="AJ19" s="10" t="s">
        <v>27</v>
      </c>
    </row>
    <row r="20" spans="1:36" x14ac:dyDescent="0.25">
      <c r="A20" s="37"/>
      <c r="D20" s="11"/>
      <c r="E20" s="10" t="s">
        <v>242</v>
      </c>
      <c r="F20" s="10" t="s">
        <v>243</v>
      </c>
      <c r="H20" s="43" t="s">
        <v>57</v>
      </c>
      <c r="I20" s="35" t="s">
        <v>244</v>
      </c>
      <c r="J20" s="44" t="s">
        <v>26</v>
      </c>
      <c r="K20" s="45" t="s">
        <v>27</v>
      </c>
      <c r="L20" s="35" t="s">
        <v>245</v>
      </c>
      <c r="M20" s="44" t="s">
        <v>246</v>
      </c>
      <c r="N20" s="43" t="s">
        <v>46</v>
      </c>
      <c r="O20" s="44" t="s">
        <v>31</v>
      </c>
      <c r="Q20" s="10" t="s">
        <v>247</v>
      </c>
      <c r="R20" s="10" t="s">
        <v>248</v>
      </c>
      <c r="T20" s="11" t="s">
        <v>249</v>
      </c>
      <c r="U20" s="10" t="s">
        <v>120</v>
      </c>
      <c r="W20" s="46"/>
      <c r="X20" s="31" t="s">
        <v>194</v>
      </c>
      <c r="Z20" s="10" t="s">
        <v>250</v>
      </c>
      <c r="AA20" s="10" t="s">
        <v>251</v>
      </c>
      <c r="AC20" s="10" t="s">
        <v>245</v>
      </c>
      <c r="AD20" s="10" t="str">
        <f t="shared" si="2"/>
        <v>ListDescArt205_Baixa_N/A</v>
      </c>
      <c r="AE20" s="10" t="s">
        <v>246</v>
      </c>
      <c r="AF20" s="10" t="s">
        <v>47</v>
      </c>
      <c r="AG20" s="10" t="s">
        <v>27</v>
      </c>
      <c r="AH20" s="11" t="s">
        <v>252</v>
      </c>
      <c r="AI20" s="12">
        <v>8</v>
      </c>
      <c r="AJ20" s="10" t="s">
        <v>253</v>
      </c>
    </row>
    <row r="21" spans="1:36" x14ac:dyDescent="0.25">
      <c r="A21" s="37"/>
      <c r="D21" s="11"/>
      <c r="E21" s="10" t="s">
        <v>254</v>
      </c>
      <c r="F21" s="10" t="s">
        <v>255</v>
      </c>
      <c r="H21" s="10"/>
      <c r="I21" s="10" t="s">
        <v>256</v>
      </c>
      <c r="J21" s="10" t="s">
        <v>26</v>
      </c>
      <c r="K21" s="26" t="s">
        <v>27</v>
      </c>
      <c r="L21" s="10" t="s">
        <v>257</v>
      </c>
      <c r="M21" s="10" t="s">
        <v>258</v>
      </c>
      <c r="N21" s="25" t="s">
        <v>46</v>
      </c>
      <c r="O21" s="10" t="s">
        <v>31</v>
      </c>
      <c r="Q21" s="10" t="s">
        <v>259</v>
      </c>
      <c r="R21" s="10" t="s">
        <v>260</v>
      </c>
      <c r="T21" s="11"/>
      <c r="U21" s="10" t="s">
        <v>47</v>
      </c>
      <c r="W21" s="41" t="s">
        <v>261</v>
      </c>
      <c r="X21" s="31" t="s">
        <v>262</v>
      </c>
      <c r="Z21" s="10" t="s">
        <v>263</v>
      </c>
      <c r="AA21" s="10" t="s">
        <v>264</v>
      </c>
      <c r="AC21" s="10"/>
      <c r="AD21" s="10" t="str">
        <f t="shared" si="2"/>
        <v>ListDescArt205_Média_N/A</v>
      </c>
      <c r="AE21" s="10" t="s">
        <v>246</v>
      </c>
      <c r="AF21" s="10" t="s">
        <v>63</v>
      </c>
      <c r="AG21" s="10" t="s">
        <v>27</v>
      </c>
      <c r="AH21" s="11" t="s">
        <v>252</v>
      </c>
      <c r="AI21" s="12">
        <v>16</v>
      </c>
      <c r="AJ21" s="10" t="s">
        <v>265</v>
      </c>
    </row>
    <row r="22" spans="1:36" x14ac:dyDescent="0.25">
      <c r="A22" s="37"/>
      <c r="D22" s="11"/>
      <c r="E22" s="10" t="s">
        <v>266</v>
      </c>
      <c r="F22" s="10" t="s">
        <v>267</v>
      </c>
      <c r="H22" s="10"/>
      <c r="I22" s="10" t="s">
        <v>268</v>
      </c>
      <c r="J22" s="10" t="s">
        <v>26</v>
      </c>
      <c r="K22" s="26" t="s">
        <v>27</v>
      </c>
      <c r="L22" s="10" t="s">
        <v>269</v>
      </c>
      <c r="M22" s="10" t="s">
        <v>270</v>
      </c>
      <c r="N22" s="25" t="s">
        <v>46</v>
      </c>
      <c r="O22" s="10" t="s">
        <v>31</v>
      </c>
      <c r="Q22" s="10" t="s">
        <v>271</v>
      </c>
      <c r="R22" t="s">
        <v>272</v>
      </c>
      <c r="T22" s="11"/>
      <c r="U22" s="10" t="s">
        <v>63</v>
      </c>
      <c r="W22" s="42"/>
      <c r="X22" s="31" t="s">
        <v>273</v>
      </c>
      <c r="Z22" s="10" t="s">
        <v>274</v>
      </c>
      <c r="AA22" s="10" t="s">
        <v>275</v>
      </c>
      <c r="AC22" s="10"/>
      <c r="AD22" s="10" t="str">
        <f t="shared" si="2"/>
        <v>ListDescArt205_Alta_N/A</v>
      </c>
      <c r="AE22" s="10" t="s">
        <v>246</v>
      </c>
      <c r="AF22" s="10" t="s">
        <v>78</v>
      </c>
      <c r="AG22" s="10" t="s">
        <v>27</v>
      </c>
      <c r="AH22" s="11" t="s">
        <v>252</v>
      </c>
      <c r="AI22" s="12">
        <v>24</v>
      </c>
      <c r="AJ22" s="10" t="s">
        <v>276</v>
      </c>
    </row>
    <row r="23" spans="1:36" x14ac:dyDescent="0.25">
      <c r="A23" s="37"/>
      <c r="D23" s="11"/>
      <c r="E23" s="10" t="s">
        <v>277</v>
      </c>
      <c r="F23" s="10" t="s">
        <v>278</v>
      </c>
      <c r="H23" s="10"/>
      <c r="I23" s="10" t="s">
        <v>279</v>
      </c>
      <c r="J23" s="10" t="s">
        <v>26</v>
      </c>
      <c r="K23" s="26" t="s">
        <v>27</v>
      </c>
      <c r="L23" s="10" t="s">
        <v>280</v>
      </c>
      <c r="M23" s="10" t="s">
        <v>281</v>
      </c>
      <c r="N23" s="25" t="s">
        <v>46</v>
      </c>
      <c r="O23" s="10" t="s">
        <v>31</v>
      </c>
      <c r="T23" s="11"/>
      <c r="U23" s="10" t="s">
        <v>78</v>
      </c>
      <c r="W23" s="46"/>
      <c r="X23" s="31" t="s">
        <v>282</v>
      </c>
      <c r="Z23" s="10" t="s">
        <v>283</v>
      </c>
      <c r="AA23" s="10" t="s">
        <v>284</v>
      </c>
      <c r="AC23" s="10" t="s">
        <v>257</v>
      </c>
      <c r="AD23" s="10" t="str">
        <f t="shared" si="2"/>
        <v>ListDescArt206_Baixa_N/A</v>
      </c>
      <c r="AE23" s="10" t="s">
        <v>258</v>
      </c>
      <c r="AF23" s="10" t="s">
        <v>47</v>
      </c>
      <c r="AG23" s="10" t="s">
        <v>27</v>
      </c>
      <c r="AH23" s="11" t="s">
        <v>252</v>
      </c>
      <c r="AI23" s="12">
        <v>24</v>
      </c>
      <c r="AJ23" s="10" t="s">
        <v>285</v>
      </c>
    </row>
    <row r="24" spans="1:36" x14ac:dyDescent="0.25">
      <c r="A24" s="37"/>
      <c r="D24" s="11"/>
      <c r="E24" s="10" t="s">
        <v>286</v>
      </c>
      <c r="F24" s="10" t="s">
        <v>287</v>
      </c>
      <c r="H24" s="10"/>
      <c r="I24" s="10" t="s">
        <v>288</v>
      </c>
      <c r="J24" s="10" t="s">
        <v>26</v>
      </c>
      <c r="K24" s="26" t="s">
        <v>27</v>
      </c>
      <c r="L24" s="10" t="s">
        <v>289</v>
      </c>
      <c r="M24" s="10" t="s">
        <v>290</v>
      </c>
      <c r="N24" s="25" t="s">
        <v>46</v>
      </c>
      <c r="O24" s="10" t="s">
        <v>31</v>
      </c>
      <c r="W24" s="41" t="s">
        <v>291</v>
      </c>
      <c r="X24" s="31" t="s">
        <v>292</v>
      </c>
      <c r="Z24" s="10" t="s">
        <v>293</v>
      </c>
      <c r="AA24" s="10" t="s">
        <v>294</v>
      </c>
      <c r="AC24" s="10"/>
      <c r="AD24" s="10" t="str">
        <f t="shared" si="2"/>
        <v>ListDescArt206_Média_N/A</v>
      </c>
      <c r="AE24" s="10" t="s">
        <v>258</v>
      </c>
      <c r="AF24" s="10" t="s">
        <v>63</v>
      </c>
      <c r="AG24" s="10" t="s">
        <v>27</v>
      </c>
      <c r="AH24" s="11" t="s">
        <v>252</v>
      </c>
      <c r="AI24" s="12">
        <v>35</v>
      </c>
      <c r="AJ24" s="10" t="s">
        <v>295</v>
      </c>
    </row>
    <row r="25" spans="1:36" x14ac:dyDescent="0.25">
      <c r="A25" s="37"/>
      <c r="D25" s="11"/>
      <c r="E25" s="10" t="s">
        <v>296</v>
      </c>
      <c r="F25" s="10" t="s">
        <v>297</v>
      </c>
      <c r="H25" s="10" t="s">
        <v>72</v>
      </c>
      <c r="I25" s="10" t="s">
        <v>298</v>
      </c>
      <c r="J25" s="10" t="s">
        <v>26</v>
      </c>
      <c r="K25" s="26" t="s">
        <v>27</v>
      </c>
      <c r="L25" s="10" t="s">
        <v>299</v>
      </c>
      <c r="M25" s="10" t="s">
        <v>300</v>
      </c>
      <c r="N25" s="25" t="s">
        <v>32</v>
      </c>
      <c r="O25" s="10" t="s">
        <v>31</v>
      </c>
      <c r="W25" s="42"/>
      <c r="X25" s="31" t="s">
        <v>301</v>
      </c>
      <c r="Z25" s="10" t="s">
        <v>302</v>
      </c>
      <c r="AA25" s="10" t="s">
        <v>303</v>
      </c>
      <c r="AC25" s="10"/>
      <c r="AD25" s="10" t="str">
        <f t="shared" si="2"/>
        <v>ListDescArt206_Alta_N/A</v>
      </c>
      <c r="AE25" s="10" t="s">
        <v>258</v>
      </c>
      <c r="AF25" s="10" t="s">
        <v>78</v>
      </c>
      <c r="AG25" s="10" t="s">
        <v>27</v>
      </c>
      <c r="AH25" s="11" t="s">
        <v>252</v>
      </c>
      <c r="AI25" s="12">
        <v>70</v>
      </c>
      <c r="AJ25" s="10" t="s">
        <v>304</v>
      </c>
    </row>
    <row r="26" spans="1:36" x14ac:dyDescent="0.25">
      <c r="A26" s="37"/>
      <c r="D26" s="11"/>
      <c r="E26" s="10" t="s">
        <v>305</v>
      </c>
      <c r="F26" s="10" t="s">
        <v>306</v>
      </c>
      <c r="H26" s="10"/>
      <c r="I26" t="s">
        <v>307</v>
      </c>
      <c r="J26" s="10" t="s">
        <v>26</v>
      </c>
      <c r="K26" s="26" t="s">
        <v>27</v>
      </c>
      <c r="L26" s="10" t="s">
        <v>308</v>
      </c>
      <c r="M26" s="10" t="s">
        <v>309</v>
      </c>
      <c r="N26" s="25" t="s">
        <v>32</v>
      </c>
      <c r="O26" s="10" t="s">
        <v>31</v>
      </c>
      <c r="W26" s="46"/>
      <c r="X26" s="31" t="s">
        <v>282</v>
      </c>
      <c r="Z26" s="10" t="s">
        <v>310</v>
      </c>
      <c r="AA26" s="10" t="s">
        <v>311</v>
      </c>
      <c r="AC26" s="10" t="s">
        <v>269</v>
      </c>
      <c r="AD26" s="10" t="str">
        <f t="shared" si="2"/>
        <v>ListDescArt207_Baixa_N/A</v>
      </c>
      <c r="AE26" s="10" t="s">
        <v>270</v>
      </c>
      <c r="AF26" s="10" t="s">
        <v>47</v>
      </c>
      <c r="AG26" s="10" t="s">
        <v>27</v>
      </c>
      <c r="AH26" s="11" t="s">
        <v>252</v>
      </c>
      <c r="AI26" s="12">
        <v>160</v>
      </c>
      <c r="AJ26" s="10" t="s">
        <v>312</v>
      </c>
    </row>
    <row r="27" spans="1:36" x14ac:dyDescent="0.25">
      <c r="A27" s="37"/>
      <c r="D27" s="11"/>
      <c r="E27" s="10" t="s">
        <v>313</v>
      </c>
      <c r="F27" s="10" t="s">
        <v>314</v>
      </c>
      <c r="H27" s="10"/>
      <c r="I27" s="10" t="s">
        <v>315</v>
      </c>
      <c r="J27" s="10" t="s">
        <v>26</v>
      </c>
      <c r="K27" s="26" t="s">
        <v>27</v>
      </c>
      <c r="L27" s="10" t="s">
        <v>316</v>
      </c>
      <c r="M27" s="10" t="s">
        <v>317</v>
      </c>
      <c r="N27" s="25" t="s">
        <v>46</v>
      </c>
      <c r="O27" s="10" t="s">
        <v>31</v>
      </c>
      <c r="W27" s="11" t="s">
        <v>318</v>
      </c>
      <c r="X27" s="47" t="s">
        <v>319</v>
      </c>
      <c r="Z27" s="10" t="s">
        <v>320</v>
      </c>
      <c r="AA27" s="10" t="s">
        <v>321</v>
      </c>
      <c r="AC27" s="10"/>
      <c r="AD27" s="10" t="str">
        <f t="shared" si="2"/>
        <v>ListDescArt207_Média_N/A</v>
      </c>
      <c r="AE27" s="10" t="s">
        <v>270</v>
      </c>
      <c r="AF27" s="10" t="s">
        <v>63</v>
      </c>
      <c r="AG27" s="10" t="s">
        <v>27</v>
      </c>
      <c r="AH27" s="11" t="s">
        <v>252</v>
      </c>
      <c r="AI27" s="12">
        <v>480</v>
      </c>
      <c r="AJ27" s="10" t="s">
        <v>322</v>
      </c>
    </row>
    <row r="28" spans="1:36" x14ac:dyDescent="0.25">
      <c r="A28" s="37"/>
      <c r="D28" s="11"/>
      <c r="E28" s="10" t="s">
        <v>62</v>
      </c>
      <c r="F28" s="10" t="s">
        <v>323</v>
      </c>
      <c r="H28" s="10"/>
      <c r="I28" t="s">
        <v>324</v>
      </c>
      <c r="J28" s="10" t="s">
        <v>26</v>
      </c>
      <c r="K28" s="26" t="s">
        <v>27</v>
      </c>
      <c r="L28" s="10" t="s">
        <v>325</v>
      </c>
      <c r="M28" s="10" t="s">
        <v>326</v>
      </c>
      <c r="N28" s="25" t="s">
        <v>32</v>
      </c>
      <c r="O28" s="10" t="s">
        <v>31</v>
      </c>
      <c r="W28" s="11"/>
      <c r="X28" s="47" t="s">
        <v>327</v>
      </c>
      <c r="Z28" s="10" t="s">
        <v>328</v>
      </c>
      <c r="AA28" s="10" t="s">
        <v>329</v>
      </c>
      <c r="AC28" s="10"/>
      <c r="AD28" s="10" t="str">
        <f t="shared" si="2"/>
        <v>ListDescArt207_Alta_N/A</v>
      </c>
      <c r="AE28" s="10" t="s">
        <v>270</v>
      </c>
      <c r="AF28" s="10" t="s">
        <v>78</v>
      </c>
      <c r="AG28" s="10" t="s">
        <v>27</v>
      </c>
      <c r="AH28" s="11" t="s">
        <v>252</v>
      </c>
      <c r="AI28" s="12">
        <v>960</v>
      </c>
      <c r="AJ28" s="10" t="s">
        <v>330</v>
      </c>
    </row>
    <row r="29" spans="1:36" x14ac:dyDescent="0.25">
      <c r="A29" s="37"/>
      <c r="D29" s="11"/>
      <c r="E29" s="10" t="s">
        <v>331</v>
      </c>
      <c r="F29" s="10" t="s">
        <v>332</v>
      </c>
      <c r="H29" s="10"/>
      <c r="I29" s="10" t="s">
        <v>333</v>
      </c>
      <c r="J29" s="10" t="s">
        <v>26</v>
      </c>
      <c r="K29" s="26" t="s">
        <v>27</v>
      </c>
      <c r="L29" s="10" t="s">
        <v>334</v>
      </c>
      <c r="M29" s="10" t="s">
        <v>335</v>
      </c>
      <c r="N29" s="25" t="s">
        <v>119</v>
      </c>
      <c r="O29" s="10" t="s">
        <v>31</v>
      </c>
      <c r="W29" s="11"/>
      <c r="X29" s="47" t="s">
        <v>336</v>
      </c>
      <c r="Z29" s="10" t="s">
        <v>337</v>
      </c>
      <c r="AA29" s="10" t="s">
        <v>338</v>
      </c>
      <c r="AC29" s="10" t="s">
        <v>280</v>
      </c>
      <c r="AD29" s="10" t="str">
        <f t="shared" ref="AD29:AD36" si="3">CONCATENATE(AE29,"_",AF29,"_",AG29)</f>
        <v>ListDescArt208_Baixa_N/A</v>
      </c>
      <c r="AE29" s="10" t="s">
        <v>281</v>
      </c>
      <c r="AF29" s="10" t="s">
        <v>47</v>
      </c>
      <c r="AG29" s="10" t="s">
        <v>27</v>
      </c>
      <c r="AH29" s="11" t="s">
        <v>252</v>
      </c>
      <c r="AI29" s="12">
        <v>40</v>
      </c>
      <c r="AJ29" s="10" t="s">
        <v>339</v>
      </c>
    </row>
    <row r="30" spans="4:36" x14ac:dyDescent="0.25">
      <c r="D30" s="11"/>
      <c r="E30" s="10" t="s">
        <v>340</v>
      </c>
      <c r="F30" s="10" t="s">
        <v>341</v>
      </c>
      <c r="H30" s="10"/>
      <c r="I30" s="10" t="s">
        <v>342</v>
      </c>
      <c r="J30" s="10" t="s">
        <v>26</v>
      </c>
      <c r="K30" s="26" t="s">
        <v>27</v>
      </c>
      <c r="L30" s="10" t="s">
        <v>343</v>
      </c>
      <c r="M30" s="10" t="s">
        <v>344</v>
      </c>
      <c r="N30" s="25" t="s">
        <v>32</v>
      </c>
      <c r="O30" s="10" t="s">
        <v>31</v>
      </c>
      <c r="W30" s="11"/>
      <c r="X30" s="47" t="s">
        <v>345</v>
      </c>
      <c r="Z30" s="10" t="s">
        <v>346</v>
      </c>
      <c r="AA30" s="10" t="s">
        <v>347</v>
      </c>
      <c r="AC30" s="10"/>
      <c r="AD30" s="10" t="str">
        <f t="shared" si="3"/>
        <v>ListDescArt208_Média_N/A</v>
      </c>
      <c r="AE30" s="10" t="s">
        <v>281</v>
      </c>
      <c r="AF30" s="10" t="s">
        <v>63</v>
      </c>
      <c r="AG30" s="10" t="s">
        <v>27</v>
      </c>
      <c r="AH30" s="11" t="s">
        <v>252</v>
      </c>
      <c r="AI30" s="12">
        <v>120</v>
      </c>
      <c r="AJ30" s="10" t="s">
        <v>348</v>
      </c>
    </row>
    <row r="31" spans="4:36" x14ac:dyDescent="0.25">
      <c r="D31" s="11"/>
      <c r="E31" s="10" t="s">
        <v>167</v>
      </c>
      <c r="F31" s="10" t="s">
        <v>349</v>
      </c>
      <c r="H31" s="10"/>
      <c r="I31" t="s">
        <v>350</v>
      </c>
      <c r="J31" s="10" t="s">
        <v>26</v>
      </c>
      <c r="K31" s="26" t="s">
        <v>27</v>
      </c>
      <c r="L31" s="10" t="s">
        <v>351</v>
      </c>
      <c r="M31" s="10" t="s">
        <v>352</v>
      </c>
      <c r="N31" s="25" t="s">
        <v>32</v>
      </c>
      <c r="O31" s="10" t="s">
        <v>31</v>
      </c>
      <c r="W31" s="41" t="s">
        <v>353</v>
      </c>
      <c r="X31" s="10" t="s">
        <v>354</v>
      </c>
      <c r="Z31" s="10" t="s">
        <v>355</v>
      </c>
      <c r="AA31" s="10" t="s">
        <v>356</v>
      </c>
      <c r="AC31" s="10"/>
      <c r="AD31" s="10" t="str">
        <f t="shared" si="3"/>
        <v>ListDescArt208_Alta_N/A</v>
      </c>
      <c r="AE31" s="10" t="s">
        <v>281</v>
      </c>
      <c r="AF31" s="10" t="s">
        <v>78</v>
      </c>
      <c r="AG31" s="10" t="s">
        <v>27</v>
      </c>
      <c r="AH31" s="11" t="s">
        <v>252</v>
      </c>
      <c r="AI31" s="12">
        <v>240</v>
      </c>
      <c r="AJ31" s="10" t="s">
        <v>357</v>
      </c>
    </row>
    <row r="32" spans="4:36" x14ac:dyDescent="0.25">
      <c r="D32" s="11"/>
      <c r="E32" s="10" t="s">
        <v>358</v>
      </c>
      <c r="F32" s="10" t="s">
        <v>359</v>
      </c>
      <c r="H32" s="10"/>
      <c r="I32" t="s">
        <v>360</v>
      </c>
      <c r="J32" s="10" t="s">
        <v>26</v>
      </c>
      <c r="K32" s="26" t="s">
        <v>27</v>
      </c>
      <c r="L32" s="10" t="s">
        <v>361</v>
      </c>
      <c r="M32" s="10" t="s">
        <v>362</v>
      </c>
      <c r="N32" s="25" t="s">
        <v>32</v>
      </c>
      <c r="O32" s="10" t="s">
        <v>31</v>
      </c>
      <c r="W32" s="42"/>
      <c r="X32" s="10" t="s">
        <v>363</v>
      </c>
      <c r="Z32" s="10" t="s">
        <v>364</v>
      </c>
      <c r="AA32" s="10" t="s">
        <v>365</v>
      </c>
      <c r="AC32" s="10" t="s">
        <v>289</v>
      </c>
      <c r="AD32" s="10" t="str">
        <f t="shared" si="3"/>
        <v>ListDescArt209_Baixa_N/A</v>
      </c>
      <c r="AE32" s="10" t="s">
        <v>290</v>
      </c>
      <c r="AF32" s="10" t="s">
        <v>47</v>
      </c>
      <c r="AG32" s="10" t="s">
        <v>27</v>
      </c>
      <c r="AH32" s="11" t="s">
        <v>252</v>
      </c>
      <c r="AI32" s="12">
        <v>24</v>
      </c>
      <c r="AJ32" s="10" t="s">
        <v>366</v>
      </c>
    </row>
    <row r="33" spans="4:36" x14ac:dyDescent="0.25">
      <c r="D33" s="11"/>
      <c r="E33" s="10" t="s">
        <v>367</v>
      </c>
      <c r="F33" s="10" t="s">
        <v>368</v>
      </c>
      <c r="H33" s="10"/>
      <c r="I33" s="10" t="s">
        <v>369</v>
      </c>
      <c r="J33" s="10" t="s">
        <v>26</v>
      </c>
      <c r="K33" s="26" t="s">
        <v>27</v>
      </c>
      <c r="L33" s="10" t="s">
        <v>370</v>
      </c>
      <c r="M33" s="10" t="s">
        <v>371</v>
      </c>
      <c r="N33" s="25" t="s">
        <v>32</v>
      </c>
      <c r="O33" s="10" t="s">
        <v>31</v>
      </c>
      <c r="W33" s="46"/>
      <c r="X33" s="10" t="s">
        <v>372</v>
      </c>
      <c r="Z33" s="10" t="s">
        <v>373</v>
      </c>
      <c r="AA33" s="10" t="s">
        <v>374</v>
      </c>
      <c r="AC33" s="10"/>
      <c r="AD33" s="10" t="str">
        <f t="shared" si="3"/>
        <v>ListDescArt209_Média_N/A</v>
      </c>
      <c r="AE33" s="10" t="s">
        <v>290</v>
      </c>
      <c r="AF33" s="10" t="s">
        <v>63</v>
      </c>
      <c r="AG33" s="10" t="s">
        <v>27</v>
      </c>
      <c r="AH33" s="11" t="s">
        <v>252</v>
      </c>
      <c r="AI33" s="12">
        <v>80</v>
      </c>
      <c r="AJ33" s="10" t="s">
        <v>348</v>
      </c>
    </row>
    <row r="34" spans="4:36" x14ac:dyDescent="0.25">
      <c r="D34" s="11"/>
      <c r="E34" s="10" t="s">
        <v>375</v>
      </c>
      <c r="F34" s="10" t="s">
        <v>376</v>
      </c>
      <c r="H34" s="10"/>
      <c r="I34" s="10" t="s">
        <v>377</v>
      </c>
      <c r="J34" s="10" t="s">
        <v>26</v>
      </c>
      <c r="K34" s="26" t="s">
        <v>27</v>
      </c>
      <c r="L34" s="10" t="s">
        <v>378</v>
      </c>
      <c r="M34" s="10" t="s">
        <v>379</v>
      </c>
      <c r="N34" s="25" t="s">
        <v>119</v>
      </c>
      <c r="O34" s="10" t="s">
        <v>31</v>
      </c>
      <c r="W34" t="s">
        <v>380</v>
      </c>
      <c r="Z34" s="10" t="s">
        <v>381</v>
      </c>
      <c r="AA34" s="10" t="s">
        <v>382</v>
      </c>
      <c r="AC34" s="10"/>
      <c r="AD34" s="10" t="str">
        <f t="shared" si="3"/>
        <v>ListDescArt209_Alta_N/A</v>
      </c>
      <c r="AE34" s="10" t="s">
        <v>290</v>
      </c>
      <c r="AF34" s="10" t="s">
        <v>78</v>
      </c>
      <c r="AG34" s="10" t="s">
        <v>27</v>
      </c>
      <c r="AH34" s="11" t="s">
        <v>252</v>
      </c>
      <c r="AI34" s="12">
        <v>120</v>
      </c>
      <c r="AJ34" s="10" t="s">
        <v>357</v>
      </c>
    </row>
    <row r="35" spans="4:36" x14ac:dyDescent="0.25">
      <c r="D35" s="11"/>
      <c r="E35" s="10" t="s">
        <v>383</v>
      </c>
      <c r="F35" s="10" t="s">
        <v>384</v>
      </c>
      <c r="H35" s="10"/>
      <c r="I35" s="10" t="s">
        <v>385</v>
      </c>
      <c r="J35" s="10" t="s">
        <v>26</v>
      </c>
      <c r="K35" s="26" t="s">
        <v>27</v>
      </c>
      <c r="L35" s="10" t="s">
        <v>386</v>
      </c>
      <c r="M35" s="10" t="s">
        <v>387</v>
      </c>
      <c r="N35" s="25" t="s">
        <v>32</v>
      </c>
      <c r="O35" s="10" t="s">
        <v>31</v>
      </c>
      <c r="Z35" s="10" t="s">
        <v>388</v>
      </c>
      <c r="AA35" s="10" t="s">
        <v>389</v>
      </c>
      <c r="AC35" s="10" t="s">
        <v>299</v>
      </c>
      <c r="AD35" s="10" t="str">
        <f t="shared" si="3"/>
        <v>ListDescArt285_N/A_N/A</v>
      </c>
      <c r="AE35" s="10" t="s">
        <v>300</v>
      </c>
      <c r="AF35" s="10" t="s">
        <v>27</v>
      </c>
      <c r="AG35" s="10" t="s">
        <v>27</v>
      </c>
      <c r="AH35" s="11" t="s">
        <v>96</v>
      </c>
      <c r="AI35" s="12">
        <v>2</v>
      </c>
      <c r="AJ35" s="10" t="s">
        <v>390</v>
      </c>
    </row>
    <row r="36" spans="4:36" x14ac:dyDescent="0.25">
      <c r="D36" s="11"/>
      <c r="E36" s="47" t="s">
        <v>391</v>
      </c>
      <c r="F36" s="10" t="s">
        <v>392</v>
      </c>
      <c r="H36" s="10"/>
      <c r="I36" s="10" t="s">
        <v>393</v>
      </c>
      <c r="J36" s="10" t="s">
        <v>26</v>
      </c>
      <c r="K36" s="26" t="s">
        <v>27</v>
      </c>
      <c r="L36" s="10" t="s">
        <v>394</v>
      </c>
      <c r="M36" s="10" t="s">
        <v>395</v>
      </c>
      <c r="N36" s="25" t="s">
        <v>32</v>
      </c>
      <c r="O36" s="10" t="s">
        <v>31</v>
      </c>
      <c r="Z36" s="10" t="s">
        <v>396</v>
      </c>
      <c r="AA36" s="10" t="s">
        <v>397</v>
      </c>
      <c r="AC36" s="10" t="s">
        <v>308</v>
      </c>
      <c r="AD36" s="10" t="str">
        <f t="shared" si="3"/>
        <v>ListDescArt286_N/A_N/A</v>
      </c>
      <c r="AE36" s="10" t="s">
        <v>309</v>
      </c>
      <c r="AF36" s="10" t="s">
        <v>27</v>
      </c>
      <c r="AG36" s="10" t="s">
        <v>27</v>
      </c>
      <c r="AH36" s="11" t="s">
        <v>398</v>
      </c>
      <c r="AI36" s="12">
        <v>15</v>
      </c>
      <c r="AJ36" t="s">
        <v>399</v>
      </c>
    </row>
    <row r="37" spans="4:36" x14ac:dyDescent="0.25">
      <c r="D37" s="11"/>
      <c r="E37" s="10" t="s">
        <v>400</v>
      </c>
      <c r="F37" s="10" t="s">
        <v>401</v>
      </c>
      <c r="H37" s="10"/>
      <c r="I37" s="10" t="s">
        <v>402</v>
      </c>
      <c r="J37" s="10" t="s">
        <v>26</v>
      </c>
      <c r="K37" s="26" t="s">
        <v>27</v>
      </c>
      <c r="L37" s="10" t="s">
        <v>403</v>
      </c>
      <c r="M37" s="10" t="s">
        <v>404</v>
      </c>
      <c r="N37" s="25" t="s">
        <v>32</v>
      </c>
      <c r="O37" s="10" t="s">
        <v>31</v>
      </c>
      <c r="Z37" s="10" t="s">
        <v>405</v>
      </c>
      <c r="AA37" s="10" t="s">
        <v>406</v>
      </c>
      <c r="AC37" s="10" t="s">
        <v>316</v>
      </c>
      <c r="AD37" s="10" t="str">
        <f t="shared" ref="AD37:AD47" si="4">CONCATENATE(AE37,"_",AF37,"_",AG37)</f>
        <v>ListDescArt287_Baixa_N/A</v>
      </c>
      <c r="AE37" s="10" t="s">
        <v>317</v>
      </c>
      <c r="AF37" s="10" t="s">
        <v>47</v>
      </c>
      <c r="AG37" s="10" t="s">
        <v>27</v>
      </c>
      <c r="AH37" s="11" t="s">
        <v>407</v>
      </c>
      <c r="AI37" s="12">
        <v>12</v>
      </c>
      <c r="AJ37" s="10" t="s">
        <v>408</v>
      </c>
    </row>
    <row r="38" spans="4:36" x14ac:dyDescent="0.25">
      <c r="D38" s="10"/>
      <c r="E38" s="10" t="s">
        <v>409</v>
      </c>
      <c r="F38" s="10" t="s">
        <v>410</v>
      </c>
      <c r="H38" s="10"/>
      <c r="I38" s="10" t="s">
        <v>411</v>
      </c>
      <c r="J38" s="10" t="s">
        <v>26</v>
      </c>
      <c r="K38" s="26" t="s">
        <v>27</v>
      </c>
      <c r="L38" s="10" t="s">
        <v>412</v>
      </c>
      <c r="M38" s="10" t="s">
        <v>413</v>
      </c>
      <c r="N38" s="25" t="s">
        <v>32</v>
      </c>
      <c r="O38" s="10" t="s">
        <v>31</v>
      </c>
      <c r="Z38" s="10" t="s">
        <v>414</v>
      </c>
      <c r="AA38" s="10" t="s">
        <v>415</v>
      </c>
      <c r="AC38" s="10"/>
      <c r="AD38" s="10" t="str">
        <f t="shared" si="4"/>
        <v>ListDescArt287_Média_N/A</v>
      </c>
      <c r="AE38" s="10" t="s">
        <v>317</v>
      </c>
      <c r="AF38" s="10" t="s">
        <v>63</v>
      </c>
      <c r="AG38" s="10" t="s">
        <v>27</v>
      </c>
      <c r="AH38" s="11" t="s">
        <v>407</v>
      </c>
      <c r="AI38" s="12">
        <v>16</v>
      </c>
      <c r="AJ38" s="10" t="s">
        <v>416</v>
      </c>
    </row>
    <row r="39" spans="4:36" x14ac:dyDescent="0.25">
      <c r="D39" s="10"/>
      <c r="E39" s="10" t="s">
        <v>417</v>
      </c>
      <c r="F39" s="10" t="s">
        <v>418</v>
      </c>
      <c r="H39" s="10"/>
      <c r="I39" s="10" t="s">
        <v>419</v>
      </c>
      <c r="J39" s="10" t="s">
        <v>26</v>
      </c>
      <c r="K39" s="26" t="s">
        <v>27</v>
      </c>
      <c r="L39" s="10" t="s">
        <v>420</v>
      </c>
      <c r="M39" s="10" t="s">
        <v>421</v>
      </c>
      <c r="N39" s="25" t="s">
        <v>32</v>
      </c>
      <c r="O39" s="10" t="s">
        <v>31</v>
      </c>
      <c r="Z39" s="10" t="s">
        <v>422</v>
      </c>
      <c r="AA39" s="10" t="s">
        <v>423</v>
      </c>
      <c r="AC39" s="10"/>
      <c r="AD39" s="10" t="str">
        <f t="shared" si="4"/>
        <v>ListDescArt287_Alta_N/A</v>
      </c>
      <c r="AE39" s="10" t="s">
        <v>317</v>
      </c>
      <c r="AF39" s="10" t="s">
        <v>78</v>
      </c>
      <c r="AG39" s="10" t="s">
        <v>27</v>
      </c>
      <c r="AH39" s="11" t="s">
        <v>407</v>
      </c>
      <c r="AI39" s="12">
        <v>20</v>
      </c>
      <c r="AJ39" s="10" t="s">
        <v>424</v>
      </c>
    </row>
    <row r="40" spans="4:36" x14ac:dyDescent="0.25">
      <c r="D40" s="10"/>
      <c r="E40" s="10" t="s">
        <v>260</v>
      </c>
      <c r="F40" s="10" t="s">
        <v>425</v>
      </c>
      <c r="H40" s="10"/>
      <c r="I40" s="10" t="s">
        <v>426</v>
      </c>
      <c r="J40" s="10" t="s">
        <v>26</v>
      </c>
      <c r="K40" s="26" t="s">
        <v>27</v>
      </c>
      <c r="L40" s="10" t="s">
        <v>427</v>
      </c>
      <c r="M40" s="10" t="s">
        <v>428</v>
      </c>
      <c r="N40" s="25" t="s">
        <v>32</v>
      </c>
      <c r="O40" s="10" t="s">
        <v>31</v>
      </c>
      <c r="Z40" s="10" t="s">
        <v>429</v>
      </c>
      <c r="AA40" s="10" t="s">
        <v>430</v>
      </c>
      <c r="AC40" s="10" t="s">
        <v>325</v>
      </c>
      <c r="AD40" s="10" t="str">
        <f t="shared" si="4"/>
        <v>ListDescArt290_N/A_N/A</v>
      </c>
      <c r="AE40" s="10" t="s">
        <v>326</v>
      </c>
      <c r="AF40" s="10" t="s">
        <v>27</v>
      </c>
      <c r="AG40" s="10" t="s">
        <v>27</v>
      </c>
      <c r="AH40" s="11" t="s">
        <v>147</v>
      </c>
      <c r="AI40" s="12">
        <v>8</v>
      </c>
      <c r="AJ40" t="s">
        <v>431</v>
      </c>
    </row>
    <row r="41" spans="4:36" x14ac:dyDescent="0.25">
      <c r="D41" s="10"/>
      <c r="E41" s="10" t="s">
        <v>432</v>
      </c>
      <c r="F41" s="10" t="s">
        <v>433</v>
      </c>
      <c r="H41" s="10"/>
      <c r="I41" t="s">
        <v>434</v>
      </c>
      <c r="J41" s="10" t="s">
        <v>26</v>
      </c>
      <c r="K41" s="26" t="s">
        <v>27</v>
      </c>
      <c r="L41" s="10" t="s">
        <v>435</v>
      </c>
      <c r="M41" s="10" t="s">
        <v>436</v>
      </c>
      <c r="N41" s="25" t="s">
        <v>32</v>
      </c>
      <c r="O41" s="10" t="s">
        <v>31</v>
      </c>
      <c r="Z41" s="10" t="s">
        <v>437</v>
      </c>
      <c r="AA41" s="10" t="s">
        <v>438</v>
      </c>
      <c r="AC41" s="10" t="s">
        <v>334</v>
      </c>
      <c r="AD41" s="10" t="str">
        <f t="shared" si="4"/>
        <v>ListDescArt291_Muito Baixa_N/A</v>
      </c>
      <c r="AE41" s="10" t="s">
        <v>335</v>
      </c>
      <c r="AF41" s="10" t="s">
        <v>120</v>
      </c>
      <c r="AG41" s="10" t="s">
        <v>27</v>
      </c>
      <c r="AH41" s="11" t="s">
        <v>96</v>
      </c>
      <c r="AI41" s="12">
        <v>54</v>
      </c>
      <c r="AJ41" s="10" t="s">
        <v>439</v>
      </c>
    </row>
    <row r="42" spans="4:36" x14ac:dyDescent="0.25">
      <c r="D42" s="44"/>
      <c r="E42" t="s">
        <v>440</v>
      </c>
      <c r="F42" s="44" t="s">
        <v>441</v>
      </c>
      <c r="H42" s="10"/>
      <c r="I42" s="10" t="s">
        <v>442</v>
      </c>
      <c r="J42" s="10" t="s">
        <v>26</v>
      </c>
      <c r="K42" s="26" t="s">
        <v>27</v>
      </c>
      <c r="L42" s="10" t="s">
        <v>443</v>
      </c>
      <c r="M42" s="10" t="s">
        <v>444</v>
      </c>
      <c r="N42" s="25" t="s">
        <v>32</v>
      </c>
      <c r="O42" s="10" t="s">
        <v>31</v>
      </c>
      <c r="Z42" s="10" t="s">
        <v>445</v>
      </c>
      <c r="AA42" s="10" t="s">
        <v>446</v>
      </c>
      <c r="AC42" s="10"/>
      <c r="AD42" s="10" t="str">
        <f t="shared" si="4"/>
        <v>ListDescArt291_Baixa_N/A</v>
      </c>
      <c r="AE42" s="10" t="s">
        <v>335</v>
      </c>
      <c r="AF42" s="10" t="s">
        <v>47</v>
      </c>
      <c r="AG42" s="10" t="s">
        <v>27</v>
      </c>
      <c r="AH42" s="11" t="s">
        <v>96</v>
      </c>
      <c r="AI42" s="12">
        <v>69</v>
      </c>
      <c r="AJ42" s="10" t="s">
        <v>447</v>
      </c>
    </row>
    <row r="43" spans="4:36" x14ac:dyDescent="0.25">
      <c r="D43" s="10"/>
      <c r="E43" s="10" t="s">
        <v>448</v>
      </c>
      <c r="F43" s="10" t="s">
        <v>449</v>
      </c>
      <c r="H43" s="10"/>
      <c r="I43" t="s">
        <v>450</v>
      </c>
      <c r="J43" s="10" t="s">
        <v>26</v>
      </c>
      <c r="K43" s="26" t="s">
        <v>27</v>
      </c>
      <c r="L43" s="10" t="s">
        <v>451</v>
      </c>
      <c r="M43" s="10" t="s">
        <v>452</v>
      </c>
      <c r="N43" s="25" t="s">
        <v>32</v>
      </c>
      <c r="O43" s="10" t="s">
        <v>31</v>
      </c>
      <c r="Z43" s="10" t="s">
        <v>453</v>
      </c>
      <c r="AA43" s="10" t="s">
        <v>454</v>
      </c>
      <c r="AC43" s="10"/>
      <c r="AD43" s="10" t="str">
        <f t="shared" si="4"/>
        <v>ListDescArt291_Média_N/A</v>
      </c>
      <c r="AE43" s="10" t="s">
        <v>335</v>
      </c>
      <c r="AF43" s="10" t="s">
        <v>63</v>
      </c>
      <c r="AG43" s="10" t="s">
        <v>27</v>
      </c>
      <c r="AH43" s="11" t="s">
        <v>96</v>
      </c>
      <c r="AI43" s="12">
        <v>84</v>
      </c>
      <c r="AJ43" s="10" t="s">
        <v>455</v>
      </c>
    </row>
    <row r="44" spans="4:36" x14ac:dyDescent="0.25">
      <c r="D44" s="10"/>
      <c r="E44" s="10" t="s">
        <v>456</v>
      </c>
      <c r="F44" s="10" t="s">
        <v>457</v>
      </c>
      <c r="H44" s="10" t="s">
        <v>87</v>
      </c>
      <c r="I44" s="10" t="s">
        <v>458</v>
      </c>
      <c r="J44" s="10" t="s">
        <v>26</v>
      </c>
      <c r="K44" s="26" t="s">
        <v>27</v>
      </c>
      <c r="L44" s="10" t="s">
        <v>459</v>
      </c>
      <c r="M44" s="10" t="s">
        <v>460</v>
      </c>
      <c r="N44" s="10" t="s">
        <v>32</v>
      </c>
      <c r="O44" s="10" t="s">
        <v>31</v>
      </c>
      <c r="Z44" s="10" t="s">
        <v>461</v>
      </c>
      <c r="AA44" s="10" t="s">
        <v>462</v>
      </c>
      <c r="AC44" s="10"/>
      <c r="AD44" s="10" t="str">
        <f t="shared" si="4"/>
        <v>ListDescArt291_Alta_N/A</v>
      </c>
      <c r="AE44" s="10" t="s">
        <v>335</v>
      </c>
      <c r="AF44" s="10" t="s">
        <v>78</v>
      </c>
      <c r="AG44" s="10" t="s">
        <v>27</v>
      </c>
      <c r="AH44" s="11" t="s">
        <v>96</v>
      </c>
      <c r="AI44" s="12">
        <v>99</v>
      </c>
      <c r="AJ44" s="10" t="s">
        <v>463</v>
      </c>
    </row>
    <row r="45" spans="4:36" x14ac:dyDescent="0.25">
      <c r="D45" s="10"/>
      <c r="E45" s="10" t="s">
        <v>464</v>
      </c>
      <c r="F45" s="10" t="s">
        <v>465</v>
      </c>
      <c r="H45" s="10"/>
      <c r="I45" s="10" t="s">
        <v>466</v>
      </c>
      <c r="J45" s="10" t="s">
        <v>26</v>
      </c>
      <c r="K45" s="26" t="s">
        <v>27</v>
      </c>
      <c r="L45" s="10" t="s">
        <v>467</v>
      </c>
      <c r="M45" s="10" t="s">
        <v>468</v>
      </c>
      <c r="N45" s="10" t="s">
        <v>32</v>
      </c>
      <c r="O45" s="10" t="s">
        <v>31</v>
      </c>
      <c r="Z45" s="10" t="s">
        <v>469</v>
      </c>
      <c r="AA45" s="10" t="s">
        <v>470</v>
      </c>
      <c r="AC45" s="10"/>
      <c r="AD45" s="10" t="str">
        <f t="shared" si="4"/>
        <v>ListDescArt291_Muito Alta_N/A</v>
      </c>
      <c r="AE45" s="10" t="s">
        <v>335</v>
      </c>
      <c r="AF45" s="10" t="s">
        <v>168</v>
      </c>
      <c r="AG45" s="10" t="s">
        <v>27</v>
      </c>
      <c r="AH45" s="11" t="s">
        <v>96</v>
      </c>
      <c r="AI45" s="12">
        <v>114</v>
      </c>
      <c r="AJ45" s="10" t="s">
        <v>471</v>
      </c>
    </row>
    <row r="46" spans="5:36" x14ac:dyDescent="0.25">
      <c r="E46" t="s">
        <v>456</v>
      </c>
      <c r="F46" s="10" t="s">
        <v>472</v>
      </c>
      <c r="H46" s="10"/>
      <c r="I46" s="10" t="s">
        <v>473</v>
      </c>
      <c r="J46" s="10" t="s">
        <v>26</v>
      </c>
      <c r="K46" s="26" t="s">
        <v>27</v>
      </c>
      <c r="L46" s="10" t="s">
        <v>474</v>
      </c>
      <c r="M46" s="10" t="s">
        <v>475</v>
      </c>
      <c r="N46" s="10" t="s">
        <v>46</v>
      </c>
      <c r="O46" s="10" t="s">
        <v>31</v>
      </c>
      <c r="Z46" s="10" t="s">
        <v>476</v>
      </c>
      <c r="AA46" s="10" t="s">
        <v>477</v>
      </c>
      <c r="AC46" s="10" t="s">
        <v>343</v>
      </c>
      <c r="AD46" s="10" t="str">
        <f t="shared" si="4"/>
        <v>ListDescArt292_N/A_N/A</v>
      </c>
      <c r="AE46" s="10" t="s">
        <v>344</v>
      </c>
      <c r="AF46" s="10" t="s">
        <v>27</v>
      </c>
      <c r="AG46" s="10" t="s">
        <v>27</v>
      </c>
      <c r="AH46" s="34" t="s">
        <v>96</v>
      </c>
      <c r="AI46" s="12">
        <v>24</v>
      </c>
      <c r="AJ46" s="10" t="s">
        <v>478</v>
      </c>
    </row>
    <row r="47" spans="5:36" x14ac:dyDescent="0.25">
      <c r="E47" t="s">
        <v>479</v>
      </c>
      <c r="F47" s="10" t="s">
        <v>480</v>
      </c>
      <c r="H47" s="10"/>
      <c r="I47" s="10" t="s">
        <v>481</v>
      </c>
      <c r="J47" s="10" t="s">
        <v>26</v>
      </c>
      <c r="K47" s="26" t="s">
        <v>27</v>
      </c>
      <c r="L47" s="10" t="s">
        <v>482</v>
      </c>
      <c r="M47" s="10" t="s">
        <v>483</v>
      </c>
      <c r="N47" s="10" t="s">
        <v>32</v>
      </c>
      <c r="O47" s="10" t="s">
        <v>31</v>
      </c>
      <c r="Z47" s="10" t="s">
        <v>484</v>
      </c>
      <c r="AA47" s="10" t="s">
        <v>485</v>
      </c>
      <c r="AC47" s="10" t="s">
        <v>351</v>
      </c>
      <c r="AD47" s="10" t="str">
        <f t="shared" si="4"/>
        <v>ListDescArt293_N/A_N/A</v>
      </c>
      <c r="AE47" s="10" t="s">
        <v>352</v>
      </c>
      <c r="AF47" s="10" t="s">
        <v>27</v>
      </c>
      <c r="AG47" s="10" t="s">
        <v>27</v>
      </c>
      <c r="AH47" s="34" t="s">
        <v>147</v>
      </c>
      <c r="AI47" s="12">
        <v>8</v>
      </c>
      <c r="AJ47" t="s">
        <v>486</v>
      </c>
    </row>
    <row r="48" spans="4:36" x14ac:dyDescent="0.25">
      <c r="D48" s="25" t="s">
        <v>99</v>
      </c>
      <c r="E48" s="10" t="s">
        <v>487</v>
      </c>
      <c r="F48" s="10" t="s">
        <v>488</v>
      </c>
      <c r="H48" s="10"/>
      <c r="I48" s="10" t="s">
        <v>489</v>
      </c>
      <c r="J48" s="10" t="s">
        <v>26</v>
      </c>
      <c r="K48" s="26" t="s">
        <v>27</v>
      </c>
      <c r="L48" s="10" t="s">
        <v>490</v>
      </c>
      <c r="M48" s="10" t="s">
        <v>491</v>
      </c>
      <c r="N48" s="10" t="s">
        <v>32</v>
      </c>
      <c r="O48" s="10" t="s">
        <v>31</v>
      </c>
      <c r="Z48" s="10" t="s">
        <v>492</v>
      </c>
      <c r="AA48" s="10" t="s">
        <v>493</v>
      </c>
      <c r="AC48" s="10" t="s">
        <v>361</v>
      </c>
      <c r="AD48" s="10" t="str">
        <f t="shared" ref="AD48:AD57" si="5">CONCATENATE(AE48,"_",AF48,"_",AG48)</f>
        <v>ListDescArt294_N/A_N/A</v>
      </c>
      <c r="AE48" s="10" t="s">
        <v>362</v>
      </c>
      <c r="AF48" s="10" t="s">
        <v>27</v>
      </c>
      <c r="AG48" s="10" t="s">
        <v>27</v>
      </c>
      <c r="AH48" s="11" t="s">
        <v>96</v>
      </c>
      <c r="AI48" s="12">
        <v>20</v>
      </c>
      <c r="AJ48" t="s">
        <v>494</v>
      </c>
    </row>
    <row r="49" spans="4:36" x14ac:dyDescent="0.25">
      <c r="D49" s="25"/>
      <c r="E49" s="10" t="s">
        <v>495</v>
      </c>
      <c r="F49" s="10" t="s">
        <v>496</v>
      </c>
      <c r="H49" s="10"/>
      <c r="I49" t="s">
        <v>497</v>
      </c>
      <c r="J49" s="10" t="s">
        <v>26</v>
      </c>
      <c r="K49" s="26" t="s">
        <v>27</v>
      </c>
      <c r="L49" s="10" t="s">
        <v>498</v>
      </c>
      <c r="M49" s="10" t="s">
        <v>499</v>
      </c>
      <c r="N49" s="10" t="s">
        <v>32</v>
      </c>
      <c r="O49" s="10" t="s">
        <v>31</v>
      </c>
      <c r="Z49" s="10" t="s">
        <v>500</v>
      </c>
      <c r="AA49" s="10" t="s">
        <v>501</v>
      </c>
      <c r="AC49" s="10" t="s">
        <v>370</v>
      </c>
      <c r="AD49" s="10" t="str">
        <f t="shared" si="5"/>
        <v>ListDescArt297_N/A_N/A</v>
      </c>
      <c r="AE49" s="10" t="s">
        <v>371</v>
      </c>
      <c r="AF49" s="10" t="s">
        <v>27</v>
      </c>
      <c r="AG49" s="10" t="s">
        <v>27</v>
      </c>
      <c r="AH49" s="11" t="s">
        <v>502</v>
      </c>
      <c r="AI49" s="12">
        <v>24</v>
      </c>
      <c r="AJ49" s="10" t="s">
        <v>503</v>
      </c>
    </row>
    <row r="50" spans="8:36" x14ac:dyDescent="0.25">
      <c r="H50" s="10"/>
      <c r="I50" t="s">
        <v>504</v>
      </c>
      <c r="J50" s="10" t="s">
        <v>26</v>
      </c>
      <c r="K50" s="26" t="s">
        <v>27</v>
      </c>
      <c r="L50" s="10" t="s">
        <v>505</v>
      </c>
      <c r="M50" s="10" t="s">
        <v>506</v>
      </c>
      <c r="N50" s="10" t="s">
        <v>32</v>
      </c>
      <c r="O50" s="10" t="s">
        <v>31</v>
      </c>
      <c r="Z50" s="10" t="s">
        <v>507</v>
      </c>
      <c r="AA50" s="10" t="s">
        <v>508</v>
      </c>
      <c r="AC50" s="10" t="s">
        <v>378</v>
      </c>
      <c r="AD50" s="10" t="str">
        <f t="shared" si="5"/>
        <v>ListDescArt298_Muito Baixa_N/A</v>
      </c>
      <c r="AE50" s="10" t="s">
        <v>379</v>
      </c>
      <c r="AF50" s="10" t="s">
        <v>120</v>
      </c>
      <c r="AG50" s="10" t="s">
        <v>27</v>
      </c>
      <c r="AH50" s="11" t="s">
        <v>502</v>
      </c>
      <c r="AI50" s="12">
        <v>8</v>
      </c>
      <c r="AJ50" s="10" t="s">
        <v>509</v>
      </c>
    </row>
    <row r="51" spans="8:36" x14ac:dyDescent="0.25">
      <c r="H51" s="10"/>
      <c r="I51" s="10" t="s">
        <v>510</v>
      </c>
      <c r="J51" s="10" t="s">
        <v>26</v>
      </c>
      <c r="K51" s="26" t="s">
        <v>27</v>
      </c>
      <c r="L51" s="10" t="s">
        <v>511</v>
      </c>
      <c r="M51" s="10" t="s">
        <v>512</v>
      </c>
      <c r="N51" s="10" t="s">
        <v>32</v>
      </c>
      <c r="O51" s="10" t="s">
        <v>31</v>
      </c>
      <c r="Z51" s="10" t="s">
        <v>513</v>
      </c>
      <c r="AA51" s="10" t="s">
        <v>514</v>
      </c>
      <c r="AC51" s="10"/>
      <c r="AD51" s="10" t="str">
        <f t="shared" si="5"/>
        <v>ListDescArt298_Baixa_N/A</v>
      </c>
      <c r="AE51" s="10" t="s">
        <v>379</v>
      </c>
      <c r="AF51" s="10" t="s">
        <v>47</v>
      </c>
      <c r="AG51" s="10" t="s">
        <v>27</v>
      </c>
      <c r="AH51" s="11" t="s">
        <v>502</v>
      </c>
      <c r="AI51" s="12">
        <v>16</v>
      </c>
      <c r="AJ51" s="10" t="s">
        <v>515</v>
      </c>
    </row>
    <row r="52" spans="8:36" x14ac:dyDescent="0.25">
      <c r="H52" s="10"/>
      <c r="I52" s="10" t="s">
        <v>516</v>
      </c>
      <c r="J52" s="10" t="s">
        <v>26</v>
      </c>
      <c r="K52" s="26" t="s">
        <v>27</v>
      </c>
      <c r="L52" s="10" t="s">
        <v>517</v>
      </c>
      <c r="M52" s="10" t="s">
        <v>518</v>
      </c>
      <c r="N52" s="10" t="s">
        <v>32</v>
      </c>
      <c r="O52" s="10" t="s">
        <v>31</v>
      </c>
      <c r="Z52" s="10" t="s">
        <v>519</v>
      </c>
      <c r="AA52" s="10" t="s">
        <v>520</v>
      </c>
      <c r="AC52" s="10"/>
      <c r="AD52" s="10" t="str">
        <f t="shared" si="5"/>
        <v>ListDescArt298_Média_N/A</v>
      </c>
      <c r="AE52" s="10" t="s">
        <v>379</v>
      </c>
      <c r="AF52" s="10" t="s">
        <v>63</v>
      </c>
      <c r="AG52" s="10" t="s">
        <v>27</v>
      </c>
      <c r="AH52" s="11" t="s">
        <v>502</v>
      </c>
      <c r="AI52" s="12">
        <v>24</v>
      </c>
      <c r="AJ52" s="10" t="s">
        <v>521</v>
      </c>
    </row>
    <row r="53" spans="8:36" x14ac:dyDescent="0.25">
      <c r="H53" s="10"/>
      <c r="I53" s="10" t="s">
        <v>522</v>
      </c>
      <c r="J53" s="10" t="s">
        <v>26</v>
      </c>
      <c r="K53" s="26" t="s">
        <v>27</v>
      </c>
      <c r="L53" s="10" t="s">
        <v>523</v>
      </c>
      <c r="M53" s="10" t="s">
        <v>524</v>
      </c>
      <c r="N53" s="10" t="s">
        <v>32</v>
      </c>
      <c r="O53" s="10" t="s">
        <v>31</v>
      </c>
      <c r="AC53" s="10"/>
      <c r="AD53" s="10" t="str">
        <f t="shared" si="5"/>
        <v>ListDescArt298_Alta_N/A</v>
      </c>
      <c r="AE53" s="10" t="s">
        <v>379</v>
      </c>
      <c r="AF53" s="10" t="s">
        <v>78</v>
      </c>
      <c r="AG53" s="10" t="s">
        <v>27</v>
      </c>
      <c r="AH53" s="11" t="s">
        <v>502</v>
      </c>
      <c r="AI53" s="12">
        <v>32</v>
      </c>
      <c r="AJ53" s="10" t="s">
        <v>525</v>
      </c>
    </row>
    <row r="54" spans="8:36" x14ac:dyDescent="0.25">
      <c r="H54" s="10"/>
      <c r="I54" s="10" t="s">
        <v>526</v>
      </c>
      <c r="J54" s="10" t="s">
        <v>26</v>
      </c>
      <c r="K54" s="26" t="s">
        <v>27</v>
      </c>
      <c r="L54" s="10" t="s">
        <v>527</v>
      </c>
      <c r="M54" s="10" t="s">
        <v>528</v>
      </c>
      <c r="N54" s="10" t="s">
        <v>32</v>
      </c>
      <c r="O54" s="10" t="s">
        <v>31</v>
      </c>
      <c r="AC54" s="10"/>
      <c r="AD54" s="10" t="str">
        <f t="shared" si="5"/>
        <v>ListDescArt298_Muito Alta_N/A</v>
      </c>
      <c r="AE54" s="10" t="s">
        <v>379</v>
      </c>
      <c r="AF54" s="10" t="s">
        <v>168</v>
      </c>
      <c r="AG54" s="10" t="s">
        <v>27</v>
      </c>
      <c r="AH54" s="11" t="s">
        <v>502</v>
      </c>
      <c r="AI54" s="12">
        <v>48</v>
      </c>
      <c r="AJ54" s="10" t="s">
        <v>529</v>
      </c>
    </row>
    <row r="55" spans="8:36" x14ac:dyDescent="0.25">
      <c r="H55" s="10"/>
      <c r="I55" s="10" t="s">
        <v>530</v>
      </c>
      <c r="J55" s="10" t="s">
        <v>26</v>
      </c>
      <c r="K55" s="26" t="s">
        <v>27</v>
      </c>
      <c r="L55" s="10" t="s">
        <v>531</v>
      </c>
      <c r="M55" s="10" t="s">
        <v>532</v>
      </c>
      <c r="N55" s="10" t="s">
        <v>32</v>
      </c>
      <c r="O55" s="10" t="s">
        <v>31</v>
      </c>
      <c r="AC55" s="10" t="s">
        <v>386</v>
      </c>
      <c r="AD55" s="10" t="str">
        <f t="shared" si="5"/>
        <v>ListDescArt299_N/A_N/A</v>
      </c>
      <c r="AE55" s="10" t="s">
        <v>387</v>
      </c>
      <c r="AF55" s="10" t="s">
        <v>27</v>
      </c>
      <c r="AG55" s="10" t="s">
        <v>27</v>
      </c>
      <c r="AH55" s="11" t="s">
        <v>502</v>
      </c>
      <c r="AI55" s="12">
        <v>16</v>
      </c>
      <c r="AJ55" s="10" t="s">
        <v>533</v>
      </c>
    </row>
    <row r="56" spans="8:36" x14ac:dyDescent="0.25">
      <c r="H56" s="25" t="s">
        <v>101</v>
      </c>
      <c r="I56" s="10" t="s">
        <v>534</v>
      </c>
      <c r="J56" s="10" t="s">
        <v>26</v>
      </c>
      <c r="K56" s="26" t="s">
        <v>27</v>
      </c>
      <c r="L56" s="10" t="s">
        <v>535</v>
      </c>
      <c r="M56" s="10" t="s">
        <v>536</v>
      </c>
      <c r="N56" s="10" t="s">
        <v>32</v>
      </c>
      <c r="O56" s="10" t="s">
        <v>31</v>
      </c>
      <c r="AC56" s="10" t="s">
        <v>394</v>
      </c>
      <c r="AD56" s="10" t="str">
        <f t="shared" si="5"/>
        <v>ListDescArt300_N/A_N/A</v>
      </c>
      <c r="AE56" s="10" t="s">
        <v>395</v>
      </c>
      <c r="AF56" s="10" t="s">
        <v>27</v>
      </c>
      <c r="AG56" s="10" t="s">
        <v>27</v>
      </c>
      <c r="AH56" s="11" t="s">
        <v>96</v>
      </c>
      <c r="AI56" s="12">
        <v>16</v>
      </c>
      <c r="AJ56" s="10" t="s">
        <v>537</v>
      </c>
    </row>
    <row r="57" spans="8:36" x14ac:dyDescent="0.25">
      <c r="H57" s="25"/>
      <c r="I57" s="10" t="s">
        <v>538</v>
      </c>
      <c r="J57" s="10" t="s">
        <v>26</v>
      </c>
      <c r="K57" s="26" t="s">
        <v>27</v>
      </c>
      <c r="L57" s="10" t="s">
        <v>539</v>
      </c>
      <c r="M57" s="10" t="s">
        <v>540</v>
      </c>
      <c r="N57" s="10" t="s">
        <v>32</v>
      </c>
      <c r="O57" s="10" t="s">
        <v>31</v>
      </c>
      <c r="AC57" s="10" t="s">
        <v>403</v>
      </c>
      <c r="AD57" s="10" t="str">
        <f t="shared" si="5"/>
        <v>ListDescArt301_N/A_N/A</v>
      </c>
      <c r="AE57" s="10" t="s">
        <v>404</v>
      </c>
      <c r="AF57" s="10" t="s">
        <v>27</v>
      </c>
      <c r="AG57" s="10" t="s">
        <v>27</v>
      </c>
      <c r="AH57" s="11" t="s">
        <v>541</v>
      </c>
      <c r="AI57" s="12">
        <v>8</v>
      </c>
      <c r="AJ57" s="10" t="s">
        <v>542</v>
      </c>
    </row>
    <row r="58" spans="8:36" x14ac:dyDescent="0.25">
      <c r="H58" s="25"/>
      <c r="I58" s="10" t="s">
        <v>543</v>
      </c>
      <c r="J58" s="10" t="s">
        <v>26</v>
      </c>
      <c r="K58" s="26" t="s">
        <v>27</v>
      </c>
      <c r="L58" s="10" t="s">
        <v>544</v>
      </c>
      <c r="M58" s="10" t="s">
        <v>545</v>
      </c>
      <c r="N58" s="10" t="s">
        <v>32</v>
      </c>
      <c r="O58" s="10" t="s">
        <v>31</v>
      </c>
      <c r="AC58" s="10" t="s">
        <v>412</v>
      </c>
      <c r="AD58" s="10" t="str">
        <f t="shared" ref="AD58:AD63" si="6">CONCATENATE(AE58,"_",AF58,"_",AG58)</f>
        <v>ListDescArt426_N/A_N/A</v>
      </c>
      <c r="AE58" s="10" t="s">
        <v>413</v>
      </c>
      <c r="AF58" s="10" t="s">
        <v>27</v>
      </c>
      <c r="AG58" s="10" t="s">
        <v>27</v>
      </c>
      <c r="AH58" s="34" t="s">
        <v>546</v>
      </c>
      <c r="AI58" s="12">
        <v>24</v>
      </c>
      <c r="AJ58" s="10" t="s">
        <v>547</v>
      </c>
    </row>
    <row r="59" spans="8:36" x14ac:dyDescent="0.25">
      <c r="H59" s="25"/>
      <c r="I59" s="10" t="s">
        <v>548</v>
      </c>
      <c r="J59" s="10" t="s">
        <v>26</v>
      </c>
      <c r="K59" s="26" t="s">
        <v>27</v>
      </c>
      <c r="L59" s="10" t="s">
        <v>549</v>
      </c>
      <c r="M59" s="10" t="s">
        <v>550</v>
      </c>
      <c r="N59" s="10" t="s">
        <v>32</v>
      </c>
      <c r="O59" s="10" t="s">
        <v>31</v>
      </c>
      <c r="AC59" s="10" t="s">
        <v>420</v>
      </c>
      <c r="AD59" s="10" t="str">
        <f t="shared" si="6"/>
        <v>ListDescArt427_N/A_N/A</v>
      </c>
      <c r="AE59" s="10" t="s">
        <v>421</v>
      </c>
      <c r="AF59" s="10" t="s">
        <v>27</v>
      </c>
      <c r="AG59" s="10" t="s">
        <v>27</v>
      </c>
      <c r="AH59" s="34" t="s">
        <v>546</v>
      </c>
      <c r="AI59" s="12">
        <v>4</v>
      </c>
      <c r="AJ59" s="10" t="s">
        <v>551</v>
      </c>
    </row>
    <row r="60" spans="8:36" x14ac:dyDescent="0.25">
      <c r="H60" s="25"/>
      <c r="I60" s="10" t="s">
        <v>552</v>
      </c>
      <c r="J60" s="10" t="s">
        <v>26</v>
      </c>
      <c r="K60" s="26" t="s">
        <v>27</v>
      </c>
      <c r="L60" s="10" t="s">
        <v>553</v>
      </c>
      <c r="M60" s="10" t="s">
        <v>554</v>
      </c>
      <c r="N60" s="10" t="s">
        <v>32</v>
      </c>
      <c r="O60" s="10" t="s">
        <v>31</v>
      </c>
      <c r="AC60" s="10" t="s">
        <v>427</v>
      </c>
      <c r="AD60" s="10" t="str">
        <f t="shared" si="6"/>
        <v>ListDescArt428_N/A_N/A</v>
      </c>
      <c r="AE60" s="10" t="s">
        <v>428</v>
      </c>
      <c r="AF60" s="10" t="s">
        <v>27</v>
      </c>
      <c r="AG60" s="10" t="s">
        <v>27</v>
      </c>
      <c r="AH60" s="34" t="s">
        <v>546</v>
      </c>
      <c r="AI60" s="12">
        <v>15</v>
      </c>
      <c r="AJ60" s="10" t="s">
        <v>555</v>
      </c>
    </row>
    <row r="61" spans="8:36" x14ac:dyDescent="0.25">
      <c r="H61" s="25"/>
      <c r="I61" s="10" t="s">
        <v>556</v>
      </c>
      <c r="J61" s="10" t="s">
        <v>26</v>
      </c>
      <c r="K61" s="26" t="s">
        <v>27</v>
      </c>
      <c r="L61" s="10" t="s">
        <v>557</v>
      </c>
      <c r="M61" s="10" t="s">
        <v>558</v>
      </c>
      <c r="N61" s="10" t="s">
        <v>32</v>
      </c>
      <c r="O61" s="10" t="s">
        <v>31</v>
      </c>
      <c r="AC61" s="10" t="s">
        <v>435</v>
      </c>
      <c r="AD61" s="10" t="str">
        <f t="shared" si="6"/>
        <v>ListDescArt429_N/A_N/A</v>
      </c>
      <c r="AE61" s="10" t="s">
        <v>436</v>
      </c>
      <c r="AF61" s="10" t="s">
        <v>27</v>
      </c>
      <c r="AG61" s="10" t="s">
        <v>27</v>
      </c>
      <c r="AH61" s="34" t="s">
        <v>559</v>
      </c>
      <c r="AI61" s="12">
        <v>20</v>
      </c>
      <c r="AJ61" t="s">
        <v>560</v>
      </c>
    </row>
    <row r="62" spans="8:36" x14ac:dyDescent="0.25">
      <c r="H62" s="25"/>
      <c r="I62" s="10" t="s">
        <v>561</v>
      </c>
      <c r="J62" s="10" t="s">
        <v>44</v>
      </c>
      <c r="K62" s="30" t="s">
        <v>45</v>
      </c>
      <c r="L62" s="10" t="s">
        <v>562</v>
      </c>
      <c r="M62" s="10" t="s">
        <v>563</v>
      </c>
      <c r="N62" s="10" t="s">
        <v>32</v>
      </c>
      <c r="O62" s="10" t="s">
        <v>31</v>
      </c>
      <c r="AC62" s="10" t="s">
        <v>443</v>
      </c>
      <c r="AD62" s="10" t="str">
        <f t="shared" si="6"/>
        <v>ListDescArt430_N/A_N/A</v>
      </c>
      <c r="AE62" s="10" t="s">
        <v>444</v>
      </c>
      <c r="AF62" s="10" t="s">
        <v>27</v>
      </c>
      <c r="AG62" s="10" t="s">
        <v>27</v>
      </c>
      <c r="AH62" s="34" t="s">
        <v>559</v>
      </c>
      <c r="AI62" s="12">
        <v>10</v>
      </c>
      <c r="AJ62" s="10" t="s">
        <v>564</v>
      </c>
    </row>
    <row r="63" spans="8:36" x14ac:dyDescent="0.25">
      <c r="H63" s="25"/>
      <c r="I63" s="10" t="s">
        <v>565</v>
      </c>
      <c r="J63" s="10" t="s">
        <v>44</v>
      </c>
      <c r="K63" s="30" t="s">
        <v>45</v>
      </c>
      <c r="L63" s="10" t="s">
        <v>566</v>
      </c>
      <c r="M63" s="10" t="s">
        <v>567</v>
      </c>
      <c r="N63" s="10" t="s">
        <v>32</v>
      </c>
      <c r="O63" s="10" t="s">
        <v>31</v>
      </c>
      <c r="AC63" s="10" t="s">
        <v>451</v>
      </c>
      <c r="AD63" s="10" t="str">
        <f t="shared" si="6"/>
        <v>ListDescArt431_N/A_N/A</v>
      </c>
      <c r="AE63" s="10" t="s">
        <v>452</v>
      </c>
      <c r="AF63" s="10" t="s">
        <v>27</v>
      </c>
      <c r="AG63" s="10" t="s">
        <v>27</v>
      </c>
      <c r="AH63" s="34" t="s">
        <v>559</v>
      </c>
      <c r="AI63" s="12">
        <v>20</v>
      </c>
      <c r="AJ63" t="s">
        <v>568</v>
      </c>
    </row>
    <row r="64" spans="8:36" x14ac:dyDescent="0.25">
      <c r="H64" s="25"/>
      <c r="I64" s="10" t="s">
        <v>569</v>
      </c>
      <c r="J64" s="10" t="s">
        <v>44</v>
      </c>
      <c r="K64" s="30" t="s">
        <v>45</v>
      </c>
      <c r="L64" s="10" t="s">
        <v>570</v>
      </c>
      <c r="M64" s="10" t="s">
        <v>571</v>
      </c>
      <c r="N64" s="10" t="s">
        <v>32</v>
      </c>
      <c r="O64" s="10" t="s">
        <v>31</v>
      </c>
      <c r="AC64" s="10" t="s">
        <v>459</v>
      </c>
      <c r="AD64" s="10" t="str">
        <f t="shared" ref="AD64:AD77" si="7">CONCATENATE(AE64,"_",AF64,"_",AG64)</f>
        <v>ListDescArt315_N/A_N/A</v>
      </c>
      <c r="AE64" s="10" t="s">
        <v>460</v>
      </c>
      <c r="AF64" s="10" t="s">
        <v>27</v>
      </c>
      <c r="AG64" s="31" t="s">
        <v>27</v>
      </c>
      <c r="AH64" s="34" t="s">
        <v>572</v>
      </c>
      <c r="AI64" s="29">
        <v>30</v>
      </c>
      <c r="AJ64" s="10" t="s">
        <v>573</v>
      </c>
    </row>
    <row r="65" spans="8:36" x14ac:dyDescent="0.25">
      <c r="H65" s="25"/>
      <c r="I65" s="10" t="s">
        <v>574</v>
      </c>
      <c r="J65" s="10" t="s">
        <v>61</v>
      </c>
      <c r="K65" s="30" t="s">
        <v>62</v>
      </c>
      <c r="L65" s="10" t="s">
        <v>575</v>
      </c>
      <c r="M65" s="10" t="s">
        <v>576</v>
      </c>
      <c r="N65" s="25" t="s">
        <v>30</v>
      </c>
      <c r="O65" s="10" t="s">
        <v>31</v>
      </c>
      <c r="AC65" s="10" t="s">
        <v>467</v>
      </c>
      <c r="AD65" s="10" t="str">
        <f t="shared" si="7"/>
        <v>ListDescArt316_N/A_N/A</v>
      </c>
      <c r="AE65" s="10" t="s">
        <v>468</v>
      </c>
      <c r="AF65" s="10" t="s">
        <v>27</v>
      </c>
      <c r="AG65" s="31" t="s">
        <v>27</v>
      </c>
      <c r="AH65" s="34" t="s">
        <v>577</v>
      </c>
      <c r="AI65" s="12">
        <v>22</v>
      </c>
      <c r="AJ65" s="10" t="s">
        <v>578</v>
      </c>
    </row>
    <row r="66" spans="8:36" x14ac:dyDescent="0.25">
      <c r="H66" s="25"/>
      <c r="I66" s="10" t="s">
        <v>579</v>
      </c>
      <c r="J66" s="10" t="s">
        <v>61</v>
      </c>
      <c r="K66" s="30" t="s">
        <v>62</v>
      </c>
      <c r="L66" s="10" t="s">
        <v>580</v>
      </c>
      <c r="M66" s="10" t="s">
        <v>581</v>
      </c>
      <c r="N66" s="25" t="s">
        <v>30</v>
      </c>
      <c r="O66" s="10" t="s">
        <v>31</v>
      </c>
      <c r="AC66" s="10" t="s">
        <v>474</v>
      </c>
      <c r="AD66" s="10" t="str">
        <f t="shared" si="7"/>
        <v>ListDescArt317_Baixa_N/A</v>
      </c>
      <c r="AE66" s="10" t="s">
        <v>475</v>
      </c>
      <c r="AF66" s="10" t="s">
        <v>47</v>
      </c>
      <c r="AG66" s="10" t="s">
        <v>27</v>
      </c>
      <c r="AH66" s="34" t="s">
        <v>582</v>
      </c>
      <c r="AI66" s="12">
        <v>10</v>
      </c>
      <c r="AJ66" s="10" t="s">
        <v>583</v>
      </c>
    </row>
    <row r="67" spans="8:36" x14ac:dyDescent="0.25">
      <c r="H67" s="25" t="s">
        <v>113</v>
      </c>
      <c r="I67" s="10" t="s">
        <v>584</v>
      </c>
      <c r="J67" s="10" t="s">
        <v>26</v>
      </c>
      <c r="K67" s="26" t="s">
        <v>27</v>
      </c>
      <c r="L67" s="10" t="s">
        <v>585</v>
      </c>
      <c r="M67" s="10" t="s">
        <v>586</v>
      </c>
      <c r="N67" s="10" t="s">
        <v>32</v>
      </c>
      <c r="O67" s="10" t="s">
        <v>143</v>
      </c>
      <c r="AC67" s="10"/>
      <c r="AD67" s="10" t="str">
        <f t="shared" si="7"/>
        <v>ListDescArt317_Média_N/A</v>
      </c>
      <c r="AE67" s="10" t="s">
        <v>475</v>
      </c>
      <c r="AF67" s="10" t="s">
        <v>63</v>
      </c>
      <c r="AG67" s="31" t="s">
        <v>27</v>
      </c>
      <c r="AH67" s="34" t="s">
        <v>582</v>
      </c>
      <c r="AI67" s="12">
        <v>50</v>
      </c>
      <c r="AJ67" s="10" t="s">
        <v>587</v>
      </c>
    </row>
    <row r="68" spans="8:36" x14ac:dyDescent="0.25">
      <c r="H68" s="25"/>
      <c r="I68" s="10" t="s">
        <v>588</v>
      </c>
      <c r="J68" s="10" t="s">
        <v>26</v>
      </c>
      <c r="K68" s="26" t="s">
        <v>27</v>
      </c>
      <c r="L68" s="10" t="s">
        <v>589</v>
      </c>
      <c r="M68" s="10" t="s">
        <v>590</v>
      </c>
      <c r="N68" s="10" t="s">
        <v>32</v>
      </c>
      <c r="O68" s="10" t="s">
        <v>207</v>
      </c>
      <c r="AC68" s="10"/>
      <c r="AD68" s="10" t="str">
        <f t="shared" si="7"/>
        <v>ListDescArt317_Alta_N/A</v>
      </c>
      <c r="AE68" s="10" t="s">
        <v>475</v>
      </c>
      <c r="AF68" s="10" t="s">
        <v>78</v>
      </c>
      <c r="AG68" s="31" t="s">
        <v>27</v>
      </c>
      <c r="AH68" s="34" t="s">
        <v>582</v>
      </c>
      <c r="AI68" s="12">
        <v>100</v>
      </c>
      <c r="AJ68" s="10" t="s">
        <v>591</v>
      </c>
    </row>
    <row r="69" spans="8:36" x14ac:dyDescent="0.25">
      <c r="H69" s="25" t="s">
        <v>126</v>
      </c>
      <c r="I69" s="10" t="s">
        <v>592</v>
      </c>
      <c r="J69" s="10" t="s">
        <v>26</v>
      </c>
      <c r="K69" s="26" t="s">
        <v>27</v>
      </c>
      <c r="L69" s="10" t="s">
        <v>593</v>
      </c>
      <c r="M69" s="10" t="s">
        <v>594</v>
      </c>
      <c r="N69" s="10" t="s">
        <v>32</v>
      </c>
      <c r="O69" s="10" t="s">
        <v>31</v>
      </c>
      <c r="AC69" s="10" t="s">
        <v>482</v>
      </c>
      <c r="AD69" s="10" t="str">
        <f t="shared" si="7"/>
        <v>ListDescArt318_N/A_N/A</v>
      </c>
      <c r="AE69" s="10" t="s">
        <v>483</v>
      </c>
      <c r="AF69" s="10" t="s">
        <v>27</v>
      </c>
      <c r="AG69" s="31" t="s">
        <v>27</v>
      </c>
      <c r="AH69" s="34" t="s">
        <v>595</v>
      </c>
      <c r="AI69" s="12">
        <v>20</v>
      </c>
      <c r="AJ69" s="10" t="s">
        <v>596</v>
      </c>
    </row>
    <row r="70" spans="8:36" x14ac:dyDescent="0.25">
      <c r="H70" s="25"/>
      <c r="I70" s="10" t="s">
        <v>597</v>
      </c>
      <c r="J70" s="10" t="s">
        <v>76</v>
      </c>
      <c r="K70" s="30" t="s">
        <v>77</v>
      </c>
      <c r="L70" s="10" t="s">
        <v>598</v>
      </c>
      <c r="M70" s="10" t="s">
        <v>599</v>
      </c>
      <c r="N70" s="10" t="s">
        <v>32</v>
      </c>
      <c r="O70" s="10" t="s">
        <v>31</v>
      </c>
      <c r="AC70" s="10" t="s">
        <v>490</v>
      </c>
      <c r="AD70" s="10" t="str">
        <f t="shared" si="7"/>
        <v>ListDescArt319_N/A_N/A</v>
      </c>
      <c r="AE70" s="10" t="s">
        <v>491</v>
      </c>
      <c r="AF70" s="10" t="s">
        <v>27</v>
      </c>
      <c r="AG70" s="31" t="s">
        <v>27</v>
      </c>
      <c r="AH70" s="34" t="s">
        <v>600</v>
      </c>
      <c r="AI70" s="12">
        <v>5</v>
      </c>
      <c r="AJ70" s="10" t="s">
        <v>601</v>
      </c>
    </row>
    <row r="71" ht="15" customHeight="1" spans="8:36" x14ac:dyDescent="0.25">
      <c r="H71" s="25"/>
      <c r="I71" s="10" t="s">
        <v>602</v>
      </c>
      <c r="J71" s="10" t="s">
        <v>26</v>
      </c>
      <c r="K71" s="26" t="s">
        <v>27</v>
      </c>
      <c r="L71" s="10" t="s">
        <v>603</v>
      </c>
      <c r="M71" s="10" t="s">
        <v>604</v>
      </c>
      <c r="N71" s="10" t="s">
        <v>32</v>
      </c>
      <c r="O71" s="10" t="s">
        <v>31</v>
      </c>
      <c r="AC71" s="10" t="s">
        <v>498</v>
      </c>
      <c r="AD71" s="10" t="str">
        <f t="shared" si="7"/>
        <v>ListDescArt320_N/A_N/A</v>
      </c>
      <c r="AE71" s="10" t="s">
        <v>499</v>
      </c>
      <c r="AF71" s="10" t="s">
        <v>27</v>
      </c>
      <c r="AG71" s="31" t="s">
        <v>27</v>
      </c>
      <c r="AH71" s="34" t="s">
        <v>605</v>
      </c>
      <c r="AI71" s="12">
        <v>40</v>
      </c>
      <c r="AJ71" t="s">
        <v>606</v>
      </c>
    </row>
    <row r="72" spans="8:36" x14ac:dyDescent="0.25">
      <c r="H72" s="25"/>
      <c r="I72" s="10" t="s">
        <v>607</v>
      </c>
      <c r="J72" s="10" t="s">
        <v>76</v>
      </c>
      <c r="K72" s="30" t="s">
        <v>77</v>
      </c>
      <c r="L72" s="10" t="s">
        <v>608</v>
      </c>
      <c r="M72" s="10" t="s">
        <v>609</v>
      </c>
      <c r="N72" s="10" t="s">
        <v>32</v>
      </c>
      <c r="O72" s="10" t="s">
        <v>31</v>
      </c>
      <c r="AC72" s="10" t="s">
        <v>505</v>
      </c>
      <c r="AD72" s="10" t="str">
        <f t="shared" si="7"/>
        <v>ListDescArt321_N/A_N/A</v>
      </c>
      <c r="AE72" s="10" t="s">
        <v>506</v>
      </c>
      <c r="AF72" s="10" t="s">
        <v>27</v>
      </c>
      <c r="AG72" s="31" t="s">
        <v>27</v>
      </c>
      <c r="AH72" s="34" t="s">
        <v>610</v>
      </c>
      <c r="AI72" s="12">
        <v>15</v>
      </c>
      <c r="AJ72" t="s">
        <v>611</v>
      </c>
    </row>
    <row r="73" spans="8:36" x14ac:dyDescent="0.25">
      <c r="H73" s="25" t="s">
        <v>137</v>
      </c>
      <c r="I73" s="10" t="s">
        <v>612</v>
      </c>
      <c r="J73" s="10" t="s">
        <v>44</v>
      </c>
      <c r="K73" s="30" t="s">
        <v>45</v>
      </c>
      <c r="L73" s="10" t="s">
        <v>613</v>
      </c>
      <c r="M73" s="10" t="s">
        <v>614</v>
      </c>
      <c r="N73" s="10" t="s">
        <v>32</v>
      </c>
      <c r="O73" s="10" t="s">
        <v>31</v>
      </c>
      <c r="AC73" s="10" t="s">
        <v>511</v>
      </c>
      <c r="AD73" s="10" t="str">
        <f t="shared" si="7"/>
        <v>ListDescArt322_N/A_N/A</v>
      </c>
      <c r="AE73" s="10" t="s">
        <v>512</v>
      </c>
      <c r="AF73" s="10" t="s">
        <v>27</v>
      </c>
      <c r="AG73" s="31" t="s">
        <v>27</v>
      </c>
      <c r="AH73" s="34" t="s">
        <v>582</v>
      </c>
      <c r="AI73" s="12">
        <v>25</v>
      </c>
      <c r="AJ73" s="10" t="s">
        <v>615</v>
      </c>
    </row>
    <row r="74" spans="8:36" x14ac:dyDescent="0.25">
      <c r="H74" s="25"/>
      <c r="I74" s="10" t="s">
        <v>616</v>
      </c>
      <c r="J74" s="10" t="s">
        <v>44</v>
      </c>
      <c r="K74" s="30" t="s">
        <v>45</v>
      </c>
      <c r="L74" s="10" t="s">
        <v>617</v>
      </c>
      <c r="M74" s="10" t="s">
        <v>618</v>
      </c>
      <c r="N74" s="10" t="s">
        <v>32</v>
      </c>
      <c r="O74" s="10" t="s">
        <v>31</v>
      </c>
      <c r="AC74" s="10" t="s">
        <v>517</v>
      </c>
      <c r="AD74" s="10" t="str">
        <f t="shared" si="7"/>
        <v>ListDescArt323_N/A_N/A</v>
      </c>
      <c r="AE74" s="10" t="s">
        <v>518</v>
      </c>
      <c r="AF74" s="10" t="s">
        <v>27</v>
      </c>
      <c r="AG74" s="31" t="s">
        <v>27</v>
      </c>
      <c r="AH74" s="34" t="s">
        <v>619</v>
      </c>
      <c r="AI74" s="12">
        <v>3</v>
      </c>
      <c r="AJ74" s="10" t="s">
        <v>620</v>
      </c>
    </row>
    <row r="75" spans="8:36" x14ac:dyDescent="0.25">
      <c r="H75" s="25" t="s">
        <v>150</v>
      </c>
      <c r="I75" t="s">
        <v>621</v>
      </c>
      <c r="J75" s="10" t="s">
        <v>26</v>
      </c>
      <c r="K75" s="26" t="s">
        <v>27</v>
      </c>
      <c r="L75" s="10" t="s">
        <v>622</v>
      </c>
      <c r="M75" s="10" t="s">
        <v>623</v>
      </c>
      <c r="N75" s="10" t="s">
        <v>32</v>
      </c>
      <c r="O75" s="10" t="s">
        <v>31</v>
      </c>
      <c r="AC75" s="10" t="s">
        <v>523</v>
      </c>
      <c r="AD75" s="10" t="str">
        <f t="shared" si="7"/>
        <v>ListDescArt510_N/A_N/A</v>
      </c>
      <c r="AE75" s="35" t="s">
        <v>524</v>
      </c>
      <c r="AF75" s="10" t="s">
        <v>27</v>
      </c>
      <c r="AG75" s="31" t="s">
        <v>27</v>
      </c>
      <c r="AH75" s="34" t="s">
        <v>624</v>
      </c>
      <c r="AI75" s="12">
        <v>10</v>
      </c>
      <c r="AJ75" s="10" t="s">
        <v>625</v>
      </c>
    </row>
    <row r="76" spans="8:36" x14ac:dyDescent="0.25">
      <c r="H76" s="25" t="s">
        <v>162</v>
      </c>
      <c r="I76" t="s">
        <v>626</v>
      </c>
      <c r="J76" s="10" t="s">
        <v>26</v>
      </c>
      <c r="K76" s="26" t="s">
        <v>27</v>
      </c>
      <c r="L76" s="10" t="s">
        <v>627</v>
      </c>
      <c r="M76" s="10" t="s">
        <v>628</v>
      </c>
      <c r="N76" s="10" t="s">
        <v>32</v>
      </c>
      <c r="O76" s="10" t="s">
        <v>31</v>
      </c>
      <c r="AC76" s="10" t="s">
        <v>527</v>
      </c>
      <c r="AD76" s="10" t="str">
        <f t="shared" si="7"/>
        <v>ListDescArt511_N/A_N/A</v>
      </c>
      <c r="AE76" s="35" t="s">
        <v>528</v>
      </c>
      <c r="AF76" s="10" t="s">
        <v>27</v>
      </c>
      <c r="AG76" s="31" t="s">
        <v>27</v>
      </c>
      <c r="AH76" s="34" t="s">
        <v>629</v>
      </c>
      <c r="AI76" s="12">
        <v>15</v>
      </c>
      <c r="AJ76" s="10" t="s">
        <v>630</v>
      </c>
    </row>
    <row r="77" ht="15" customHeight="1" spans="8:36" x14ac:dyDescent="0.25">
      <c r="H77" s="10" t="s">
        <v>175</v>
      </c>
      <c r="I77" s="10" t="s">
        <v>631</v>
      </c>
      <c r="J77" s="10" t="s">
        <v>26</v>
      </c>
      <c r="K77" s="26" t="s">
        <v>27</v>
      </c>
      <c r="L77" s="10" t="s">
        <v>632</v>
      </c>
      <c r="M77" s="10" t="s">
        <v>633</v>
      </c>
      <c r="N77" s="10" t="s">
        <v>32</v>
      </c>
      <c r="O77" s="10" t="s">
        <v>31</v>
      </c>
      <c r="AC77" s="10" t="s">
        <v>531</v>
      </c>
      <c r="AD77" s="10" t="str">
        <f t="shared" si="7"/>
        <v>ListDescArt512_N/A_N/A</v>
      </c>
      <c r="AE77" s="35" t="s">
        <v>532</v>
      </c>
      <c r="AF77" s="10" t="s">
        <v>27</v>
      </c>
      <c r="AG77" s="31" t="s">
        <v>27</v>
      </c>
      <c r="AH77" s="34" t="s">
        <v>634</v>
      </c>
      <c r="AI77" s="12">
        <v>5</v>
      </c>
      <c r="AJ77" s="10" t="s">
        <v>635</v>
      </c>
    </row>
    <row r="78" spans="8:36" x14ac:dyDescent="0.25">
      <c r="H78" s="10"/>
      <c r="I78" s="10" t="s">
        <v>636</v>
      </c>
      <c r="J78" s="10" t="s">
        <v>26</v>
      </c>
      <c r="K78" s="26" t="s">
        <v>27</v>
      </c>
      <c r="L78" s="10" t="s">
        <v>637</v>
      </c>
      <c r="M78" s="10" t="s">
        <v>638</v>
      </c>
      <c r="N78" s="10" t="s">
        <v>32</v>
      </c>
      <c r="O78" s="10" t="s">
        <v>31</v>
      </c>
      <c r="AC78" s="10" t="s">
        <v>535</v>
      </c>
      <c r="AD78" s="10" t="str">
        <f>CONCATENATE(AE78,"_",AF78,"_",AG78)</f>
        <v>ListDescArt014_N/A_N/A</v>
      </c>
      <c r="AE78" s="10" t="s">
        <v>536</v>
      </c>
      <c r="AF78" s="10" t="s">
        <v>27</v>
      </c>
      <c r="AG78" s="31" t="s">
        <v>27</v>
      </c>
      <c r="AH78" s="28" t="s">
        <v>605</v>
      </c>
      <c r="AI78" s="12">
        <v>24</v>
      </c>
      <c r="AJ78" t="s">
        <v>639</v>
      </c>
    </row>
    <row r="79" spans="8:36" x14ac:dyDescent="0.25">
      <c r="H79" s="10" t="s">
        <v>188</v>
      </c>
      <c r="I79" s="10" t="s">
        <v>640</v>
      </c>
      <c r="J79" s="10" t="s">
        <v>26</v>
      </c>
      <c r="K79" s="26" t="s">
        <v>27</v>
      </c>
      <c r="L79" s="10" t="s">
        <v>641</v>
      </c>
      <c r="M79" s="10" t="s">
        <v>642</v>
      </c>
      <c r="N79" s="10" t="s">
        <v>32</v>
      </c>
      <c r="O79" s="10" t="s">
        <v>31</v>
      </c>
      <c r="AC79" s="10" t="s">
        <v>539</v>
      </c>
      <c r="AD79" s="10" t="str">
        <f>CONCATENATE(AE79,"_",AF79,"_",AG79)</f>
        <v>ListDescArt016_N/A_N/A</v>
      </c>
      <c r="AE79" s="10" t="s">
        <v>540</v>
      </c>
      <c r="AF79" s="10" t="s">
        <v>27</v>
      </c>
      <c r="AG79" s="31" t="s">
        <v>27</v>
      </c>
      <c r="AH79" s="32" t="s">
        <v>231</v>
      </c>
      <c r="AI79" s="29">
        <v>0.5</v>
      </c>
      <c r="AJ79" s="33" t="s">
        <v>643</v>
      </c>
    </row>
    <row r="80" spans="8:36" x14ac:dyDescent="0.25">
      <c r="H80" s="10"/>
      <c r="I80" s="10" t="s">
        <v>644</v>
      </c>
      <c r="J80" s="10" t="s">
        <v>26</v>
      </c>
      <c r="K80" s="26" t="s">
        <v>27</v>
      </c>
      <c r="L80" s="10" t="s">
        <v>645</v>
      </c>
      <c r="M80" s="10" t="s">
        <v>646</v>
      </c>
      <c r="N80" s="10" t="s">
        <v>32</v>
      </c>
      <c r="O80" s="10" t="s">
        <v>31</v>
      </c>
      <c r="AC80" s="10" t="s">
        <v>544</v>
      </c>
      <c r="AD80" s="10" t="str">
        <f>CONCATENATE(AE80,"_",AF80,"_",AG80)</f>
        <v>ListDescArt017_N/A_N/A</v>
      </c>
      <c r="AE80" s="10" t="s">
        <v>545</v>
      </c>
      <c r="AF80" s="10" t="s">
        <v>27</v>
      </c>
      <c r="AG80" s="31" t="s">
        <v>27</v>
      </c>
      <c r="AH80" s="32" t="s">
        <v>647</v>
      </c>
      <c r="AI80" s="29">
        <v>0.5</v>
      </c>
      <c r="AJ80" s="33" t="s">
        <v>648</v>
      </c>
    </row>
    <row r="81" spans="8:36" x14ac:dyDescent="0.25">
      <c r="H81" s="10"/>
      <c r="I81" s="10" t="s">
        <v>649</v>
      </c>
      <c r="J81" s="10" t="s">
        <v>26</v>
      </c>
      <c r="K81" s="26" t="s">
        <v>27</v>
      </c>
      <c r="L81" s="10" t="s">
        <v>650</v>
      </c>
      <c r="M81" s="10" t="s">
        <v>651</v>
      </c>
      <c r="N81" s="10" t="s">
        <v>32</v>
      </c>
      <c r="O81" s="10" t="s">
        <v>31</v>
      </c>
      <c r="AC81" s="10" t="s">
        <v>549</v>
      </c>
      <c r="AD81" s="10" t="str">
        <f t="shared" ref="AD81:AD101" si="8">CONCATENATE(AE81,"_",AF81,"_",AG81)</f>
        <v>ListDescArt018_N/A_N/A</v>
      </c>
      <c r="AE81" s="10" t="s">
        <v>550</v>
      </c>
      <c r="AF81" s="10" t="s">
        <v>27</v>
      </c>
      <c r="AG81" s="31" t="s">
        <v>27</v>
      </c>
      <c r="AH81" s="11" t="s">
        <v>652</v>
      </c>
      <c r="AI81" s="29">
        <v>1</v>
      </c>
      <c r="AJ81" s="10" t="s">
        <v>653</v>
      </c>
    </row>
    <row r="82" spans="8:36" x14ac:dyDescent="0.25">
      <c r="H82" s="10"/>
      <c r="I82" s="10" t="s">
        <v>654</v>
      </c>
      <c r="J82" s="10" t="s">
        <v>26</v>
      </c>
      <c r="K82" s="26" t="s">
        <v>27</v>
      </c>
      <c r="L82" s="10" t="s">
        <v>655</v>
      </c>
      <c r="M82" s="10" t="s">
        <v>656</v>
      </c>
      <c r="N82" s="10" t="s">
        <v>32</v>
      </c>
      <c r="O82" s="10" t="s">
        <v>31</v>
      </c>
      <c r="AC82" s="10" t="s">
        <v>553</v>
      </c>
      <c r="AD82" s="10" t="str">
        <f t="shared" si="8"/>
        <v>ListDescArt019_N/A_N/A</v>
      </c>
      <c r="AE82" s="10" t="s">
        <v>554</v>
      </c>
      <c r="AF82" s="10" t="s">
        <v>27</v>
      </c>
      <c r="AG82" s="31" t="s">
        <v>27</v>
      </c>
      <c r="AH82" s="11" t="s">
        <v>657</v>
      </c>
      <c r="AI82" s="29">
        <v>6</v>
      </c>
      <c r="AJ82" s="10" t="s">
        <v>658</v>
      </c>
    </row>
    <row r="83" spans="8:36" x14ac:dyDescent="0.25">
      <c r="H83" s="10" t="s">
        <v>200</v>
      </c>
      <c r="I83" s="10" t="s">
        <v>659</v>
      </c>
      <c r="J83" s="10" t="s">
        <v>26</v>
      </c>
      <c r="K83" s="26" t="s">
        <v>27</v>
      </c>
      <c r="L83" s="10" t="s">
        <v>660</v>
      </c>
      <c r="M83" s="10" t="s">
        <v>661</v>
      </c>
      <c r="N83" s="10" t="s">
        <v>32</v>
      </c>
      <c r="O83" s="10" t="s">
        <v>31</v>
      </c>
      <c r="AC83" s="10" t="s">
        <v>557</v>
      </c>
      <c r="AD83" s="10" t="str">
        <f t="shared" si="8"/>
        <v>ListDescArt020_N/A_N/A</v>
      </c>
      <c r="AE83" s="10" t="s">
        <v>558</v>
      </c>
      <c r="AF83" s="10" t="s">
        <v>27</v>
      </c>
      <c r="AG83" s="31" t="s">
        <v>27</v>
      </c>
      <c r="AH83" s="11" t="s">
        <v>662</v>
      </c>
      <c r="AI83" s="29">
        <v>2</v>
      </c>
      <c r="AJ83" s="10" t="s">
        <v>663</v>
      </c>
    </row>
    <row r="84" spans="8:36" x14ac:dyDescent="0.25">
      <c r="H84" s="10"/>
      <c r="I84" s="10" t="s">
        <v>664</v>
      </c>
      <c r="J84" s="10" t="s">
        <v>26</v>
      </c>
      <c r="K84" s="26" t="s">
        <v>27</v>
      </c>
      <c r="L84" s="10" t="s">
        <v>665</v>
      </c>
      <c r="M84" s="10" t="s">
        <v>666</v>
      </c>
      <c r="N84" s="10" t="s">
        <v>32</v>
      </c>
      <c r="O84" s="10" t="s">
        <v>31</v>
      </c>
      <c r="AC84" s="10" t="s">
        <v>562</v>
      </c>
      <c r="AD84" s="10" t="str">
        <f t="shared" si="8"/>
        <v>ListDescArt021_N/A_N/A</v>
      </c>
      <c r="AE84" s="10" t="s">
        <v>563</v>
      </c>
      <c r="AF84" s="10" t="s">
        <v>27</v>
      </c>
      <c r="AG84" s="31" t="s">
        <v>27</v>
      </c>
      <c r="AH84" s="11" t="s">
        <v>667</v>
      </c>
      <c r="AI84" s="12">
        <v>1</v>
      </c>
      <c r="AJ84" s="10" t="s">
        <v>668</v>
      </c>
    </row>
    <row r="85" spans="8:36" x14ac:dyDescent="0.25">
      <c r="H85" s="10"/>
      <c r="I85" s="10" t="s">
        <v>669</v>
      </c>
      <c r="J85" s="10" t="s">
        <v>26</v>
      </c>
      <c r="K85" s="26" t="s">
        <v>27</v>
      </c>
      <c r="L85" s="10" t="s">
        <v>670</v>
      </c>
      <c r="M85" s="10" t="s">
        <v>671</v>
      </c>
      <c r="N85" s="10" t="s">
        <v>32</v>
      </c>
      <c r="O85" s="10" t="s">
        <v>31</v>
      </c>
      <c r="AC85" s="10" t="s">
        <v>566</v>
      </c>
      <c r="AD85" s="10" t="str">
        <f t="shared" si="8"/>
        <v>ListDescArt022_N/A_N/A</v>
      </c>
      <c r="AE85" s="10" t="s">
        <v>567</v>
      </c>
      <c r="AF85" s="10" t="s">
        <v>27</v>
      </c>
      <c r="AG85" s="31" t="s">
        <v>27</v>
      </c>
      <c r="AH85" s="11" t="s">
        <v>667</v>
      </c>
      <c r="AI85" s="12">
        <v>1</v>
      </c>
      <c r="AJ85" s="10" t="s">
        <v>672</v>
      </c>
    </row>
    <row r="86" spans="8:36" x14ac:dyDescent="0.25">
      <c r="H86" s="10"/>
      <c r="I86" s="10" t="s">
        <v>673</v>
      </c>
      <c r="J86" s="10" t="s">
        <v>26</v>
      </c>
      <c r="K86" s="26" t="s">
        <v>27</v>
      </c>
      <c r="L86" s="10" t="s">
        <v>674</v>
      </c>
      <c r="M86" s="10" t="s">
        <v>675</v>
      </c>
      <c r="N86" s="10" t="s">
        <v>32</v>
      </c>
      <c r="O86" s="10" t="s">
        <v>31</v>
      </c>
      <c r="AC86" s="10" t="s">
        <v>570</v>
      </c>
      <c r="AD86" s="10" t="str">
        <f t="shared" si="8"/>
        <v>ListDescArt023_N/A_N/A</v>
      </c>
      <c r="AE86" s="10" t="s">
        <v>571</v>
      </c>
      <c r="AF86" s="10" t="s">
        <v>27</v>
      </c>
      <c r="AG86" s="31" t="s">
        <v>27</v>
      </c>
      <c r="AH86" s="11" t="s">
        <v>676</v>
      </c>
      <c r="AI86" s="12">
        <v>0.2</v>
      </c>
      <c r="AJ86" s="10" t="s">
        <v>677</v>
      </c>
    </row>
    <row r="87" spans="8:36" x14ac:dyDescent="0.25">
      <c r="H87" s="10"/>
      <c r="I87" s="10" t="s">
        <v>678</v>
      </c>
      <c r="J87" s="10" t="s">
        <v>26</v>
      </c>
      <c r="K87" s="26" t="s">
        <v>27</v>
      </c>
      <c r="L87" s="10" t="s">
        <v>679</v>
      </c>
      <c r="M87" s="10" t="s">
        <v>680</v>
      </c>
      <c r="N87" s="10" t="s">
        <v>32</v>
      </c>
      <c r="O87" s="10" t="s">
        <v>31</v>
      </c>
      <c r="AC87" s="10" t="s">
        <v>575</v>
      </c>
      <c r="AD87" s="10" t="str">
        <f t="shared" si="8"/>
        <v>ListDescArt024_Baixa_N/A</v>
      </c>
      <c r="AE87" s="10" t="s">
        <v>576</v>
      </c>
      <c r="AF87" s="10" t="s">
        <v>47</v>
      </c>
      <c r="AG87" s="31" t="s">
        <v>27</v>
      </c>
      <c r="AH87" s="11" t="s">
        <v>681</v>
      </c>
      <c r="AI87" s="12">
        <v>3</v>
      </c>
      <c r="AJ87" s="10" t="s">
        <v>682</v>
      </c>
    </row>
    <row r="88" spans="8:36" x14ac:dyDescent="0.25">
      <c r="H88" s="10"/>
      <c r="I88" s="10" t="s">
        <v>683</v>
      </c>
      <c r="J88" s="10" t="s">
        <v>26</v>
      </c>
      <c r="K88" s="26" t="s">
        <v>27</v>
      </c>
      <c r="L88" s="10" t="s">
        <v>684</v>
      </c>
      <c r="M88" s="10" t="s">
        <v>685</v>
      </c>
      <c r="N88" s="10" t="s">
        <v>32</v>
      </c>
      <c r="O88" s="10" t="s">
        <v>31</v>
      </c>
      <c r="AC88" s="10"/>
      <c r="AD88" s="10" t="str">
        <f t="shared" si="8"/>
        <v>ListDescArt024_Alta_N/A</v>
      </c>
      <c r="AE88" s="10" t="s">
        <v>576</v>
      </c>
      <c r="AF88" s="10" t="s">
        <v>78</v>
      </c>
      <c r="AG88" s="31" t="s">
        <v>27</v>
      </c>
      <c r="AH88" s="11" t="s">
        <v>681</v>
      </c>
      <c r="AI88" s="12">
        <v>5</v>
      </c>
      <c r="AJ88" s="10" t="s">
        <v>686</v>
      </c>
    </row>
    <row r="89" spans="8:36" x14ac:dyDescent="0.25">
      <c r="H89" s="10" t="s">
        <v>213</v>
      </c>
      <c r="I89" s="10" t="s">
        <v>687</v>
      </c>
      <c r="J89" s="10" t="s">
        <v>26</v>
      </c>
      <c r="K89" s="26" t="s">
        <v>27</v>
      </c>
      <c r="L89" s="10" t="s">
        <v>688</v>
      </c>
      <c r="M89" s="10" t="s">
        <v>689</v>
      </c>
      <c r="N89" s="10" t="s">
        <v>32</v>
      </c>
      <c r="O89" s="10" t="s">
        <v>31</v>
      </c>
      <c r="AC89" s="10" t="s">
        <v>580</v>
      </c>
      <c r="AD89" s="10" t="str">
        <f t="shared" si="8"/>
        <v>ListDescArt025_Baixa_N/A</v>
      </c>
      <c r="AE89" s="10" t="s">
        <v>581</v>
      </c>
      <c r="AF89" s="10" t="s">
        <v>47</v>
      </c>
      <c r="AG89" s="31" t="s">
        <v>27</v>
      </c>
      <c r="AH89" s="11" t="s">
        <v>681</v>
      </c>
      <c r="AI89" s="12">
        <v>1.5</v>
      </c>
      <c r="AJ89" s="10" t="s">
        <v>682</v>
      </c>
    </row>
    <row r="90" spans="8:36" x14ac:dyDescent="0.25">
      <c r="H90" s="10"/>
      <c r="I90" s="10" t="s">
        <v>690</v>
      </c>
      <c r="J90" s="10" t="s">
        <v>26</v>
      </c>
      <c r="K90" s="26" t="s">
        <v>27</v>
      </c>
      <c r="L90" s="10" t="s">
        <v>691</v>
      </c>
      <c r="M90" s="10" t="s">
        <v>692</v>
      </c>
      <c r="N90" s="10" t="s">
        <v>32</v>
      </c>
      <c r="O90" s="10" t="s">
        <v>31</v>
      </c>
      <c r="AC90" s="10"/>
      <c r="AD90" s="10" t="str">
        <f t="shared" si="8"/>
        <v>ListDescArt025_Alta_N/A</v>
      </c>
      <c r="AE90" s="10" t="s">
        <v>581</v>
      </c>
      <c r="AF90" s="10" t="s">
        <v>78</v>
      </c>
      <c r="AG90" s="31" t="s">
        <v>27</v>
      </c>
      <c r="AH90" s="11" t="s">
        <v>681</v>
      </c>
      <c r="AI90" s="12">
        <v>2.5</v>
      </c>
      <c r="AJ90" s="10" t="s">
        <v>686</v>
      </c>
    </row>
    <row r="91" spans="8:36" x14ac:dyDescent="0.25">
      <c r="H91" s="10"/>
      <c r="I91" s="10" t="s">
        <v>693</v>
      </c>
      <c r="J91" s="10" t="s">
        <v>26</v>
      </c>
      <c r="K91" s="26" t="s">
        <v>27</v>
      </c>
      <c r="L91" s="10" t="s">
        <v>694</v>
      </c>
      <c r="M91" s="10" t="s">
        <v>695</v>
      </c>
      <c r="N91" s="10" t="s">
        <v>32</v>
      </c>
      <c r="O91" s="10" t="s">
        <v>31</v>
      </c>
      <c r="AC91" s="10" t="s">
        <v>585</v>
      </c>
      <c r="AD91" s="10" t="str">
        <f t="shared" si="8"/>
        <v>ListDescArt026_N/A_Processo Referenciado </v>
      </c>
      <c r="AE91" s="10" t="s">
        <v>586</v>
      </c>
      <c r="AF91" s="10" t="s">
        <v>27</v>
      </c>
      <c r="AG91" s="31" t="s">
        <v>144</v>
      </c>
      <c r="AH91" s="11" t="s">
        <v>696</v>
      </c>
      <c r="AI91" s="12">
        <v>2</v>
      </c>
      <c r="AJ91" s="10" t="s">
        <v>27</v>
      </c>
    </row>
    <row r="92" spans="8:36" x14ac:dyDescent="0.25">
      <c r="H92" s="10"/>
      <c r="I92" s="10" t="s">
        <v>697</v>
      </c>
      <c r="J92" s="10" t="s">
        <v>26</v>
      </c>
      <c r="K92" s="26" t="s">
        <v>27</v>
      </c>
      <c r="L92" s="10" t="s">
        <v>698</v>
      </c>
      <c r="M92" s="10" t="s">
        <v>699</v>
      </c>
      <c r="N92" s="10" t="s">
        <v>32</v>
      </c>
      <c r="O92" s="10" t="s">
        <v>31</v>
      </c>
      <c r="AC92" s="10"/>
      <c r="AD92" s="10" t="str">
        <f t="shared" si="8"/>
        <v>ListDescArt026_N/A_Esboço de Tela  </v>
      </c>
      <c r="AE92" s="10" t="s">
        <v>586</v>
      </c>
      <c r="AF92" s="10" t="s">
        <v>27</v>
      </c>
      <c r="AG92" s="31" t="s">
        <v>156</v>
      </c>
      <c r="AH92" s="11" t="s">
        <v>700</v>
      </c>
      <c r="AI92" s="12">
        <v>1</v>
      </c>
      <c r="AJ92" s="10" t="s">
        <v>27</v>
      </c>
    </row>
    <row r="93" spans="8:36" x14ac:dyDescent="0.25">
      <c r="H93" s="10" t="s">
        <v>224</v>
      </c>
      <c r="I93" t="s">
        <v>701</v>
      </c>
      <c r="J93" s="10" t="s">
        <v>26</v>
      </c>
      <c r="K93" s="26" t="s">
        <v>27</v>
      </c>
      <c r="L93" s="10" t="s">
        <v>702</v>
      </c>
      <c r="M93" s="10" t="s">
        <v>703</v>
      </c>
      <c r="N93" s="10" t="s">
        <v>32</v>
      </c>
      <c r="O93" s="10" t="s">
        <v>31</v>
      </c>
      <c r="AC93" s="10"/>
      <c r="AD93" s="10" t="str">
        <f t="shared" si="8"/>
        <v>ListDescArt026_N/A_Descrição da tarefa – controle, risco, sistema e executante </v>
      </c>
      <c r="AE93" s="10" t="s">
        <v>586</v>
      </c>
      <c r="AF93" s="10" t="s">
        <v>27</v>
      </c>
      <c r="AG93" s="31" t="s">
        <v>169</v>
      </c>
      <c r="AH93" s="11" t="s">
        <v>704</v>
      </c>
      <c r="AI93" s="12">
        <v>0.25</v>
      </c>
      <c r="AJ93" s="10" t="s">
        <v>27</v>
      </c>
    </row>
    <row r="94" spans="8:36" x14ac:dyDescent="0.25">
      <c r="H94" s="10"/>
      <c r="I94" t="s">
        <v>705</v>
      </c>
      <c r="J94" s="10" t="s">
        <v>26</v>
      </c>
      <c r="K94" s="26" t="s">
        <v>27</v>
      </c>
      <c r="L94" s="10" t="s">
        <v>706</v>
      </c>
      <c r="M94" s="10" t="s">
        <v>707</v>
      </c>
      <c r="N94" s="10" t="s">
        <v>32</v>
      </c>
      <c r="O94" s="10" t="s">
        <v>31</v>
      </c>
      <c r="AC94" s="10"/>
      <c r="AD94" s="10" t="str">
        <f t="shared" si="8"/>
        <v>ListDescArt026_N/A_Agrupamento </v>
      </c>
      <c r="AE94" s="10" t="s">
        <v>586</v>
      </c>
      <c r="AF94" s="10" t="s">
        <v>27</v>
      </c>
      <c r="AG94" s="31" t="s">
        <v>182</v>
      </c>
      <c r="AH94" s="11" t="s">
        <v>708</v>
      </c>
      <c r="AI94" s="12">
        <v>0.2</v>
      </c>
      <c r="AJ94" s="10" t="s">
        <v>27</v>
      </c>
    </row>
    <row r="95" spans="8:36" x14ac:dyDescent="0.25">
      <c r="H95" s="10"/>
      <c r="I95" t="s">
        <v>709</v>
      </c>
      <c r="J95" s="10" t="s">
        <v>26</v>
      </c>
      <c r="K95" s="26" t="s">
        <v>27</v>
      </c>
      <c r="L95" s="10" t="s">
        <v>710</v>
      </c>
      <c r="M95" s="10" t="s">
        <v>711</v>
      </c>
      <c r="N95" s="10" t="s">
        <v>32</v>
      </c>
      <c r="O95" s="10" t="s">
        <v>31</v>
      </c>
      <c r="AC95" s="10"/>
      <c r="AD95" s="10" t="str">
        <f t="shared" si="8"/>
        <v>ListDescArt026_N/A_Regra de Negócio </v>
      </c>
      <c r="AE95" s="10" t="s">
        <v>586</v>
      </c>
      <c r="AF95" s="10" t="s">
        <v>27</v>
      </c>
      <c r="AG95" s="31" t="s">
        <v>194</v>
      </c>
      <c r="AH95" s="11" t="s">
        <v>712</v>
      </c>
      <c r="AI95" s="12">
        <v>2</v>
      </c>
      <c r="AJ95" s="10" t="s">
        <v>27</v>
      </c>
    </row>
    <row r="96" spans="8:36" x14ac:dyDescent="0.25">
      <c r="H96" s="10"/>
      <c r="I96" t="s">
        <v>713</v>
      </c>
      <c r="J96" s="10" t="s">
        <v>26</v>
      </c>
      <c r="K96" s="26" t="s">
        <v>27</v>
      </c>
      <c r="L96" s="10" t="s">
        <v>714</v>
      </c>
      <c r="M96" s="10" t="s">
        <v>715</v>
      </c>
      <c r="N96" s="10" t="s">
        <v>32</v>
      </c>
      <c r="O96" s="10" t="s">
        <v>31</v>
      </c>
      <c r="AC96" s="10" t="s">
        <v>589</v>
      </c>
      <c r="AD96" s="10" t="str">
        <f t="shared" si="8"/>
        <v>ListDescArt027_N/A_Processo Referenciado </v>
      </c>
      <c r="AE96" s="10" t="s">
        <v>590</v>
      </c>
      <c r="AF96" s="10" t="s">
        <v>27</v>
      </c>
      <c r="AG96" s="31" t="s">
        <v>144</v>
      </c>
      <c r="AH96" s="11" t="s">
        <v>696</v>
      </c>
      <c r="AI96" s="12">
        <v>2</v>
      </c>
      <c r="AJ96" s="10" t="s">
        <v>27</v>
      </c>
    </row>
    <row r="97" spans="8:36" x14ac:dyDescent="0.25">
      <c r="H97" s="10"/>
      <c r="I97" t="s">
        <v>716</v>
      </c>
      <c r="J97" s="10" t="s">
        <v>26</v>
      </c>
      <c r="K97" s="26" t="s">
        <v>27</v>
      </c>
      <c r="L97" s="10" t="s">
        <v>717</v>
      </c>
      <c r="M97" s="10" t="s">
        <v>718</v>
      </c>
      <c r="N97" s="10" t="s">
        <v>32</v>
      </c>
      <c r="O97" s="10" t="s">
        <v>31</v>
      </c>
      <c r="AC97" s="10"/>
      <c r="AD97" s="10" t="str">
        <f t="shared" si="8"/>
        <v>ListDescArt027_N/A_Evento Inicial, Intermediário e Final</v>
      </c>
      <c r="AE97" s="10" t="s">
        <v>590</v>
      </c>
      <c r="AF97" s="10" t="s">
        <v>27</v>
      </c>
      <c r="AG97" s="31" t="s">
        <v>219</v>
      </c>
      <c r="AH97" s="11" t="s">
        <v>700</v>
      </c>
      <c r="AI97" s="12">
        <v>2</v>
      </c>
      <c r="AJ97" s="10" t="s">
        <v>27</v>
      </c>
    </row>
    <row r="98" spans="8:36" x14ac:dyDescent="0.25">
      <c r="H98" s="10"/>
      <c r="I98" t="s">
        <v>719</v>
      </c>
      <c r="J98" s="10" t="s">
        <v>26</v>
      </c>
      <c r="K98" s="26" t="s">
        <v>27</v>
      </c>
      <c r="L98" s="10" t="s">
        <v>720</v>
      </c>
      <c r="M98" s="10" t="s">
        <v>721</v>
      </c>
      <c r="N98" s="10" t="s">
        <v>32</v>
      </c>
      <c r="O98" s="10" t="s">
        <v>31</v>
      </c>
      <c r="AC98" s="10"/>
      <c r="AD98" s="10" t="str">
        <f t="shared" si="8"/>
        <v>ListDescArt027_N/A_Descrição da tarefa – controle, risco, sistema e executante </v>
      </c>
      <c r="AE98" s="10" t="s">
        <v>590</v>
      </c>
      <c r="AF98" s="10" t="s">
        <v>27</v>
      </c>
      <c r="AG98" s="31" t="s">
        <v>169</v>
      </c>
      <c r="AH98" s="11" t="s">
        <v>704</v>
      </c>
      <c r="AI98" s="12">
        <v>2</v>
      </c>
      <c r="AJ98" s="10" t="s">
        <v>27</v>
      </c>
    </row>
    <row r="99" spans="8:36" x14ac:dyDescent="0.25">
      <c r="H99" s="10"/>
      <c r="I99" t="s">
        <v>722</v>
      </c>
      <c r="J99" s="10" t="s">
        <v>26</v>
      </c>
      <c r="K99" s="26" t="s">
        <v>27</v>
      </c>
      <c r="L99" s="10" t="s">
        <v>723</v>
      </c>
      <c r="M99" s="10" t="s">
        <v>724</v>
      </c>
      <c r="N99" s="10" t="s">
        <v>32</v>
      </c>
      <c r="O99" s="10" t="s">
        <v>31</v>
      </c>
      <c r="AC99" s="10"/>
      <c r="AD99" s="10" t="str">
        <f t="shared" si="8"/>
        <v>ListDescArt027_N/A_Agrupamento – atributos </v>
      </c>
      <c r="AE99" s="10" t="s">
        <v>590</v>
      </c>
      <c r="AF99" s="10" t="s">
        <v>27</v>
      </c>
      <c r="AG99" s="31" t="s">
        <v>239</v>
      </c>
      <c r="AH99" s="11" t="s">
        <v>708</v>
      </c>
      <c r="AI99" s="12">
        <v>1</v>
      </c>
      <c r="AJ99" s="10" t="s">
        <v>27</v>
      </c>
    </row>
    <row r="100" spans="8:36" x14ac:dyDescent="0.25">
      <c r="H100" s="10"/>
      <c r="I100" t="s">
        <v>725</v>
      </c>
      <c r="J100" s="10" t="s">
        <v>26</v>
      </c>
      <c r="K100" s="26" t="s">
        <v>27</v>
      </c>
      <c r="L100" s="10" t="s">
        <v>726</v>
      </c>
      <c r="M100" s="10" t="s">
        <v>727</v>
      </c>
      <c r="N100" s="10" t="s">
        <v>32</v>
      </c>
      <c r="O100" s="10" t="s">
        <v>31</v>
      </c>
      <c r="AC100" s="10"/>
      <c r="AD100" s="10" t="str">
        <f t="shared" si="8"/>
        <v>ListDescArt027_N/A_Regra de Negócio </v>
      </c>
      <c r="AE100" s="10" t="s">
        <v>590</v>
      </c>
      <c r="AF100" s="10" t="s">
        <v>27</v>
      </c>
      <c r="AG100" s="31" t="s">
        <v>194</v>
      </c>
      <c r="AH100" s="11" t="s">
        <v>712</v>
      </c>
      <c r="AI100" s="12">
        <v>3</v>
      </c>
      <c r="AJ100" s="10" t="s">
        <v>27</v>
      </c>
    </row>
    <row r="101" spans="8:36" x14ac:dyDescent="0.25">
      <c r="H101" s="10"/>
      <c r="I101" t="s">
        <v>728</v>
      </c>
      <c r="J101" s="10" t="s">
        <v>26</v>
      </c>
      <c r="K101" s="26" t="s">
        <v>27</v>
      </c>
      <c r="L101" s="10" t="s">
        <v>729</v>
      </c>
      <c r="M101" s="10" t="s">
        <v>730</v>
      </c>
      <c r="N101" s="10" t="s">
        <v>32</v>
      </c>
      <c r="O101" s="10" t="s">
        <v>31</v>
      </c>
      <c r="AC101" s="10" t="s">
        <v>593</v>
      </c>
      <c r="AD101" s="10" t="str">
        <f t="shared" si="8"/>
        <v>ListDescArt028_N/A_N/A</v>
      </c>
      <c r="AE101" s="10" t="s">
        <v>594</v>
      </c>
      <c r="AF101" s="10" t="s">
        <v>27</v>
      </c>
      <c r="AG101" s="31" t="s">
        <v>27</v>
      </c>
      <c r="AH101" s="28" t="s">
        <v>731</v>
      </c>
      <c r="AI101" s="12">
        <v>3</v>
      </c>
      <c r="AJ101" s="10" t="s">
        <v>732</v>
      </c>
    </row>
    <row r="102" spans="8:36" x14ac:dyDescent="0.25">
      <c r="H102" s="48" t="s">
        <v>233</v>
      </c>
      <c r="I102" s="49" t="s">
        <v>733</v>
      </c>
      <c r="J102" s="49" t="s">
        <v>105</v>
      </c>
      <c r="K102" s="49" t="s">
        <v>106</v>
      </c>
      <c r="L102" s="49" t="s">
        <v>734</v>
      </c>
      <c r="M102" s="49" t="s">
        <v>735</v>
      </c>
      <c r="N102" s="25" t="s">
        <v>46</v>
      </c>
      <c r="O102" s="10" t="s">
        <v>31</v>
      </c>
      <c r="AC102" s="10" t="s">
        <v>598</v>
      </c>
      <c r="AD102" s="10" t="str">
        <f t="shared" ref="AD102:AD133" si="9">CONCATENATE(AE102,"_",AF102,"_",AG102)</f>
        <v>ListDescArt029_N/A_N/A</v>
      </c>
      <c r="AE102" s="10" t="s">
        <v>599</v>
      </c>
      <c r="AF102" s="10" t="s">
        <v>27</v>
      </c>
      <c r="AG102" s="31" t="s">
        <v>27</v>
      </c>
      <c r="AH102" s="28" t="s">
        <v>731</v>
      </c>
      <c r="AI102" s="12">
        <v>4</v>
      </c>
      <c r="AJ102" s="10" t="s">
        <v>732</v>
      </c>
    </row>
    <row r="103" spans="8:36" x14ac:dyDescent="0.25">
      <c r="H103" s="25"/>
      <c r="I103" s="10" t="s">
        <v>736</v>
      </c>
      <c r="J103" s="10" t="s">
        <v>105</v>
      </c>
      <c r="K103" s="10" t="s">
        <v>106</v>
      </c>
      <c r="L103" s="10" t="s">
        <v>737</v>
      </c>
      <c r="M103" s="10" t="s">
        <v>738</v>
      </c>
      <c r="N103" s="25" t="s">
        <v>46</v>
      </c>
      <c r="O103" s="10" t="s">
        <v>31</v>
      </c>
      <c r="AC103" s="10" t="s">
        <v>603</v>
      </c>
      <c r="AD103" s="10" t="str">
        <f t="shared" si="9"/>
        <v>ListDescArt030_N/A_N/A</v>
      </c>
      <c r="AE103" s="10" t="s">
        <v>604</v>
      </c>
      <c r="AF103" s="10" t="s">
        <v>27</v>
      </c>
      <c r="AG103" s="31" t="s">
        <v>27</v>
      </c>
      <c r="AH103" s="28" t="s">
        <v>731</v>
      </c>
      <c r="AI103" s="12">
        <v>3</v>
      </c>
      <c r="AJ103" s="10" t="s">
        <v>732</v>
      </c>
    </row>
    <row r="104" spans="8:36" x14ac:dyDescent="0.25">
      <c r="H104" s="25"/>
      <c r="I104" s="10" t="s">
        <v>739</v>
      </c>
      <c r="J104" s="10" t="s">
        <v>105</v>
      </c>
      <c r="K104" s="10" t="s">
        <v>106</v>
      </c>
      <c r="L104" s="10" t="s">
        <v>740</v>
      </c>
      <c r="M104" s="10" t="s">
        <v>741</v>
      </c>
      <c r="N104" s="10" t="s">
        <v>32</v>
      </c>
      <c r="O104" s="10" t="s">
        <v>31</v>
      </c>
      <c r="AC104" s="10" t="s">
        <v>608</v>
      </c>
      <c r="AD104" s="10" t="str">
        <f t="shared" si="9"/>
        <v>ListDescArt031_N/A_N/A</v>
      </c>
      <c r="AE104" s="10" t="s">
        <v>609</v>
      </c>
      <c r="AF104" s="10" t="s">
        <v>27</v>
      </c>
      <c r="AG104" s="31" t="s">
        <v>27</v>
      </c>
      <c r="AH104" s="28" t="s">
        <v>731</v>
      </c>
      <c r="AI104" s="12">
        <v>4</v>
      </c>
      <c r="AJ104" s="10" t="s">
        <v>732</v>
      </c>
    </row>
    <row r="105" spans="8:36" x14ac:dyDescent="0.25">
      <c r="H105" s="25" t="s">
        <v>243</v>
      </c>
      <c r="I105" t="s">
        <v>742</v>
      </c>
      <c r="J105" s="10" t="s">
        <v>105</v>
      </c>
      <c r="K105" s="10" t="s">
        <v>106</v>
      </c>
      <c r="L105" s="10" t="s">
        <v>743</v>
      </c>
      <c r="M105" s="10" t="s">
        <v>744</v>
      </c>
      <c r="N105" s="25" t="s">
        <v>32</v>
      </c>
      <c r="O105" s="10" t="s">
        <v>31</v>
      </c>
      <c r="AC105" s="10" t="s">
        <v>613</v>
      </c>
      <c r="AD105" s="10" t="str">
        <f t="shared" si="9"/>
        <v>ListDescArt487_N/A_N/A</v>
      </c>
      <c r="AE105" s="10" t="s">
        <v>614</v>
      </c>
      <c r="AF105" s="10" t="s">
        <v>27</v>
      </c>
      <c r="AG105" s="31" t="s">
        <v>27</v>
      </c>
      <c r="AH105" s="34" t="s">
        <v>745</v>
      </c>
      <c r="AI105" s="12">
        <v>1</v>
      </c>
      <c r="AJ105" s="10" t="s">
        <v>746</v>
      </c>
    </row>
    <row r="106" spans="8:36" x14ac:dyDescent="0.25">
      <c r="H106" s="25"/>
      <c r="I106" t="s">
        <v>747</v>
      </c>
      <c r="J106" s="10" t="s">
        <v>105</v>
      </c>
      <c r="K106" s="10" t="s">
        <v>106</v>
      </c>
      <c r="L106" s="10" t="s">
        <v>748</v>
      </c>
      <c r="M106" s="10" t="s">
        <v>749</v>
      </c>
      <c r="N106" s="25" t="s">
        <v>32</v>
      </c>
      <c r="O106" s="10" t="s">
        <v>31</v>
      </c>
      <c r="AC106" s="10" t="s">
        <v>617</v>
      </c>
      <c r="AD106" s="10" t="str">
        <f t="shared" si="9"/>
        <v>ListDescArt488_N/A_N/A</v>
      </c>
      <c r="AE106" s="10" t="s">
        <v>618</v>
      </c>
      <c r="AF106" s="10" t="s">
        <v>27</v>
      </c>
      <c r="AG106" s="31" t="s">
        <v>27</v>
      </c>
      <c r="AH106" s="34" t="s">
        <v>745</v>
      </c>
      <c r="AI106" s="12">
        <v>7</v>
      </c>
      <c r="AJ106" s="10" t="s">
        <v>750</v>
      </c>
    </row>
    <row r="107" spans="8:36" x14ac:dyDescent="0.25">
      <c r="H107" s="25"/>
      <c r="I107" s="10" t="s">
        <v>751</v>
      </c>
      <c r="J107" s="10" t="s">
        <v>105</v>
      </c>
      <c r="K107" s="10" t="s">
        <v>106</v>
      </c>
      <c r="L107" s="10" t="s">
        <v>752</v>
      </c>
      <c r="M107" s="10" t="s">
        <v>753</v>
      </c>
      <c r="N107" s="10" t="s">
        <v>32</v>
      </c>
      <c r="O107" s="10" t="s">
        <v>31</v>
      </c>
      <c r="AC107" s="10" t="s">
        <v>622</v>
      </c>
      <c r="AD107" s="10" t="str">
        <f t="shared" si="9"/>
        <v>ListDescArt489_N/A_N/A</v>
      </c>
      <c r="AE107" s="10" t="s">
        <v>623</v>
      </c>
      <c r="AF107" s="10" t="s">
        <v>27</v>
      </c>
      <c r="AG107" s="31" t="s">
        <v>27</v>
      </c>
      <c r="AH107" s="34" t="s">
        <v>754</v>
      </c>
      <c r="AI107" s="12">
        <v>40</v>
      </c>
      <c r="AJ107" s="10" t="s">
        <v>755</v>
      </c>
    </row>
    <row r="108" spans="8:36" x14ac:dyDescent="0.25">
      <c r="H108" s="25" t="s">
        <v>255</v>
      </c>
      <c r="I108" s="10" t="s">
        <v>756</v>
      </c>
      <c r="J108" s="10" t="s">
        <v>105</v>
      </c>
      <c r="K108" s="10" t="s">
        <v>106</v>
      </c>
      <c r="L108" s="10" t="s">
        <v>757</v>
      </c>
      <c r="M108" s="10" t="s">
        <v>758</v>
      </c>
      <c r="N108" s="25" t="s">
        <v>46</v>
      </c>
      <c r="O108" s="10" t="s">
        <v>31</v>
      </c>
      <c r="AC108" s="10" t="s">
        <v>627</v>
      </c>
      <c r="AD108" s="10" t="str">
        <f t="shared" si="9"/>
        <v>ListDescArt490_N/A_N/A</v>
      </c>
      <c r="AE108" s="10" t="s">
        <v>628</v>
      </c>
      <c r="AF108" s="10" t="s">
        <v>27</v>
      </c>
      <c r="AG108" s="31" t="s">
        <v>27</v>
      </c>
      <c r="AH108" s="34" t="s">
        <v>754</v>
      </c>
      <c r="AI108" s="12">
        <v>40</v>
      </c>
      <c r="AJ108" s="10" t="s">
        <v>755</v>
      </c>
    </row>
    <row r="109" spans="8:36" x14ac:dyDescent="0.25">
      <c r="H109" s="25"/>
      <c r="I109" s="10" t="s">
        <v>759</v>
      </c>
      <c r="J109" s="10" t="s">
        <v>105</v>
      </c>
      <c r="K109" s="10" t="s">
        <v>106</v>
      </c>
      <c r="L109" s="10" t="s">
        <v>760</v>
      </c>
      <c r="M109" s="10" t="s">
        <v>761</v>
      </c>
      <c r="N109" s="25" t="s">
        <v>46</v>
      </c>
      <c r="O109" s="10" t="s">
        <v>31</v>
      </c>
      <c r="AC109" s="10" t="s">
        <v>632</v>
      </c>
      <c r="AD109" s="10" t="str">
        <f t="shared" si="9"/>
        <v>ListDescArt230_N/A_N/A</v>
      </c>
      <c r="AE109" s="10" t="s">
        <v>633</v>
      </c>
      <c r="AF109" s="10" t="s">
        <v>27</v>
      </c>
      <c r="AG109" s="31" t="s">
        <v>27</v>
      </c>
      <c r="AH109" s="11" t="s">
        <v>762</v>
      </c>
      <c r="AI109" s="12">
        <v>1</v>
      </c>
      <c r="AJ109" s="50" t="s">
        <v>27</v>
      </c>
    </row>
    <row r="110" spans="8:36" x14ac:dyDescent="0.25">
      <c r="H110" s="25"/>
      <c r="I110" s="10" t="s">
        <v>763</v>
      </c>
      <c r="J110" s="10" t="s">
        <v>105</v>
      </c>
      <c r="K110" s="10" t="s">
        <v>106</v>
      </c>
      <c r="L110" s="10" t="s">
        <v>764</v>
      </c>
      <c r="M110" s="10" t="s">
        <v>765</v>
      </c>
      <c r="N110" s="10" t="s">
        <v>32</v>
      </c>
      <c r="O110" s="10" t="s">
        <v>31</v>
      </c>
      <c r="AC110" s="10" t="s">
        <v>637</v>
      </c>
      <c r="AD110" s="10" t="str">
        <f t="shared" si="9"/>
        <v>ListDescArt231_N/A_N/A</v>
      </c>
      <c r="AE110" s="10" t="s">
        <v>638</v>
      </c>
      <c r="AF110" s="10" t="s">
        <v>27</v>
      </c>
      <c r="AG110" s="31" t="s">
        <v>27</v>
      </c>
      <c r="AH110" s="11" t="s">
        <v>762</v>
      </c>
      <c r="AI110" s="12">
        <v>2</v>
      </c>
      <c r="AJ110" s="50" t="s">
        <v>27</v>
      </c>
    </row>
    <row r="111" spans="8:36" x14ac:dyDescent="0.25">
      <c r="H111" s="10"/>
      <c r="I111" s="10" t="s">
        <v>766</v>
      </c>
      <c r="J111" s="10" t="s">
        <v>105</v>
      </c>
      <c r="K111" s="30" t="s">
        <v>106</v>
      </c>
      <c r="L111" s="10" t="s">
        <v>767</v>
      </c>
      <c r="M111" s="10" t="s">
        <v>768</v>
      </c>
      <c r="N111" s="25" t="s">
        <v>46</v>
      </c>
      <c r="O111" s="10" t="s">
        <v>31</v>
      </c>
      <c r="AC111" s="10" t="s">
        <v>641</v>
      </c>
      <c r="AD111" s="10" t="str">
        <f t="shared" si="9"/>
        <v>ListDescArt232_N/A_N/A</v>
      </c>
      <c r="AE111" s="10" t="s">
        <v>642</v>
      </c>
      <c r="AF111" s="10" t="s">
        <v>27</v>
      </c>
      <c r="AG111" s="31" t="s">
        <v>27</v>
      </c>
      <c r="AH111" s="11" t="s">
        <v>769</v>
      </c>
      <c r="AI111" s="12">
        <v>2</v>
      </c>
      <c r="AJ111" s="50" t="s">
        <v>27</v>
      </c>
    </row>
    <row r="112" spans="8:36" x14ac:dyDescent="0.25">
      <c r="H112" s="10"/>
      <c r="I112" s="10" t="s">
        <v>770</v>
      </c>
      <c r="J112" s="10" t="s">
        <v>105</v>
      </c>
      <c r="K112" s="30" t="s">
        <v>106</v>
      </c>
      <c r="L112" s="10" t="s">
        <v>771</v>
      </c>
      <c r="M112" s="10" t="s">
        <v>772</v>
      </c>
      <c r="N112" s="25" t="s">
        <v>46</v>
      </c>
      <c r="O112" s="10" t="s">
        <v>31</v>
      </c>
      <c r="AC112" s="10" t="s">
        <v>645</v>
      </c>
      <c r="AD112" s="10" t="str">
        <f t="shared" si="9"/>
        <v>ListDescArt233_N/A_N/A</v>
      </c>
      <c r="AE112" s="10" t="s">
        <v>646</v>
      </c>
      <c r="AF112" s="10" t="s">
        <v>27</v>
      </c>
      <c r="AG112" s="31" t="s">
        <v>27</v>
      </c>
      <c r="AH112" s="11" t="s">
        <v>769</v>
      </c>
      <c r="AI112" s="12">
        <v>1</v>
      </c>
      <c r="AJ112" s="50" t="s">
        <v>27</v>
      </c>
    </row>
    <row r="113" spans="8:36" x14ac:dyDescent="0.25">
      <c r="H113" s="10"/>
      <c r="I113" s="10" t="s">
        <v>773</v>
      </c>
      <c r="J113" s="10" t="s">
        <v>105</v>
      </c>
      <c r="K113" s="30" t="s">
        <v>106</v>
      </c>
      <c r="L113" s="10" t="s">
        <v>774</v>
      </c>
      <c r="M113" s="10" t="s">
        <v>775</v>
      </c>
      <c r="N113" s="25" t="s">
        <v>32</v>
      </c>
      <c r="O113" s="10" t="s">
        <v>31</v>
      </c>
      <c r="AC113" s="10" t="s">
        <v>650</v>
      </c>
      <c r="AD113" s="10" t="str">
        <f t="shared" si="9"/>
        <v>ListDescArt234_N/A_N/A</v>
      </c>
      <c r="AE113" s="10" t="s">
        <v>651</v>
      </c>
      <c r="AF113" s="10" t="s">
        <v>27</v>
      </c>
      <c r="AG113" s="31" t="s">
        <v>27</v>
      </c>
      <c r="AH113" s="11" t="s">
        <v>769</v>
      </c>
      <c r="AI113" s="12">
        <v>3</v>
      </c>
      <c r="AJ113" s="50" t="s">
        <v>27</v>
      </c>
    </row>
    <row r="114" spans="8:36" x14ac:dyDescent="0.25">
      <c r="H114" s="10"/>
      <c r="I114" s="10" t="s">
        <v>776</v>
      </c>
      <c r="J114" s="10" t="s">
        <v>105</v>
      </c>
      <c r="K114" s="30" t="s">
        <v>106</v>
      </c>
      <c r="L114" s="10" t="s">
        <v>777</v>
      </c>
      <c r="M114" s="10" t="s">
        <v>778</v>
      </c>
      <c r="N114" s="25" t="s">
        <v>32</v>
      </c>
      <c r="O114" s="10" t="s">
        <v>31</v>
      </c>
      <c r="AC114" s="10" t="s">
        <v>655</v>
      </c>
      <c r="AD114" s="10" t="str">
        <f t="shared" si="9"/>
        <v>ListDescArt235_N/A_N/A</v>
      </c>
      <c r="AE114" s="10" t="s">
        <v>656</v>
      </c>
      <c r="AF114" s="10" t="s">
        <v>27</v>
      </c>
      <c r="AG114" s="31" t="s">
        <v>27</v>
      </c>
      <c r="AH114" s="11" t="s">
        <v>769</v>
      </c>
      <c r="AI114" s="12">
        <v>2</v>
      </c>
      <c r="AJ114" s="50" t="s">
        <v>27</v>
      </c>
    </row>
    <row r="115" spans="8:36" x14ac:dyDescent="0.25">
      <c r="H115" s="10"/>
      <c r="I115" s="10" t="s">
        <v>779</v>
      </c>
      <c r="J115" s="10" t="s">
        <v>105</v>
      </c>
      <c r="K115" s="30" t="s">
        <v>106</v>
      </c>
      <c r="L115" s="10" t="s">
        <v>780</v>
      </c>
      <c r="M115" s="10" t="s">
        <v>781</v>
      </c>
      <c r="N115" s="25" t="s">
        <v>32</v>
      </c>
      <c r="O115" s="10" t="s">
        <v>31</v>
      </c>
      <c r="AC115" s="10" t="s">
        <v>660</v>
      </c>
      <c r="AD115" s="10" t="str">
        <f t="shared" si="9"/>
        <v>ListDescArt236_N/A_N/A</v>
      </c>
      <c r="AE115" s="10" t="s">
        <v>661</v>
      </c>
      <c r="AF115" s="10" t="s">
        <v>27</v>
      </c>
      <c r="AG115" s="31" t="s">
        <v>27</v>
      </c>
      <c r="AH115" s="11" t="s">
        <v>782</v>
      </c>
      <c r="AI115" s="12">
        <v>8</v>
      </c>
      <c r="AJ115" s="50" t="s">
        <v>783</v>
      </c>
    </row>
    <row r="116" spans="8:36" x14ac:dyDescent="0.25">
      <c r="H116" s="25" t="s">
        <v>784</v>
      </c>
      <c r="I116" s="10" t="s">
        <v>785</v>
      </c>
      <c r="J116" s="10" t="s">
        <v>105</v>
      </c>
      <c r="K116" s="10" t="s">
        <v>106</v>
      </c>
      <c r="L116" s="10" t="s">
        <v>786</v>
      </c>
      <c r="M116" s="10" t="s">
        <v>787</v>
      </c>
      <c r="N116" s="10" t="s">
        <v>249</v>
      </c>
      <c r="O116" s="10" t="s">
        <v>31</v>
      </c>
      <c r="AC116" s="10" t="s">
        <v>665</v>
      </c>
      <c r="AD116" s="10" t="str">
        <f t="shared" si="9"/>
        <v>ListDescArt237_N/A_N/A</v>
      </c>
      <c r="AE116" s="10" t="s">
        <v>666</v>
      </c>
      <c r="AF116" s="10" t="s">
        <v>27</v>
      </c>
      <c r="AG116" s="31" t="s">
        <v>27</v>
      </c>
      <c r="AH116" s="11" t="s">
        <v>782</v>
      </c>
      <c r="AI116" s="12">
        <v>16</v>
      </c>
      <c r="AJ116" s="50" t="s">
        <v>788</v>
      </c>
    </row>
    <row r="117" spans="8:36" x14ac:dyDescent="0.25">
      <c r="H117" s="25"/>
      <c r="I117" s="10" t="s">
        <v>789</v>
      </c>
      <c r="J117" s="10" t="s">
        <v>105</v>
      </c>
      <c r="K117" s="10" t="s">
        <v>106</v>
      </c>
      <c r="L117" s="10" t="s">
        <v>790</v>
      </c>
      <c r="M117" s="10" t="s">
        <v>791</v>
      </c>
      <c r="N117" s="10" t="s">
        <v>249</v>
      </c>
      <c r="O117" s="10" t="s">
        <v>31</v>
      </c>
      <c r="AC117" s="10" t="s">
        <v>670</v>
      </c>
      <c r="AD117" s="10" t="str">
        <f t="shared" si="9"/>
        <v>ListDescArt238_N/A_N/A</v>
      </c>
      <c r="AE117" s="10" t="s">
        <v>671</v>
      </c>
      <c r="AF117" s="10" t="s">
        <v>27</v>
      </c>
      <c r="AG117" s="31" t="s">
        <v>27</v>
      </c>
      <c r="AH117" s="11" t="s">
        <v>438</v>
      </c>
      <c r="AI117" s="12">
        <v>24</v>
      </c>
      <c r="AJ117" s="50" t="s">
        <v>792</v>
      </c>
    </row>
    <row r="118" spans="8:36" x14ac:dyDescent="0.25">
      <c r="H118" s="25"/>
      <c r="I118" s="51" t="s">
        <v>793</v>
      </c>
      <c r="J118" s="10" t="s">
        <v>105</v>
      </c>
      <c r="K118" s="10" t="s">
        <v>106</v>
      </c>
      <c r="L118" s="10" t="s">
        <v>794</v>
      </c>
      <c r="M118" s="10" t="s">
        <v>795</v>
      </c>
      <c r="N118" s="10" t="s">
        <v>32</v>
      </c>
      <c r="O118" s="10" t="s">
        <v>31</v>
      </c>
      <c r="AC118" s="10" t="s">
        <v>674</v>
      </c>
      <c r="AD118" s="10" t="str">
        <f t="shared" si="9"/>
        <v>ListDescArt239_N/A_N/A</v>
      </c>
      <c r="AE118" s="10" t="s">
        <v>675</v>
      </c>
      <c r="AF118" s="10" t="s">
        <v>27</v>
      </c>
      <c r="AG118" s="31" t="s">
        <v>27</v>
      </c>
      <c r="AH118" s="11" t="s">
        <v>438</v>
      </c>
      <c r="AI118" s="12">
        <v>16</v>
      </c>
      <c r="AJ118" s="50" t="s">
        <v>796</v>
      </c>
    </row>
    <row r="119" spans="8:36" x14ac:dyDescent="0.25">
      <c r="H119" s="25"/>
      <c r="I119" s="10" t="s">
        <v>797</v>
      </c>
      <c r="J119" s="10" t="s">
        <v>105</v>
      </c>
      <c r="K119" s="10" t="s">
        <v>106</v>
      </c>
      <c r="L119" s="10" t="s">
        <v>798</v>
      </c>
      <c r="M119" s="10" t="s">
        <v>799</v>
      </c>
      <c r="N119" s="25" t="s">
        <v>46</v>
      </c>
      <c r="O119" s="10" t="s">
        <v>31</v>
      </c>
      <c r="AC119" s="10" t="s">
        <v>679</v>
      </c>
      <c r="AD119" s="10" t="str">
        <f t="shared" si="9"/>
        <v>ListDescArt240_N/A_N/A</v>
      </c>
      <c r="AE119" s="10" t="s">
        <v>680</v>
      </c>
      <c r="AF119" s="10" t="s">
        <v>27</v>
      </c>
      <c r="AG119" s="31" t="s">
        <v>27</v>
      </c>
      <c r="AH119" s="11" t="s">
        <v>485</v>
      </c>
      <c r="AI119" s="12">
        <v>16</v>
      </c>
      <c r="AJ119" s="50" t="s">
        <v>800</v>
      </c>
    </row>
    <row r="120" spans="8:36" x14ac:dyDescent="0.25">
      <c r="H120" s="25"/>
      <c r="I120" s="10" t="s">
        <v>801</v>
      </c>
      <c r="J120" s="10" t="s">
        <v>105</v>
      </c>
      <c r="K120" s="10" t="s">
        <v>106</v>
      </c>
      <c r="L120" s="10" t="s">
        <v>802</v>
      </c>
      <c r="M120" s="10" t="s">
        <v>803</v>
      </c>
      <c r="N120" s="25" t="s">
        <v>46</v>
      </c>
      <c r="O120" s="10" t="s">
        <v>31</v>
      </c>
      <c r="AC120" s="10" t="s">
        <v>684</v>
      </c>
      <c r="AD120" s="10" t="str">
        <f t="shared" si="9"/>
        <v>ListDescArt241_N/A_N/A</v>
      </c>
      <c r="AE120" s="10" t="s">
        <v>685</v>
      </c>
      <c r="AF120" s="10" t="s">
        <v>27</v>
      </c>
      <c r="AG120" s="31" t="s">
        <v>27</v>
      </c>
      <c r="AH120" s="11" t="s">
        <v>804</v>
      </c>
      <c r="AI120" s="12">
        <v>16</v>
      </c>
      <c r="AJ120" s="50" t="s">
        <v>805</v>
      </c>
    </row>
    <row r="121" spans="8:36" x14ac:dyDescent="0.25">
      <c r="H121" s="25"/>
      <c r="I121" s="10" t="s">
        <v>806</v>
      </c>
      <c r="J121" s="10" t="s">
        <v>105</v>
      </c>
      <c r="K121" s="10" t="s">
        <v>106</v>
      </c>
      <c r="L121" s="10" t="s">
        <v>807</v>
      </c>
      <c r="M121" s="10" t="s">
        <v>808</v>
      </c>
      <c r="N121" s="10" t="s">
        <v>32</v>
      </c>
      <c r="O121" s="10" t="s">
        <v>31</v>
      </c>
      <c r="AC121" s="10" t="s">
        <v>688</v>
      </c>
      <c r="AD121" s="10" t="str">
        <f t="shared" si="9"/>
        <v>ListDescArt433_N/A_N/A</v>
      </c>
      <c r="AE121" s="10" t="s">
        <v>689</v>
      </c>
      <c r="AF121" s="10" t="s">
        <v>27</v>
      </c>
      <c r="AG121" s="31" t="s">
        <v>27</v>
      </c>
      <c r="AH121" s="34" t="s">
        <v>546</v>
      </c>
      <c r="AI121" s="10">
        <v>15</v>
      </c>
      <c r="AJ121" s="10" t="s">
        <v>809</v>
      </c>
    </row>
    <row r="122" spans="8:36" x14ac:dyDescent="0.25">
      <c r="H122" s="25"/>
      <c r="I122" s="10" t="s">
        <v>810</v>
      </c>
      <c r="J122" s="10" t="s">
        <v>105</v>
      </c>
      <c r="K122" s="10" t="s">
        <v>106</v>
      </c>
      <c r="L122" s="10" t="s">
        <v>811</v>
      </c>
      <c r="M122" s="10" t="s">
        <v>812</v>
      </c>
      <c r="N122" s="25" t="s">
        <v>30</v>
      </c>
      <c r="O122" s="10" t="s">
        <v>31</v>
      </c>
      <c r="AC122" s="10" t="s">
        <v>691</v>
      </c>
      <c r="AD122" s="10" t="str">
        <f t="shared" si="9"/>
        <v>ListDescArt434_N/A_N/A</v>
      </c>
      <c r="AE122" s="10" t="s">
        <v>692</v>
      </c>
      <c r="AF122" s="10" t="s">
        <v>27</v>
      </c>
      <c r="AG122" s="31" t="s">
        <v>27</v>
      </c>
      <c r="AH122" s="34" t="s">
        <v>769</v>
      </c>
      <c r="AI122" s="10">
        <v>3</v>
      </c>
      <c r="AJ122" s="10" t="s">
        <v>813</v>
      </c>
    </row>
    <row r="123" spans="8:36" x14ac:dyDescent="0.25">
      <c r="H123" s="25"/>
      <c r="I123" s="10" t="s">
        <v>814</v>
      </c>
      <c r="J123" s="10" t="s">
        <v>105</v>
      </c>
      <c r="K123" s="10" t="s">
        <v>106</v>
      </c>
      <c r="L123" s="10" t="s">
        <v>815</v>
      </c>
      <c r="M123" s="10" t="s">
        <v>816</v>
      </c>
      <c r="N123" s="25" t="s">
        <v>30</v>
      </c>
      <c r="O123" s="10" t="s">
        <v>31</v>
      </c>
      <c r="AC123" s="10" t="s">
        <v>694</v>
      </c>
      <c r="AD123" s="10" t="str">
        <f t="shared" si="9"/>
        <v>ListDescArt435_N/A_N/A</v>
      </c>
      <c r="AE123" s="10" t="s">
        <v>695</v>
      </c>
      <c r="AF123" s="10" t="s">
        <v>27</v>
      </c>
      <c r="AG123" s="31" t="s">
        <v>27</v>
      </c>
      <c r="AH123" s="34" t="s">
        <v>629</v>
      </c>
      <c r="AI123" s="10">
        <v>5</v>
      </c>
      <c r="AJ123" s="10" t="s">
        <v>817</v>
      </c>
    </row>
    <row r="124" spans="8:36" x14ac:dyDescent="0.25">
      <c r="H124" s="25"/>
      <c r="I124" s="10" t="s">
        <v>818</v>
      </c>
      <c r="J124" s="10" t="s">
        <v>105</v>
      </c>
      <c r="K124" s="10" t="s">
        <v>106</v>
      </c>
      <c r="L124" s="10" t="s">
        <v>819</v>
      </c>
      <c r="M124" s="10" t="s">
        <v>820</v>
      </c>
      <c r="N124" s="10" t="s">
        <v>32</v>
      </c>
      <c r="O124" s="10" t="s">
        <v>31</v>
      </c>
      <c r="AC124" s="10" t="s">
        <v>698</v>
      </c>
      <c r="AD124" s="10" t="str">
        <f t="shared" si="9"/>
        <v>ListDescArt436_N/A_N/A</v>
      </c>
      <c r="AE124" s="10" t="s">
        <v>699</v>
      </c>
      <c r="AF124" s="10" t="s">
        <v>27</v>
      </c>
      <c r="AG124" s="31" t="s">
        <v>27</v>
      </c>
      <c r="AH124" s="34" t="s">
        <v>629</v>
      </c>
      <c r="AI124" s="10">
        <v>5</v>
      </c>
      <c r="AJ124" s="10" t="s">
        <v>821</v>
      </c>
    </row>
    <row r="125" spans="8:36" x14ac:dyDescent="0.25">
      <c r="H125" s="10"/>
      <c r="I125" s="10" t="s">
        <v>822</v>
      </c>
      <c r="J125" s="10" t="s">
        <v>105</v>
      </c>
      <c r="K125" s="10" t="s">
        <v>106</v>
      </c>
      <c r="L125" s="10" t="s">
        <v>823</v>
      </c>
      <c r="M125" s="10" t="s">
        <v>824</v>
      </c>
      <c r="N125" s="10" t="s">
        <v>249</v>
      </c>
      <c r="O125" s="10" t="s">
        <v>31</v>
      </c>
      <c r="AC125" s="10" t="s">
        <v>702</v>
      </c>
      <c r="AD125" s="10" t="str">
        <f t="shared" si="9"/>
        <v>ListDescArt454_N/A_N/A</v>
      </c>
      <c r="AE125" s="10" t="s">
        <v>703</v>
      </c>
      <c r="AF125" s="10" t="s">
        <v>27</v>
      </c>
      <c r="AG125" s="31" t="s">
        <v>27</v>
      </c>
      <c r="AH125" s="34" t="s">
        <v>825</v>
      </c>
      <c r="AI125" s="12">
        <v>16</v>
      </c>
      <c r="AJ125" s="10" t="s">
        <v>826</v>
      </c>
    </row>
    <row r="126" spans="8:36" x14ac:dyDescent="0.25">
      <c r="H126" s="10"/>
      <c r="I126" s="10" t="s">
        <v>827</v>
      </c>
      <c r="J126" s="10" t="s">
        <v>105</v>
      </c>
      <c r="K126" s="10" t="s">
        <v>106</v>
      </c>
      <c r="L126" s="10" t="s">
        <v>828</v>
      </c>
      <c r="M126" s="10" t="s">
        <v>829</v>
      </c>
      <c r="N126" s="10" t="s">
        <v>249</v>
      </c>
      <c r="O126" s="10" t="s">
        <v>31</v>
      </c>
      <c r="AC126" s="10" t="s">
        <v>706</v>
      </c>
      <c r="AD126" s="10" t="str">
        <f t="shared" si="9"/>
        <v>ListDescArt455_N/A_N/A</v>
      </c>
      <c r="AE126" s="10" t="s">
        <v>707</v>
      </c>
      <c r="AF126" s="10" t="s">
        <v>27</v>
      </c>
      <c r="AG126" s="31" t="s">
        <v>27</v>
      </c>
      <c r="AH126" s="34" t="s">
        <v>582</v>
      </c>
      <c r="AI126" s="12">
        <v>8</v>
      </c>
      <c r="AJ126" s="10" t="s">
        <v>830</v>
      </c>
    </row>
    <row r="127" spans="8:36" x14ac:dyDescent="0.25">
      <c r="H127" s="10"/>
      <c r="I127" s="10" t="s">
        <v>831</v>
      </c>
      <c r="J127" s="10" t="s">
        <v>105</v>
      </c>
      <c r="K127" s="10" t="s">
        <v>106</v>
      </c>
      <c r="L127" s="10" t="s">
        <v>832</v>
      </c>
      <c r="M127" s="10" t="s">
        <v>833</v>
      </c>
      <c r="N127" s="10" t="s">
        <v>32</v>
      </c>
      <c r="O127" s="10" t="s">
        <v>31</v>
      </c>
      <c r="AC127" s="10" t="s">
        <v>710</v>
      </c>
      <c r="AD127" s="10" t="str">
        <f t="shared" si="9"/>
        <v>ListDescArt456_N/A_N/A</v>
      </c>
      <c r="AE127" s="10" t="s">
        <v>711</v>
      </c>
      <c r="AF127" s="10" t="s">
        <v>27</v>
      </c>
      <c r="AG127" s="31" t="s">
        <v>27</v>
      </c>
      <c r="AH127" s="34" t="s">
        <v>834</v>
      </c>
      <c r="AI127" s="12">
        <v>16</v>
      </c>
      <c r="AJ127" s="10" t="s">
        <v>835</v>
      </c>
    </row>
    <row r="128" spans="8:36" x14ac:dyDescent="0.25">
      <c r="H128" s="25" t="s">
        <v>278</v>
      </c>
      <c r="I128" s="10" t="s">
        <v>836</v>
      </c>
      <c r="J128" s="10" t="s">
        <v>105</v>
      </c>
      <c r="K128" s="10" t="s">
        <v>106</v>
      </c>
      <c r="L128" s="10" t="s">
        <v>837</v>
      </c>
      <c r="M128" s="10" t="s">
        <v>838</v>
      </c>
      <c r="N128" s="10" t="s">
        <v>32</v>
      </c>
      <c r="O128" s="10" t="s">
        <v>31</v>
      </c>
      <c r="AC128" s="10" t="s">
        <v>714</v>
      </c>
      <c r="AD128" s="10" t="str">
        <f t="shared" si="9"/>
        <v>ListDescArt457_N/A_N/A</v>
      </c>
      <c r="AE128" s="10" t="s">
        <v>715</v>
      </c>
      <c r="AF128" s="10" t="s">
        <v>27</v>
      </c>
      <c r="AG128" s="31" t="s">
        <v>27</v>
      </c>
      <c r="AH128" s="34" t="s">
        <v>582</v>
      </c>
      <c r="AI128" s="12">
        <v>24</v>
      </c>
      <c r="AJ128" s="10" t="s">
        <v>839</v>
      </c>
    </row>
    <row r="129" spans="8:36" x14ac:dyDescent="0.25">
      <c r="H129" s="25"/>
      <c r="I129" s="10" t="s">
        <v>840</v>
      </c>
      <c r="J129" s="10" t="s">
        <v>105</v>
      </c>
      <c r="K129" s="10" t="s">
        <v>106</v>
      </c>
      <c r="L129" s="10" t="s">
        <v>841</v>
      </c>
      <c r="M129" s="10" t="s">
        <v>842</v>
      </c>
      <c r="N129" s="10" t="s">
        <v>32</v>
      </c>
      <c r="O129" s="10" t="s">
        <v>31</v>
      </c>
      <c r="AC129" s="10" t="s">
        <v>717</v>
      </c>
      <c r="AD129" s="10" t="str">
        <f t="shared" si="9"/>
        <v>ListDescArt458_N/A_N/A</v>
      </c>
      <c r="AE129" s="10" t="s">
        <v>718</v>
      </c>
      <c r="AF129" s="10" t="s">
        <v>27</v>
      </c>
      <c r="AG129" s="31" t="s">
        <v>27</v>
      </c>
      <c r="AH129" s="34" t="s">
        <v>843</v>
      </c>
      <c r="AI129" s="12">
        <v>160</v>
      </c>
      <c r="AJ129" s="10" t="s">
        <v>844</v>
      </c>
    </row>
    <row r="130" spans="8:36" x14ac:dyDescent="0.25">
      <c r="H130" s="25"/>
      <c r="I130" s="10" t="s">
        <v>845</v>
      </c>
      <c r="J130" s="10" t="s">
        <v>105</v>
      </c>
      <c r="K130" s="10" t="s">
        <v>106</v>
      </c>
      <c r="L130" s="10" t="s">
        <v>846</v>
      </c>
      <c r="M130" s="10" t="s">
        <v>847</v>
      </c>
      <c r="N130" s="10" t="s">
        <v>32</v>
      </c>
      <c r="O130" s="10" t="s">
        <v>31</v>
      </c>
      <c r="AC130" s="10" t="s">
        <v>720</v>
      </c>
      <c r="AD130" s="10" t="str">
        <f t="shared" si="9"/>
        <v>ListDescArt459_N/A_N/A</v>
      </c>
      <c r="AE130" s="10" t="s">
        <v>721</v>
      </c>
      <c r="AF130" s="10" t="s">
        <v>27</v>
      </c>
      <c r="AG130" s="31" t="s">
        <v>27</v>
      </c>
      <c r="AH130" s="34" t="s">
        <v>848</v>
      </c>
      <c r="AI130" s="12">
        <v>80</v>
      </c>
      <c r="AJ130" s="10" t="s">
        <v>849</v>
      </c>
    </row>
    <row r="131" spans="8:36" x14ac:dyDescent="0.25">
      <c r="H131" s="25"/>
      <c r="I131" s="10" t="s">
        <v>850</v>
      </c>
      <c r="J131" s="10" t="s">
        <v>105</v>
      </c>
      <c r="K131" s="10" t="s">
        <v>106</v>
      </c>
      <c r="L131" s="10" t="s">
        <v>851</v>
      </c>
      <c r="M131" s="10" t="s">
        <v>852</v>
      </c>
      <c r="N131" s="10" t="s">
        <v>32</v>
      </c>
      <c r="O131" s="10" t="s">
        <v>31</v>
      </c>
      <c r="AC131" s="10" t="s">
        <v>723</v>
      </c>
      <c r="AD131" s="10" t="str">
        <f t="shared" si="9"/>
        <v>ListDescArt460_N/A_N/A</v>
      </c>
      <c r="AE131" s="10" t="s">
        <v>724</v>
      </c>
      <c r="AF131" s="10" t="s">
        <v>27</v>
      </c>
      <c r="AG131" s="31" t="s">
        <v>27</v>
      </c>
      <c r="AH131" s="34" t="s">
        <v>834</v>
      </c>
      <c r="AI131" s="12">
        <v>8</v>
      </c>
      <c r="AJ131" s="10" t="s">
        <v>853</v>
      </c>
    </row>
    <row r="132" spans="8:36" x14ac:dyDescent="0.25">
      <c r="H132" s="25"/>
      <c r="I132" s="10" t="s">
        <v>854</v>
      </c>
      <c r="J132" s="10" t="s">
        <v>105</v>
      </c>
      <c r="K132" s="10" t="s">
        <v>106</v>
      </c>
      <c r="L132" s="10" t="s">
        <v>855</v>
      </c>
      <c r="M132" s="10" t="s">
        <v>856</v>
      </c>
      <c r="N132" s="10" t="s">
        <v>32</v>
      </c>
      <c r="O132" s="10" t="s">
        <v>31</v>
      </c>
      <c r="AC132" s="10" t="s">
        <v>726</v>
      </c>
      <c r="AD132" s="10" t="str">
        <f t="shared" si="9"/>
        <v>ListDescArt461_N/A_N/A</v>
      </c>
      <c r="AE132" s="10" t="s">
        <v>727</v>
      </c>
      <c r="AF132" s="10" t="s">
        <v>27</v>
      </c>
      <c r="AG132" s="31" t="s">
        <v>27</v>
      </c>
      <c r="AH132" s="34" t="s">
        <v>582</v>
      </c>
      <c r="AI132" s="12">
        <v>12</v>
      </c>
      <c r="AJ132" s="10" t="s">
        <v>857</v>
      </c>
    </row>
    <row r="133" spans="8:36" x14ac:dyDescent="0.25">
      <c r="H133" s="25"/>
      <c r="I133" s="10" t="s">
        <v>858</v>
      </c>
      <c r="J133" s="10" t="s">
        <v>105</v>
      </c>
      <c r="K133" s="10" t="s">
        <v>106</v>
      </c>
      <c r="L133" s="10" t="s">
        <v>859</v>
      </c>
      <c r="M133" s="10" t="s">
        <v>860</v>
      </c>
      <c r="N133" s="10" t="s">
        <v>32</v>
      </c>
      <c r="O133" s="10" t="s">
        <v>31</v>
      </c>
      <c r="AC133" s="10" t="s">
        <v>729</v>
      </c>
      <c r="AD133" s="10" t="str">
        <f t="shared" si="9"/>
        <v>ListDescArt462_N/A_N/A</v>
      </c>
      <c r="AE133" s="10" t="s">
        <v>730</v>
      </c>
      <c r="AF133" s="10" t="s">
        <v>27</v>
      </c>
      <c r="AG133" s="31" t="s">
        <v>27</v>
      </c>
      <c r="AH133" s="34" t="s">
        <v>861</v>
      </c>
      <c r="AI133" s="12">
        <v>80</v>
      </c>
      <c r="AJ133" s="10" t="s">
        <v>862</v>
      </c>
    </row>
    <row r="134" spans="8:36" x14ac:dyDescent="0.25">
      <c r="H134" s="25"/>
      <c r="I134" s="10" t="s">
        <v>863</v>
      </c>
      <c r="J134" s="10" t="s">
        <v>105</v>
      </c>
      <c r="K134" s="10" t="s">
        <v>106</v>
      </c>
      <c r="L134" s="10" t="s">
        <v>864</v>
      </c>
      <c r="M134" s="10" t="s">
        <v>865</v>
      </c>
      <c r="N134" s="10" t="s">
        <v>32</v>
      </c>
      <c r="O134" s="10" t="s">
        <v>31</v>
      </c>
      <c r="AC134" s="10" t="s">
        <v>734</v>
      </c>
      <c r="AD134" s="10" t="str">
        <f t="shared" ref="AD134:AD141" si="10">CONCATENATE(AE134,"_",AF134,"_",AG134)</f>
        <v>ListDescArt073_Baixa_N/A</v>
      </c>
      <c r="AE134" s="10" t="s">
        <v>735</v>
      </c>
      <c r="AF134" s="10" t="s">
        <v>47</v>
      </c>
      <c r="AG134" s="31" t="s">
        <v>27</v>
      </c>
      <c r="AH134" s="11" t="s">
        <v>329</v>
      </c>
      <c r="AI134" s="12">
        <v>1</v>
      </c>
      <c r="AJ134" s="50" t="s">
        <v>866</v>
      </c>
    </row>
    <row r="135" spans="8:36" x14ac:dyDescent="0.25">
      <c r="H135" s="25"/>
      <c r="I135" s="10" t="s">
        <v>867</v>
      </c>
      <c r="J135" s="10" t="s">
        <v>105</v>
      </c>
      <c r="K135" s="10" t="s">
        <v>106</v>
      </c>
      <c r="L135" s="10" t="s">
        <v>868</v>
      </c>
      <c r="M135" s="10" t="s">
        <v>869</v>
      </c>
      <c r="N135" s="10" t="s">
        <v>32</v>
      </c>
      <c r="O135" s="10" t="s">
        <v>31</v>
      </c>
      <c r="AC135" s="10"/>
      <c r="AD135" s="10" t="str">
        <f t="shared" si="10"/>
        <v>ListDescArt073_Média_N/A</v>
      </c>
      <c r="AE135" s="10" t="s">
        <v>735</v>
      </c>
      <c r="AF135" s="10" t="s">
        <v>63</v>
      </c>
      <c r="AG135" s="31" t="s">
        <v>27</v>
      </c>
      <c r="AH135" s="11" t="s">
        <v>329</v>
      </c>
      <c r="AI135" s="12">
        <v>4</v>
      </c>
      <c r="AJ135" s="50" t="s">
        <v>870</v>
      </c>
    </row>
    <row r="136" spans="8:36" x14ac:dyDescent="0.25">
      <c r="H136" s="25"/>
      <c r="I136" s="10" t="s">
        <v>871</v>
      </c>
      <c r="J136" s="10" t="s">
        <v>105</v>
      </c>
      <c r="K136" s="10" t="s">
        <v>106</v>
      </c>
      <c r="L136" s="10" t="s">
        <v>872</v>
      </c>
      <c r="M136" s="10" t="s">
        <v>873</v>
      </c>
      <c r="N136" s="10" t="s">
        <v>32</v>
      </c>
      <c r="O136" s="10" t="s">
        <v>31</v>
      </c>
      <c r="AC136" s="10"/>
      <c r="AD136" s="10" t="str">
        <f t="shared" si="10"/>
        <v>ListDescArt073_Alta_N/A</v>
      </c>
      <c r="AE136" s="10" t="s">
        <v>735</v>
      </c>
      <c r="AF136" s="10" t="s">
        <v>78</v>
      </c>
      <c r="AG136" s="31" t="s">
        <v>27</v>
      </c>
      <c r="AH136" s="11" t="s">
        <v>329</v>
      </c>
      <c r="AI136" s="12">
        <v>12</v>
      </c>
      <c r="AJ136" s="50" t="s">
        <v>27</v>
      </c>
    </row>
    <row r="137" spans="8:36" x14ac:dyDescent="0.25">
      <c r="H137" s="25"/>
      <c r="I137" s="10" t="s">
        <v>874</v>
      </c>
      <c r="J137" s="10" t="s">
        <v>105</v>
      </c>
      <c r="K137" s="10" t="s">
        <v>106</v>
      </c>
      <c r="L137" s="10" t="s">
        <v>875</v>
      </c>
      <c r="M137" s="10" t="s">
        <v>876</v>
      </c>
      <c r="N137" s="10" t="s">
        <v>32</v>
      </c>
      <c r="O137" s="10" t="s">
        <v>31</v>
      </c>
      <c r="AC137" s="10" t="s">
        <v>737</v>
      </c>
      <c r="AD137" s="10" t="str">
        <f t="shared" si="10"/>
        <v>ListDescArt074_Baixa_N/A</v>
      </c>
      <c r="AE137" s="10" t="s">
        <v>738</v>
      </c>
      <c r="AF137" s="10" t="s">
        <v>47</v>
      </c>
      <c r="AG137" s="31" t="s">
        <v>27</v>
      </c>
      <c r="AH137" s="11" t="s">
        <v>877</v>
      </c>
      <c r="AI137" s="12">
        <v>0.5</v>
      </c>
      <c r="AJ137" s="50" t="s">
        <v>878</v>
      </c>
    </row>
    <row r="138" spans="8:36" x14ac:dyDescent="0.25">
      <c r="H138" s="25"/>
      <c r="I138" s="10" t="s">
        <v>879</v>
      </c>
      <c r="J138" s="10" t="s">
        <v>105</v>
      </c>
      <c r="K138" s="10" t="s">
        <v>106</v>
      </c>
      <c r="L138" s="10" t="s">
        <v>880</v>
      </c>
      <c r="M138" s="10" t="s">
        <v>881</v>
      </c>
      <c r="N138" s="10" t="s">
        <v>32</v>
      </c>
      <c r="O138" s="10" t="s">
        <v>31</v>
      </c>
      <c r="AC138" s="10"/>
      <c r="AD138" s="10" t="str">
        <f t="shared" si="10"/>
        <v>ListDescArt074_Média_N/A</v>
      </c>
      <c r="AE138" s="10" t="s">
        <v>738</v>
      </c>
      <c r="AF138" s="10" t="s">
        <v>63</v>
      </c>
      <c r="AG138" s="31" t="s">
        <v>27</v>
      </c>
      <c r="AH138" s="11" t="s">
        <v>877</v>
      </c>
      <c r="AI138" s="12">
        <v>2</v>
      </c>
      <c r="AJ138" s="50" t="s">
        <v>882</v>
      </c>
    </row>
    <row r="139" spans="8:36" x14ac:dyDescent="0.25">
      <c r="H139" s="10"/>
      <c r="I139" s="10" t="s">
        <v>883</v>
      </c>
      <c r="J139" s="10" t="s">
        <v>26</v>
      </c>
      <c r="K139" s="26" t="s">
        <v>27</v>
      </c>
      <c r="L139" s="35" t="s">
        <v>884</v>
      </c>
      <c r="M139" t="s">
        <v>885</v>
      </c>
      <c r="N139" s="10" t="s">
        <v>32</v>
      </c>
      <c r="O139" s="10" t="s">
        <v>31</v>
      </c>
      <c r="AC139" s="10"/>
      <c r="AD139" s="10" t="str">
        <f t="shared" si="10"/>
        <v>ListDescArt074_Alta_N/A</v>
      </c>
      <c r="AE139" s="10" t="s">
        <v>738</v>
      </c>
      <c r="AF139" s="10" t="s">
        <v>78</v>
      </c>
      <c r="AG139" s="31" t="s">
        <v>27</v>
      </c>
      <c r="AH139" s="11" t="s">
        <v>877</v>
      </c>
      <c r="AI139" s="12">
        <v>6</v>
      </c>
      <c r="AJ139" s="50" t="s">
        <v>886</v>
      </c>
    </row>
    <row r="140" spans="8:36" x14ac:dyDescent="0.25">
      <c r="H140" s="48" t="s">
        <v>287</v>
      </c>
      <c r="I140" s="49" t="s">
        <v>887</v>
      </c>
      <c r="J140" s="10" t="s">
        <v>105</v>
      </c>
      <c r="K140" s="10" t="s">
        <v>106</v>
      </c>
      <c r="L140" s="10" t="s">
        <v>888</v>
      </c>
      <c r="M140" s="10" t="s">
        <v>889</v>
      </c>
      <c r="N140" s="10" t="s">
        <v>32</v>
      </c>
      <c r="O140" s="10" t="s">
        <v>31</v>
      </c>
      <c r="AC140" s="10" t="s">
        <v>740</v>
      </c>
      <c r="AD140" s="10" t="str">
        <f t="shared" si="10"/>
        <v>ListDescArt075_N/A_N/A</v>
      </c>
      <c r="AE140" s="10" t="s">
        <v>741</v>
      </c>
      <c r="AF140" s="10" t="s">
        <v>27</v>
      </c>
      <c r="AG140" s="31" t="s">
        <v>27</v>
      </c>
      <c r="AH140" s="11" t="s">
        <v>347</v>
      </c>
      <c r="AI140" s="12">
        <v>8</v>
      </c>
      <c r="AJ140" s="50" t="s">
        <v>890</v>
      </c>
    </row>
    <row r="141" spans="8:36" x14ac:dyDescent="0.25">
      <c r="H141" s="25"/>
      <c r="I141" s="10" t="s">
        <v>891</v>
      </c>
      <c r="J141" s="10" t="s">
        <v>105</v>
      </c>
      <c r="K141" s="10" t="s">
        <v>106</v>
      </c>
      <c r="L141" s="10" t="s">
        <v>892</v>
      </c>
      <c r="M141" s="10" t="s">
        <v>893</v>
      </c>
      <c r="N141" s="10" t="s">
        <v>32</v>
      </c>
      <c r="O141" s="10" t="s">
        <v>31</v>
      </c>
      <c r="AC141" s="10" t="s">
        <v>743</v>
      </c>
      <c r="AD141" s="10" t="str">
        <f t="shared" si="10"/>
        <v>ListDescArt076_N/A_N/A</v>
      </c>
      <c r="AE141" s="10" t="s">
        <v>744</v>
      </c>
      <c r="AF141" s="31" t="s">
        <v>27</v>
      </c>
      <c r="AG141" s="31" t="s">
        <v>27</v>
      </c>
      <c r="AH141" s="11" t="s">
        <v>877</v>
      </c>
      <c r="AI141" s="12">
        <v>1.5</v>
      </c>
      <c r="AJ141" s="50" t="s">
        <v>27</v>
      </c>
    </row>
    <row r="142" spans="8:36" x14ac:dyDescent="0.25">
      <c r="H142" s="10"/>
      <c r="I142" s="10" t="s">
        <v>894</v>
      </c>
      <c r="J142" s="10" t="s">
        <v>271</v>
      </c>
      <c r="K142" s="10" t="s">
        <v>272</v>
      </c>
      <c r="L142" s="10" t="s">
        <v>895</v>
      </c>
      <c r="M142" s="10" t="s">
        <v>896</v>
      </c>
      <c r="N142" s="10" t="s">
        <v>32</v>
      </c>
      <c r="O142" s="10" t="s">
        <v>31</v>
      </c>
      <c r="AC142" s="10" t="s">
        <v>748</v>
      </c>
      <c r="AD142" s="10" t="str">
        <f t="shared" ref="AD142:AD147" si="11">CONCATENATE(AE142,"_",AF142,"_",AG142)</f>
        <v>ListDescArt077_N/A_N/A</v>
      </c>
      <c r="AE142" s="10" t="s">
        <v>749</v>
      </c>
      <c r="AF142" s="31" t="s">
        <v>27</v>
      </c>
      <c r="AG142" s="31" t="s">
        <v>27</v>
      </c>
      <c r="AH142" s="11" t="s">
        <v>877</v>
      </c>
      <c r="AI142" s="12">
        <v>0.75</v>
      </c>
      <c r="AJ142" s="50" t="s">
        <v>27</v>
      </c>
    </row>
    <row r="143" spans="8:36" x14ac:dyDescent="0.25">
      <c r="H143" s="10"/>
      <c r="I143" s="10" t="s">
        <v>897</v>
      </c>
      <c r="J143" s="10" t="s">
        <v>271</v>
      </c>
      <c r="K143" s="10" t="s">
        <v>272</v>
      </c>
      <c r="L143" s="10" t="s">
        <v>898</v>
      </c>
      <c r="M143" s="10" t="s">
        <v>899</v>
      </c>
      <c r="N143" s="10" t="s">
        <v>32</v>
      </c>
      <c r="O143" s="10" t="s">
        <v>31</v>
      </c>
      <c r="AC143" s="10" t="s">
        <v>752</v>
      </c>
      <c r="AD143" s="10" t="str">
        <f t="shared" si="11"/>
        <v>ListDescArt078_N/A_N/A</v>
      </c>
      <c r="AE143" s="10" t="s">
        <v>753</v>
      </c>
      <c r="AF143" s="10" t="s">
        <v>27</v>
      </c>
      <c r="AG143" s="31" t="s">
        <v>27</v>
      </c>
      <c r="AH143" s="11" t="s">
        <v>900</v>
      </c>
      <c r="AI143" s="12">
        <v>2</v>
      </c>
      <c r="AJ143" s="50" t="s">
        <v>901</v>
      </c>
    </row>
    <row r="144" spans="8:36" x14ac:dyDescent="0.25">
      <c r="H144" s="25" t="s">
        <v>297</v>
      </c>
      <c r="I144" s="10" t="s">
        <v>902</v>
      </c>
      <c r="J144" s="10" t="s">
        <v>44</v>
      </c>
      <c r="K144" s="30" t="s">
        <v>45</v>
      </c>
      <c r="L144" s="10" t="s">
        <v>903</v>
      </c>
      <c r="M144" s="10" t="s">
        <v>904</v>
      </c>
      <c r="N144" s="25" t="s">
        <v>32</v>
      </c>
      <c r="O144" s="10" t="s">
        <v>31</v>
      </c>
      <c r="AC144" s="10" t="s">
        <v>757</v>
      </c>
      <c r="AD144" s="10" t="str">
        <f t="shared" si="11"/>
        <v>ListDescArt079_Baixa_N/A</v>
      </c>
      <c r="AE144" s="10" t="s">
        <v>758</v>
      </c>
      <c r="AF144" s="10" t="s">
        <v>47</v>
      </c>
      <c r="AG144" s="31" t="s">
        <v>27</v>
      </c>
      <c r="AH144" s="11" t="s">
        <v>877</v>
      </c>
      <c r="AI144" s="12">
        <v>10</v>
      </c>
      <c r="AJ144" s="50" t="s">
        <v>905</v>
      </c>
    </row>
    <row r="145" spans="8:36" x14ac:dyDescent="0.25">
      <c r="H145" s="25"/>
      <c r="I145" s="10" t="s">
        <v>906</v>
      </c>
      <c r="J145" s="10" t="s">
        <v>44</v>
      </c>
      <c r="K145" s="30" t="s">
        <v>45</v>
      </c>
      <c r="L145" s="10" t="s">
        <v>907</v>
      </c>
      <c r="M145" s="10" t="s">
        <v>908</v>
      </c>
      <c r="N145" s="10" t="s">
        <v>32</v>
      </c>
      <c r="O145" s="10" t="s">
        <v>353</v>
      </c>
      <c r="AC145" s="10"/>
      <c r="AD145" s="10" t="str">
        <f t="shared" si="11"/>
        <v>ListDescArt079_Média_N/A</v>
      </c>
      <c r="AE145" s="10" t="s">
        <v>758</v>
      </c>
      <c r="AF145" s="10" t="s">
        <v>63</v>
      </c>
      <c r="AG145" s="31" t="s">
        <v>27</v>
      </c>
      <c r="AH145" s="11" t="s">
        <v>877</v>
      </c>
      <c r="AI145" s="12">
        <v>20</v>
      </c>
      <c r="AJ145" s="50" t="s">
        <v>909</v>
      </c>
    </row>
    <row r="146" spans="8:36" x14ac:dyDescent="0.25">
      <c r="H146" s="25"/>
      <c r="I146" s="10" t="s">
        <v>910</v>
      </c>
      <c r="J146" s="10" t="s">
        <v>204</v>
      </c>
      <c r="K146" s="30" t="s">
        <v>205</v>
      </c>
      <c r="L146" s="10" t="s">
        <v>911</v>
      </c>
      <c r="M146" s="10" t="s">
        <v>912</v>
      </c>
      <c r="N146" s="10" t="s">
        <v>32</v>
      </c>
      <c r="O146" s="10" t="s">
        <v>31</v>
      </c>
      <c r="AC146" s="10"/>
      <c r="AD146" s="10" t="str">
        <f t="shared" si="11"/>
        <v>ListDescArt079_Alta_N/A</v>
      </c>
      <c r="AE146" s="10" t="s">
        <v>758</v>
      </c>
      <c r="AF146" s="10" t="s">
        <v>78</v>
      </c>
      <c r="AG146" s="31" t="s">
        <v>27</v>
      </c>
      <c r="AH146" s="11" t="s">
        <v>877</v>
      </c>
      <c r="AI146" s="12">
        <v>30</v>
      </c>
      <c r="AJ146" s="50" t="s">
        <v>913</v>
      </c>
    </row>
    <row r="147" spans="8:36" x14ac:dyDescent="0.25">
      <c r="H147" s="25"/>
      <c r="I147" s="51" t="s">
        <v>914</v>
      </c>
      <c r="J147" s="10" t="s">
        <v>204</v>
      </c>
      <c r="K147" s="30" t="s">
        <v>205</v>
      </c>
      <c r="L147" s="10" t="s">
        <v>915</v>
      </c>
      <c r="M147" s="10" t="s">
        <v>916</v>
      </c>
      <c r="N147" s="10" t="s">
        <v>32</v>
      </c>
      <c r="O147" s="10" t="s">
        <v>31</v>
      </c>
      <c r="AC147" s="10" t="s">
        <v>760</v>
      </c>
      <c r="AD147" s="10" t="str">
        <f t="shared" si="11"/>
        <v>ListDescArt080_Baixa_N/A</v>
      </c>
      <c r="AE147" s="10" t="s">
        <v>761</v>
      </c>
      <c r="AF147" s="10" t="s">
        <v>47</v>
      </c>
      <c r="AG147" s="31" t="s">
        <v>27</v>
      </c>
      <c r="AH147" s="11" t="s">
        <v>877</v>
      </c>
      <c r="AI147" s="12">
        <v>5</v>
      </c>
      <c r="AJ147" s="50" t="s">
        <v>917</v>
      </c>
    </row>
    <row r="148" spans="8:36" x14ac:dyDescent="0.25">
      <c r="H148" s="25"/>
      <c r="I148" s="10" t="s">
        <v>918</v>
      </c>
      <c r="J148" s="10" t="s">
        <v>204</v>
      </c>
      <c r="K148" s="30" t="s">
        <v>205</v>
      </c>
      <c r="L148" s="10" t="s">
        <v>919</v>
      </c>
      <c r="M148" s="10" t="s">
        <v>920</v>
      </c>
      <c r="N148" s="10" t="s">
        <v>32</v>
      </c>
      <c r="O148" s="10" t="s">
        <v>31</v>
      </c>
      <c r="AC148" s="10"/>
      <c r="AD148" s="10" t="str">
        <f t="shared" ref="AD148:AD151" si="12">CONCATENATE(AE148,"_",AF148,"_",AG148)</f>
        <v>ListDescArt080_Média_N/A</v>
      </c>
      <c r="AE148" s="10" t="s">
        <v>761</v>
      </c>
      <c r="AF148" s="10" t="s">
        <v>63</v>
      </c>
      <c r="AG148" s="31" t="s">
        <v>27</v>
      </c>
      <c r="AH148" s="11" t="s">
        <v>877</v>
      </c>
      <c r="AI148" s="12">
        <v>10</v>
      </c>
      <c r="AJ148" s="50" t="s">
        <v>921</v>
      </c>
    </row>
    <row r="149" spans="8:36" x14ac:dyDescent="0.25">
      <c r="H149" s="25"/>
      <c r="I149" s="10" t="s">
        <v>922</v>
      </c>
      <c r="J149" s="10" t="s">
        <v>204</v>
      </c>
      <c r="K149" s="30" t="s">
        <v>205</v>
      </c>
      <c r="L149" s="10" t="s">
        <v>923</v>
      </c>
      <c r="M149" s="10" t="s">
        <v>924</v>
      </c>
      <c r="N149" s="10" t="s">
        <v>32</v>
      </c>
      <c r="O149" s="10" t="s">
        <v>31</v>
      </c>
      <c r="AC149" s="10"/>
      <c r="AD149" s="10" t="str">
        <f t="shared" si="12"/>
        <v>ListDescArt080_Alta_N/A</v>
      </c>
      <c r="AE149" s="10" t="s">
        <v>761</v>
      </c>
      <c r="AF149" s="10" t="s">
        <v>78</v>
      </c>
      <c r="AG149" s="31" t="s">
        <v>27</v>
      </c>
      <c r="AH149" s="11" t="s">
        <v>877</v>
      </c>
      <c r="AI149" s="12">
        <v>15</v>
      </c>
      <c r="AJ149" s="50" t="s">
        <v>925</v>
      </c>
    </row>
    <row r="150" spans="8:36" x14ac:dyDescent="0.25">
      <c r="H150" s="10"/>
      <c r="I150" s="10" t="s">
        <v>926</v>
      </c>
      <c r="J150" s="10" t="s">
        <v>204</v>
      </c>
      <c r="K150" s="30" t="s">
        <v>205</v>
      </c>
      <c r="L150" s="10" t="s">
        <v>927</v>
      </c>
      <c r="M150" s="10" t="s">
        <v>928</v>
      </c>
      <c r="N150" s="25" t="s">
        <v>46</v>
      </c>
      <c r="O150" s="10" t="s">
        <v>31</v>
      </c>
      <c r="AC150" s="10" t="s">
        <v>764</v>
      </c>
      <c r="AD150" s="10" t="str">
        <f t="shared" si="12"/>
        <v>ListDescArt081_N/A_N/A</v>
      </c>
      <c r="AE150" s="10" t="s">
        <v>765</v>
      </c>
      <c r="AF150" s="10" t="s">
        <v>27</v>
      </c>
      <c r="AG150" s="31" t="s">
        <v>27</v>
      </c>
      <c r="AH150" s="11" t="s">
        <v>900</v>
      </c>
      <c r="AI150" s="12">
        <v>35</v>
      </c>
      <c r="AJ150" s="50" t="s">
        <v>901</v>
      </c>
    </row>
    <row r="151" spans="8:36" x14ac:dyDescent="0.25">
      <c r="H151" s="10"/>
      <c r="I151" s="10" t="s">
        <v>929</v>
      </c>
      <c r="J151" s="10" t="s">
        <v>204</v>
      </c>
      <c r="K151" s="30" t="s">
        <v>205</v>
      </c>
      <c r="L151" s="10" t="s">
        <v>930</v>
      </c>
      <c r="M151" s="10" t="s">
        <v>931</v>
      </c>
      <c r="N151" s="10" t="s">
        <v>32</v>
      </c>
      <c r="O151" s="10" t="s">
        <v>31</v>
      </c>
      <c r="AC151" s="10" t="s">
        <v>767</v>
      </c>
      <c r="AD151" s="10" t="str">
        <f t="shared" si="12"/>
        <v>ListDescArt210_Baixa_N/A</v>
      </c>
      <c r="AE151" s="10" t="s">
        <v>768</v>
      </c>
      <c r="AF151" s="10" t="s">
        <v>47</v>
      </c>
      <c r="AG151" s="31" t="s">
        <v>27</v>
      </c>
      <c r="AH151" s="11" t="s">
        <v>877</v>
      </c>
      <c r="AI151" s="12">
        <v>10</v>
      </c>
      <c r="AJ151" s="10" t="s">
        <v>932</v>
      </c>
    </row>
    <row r="152" spans="8:36" x14ac:dyDescent="0.25">
      <c r="H152" s="10"/>
      <c r="I152" s="10" t="s">
        <v>933</v>
      </c>
      <c r="J152" s="10" t="s">
        <v>204</v>
      </c>
      <c r="K152" s="30" t="s">
        <v>205</v>
      </c>
      <c r="L152" s="10" t="s">
        <v>934</v>
      </c>
      <c r="M152" s="10" t="s">
        <v>935</v>
      </c>
      <c r="N152" s="10" t="s">
        <v>32</v>
      </c>
      <c r="O152" s="10" t="s">
        <v>31</v>
      </c>
      <c r="AC152" s="10"/>
      <c r="AD152" s="10" t="str">
        <f t="shared" ref="AD152:AD159" si="13">CONCATENATE(AE152,"_",AF152,"_",AG152)</f>
        <v>ListDescArt210_Média_N/A</v>
      </c>
      <c r="AE152" s="10" t="s">
        <v>768</v>
      </c>
      <c r="AF152" s="10" t="s">
        <v>63</v>
      </c>
      <c r="AG152" s="31" t="s">
        <v>27</v>
      </c>
      <c r="AH152" s="11" t="s">
        <v>877</v>
      </c>
      <c r="AI152" s="12">
        <v>20</v>
      </c>
      <c r="AJ152" s="10" t="s">
        <v>936</v>
      </c>
    </row>
    <row r="153" spans="8:36" x14ac:dyDescent="0.25">
      <c r="H153" s="10"/>
      <c r="I153" s="10" t="s">
        <v>937</v>
      </c>
      <c r="J153" s="10" t="s">
        <v>204</v>
      </c>
      <c r="K153" s="30" t="s">
        <v>205</v>
      </c>
      <c r="L153" s="10" t="s">
        <v>938</v>
      </c>
      <c r="M153" s="10" t="s">
        <v>939</v>
      </c>
      <c r="N153" s="10" t="s">
        <v>32</v>
      </c>
      <c r="O153" s="10" t="s">
        <v>31</v>
      </c>
      <c r="AC153" s="10"/>
      <c r="AD153" s="10" t="str">
        <f t="shared" si="13"/>
        <v>ListDescArt210_Alta_N/A</v>
      </c>
      <c r="AE153" s="10" t="s">
        <v>768</v>
      </c>
      <c r="AF153" s="10" t="s">
        <v>78</v>
      </c>
      <c r="AG153" s="31" t="s">
        <v>27</v>
      </c>
      <c r="AH153" s="11" t="s">
        <v>877</v>
      </c>
      <c r="AI153" s="12">
        <v>30</v>
      </c>
      <c r="AJ153" s="10" t="s">
        <v>940</v>
      </c>
    </row>
    <row r="154" spans="8:36" x14ac:dyDescent="0.25">
      <c r="H154" s="10"/>
      <c r="I154" s="10" t="s">
        <v>941</v>
      </c>
      <c r="J154" s="10" t="s">
        <v>204</v>
      </c>
      <c r="K154" s="30" t="s">
        <v>205</v>
      </c>
      <c r="L154" s="10" t="s">
        <v>942</v>
      </c>
      <c r="M154" s="10" t="s">
        <v>943</v>
      </c>
      <c r="N154" s="10" t="s">
        <v>32</v>
      </c>
      <c r="O154" s="10" t="s">
        <v>31</v>
      </c>
      <c r="AC154" s="10" t="s">
        <v>771</v>
      </c>
      <c r="AD154" s="10" t="str">
        <f t="shared" si="13"/>
        <v>ListDescArt211_Baixa_N/A</v>
      </c>
      <c r="AE154" s="10" t="s">
        <v>772</v>
      </c>
      <c r="AF154" s="10" t="s">
        <v>47</v>
      </c>
      <c r="AG154" s="31" t="s">
        <v>27</v>
      </c>
      <c r="AH154" s="11" t="s">
        <v>877</v>
      </c>
      <c r="AI154" s="12">
        <v>5</v>
      </c>
      <c r="AJ154" s="10" t="s">
        <v>944</v>
      </c>
    </row>
    <row r="155" spans="8:36" x14ac:dyDescent="0.25">
      <c r="H155" s="10"/>
      <c r="I155" s="10" t="s">
        <v>945</v>
      </c>
      <c r="J155" s="10" t="s">
        <v>217</v>
      </c>
      <c r="K155" s="30" t="s">
        <v>218</v>
      </c>
      <c r="L155" s="10" t="s">
        <v>946</v>
      </c>
      <c r="M155" s="10" t="s">
        <v>947</v>
      </c>
      <c r="N155" s="10" t="s">
        <v>32</v>
      </c>
      <c r="O155" s="10" t="s">
        <v>31</v>
      </c>
      <c r="AC155" s="10"/>
      <c r="AD155" s="10" t="str">
        <f t="shared" si="13"/>
        <v>ListDescArt211_Média_N/A</v>
      </c>
      <c r="AE155" s="10" t="s">
        <v>772</v>
      </c>
      <c r="AF155" s="10" t="s">
        <v>63</v>
      </c>
      <c r="AG155" s="31" t="s">
        <v>27</v>
      </c>
      <c r="AH155" s="11" t="s">
        <v>877</v>
      </c>
      <c r="AI155" s="12">
        <v>10</v>
      </c>
      <c r="AJ155" s="10" t="s">
        <v>936</v>
      </c>
    </row>
    <row r="156" spans="8:36" x14ac:dyDescent="0.25">
      <c r="H156" s="10"/>
      <c r="I156" s="10" t="s">
        <v>948</v>
      </c>
      <c r="J156" s="10" t="s">
        <v>217</v>
      </c>
      <c r="K156" s="30" t="s">
        <v>218</v>
      </c>
      <c r="L156" s="10" t="s">
        <v>949</v>
      </c>
      <c r="M156" s="10" t="s">
        <v>950</v>
      </c>
      <c r="N156" s="10" t="s">
        <v>32</v>
      </c>
      <c r="O156" s="10" t="s">
        <v>31</v>
      </c>
      <c r="AC156" s="10"/>
      <c r="AD156" s="10" t="str">
        <f t="shared" si="13"/>
        <v>ListDescArt211_Alta_N/A</v>
      </c>
      <c r="AE156" s="10" t="s">
        <v>772</v>
      </c>
      <c r="AF156" s="10" t="s">
        <v>78</v>
      </c>
      <c r="AG156" s="31" t="s">
        <v>27</v>
      </c>
      <c r="AH156" s="11" t="s">
        <v>877</v>
      </c>
      <c r="AI156" s="12">
        <v>15</v>
      </c>
      <c r="AJ156" s="10" t="s">
        <v>951</v>
      </c>
    </row>
    <row r="157" spans="8:36" x14ac:dyDescent="0.25">
      <c r="H157" s="10"/>
      <c r="I157" s="10" t="s">
        <v>952</v>
      </c>
      <c r="J157" s="10" t="s">
        <v>217</v>
      </c>
      <c r="K157" s="30" t="s">
        <v>218</v>
      </c>
      <c r="L157" s="10" t="s">
        <v>953</v>
      </c>
      <c r="M157" s="10" t="s">
        <v>954</v>
      </c>
      <c r="N157" s="10" t="s">
        <v>32</v>
      </c>
      <c r="O157" s="10" t="s">
        <v>31</v>
      </c>
      <c r="AC157" s="10" t="s">
        <v>774</v>
      </c>
      <c r="AD157" s="10" t="str">
        <f t="shared" si="13"/>
        <v>ListDescArt212_N/A_N/A</v>
      </c>
      <c r="AE157" s="10" t="s">
        <v>775</v>
      </c>
      <c r="AF157" s="10" t="s">
        <v>27</v>
      </c>
      <c r="AG157" s="31" t="s">
        <v>27</v>
      </c>
      <c r="AH157" s="11" t="s">
        <v>900</v>
      </c>
      <c r="AI157" s="12">
        <v>35</v>
      </c>
      <c r="AJ157" s="10" t="s">
        <v>901</v>
      </c>
    </row>
    <row r="158" spans="8:36" x14ac:dyDescent="0.25">
      <c r="H158" s="10"/>
      <c r="I158" s="10" t="s">
        <v>955</v>
      </c>
      <c r="J158" s="10" t="s">
        <v>217</v>
      </c>
      <c r="K158" s="30" t="s">
        <v>218</v>
      </c>
      <c r="L158" s="10" t="s">
        <v>956</v>
      </c>
      <c r="M158" s="10" t="s">
        <v>957</v>
      </c>
      <c r="N158" s="10" t="s">
        <v>32</v>
      </c>
      <c r="O158" s="10" t="s">
        <v>31</v>
      </c>
      <c r="AC158" s="10" t="s">
        <v>777</v>
      </c>
      <c r="AD158" s="10" t="str">
        <f t="shared" si="13"/>
        <v>ListDescArt310_N/A_N/A</v>
      </c>
      <c r="AE158" s="10" t="s">
        <v>778</v>
      </c>
      <c r="AF158" s="10" t="s">
        <v>27</v>
      </c>
      <c r="AG158" s="31" t="s">
        <v>27</v>
      </c>
      <c r="AH158" s="34" t="s">
        <v>958</v>
      </c>
      <c r="AI158" s="12">
        <v>2</v>
      </c>
      <c r="AJ158" s="10" t="s">
        <v>959</v>
      </c>
    </row>
    <row r="159" spans="8:36" x14ac:dyDescent="0.25">
      <c r="H159" s="10"/>
      <c r="I159" s="10" t="s">
        <v>960</v>
      </c>
      <c r="J159" s="10" t="s">
        <v>217</v>
      </c>
      <c r="K159" s="30" t="s">
        <v>218</v>
      </c>
      <c r="L159" s="10" t="s">
        <v>961</v>
      </c>
      <c r="M159" s="10" t="s">
        <v>962</v>
      </c>
      <c r="N159" s="10" t="s">
        <v>32</v>
      </c>
      <c r="O159" s="10" t="s">
        <v>31</v>
      </c>
      <c r="AC159" s="10" t="s">
        <v>780</v>
      </c>
      <c r="AD159" s="10" t="str">
        <f t="shared" si="13"/>
        <v>ListDescArt452_N/A_N/A</v>
      </c>
      <c r="AE159" s="10" t="s">
        <v>781</v>
      </c>
      <c r="AF159" s="10" t="s">
        <v>27</v>
      </c>
      <c r="AG159" s="31" t="s">
        <v>27</v>
      </c>
      <c r="AH159" s="10" t="s">
        <v>958</v>
      </c>
      <c r="AI159" s="12">
        <v>1</v>
      </c>
      <c r="AJ159" s="10" t="s">
        <v>959</v>
      </c>
    </row>
    <row r="160" spans="8:36" x14ac:dyDescent="0.25">
      <c r="H160" s="10"/>
      <c r="I160" s="10" t="s">
        <v>963</v>
      </c>
      <c r="J160" s="10" t="s">
        <v>217</v>
      </c>
      <c r="K160" s="30" t="s">
        <v>218</v>
      </c>
      <c r="L160" s="10" t="s">
        <v>964</v>
      </c>
      <c r="M160" s="10" t="s">
        <v>965</v>
      </c>
      <c r="N160" s="10" t="s">
        <v>32</v>
      </c>
      <c r="O160" s="10" t="s">
        <v>31</v>
      </c>
      <c r="AC160" s="10" t="s">
        <v>786</v>
      </c>
      <c r="AD160" s="10" t="str">
        <f t="shared" ref="AD160:AD167" si="14">CONCATENATE(AE160,"_",AF160,"_",AG160)</f>
        <v>ListDescArt082_Muito Baixa_N/A</v>
      </c>
      <c r="AE160" s="10" t="s">
        <v>787</v>
      </c>
      <c r="AF160" s="10" t="s">
        <v>120</v>
      </c>
      <c r="AG160" s="31" t="s">
        <v>27</v>
      </c>
      <c r="AH160" s="11" t="s">
        <v>470</v>
      </c>
      <c r="AI160" s="12">
        <v>0.25</v>
      </c>
      <c r="AJ160" s="50" t="s">
        <v>966</v>
      </c>
    </row>
    <row r="161" spans="8:36" x14ac:dyDescent="0.25">
      <c r="H161" s="10"/>
      <c r="I161" s="10" t="s">
        <v>967</v>
      </c>
      <c r="J161" s="10" t="s">
        <v>217</v>
      </c>
      <c r="K161" s="30" t="s">
        <v>218</v>
      </c>
      <c r="L161" s="10" t="s">
        <v>968</v>
      </c>
      <c r="M161" s="10" t="s">
        <v>969</v>
      </c>
      <c r="N161" s="10" t="s">
        <v>32</v>
      </c>
      <c r="O161" s="10" t="s">
        <v>31</v>
      </c>
      <c r="AC161" s="10"/>
      <c r="AD161" s="10" t="str">
        <f t="shared" si="14"/>
        <v>ListDescArt082_Baixa_N/A</v>
      </c>
      <c r="AE161" s="10" t="s">
        <v>787</v>
      </c>
      <c r="AF161" s="10" t="s">
        <v>47</v>
      </c>
      <c r="AG161" s="31" t="s">
        <v>27</v>
      </c>
      <c r="AH161" s="11" t="s">
        <v>470</v>
      </c>
      <c r="AI161" s="12">
        <v>0.6</v>
      </c>
      <c r="AJ161" s="10" t="s">
        <v>970</v>
      </c>
    </row>
    <row r="162" spans="8:36" x14ac:dyDescent="0.25">
      <c r="H162" s="10"/>
      <c r="I162" s="10" t="s">
        <v>971</v>
      </c>
      <c r="J162" s="10" t="s">
        <v>217</v>
      </c>
      <c r="K162" s="30" t="s">
        <v>218</v>
      </c>
      <c r="L162" s="10" t="s">
        <v>972</v>
      </c>
      <c r="M162" s="10" t="s">
        <v>973</v>
      </c>
      <c r="N162" s="10" t="s">
        <v>32</v>
      </c>
      <c r="O162" s="10" t="s">
        <v>31</v>
      </c>
      <c r="AC162" s="10"/>
      <c r="AD162" s="10" t="str">
        <f t="shared" si="14"/>
        <v>ListDescArt082_Média_N/A</v>
      </c>
      <c r="AE162" s="10" t="s">
        <v>787</v>
      </c>
      <c r="AF162" s="10" t="s">
        <v>63</v>
      </c>
      <c r="AG162" s="31" t="s">
        <v>27</v>
      </c>
      <c r="AH162" s="11" t="s">
        <v>470</v>
      </c>
      <c r="AI162" s="12">
        <v>1</v>
      </c>
      <c r="AJ162" s="10" t="s">
        <v>974</v>
      </c>
    </row>
    <row r="163" spans="8:36" x14ac:dyDescent="0.25">
      <c r="H163" s="10"/>
      <c r="I163" s="10" t="s">
        <v>975</v>
      </c>
      <c r="J163" s="10" t="s">
        <v>217</v>
      </c>
      <c r="K163" s="30" t="s">
        <v>218</v>
      </c>
      <c r="L163" s="10" t="s">
        <v>976</v>
      </c>
      <c r="M163" s="10" t="s">
        <v>977</v>
      </c>
      <c r="N163" s="10" t="s">
        <v>32</v>
      </c>
      <c r="O163" s="10" t="s">
        <v>31</v>
      </c>
      <c r="AC163" s="10"/>
      <c r="AD163" s="10" t="str">
        <f t="shared" si="14"/>
        <v>ListDescArt082_Alta_N/A</v>
      </c>
      <c r="AE163" s="10" t="s">
        <v>787</v>
      </c>
      <c r="AF163" s="10" t="s">
        <v>78</v>
      </c>
      <c r="AG163" s="31" t="s">
        <v>27</v>
      </c>
      <c r="AH163" s="11" t="s">
        <v>470</v>
      </c>
      <c r="AI163" s="12">
        <v>1.25</v>
      </c>
      <c r="AJ163" s="10" t="s">
        <v>978</v>
      </c>
    </row>
    <row r="164" spans="8:36" x14ac:dyDescent="0.25">
      <c r="H164" s="10"/>
      <c r="I164" s="10" t="s">
        <v>979</v>
      </c>
      <c r="J164" s="10" t="s">
        <v>228</v>
      </c>
      <c r="K164" s="30" t="s">
        <v>229</v>
      </c>
      <c r="L164" s="10" t="s">
        <v>980</v>
      </c>
      <c r="M164" s="10" t="s">
        <v>981</v>
      </c>
      <c r="N164" s="10" t="s">
        <v>32</v>
      </c>
      <c r="O164" s="10" t="s">
        <v>31</v>
      </c>
      <c r="AC164" s="10" t="s">
        <v>790</v>
      </c>
      <c r="AD164" s="10" t="str">
        <f t="shared" si="14"/>
        <v>ListDescArt083_Muito Baixa_N/A</v>
      </c>
      <c r="AE164" s="10" t="s">
        <v>791</v>
      </c>
      <c r="AF164" s="10" t="s">
        <v>120</v>
      </c>
      <c r="AG164" s="31" t="s">
        <v>27</v>
      </c>
      <c r="AH164" s="11" t="s">
        <v>470</v>
      </c>
      <c r="AI164" s="12">
        <v>0.15</v>
      </c>
      <c r="AJ164" s="50" t="s">
        <v>966</v>
      </c>
    </row>
    <row r="165" spans="8:36" x14ac:dyDescent="0.25">
      <c r="H165" s="10"/>
      <c r="I165" s="52" t="s">
        <v>982</v>
      </c>
      <c r="J165" s="10" t="s">
        <v>228</v>
      </c>
      <c r="K165" s="30" t="s">
        <v>229</v>
      </c>
      <c r="L165" s="10" t="s">
        <v>983</v>
      </c>
      <c r="M165" s="10" t="s">
        <v>984</v>
      </c>
      <c r="N165" s="10" t="s">
        <v>32</v>
      </c>
      <c r="O165" s="10" t="s">
        <v>31</v>
      </c>
      <c r="AC165" s="10"/>
      <c r="AD165" s="10" t="str">
        <f t="shared" si="14"/>
        <v>ListDescArt083_Baixa_N/A</v>
      </c>
      <c r="AE165" s="10" t="s">
        <v>791</v>
      </c>
      <c r="AF165" s="10" t="s">
        <v>47</v>
      </c>
      <c r="AG165" s="31" t="s">
        <v>27</v>
      </c>
      <c r="AH165" s="11" t="s">
        <v>470</v>
      </c>
      <c r="AI165" s="12">
        <v>0.3</v>
      </c>
      <c r="AJ165" s="10" t="s">
        <v>970</v>
      </c>
    </row>
    <row r="166" spans="8:36" x14ac:dyDescent="0.25">
      <c r="H166" s="10"/>
      <c r="I166" s="10" t="s">
        <v>985</v>
      </c>
      <c r="J166" s="10" t="s">
        <v>237</v>
      </c>
      <c r="K166" s="10" t="s">
        <v>238</v>
      </c>
      <c r="L166" s="10" t="s">
        <v>986</v>
      </c>
      <c r="M166" t="s">
        <v>987</v>
      </c>
      <c r="N166" s="25" t="s">
        <v>46</v>
      </c>
      <c r="O166" s="10" t="s">
        <v>31</v>
      </c>
      <c r="AC166" s="10"/>
      <c r="AD166" s="10" t="str">
        <f t="shared" si="14"/>
        <v>ListDescArt083_Média_N/A</v>
      </c>
      <c r="AE166" s="10" t="s">
        <v>791</v>
      </c>
      <c r="AF166" s="10" t="s">
        <v>63</v>
      </c>
      <c r="AG166" s="31" t="s">
        <v>27</v>
      </c>
      <c r="AH166" s="11" t="s">
        <v>470</v>
      </c>
      <c r="AI166" s="12">
        <v>0.5</v>
      </c>
      <c r="AJ166" s="10" t="s">
        <v>974</v>
      </c>
    </row>
    <row r="167" spans="8:36" x14ac:dyDescent="0.25">
      <c r="H167" s="10"/>
      <c r="I167" s="10" t="s">
        <v>988</v>
      </c>
      <c r="J167" s="10" t="s">
        <v>247</v>
      </c>
      <c r="K167" s="10" t="s">
        <v>248</v>
      </c>
      <c r="L167" s="10" t="s">
        <v>989</v>
      </c>
      <c r="M167" s="10" t="s">
        <v>990</v>
      </c>
      <c r="N167" s="25" t="s">
        <v>206</v>
      </c>
      <c r="O167" s="10" t="s">
        <v>31</v>
      </c>
      <c r="AC167" s="10"/>
      <c r="AD167" s="10" t="str">
        <f t="shared" si="14"/>
        <v>ListDescArt083_Alta_N/A</v>
      </c>
      <c r="AE167" s="10" t="s">
        <v>791</v>
      </c>
      <c r="AF167" s="10" t="s">
        <v>78</v>
      </c>
      <c r="AG167" s="31" t="s">
        <v>27</v>
      </c>
      <c r="AH167" s="11" t="s">
        <v>470</v>
      </c>
      <c r="AI167" s="12">
        <v>0.65</v>
      </c>
      <c r="AJ167" s="10" t="s">
        <v>978</v>
      </c>
    </row>
    <row r="168" spans="8:36" x14ac:dyDescent="0.25">
      <c r="H168" s="10"/>
      <c r="I168" s="10" t="s">
        <v>991</v>
      </c>
      <c r="J168" s="10" t="s">
        <v>247</v>
      </c>
      <c r="K168" s="10" t="s">
        <v>248</v>
      </c>
      <c r="L168" s="10" t="s">
        <v>992</v>
      </c>
      <c r="M168" s="10" t="s">
        <v>993</v>
      </c>
      <c r="N168" s="25" t="s">
        <v>30</v>
      </c>
      <c r="O168" s="10" t="s">
        <v>31</v>
      </c>
      <c r="AC168" s="10" t="s">
        <v>794</v>
      </c>
      <c r="AD168" s="10" t="str">
        <f t="shared" ref="AD168:AD184" si="15">CONCATENATE(AE168,"_",AF168,"_",AG168)</f>
        <v>ListDescArt084_N/A_N/A</v>
      </c>
      <c r="AE168" s="10" t="s">
        <v>795</v>
      </c>
      <c r="AF168" s="10" t="s">
        <v>27</v>
      </c>
      <c r="AG168" s="31" t="s">
        <v>27</v>
      </c>
      <c r="AH168" s="11" t="s">
        <v>994</v>
      </c>
      <c r="AI168" s="12">
        <v>0.5</v>
      </c>
      <c r="AJ168" s="50" t="s">
        <v>901</v>
      </c>
    </row>
    <row r="169" spans="8:36" x14ac:dyDescent="0.25">
      <c r="H169" s="10"/>
      <c r="I169" s="10" t="s">
        <v>995</v>
      </c>
      <c r="J169" s="10" t="s">
        <v>247</v>
      </c>
      <c r="K169" s="10" t="s">
        <v>248</v>
      </c>
      <c r="L169" s="10" t="s">
        <v>996</v>
      </c>
      <c r="M169" s="10" t="s">
        <v>997</v>
      </c>
      <c r="N169" s="10" t="s">
        <v>32</v>
      </c>
      <c r="O169" s="10" t="s">
        <v>31</v>
      </c>
      <c r="AC169" s="10" t="s">
        <v>798</v>
      </c>
      <c r="AD169" s="10" t="str">
        <f t="shared" si="15"/>
        <v>ListDescArt085_Baixa_N/A</v>
      </c>
      <c r="AE169" s="10" t="s">
        <v>799</v>
      </c>
      <c r="AF169" s="10" t="s">
        <v>47</v>
      </c>
      <c r="AG169" s="31" t="s">
        <v>27</v>
      </c>
      <c r="AH169" s="11" t="s">
        <v>877</v>
      </c>
      <c r="AI169" s="12">
        <v>2</v>
      </c>
      <c r="AJ169" s="50" t="s">
        <v>998</v>
      </c>
    </row>
    <row r="170" spans="8:36" x14ac:dyDescent="0.25">
      <c r="H170" s="10"/>
      <c r="I170" s="10" t="s">
        <v>999</v>
      </c>
      <c r="J170" s="10" t="s">
        <v>247</v>
      </c>
      <c r="K170" s="10" t="s">
        <v>248</v>
      </c>
      <c r="L170" s="10" t="s">
        <v>1000</v>
      </c>
      <c r="M170" s="10" t="s">
        <v>1001</v>
      </c>
      <c r="N170" s="25" t="s">
        <v>206</v>
      </c>
      <c r="O170" s="10" t="s">
        <v>31</v>
      </c>
      <c r="AC170" s="10"/>
      <c r="AD170" s="10" t="str">
        <f t="shared" si="15"/>
        <v>ListDescArt085_Média_N/A</v>
      </c>
      <c r="AE170" s="10" t="s">
        <v>799</v>
      </c>
      <c r="AF170" s="10" t="s">
        <v>63</v>
      </c>
      <c r="AG170" s="31" t="s">
        <v>27</v>
      </c>
      <c r="AH170" s="11" t="s">
        <v>877</v>
      </c>
      <c r="AI170" s="12">
        <v>4</v>
      </c>
      <c r="AJ170" s="50" t="s">
        <v>1002</v>
      </c>
    </row>
    <row r="171" spans="8:36" x14ac:dyDescent="0.25">
      <c r="H171" s="10"/>
      <c r="I171" s="10" t="s">
        <v>1003</v>
      </c>
      <c r="J171" s="10" t="s">
        <v>247</v>
      </c>
      <c r="K171" s="10" t="s">
        <v>248</v>
      </c>
      <c r="L171" s="10" t="s">
        <v>1004</v>
      </c>
      <c r="M171" s="10" t="s">
        <v>1005</v>
      </c>
      <c r="N171" s="25" t="s">
        <v>206</v>
      </c>
      <c r="O171" s="10" t="s">
        <v>31</v>
      </c>
      <c r="AC171" s="10"/>
      <c r="AD171" s="10" t="str">
        <f t="shared" si="15"/>
        <v>ListDescArt085_Alta_N/A</v>
      </c>
      <c r="AE171" s="10" t="s">
        <v>799</v>
      </c>
      <c r="AF171" s="10" t="s">
        <v>78</v>
      </c>
      <c r="AG171" s="31" t="s">
        <v>27</v>
      </c>
      <c r="AH171" s="11" t="s">
        <v>877</v>
      </c>
      <c r="AI171" s="12">
        <v>8</v>
      </c>
      <c r="AJ171" s="50" t="s">
        <v>1006</v>
      </c>
    </row>
    <row r="172" spans="8:36" x14ac:dyDescent="0.25">
      <c r="H172" s="10"/>
      <c r="I172" s="10" t="s">
        <v>1007</v>
      </c>
      <c r="J172" s="10" t="s">
        <v>247</v>
      </c>
      <c r="K172" s="10" t="s">
        <v>248</v>
      </c>
      <c r="L172" s="10" t="s">
        <v>1008</v>
      </c>
      <c r="M172" s="10" t="s">
        <v>1009</v>
      </c>
      <c r="N172" s="10" t="s">
        <v>32</v>
      </c>
      <c r="O172" s="10" t="s">
        <v>31</v>
      </c>
      <c r="AC172" s="10" t="s">
        <v>802</v>
      </c>
      <c r="AD172" s="10" t="str">
        <f t="shared" si="15"/>
        <v>ListDescArt086_Baixa_N/A</v>
      </c>
      <c r="AE172" s="10" t="s">
        <v>803</v>
      </c>
      <c r="AF172" s="10" t="s">
        <v>47</v>
      </c>
      <c r="AG172" s="31" t="s">
        <v>27</v>
      </c>
      <c r="AH172" s="11" t="s">
        <v>877</v>
      </c>
      <c r="AI172" s="12">
        <v>1</v>
      </c>
      <c r="AJ172" s="50" t="s">
        <v>998</v>
      </c>
    </row>
    <row r="173" spans="8:36" x14ac:dyDescent="0.25">
      <c r="H173" s="10"/>
      <c r="I173" s="10" t="s">
        <v>1010</v>
      </c>
      <c r="J173" s="10" t="s">
        <v>247</v>
      </c>
      <c r="K173" s="10" t="s">
        <v>248</v>
      </c>
      <c r="L173" s="10" t="s">
        <v>1011</v>
      </c>
      <c r="M173" s="10" t="s">
        <v>1012</v>
      </c>
      <c r="N173" s="10" t="s">
        <v>32</v>
      </c>
      <c r="O173" s="10" t="s">
        <v>31</v>
      </c>
      <c r="AC173" s="10"/>
      <c r="AD173" s="10" t="str">
        <f t="shared" si="15"/>
        <v>ListDescArt086_Média_N/A</v>
      </c>
      <c r="AE173" s="10" t="s">
        <v>803</v>
      </c>
      <c r="AF173" s="10" t="s">
        <v>63</v>
      </c>
      <c r="AG173" s="31" t="s">
        <v>27</v>
      </c>
      <c r="AH173" s="11" t="s">
        <v>877</v>
      </c>
      <c r="AI173" s="12">
        <v>2</v>
      </c>
      <c r="AJ173" s="50" t="s">
        <v>1002</v>
      </c>
    </row>
    <row r="174" spans="8:36" x14ac:dyDescent="0.25">
      <c r="H174" s="10"/>
      <c r="I174" s="10" t="s">
        <v>1013</v>
      </c>
      <c r="J174" s="10" t="s">
        <v>247</v>
      </c>
      <c r="K174" s="10" t="s">
        <v>248</v>
      </c>
      <c r="L174" s="10" t="s">
        <v>1014</v>
      </c>
      <c r="M174" s="10" t="s">
        <v>1015</v>
      </c>
      <c r="N174" s="10" t="s">
        <v>32</v>
      </c>
      <c r="O174" s="10" t="s">
        <v>31</v>
      </c>
      <c r="AC174" s="10"/>
      <c r="AD174" s="10" t="str">
        <f t="shared" si="15"/>
        <v>ListDescArt086_Alta_N/A</v>
      </c>
      <c r="AE174" s="10" t="s">
        <v>803</v>
      </c>
      <c r="AF174" s="10" t="s">
        <v>78</v>
      </c>
      <c r="AG174" s="31" t="s">
        <v>27</v>
      </c>
      <c r="AH174" s="11" t="s">
        <v>877</v>
      </c>
      <c r="AI174" s="12">
        <v>4</v>
      </c>
      <c r="AJ174" s="50" t="s">
        <v>1006</v>
      </c>
    </row>
    <row r="175" spans="8:36" x14ac:dyDescent="0.25">
      <c r="H175" s="10"/>
      <c r="I175" s="10" t="s">
        <v>1016</v>
      </c>
      <c r="J175" s="10" t="s">
        <v>26</v>
      </c>
      <c r="K175" s="26" t="s">
        <v>27</v>
      </c>
      <c r="L175" s="10" t="s">
        <v>1017</v>
      </c>
      <c r="M175" s="10" t="s">
        <v>1018</v>
      </c>
      <c r="N175" s="10" t="s">
        <v>32</v>
      </c>
      <c r="O175" s="10" t="s">
        <v>31</v>
      </c>
      <c r="AC175" s="10" t="s">
        <v>807</v>
      </c>
      <c r="AD175" s="10" t="str">
        <f t="shared" si="15"/>
        <v>ListDescArt087_N/A_N/A</v>
      </c>
      <c r="AE175" s="10" t="s">
        <v>808</v>
      </c>
      <c r="AF175" s="10" t="s">
        <v>27</v>
      </c>
      <c r="AG175" s="31" t="s">
        <v>27</v>
      </c>
      <c r="AH175" s="11" t="s">
        <v>900</v>
      </c>
      <c r="AI175" s="12">
        <v>10</v>
      </c>
      <c r="AJ175" s="50" t="s">
        <v>1019</v>
      </c>
    </row>
    <row r="176" spans="8:36" x14ac:dyDescent="0.25">
      <c r="H176" s="25" t="s">
        <v>306</v>
      </c>
      <c r="I176" s="10" t="s">
        <v>1020</v>
      </c>
      <c r="J176" s="10" t="s">
        <v>117</v>
      </c>
      <c r="K176" s="30" t="s">
        <v>118</v>
      </c>
      <c r="L176" s="10" t="s">
        <v>1021</v>
      </c>
      <c r="M176" s="10" t="s">
        <v>1022</v>
      </c>
      <c r="N176" s="25" t="s">
        <v>46</v>
      </c>
      <c r="O176" s="10" t="s">
        <v>31</v>
      </c>
      <c r="AC176" s="10" t="s">
        <v>811</v>
      </c>
      <c r="AD176" s="10" t="str">
        <f t="shared" si="15"/>
        <v>ListDescArt088_Baixa_N/A</v>
      </c>
      <c r="AE176" s="10" t="s">
        <v>812</v>
      </c>
      <c r="AF176" s="10" t="s">
        <v>47</v>
      </c>
      <c r="AG176" s="31" t="s">
        <v>27</v>
      </c>
      <c r="AH176" s="11" t="s">
        <v>877</v>
      </c>
      <c r="AI176" s="12">
        <v>0.5</v>
      </c>
      <c r="AJ176" s="50" t="s">
        <v>1023</v>
      </c>
    </row>
    <row r="177" spans="8:36" x14ac:dyDescent="0.25">
      <c r="H177" s="25"/>
      <c r="I177" s="10" t="s">
        <v>1024</v>
      </c>
      <c r="J177" s="10" t="s">
        <v>117</v>
      </c>
      <c r="K177" s="30" t="s">
        <v>118</v>
      </c>
      <c r="L177" s="10" t="s">
        <v>1025</v>
      </c>
      <c r="M177" s="10" t="s">
        <v>1026</v>
      </c>
      <c r="N177" s="25" t="s">
        <v>46</v>
      </c>
      <c r="O177" s="10" t="s">
        <v>31</v>
      </c>
      <c r="AC177" s="10"/>
      <c r="AD177" s="10" t="str">
        <f t="shared" si="15"/>
        <v>ListDescArt088_Alta_N/A</v>
      </c>
      <c r="AE177" s="10" t="s">
        <v>812</v>
      </c>
      <c r="AF177" s="10" t="s">
        <v>78</v>
      </c>
      <c r="AG177" s="31" t="s">
        <v>27</v>
      </c>
      <c r="AH177" s="11" t="s">
        <v>877</v>
      </c>
      <c r="AI177" s="12">
        <v>1</v>
      </c>
      <c r="AJ177" s="50" t="s">
        <v>1027</v>
      </c>
    </row>
    <row r="178" spans="8:36" x14ac:dyDescent="0.25">
      <c r="H178" s="25"/>
      <c r="I178" s="10" t="s">
        <v>1028</v>
      </c>
      <c r="J178" s="10" t="s">
        <v>117</v>
      </c>
      <c r="K178" s="30" t="s">
        <v>118</v>
      </c>
      <c r="L178" s="10" t="s">
        <v>1029</v>
      </c>
      <c r="M178" s="10" t="s">
        <v>1030</v>
      </c>
      <c r="N178" s="10" t="s">
        <v>32</v>
      </c>
      <c r="O178" s="10" t="s">
        <v>31</v>
      </c>
      <c r="AC178" s="10" t="s">
        <v>815</v>
      </c>
      <c r="AD178" s="10" t="str">
        <f t="shared" si="15"/>
        <v>ListDescArt089_Baixa_N/A</v>
      </c>
      <c r="AE178" s="10" t="s">
        <v>816</v>
      </c>
      <c r="AF178" s="10" t="s">
        <v>47</v>
      </c>
      <c r="AG178" s="31" t="s">
        <v>27</v>
      </c>
      <c r="AH178" s="11" t="s">
        <v>877</v>
      </c>
      <c r="AI178" s="12">
        <v>0.25</v>
      </c>
      <c r="AJ178" s="50" t="s">
        <v>1023</v>
      </c>
    </row>
    <row r="179" spans="8:36" x14ac:dyDescent="0.25">
      <c r="H179" s="25" t="s">
        <v>314</v>
      </c>
      <c r="I179" s="10" t="s">
        <v>1031</v>
      </c>
      <c r="J179" s="10" t="s">
        <v>130</v>
      </c>
      <c r="K179" s="30" t="s">
        <v>131</v>
      </c>
      <c r="L179" s="10" t="s">
        <v>1032</v>
      </c>
      <c r="M179" s="10" t="s">
        <v>1033</v>
      </c>
      <c r="N179" s="25" t="s">
        <v>46</v>
      </c>
      <c r="O179" s="10" t="s">
        <v>31</v>
      </c>
      <c r="AC179" s="10"/>
      <c r="AD179" s="10" t="str">
        <f t="shared" si="15"/>
        <v>ListDescArt089_Alta_N/A</v>
      </c>
      <c r="AE179" s="10" t="s">
        <v>816</v>
      </c>
      <c r="AF179" s="10" t="s">
        <v>78</v>
      </c>
      <c r="AG179" s="31" t="s">
        <v>27</v>
      </c>
      <c r="AH179" s="11" t="s">
        <v>877</v>
      </c>
      <c r="AI179" s="12">
        <v>0.5</v>
      </c>
      <c r="AJ179" s="50" t="s">
        <v>1027</v>
      </c>
    </row>
    <row r="180" spans="8:36" x14ac:dyDescent="0.25">
      <c r="H180" s="25"/>
      <c r="I180" s="10" t="s">
        <v>1034</v>
      </c>
      <c r="J180" s="10" t="s">
        <v>130</v>
      </c>
      <c r="K180" s="30" t="s">
        <v>131</v>
      </c>
      <c r="L180" s="10" t="s">
        <v>1035</v>
      </c>
      <c r="M180" s="10" t="s">
        <v>1036</v>
      </c>
      <c r="N180" s="25" t="s">
        <v>46</v>
      </c>
      <c r="O180" s="10" t="s">
        <v>31</v>
      </c>
      <c r="AC180" s="10" t="s">
        <v>819</v>
      </c>
      <c r="AD180" s="10" t="str">
        <f t="shared" si="15"/>
        <v>ListDescArt090_N/A_N/A</v>
      </c>
      <c r="AE180" s="10" t="s">
        <v>820</v>
      </c>
      <c r="AF180" s="10" t="s">
        <v>27</v>
      </c>
      <c r="AG180" s="31" t="s">
        <v>27</v>
      </c>
      <c r="AH180" s="11" t="s">
        <v>900</v>
      </c>
      <c r="AI180" s="12">
        <v>2</v>
      </c>
      <c r="AJ180" s="50" t="s">
        <v>1037</v>
      </c>
    </row>
    <row r="181" spans="8:36" x14ac:dyDescent="0.25">
      <c r="H181" s="25"/>
      <c r="I181" s="10" t="s">
        <v>1038</v>
      </c>
      <c r="J181" s="10" t="s">
        <v>130</v>
      </c>
      <c r="K181" s="30" t="s">
        <v>131</v>
      </c>
      <c r="L181" s="10" t="s">
        <v>1039</v>
      </c>
      <c r="M181" s="10" t="s">
        <v>1040</v>
      </c>
      <c r="N181" s="25" t="s">
        <v>46</v>
      </c>
      <c r="O181" s="10" t="s">
        <v>31</v>
      </c>
      <c r="AC181" s="10" t="s">
        <v>823</v>
      </c>
      <c r="AD181" s="10" t="str">
        <f t="shared" si="15"/>
        <v>ListDescArt213_Muito Baixa_N/A</v>
      </c>
      <c r="AE181" s="10" t="s">
        <v>824</v>
      </c>
      <c r="AF181" s="10" t="s">
        <v>120</v>
      </c>
      <c r="AG181" s="31" t="s">
        <v>27</v>
      </c>
      <c r="AH181" s="11" t="s">
        <v>470</v>
      </c>
      <c r="AI181" s="12">
        <v>0.25</v>
      </c>
      <c r="AJ181" s="50" t="s">
        <v>966</v>
      </c>
    </row>
    <row r="182" spans="8:36" x14ac:dyDescent="0.25">
      <c r="H182" s="25"/>
      <c r="I182" s="10" t="s">
        <v>1041</v>
      </c>
      <c r="J182" s="10" t="s">
        <v>130</v>
      </c>
      <c r="K182" s="30" t="s">
        <v>131</v>
      </c>
      <c r="L182" s="10" t="s">
        <v>1042</v>
      </c>
      <c r="M182" s="10" t="s">
        <v>1043</v>
      </c>
      <c r="N182" s="25" t="s">
        <v>46</v>
      </c>
      <c r="O182" s="10" t="s">
        <v>31</v>
      </c>
      <c r="AC182" s="10"/>
      <c r="AD182" s="10" t="str">
        <f t="shared" si="15"/>
        <v>ListDescArt213_Baixa_N/A</v>
      </c>
      <c r="AE182" s="10" t="s">
        <v>824</v>
      </c>
      <c r="AF182" s="10" t="s">
        <v>47</v>
      </c>
      <c r="AG182" s="31" t="s">
        <v>27</v>
      </c>
      <c r="AH182" s="11" t="s">
        <v>470</v>
      </c>
      <c r="AI182" s="12">
        <v>0.6</v>
      </c>
      <c r="AJ182" s="10" t="s">
        <v>970</v>
      </c>
    </row>
    <row r="183" spans="8:36" x14ac:dyDescent="0.25">
      <c r="H183" s="25"/>
      <c r="I183" s="10" t="s">
        <v>1044</v>
      </c>
      <c r="J183" s="10" t="s">
        <v>130</v>
      </c>
      <c r="K183" s="30" t="s">
        <v>131</v>
      </c>
      <c r="L183" s="10" t="s">
        <v>1045</v>
      </c>
      <c r="M183" s="10" t="s">
        <v>1046</v>
      </c>
      <c r="N183" s="10" t="s">
        <v>32</v>
      </c>
      <c r="O183" s="10" t="s">
        <v>31</v>
      </c>
      <c r="AC183" s="10"/>
      <c r="AD183" s="10" t="str">
        <f t="shared" si="15"/>
        <v>ListDescArt213_Média_N/A</v>
      </c>
      <c r="AE183" s="10" t="s">
        <v>824</v>
      </c>
      <c r="AF183" s="10" t="s">
        <v>63</v>
      </c>
      <c r="AG183" s="31" t="s">
        <v>27</v>
      </c>
      <c r="AH183" s="11" t="s">
        <v>470</v>
      </c>
      <c r="AI183" s="12">
        <v>1</v>
      </c>
      <c r="AJ183" s="10" t="s">
        <v>974</v>
      </c>
    </row>
    <row r="184" spans="8:36" x14ac:dyDescent="0.25">
      <c r="H184" s="25"/>
      <c r="I184" s="10" t="s">
        <v>1047</v>
      </c>
      <c r="J184" s="10" t="s">
        <v>130</v>
      </c>
      <c r="K184" s="30" t="s">
        <v>131</v>
      </c>
      <c r="L184" s="10" t="s">
        <v>1048</v>
      </c>
      <c r="M184" s="10" t="s">
        <v>1049</v>
      </c>
      <c r="N184" s="25" t="s">
        <v>30</v>
      </c>
      <c r="O184" s="10" t="s">
        <v>31</v>
      </c>
      <c r="AC184" s="10"/>
      <c r="AD184" s="10" t="str">
        <f t="shared" si="15"/>
        <v>ListDescArt213_Alta_N/A</v>
      </c>
      <c r="AE184" s="10" t="s">
        <v>824</v>
      </c>
      <c r="AF184" s="10" t="s">
        <v>78</v>
      </c>
      <c r="AG184" s="31" t="s">
        <v>27</v>
      </c>
      <c r="AH184" s="11" t="s">
        <v>470</v>
      </c>
      <c r="AI184" s="12">
        <v>1.25</v>
      </c>
      <c r="AJ184" s="10" t="s">
        <v>978</v>
      </c>
    </row>
    <row r="185" spans="8:36" x14ac:dyDescent="0.25">
      <c r="H185" s="53" t="s">
        <v>323</v>
      </c>
      <c r="I185" s="10" t="s">
        <v>1050</v>
      </c>
      <c r="J185" s="10" t="s">
        <v>26</v>
      </c>
      <c r="K185" s="26" t="s">
        <v>27</v>
      </c>
      <c r="L185" s="54" t="s">
        <v>1051</v>
      </c>
      <c r="M185" s="10" t="s">
        <v>1052</v>
      </c>
      <c r="N185" s="25" t="s">
        <v>32</v>
      </c>
      <c r="O185" s="10" t="s">
        <v>31</v>
      </c>
      <c r="AC185" s="10" t="s">
        <v>828</v>
      </c>
      <c r="AD185" s="10" t="str">
        <f t="shared" ref="AD185:AD189" si="16">CONCATENATE(AE185,"_",AF185,"_",AG185)</f>
        <v>ListDescArt214_Muito Baixa_N/A</v>
      </c>
      <c r="AE185" s="10" t="s">
        <v>829</v>
      </c>
      <c r="AF185" s="10" t="s">
        <v>120</v>
      </c>
      <c r="AG185" s="31" t="s">
        <v>27</v>
      </c>
      <c r="AH185" s="11" t="s">
        <v>470</v>
      </c>
      <c r="AI185" s="12">
        <v>0.15</v>
      </c>
      <c r="AJ185" s="50" t="s">
        <v>966</v>
      </c>
    </row>
    <row r="186" spans="8:36" x14ac:dyDescent="0.25">
      <c r="H186" s="53"/>
      <c r="I186" s="10" t="s">
        <v>1053</v>
      </c>
      <c r="J186" s="10" t="s">
        <v>26</v>
      </c>
      <c r="K186" s="26" t="s">
        <v>27</v>
      </c>
      <c r="L186" s="54" t="s">
        <v>1054</v>
      </c>
      <c r="M186" s="10" t="s">
        <v>1055</v>
      </c>
      <c r="N186" s="25" t="s">
        <v>32</v>
      </c>
      <c r="O186" s="10" t="s">
        <v>31</v>
      </c>
      <c r="AC186" s="10"/>
      <c r="AD186" s="10" t="str">
        <f t="shared" si="16"/>
        <v>ListDescArt214_Baixa_N/A</v>
      </c>
      <c r="AE186" s="10" t="s">
        <v>829</v>
      </c>
      <c r="AF186" s="10" t="s">
        <v>47</v>
      </c>
      <c r="AG186" s="31" t="s">
        <v>27</v>
      </c>
      <c r="AH186" s="11" t="s">
        <v>470</v>
      </c>
      <c r="AI186" s="12">
        <v>0.3</v>
      </c>
      <c r="AJ186" s="10" t="s">
        <v>970</v>
      </c>
    </row>
    <row r="187" spans="8:36" x14ac:dyDescent="0.25">
      <c r="H187" s="53"/>
      <c r="I187" s="10" t="s">
        <v>1056</v>
      </c>
      <c r="J187" s="10" t="s">
        <v>26</v>
      </c>
      <c r="K187" s="26" t="s">
        <v>27</v>
      </c>
      <c r="L187" s="54" t="s">
        <v>1057</v>
      </c>
      <c r="M187" s="10" t="s">
        <v>1058</v>
      </c>
      <c r="N187" s="25" t="s">
        <v>46</v>
      </c>
      <c r="O187" s="10" t="s">
        <v>31</v>
      </c>
      <c r="AC187" s="10"/>
      <c r="AD187" s="10" t="str">
        <f t="shared" si="16"/>
        <v>ListDescArt214_Média_N/A</v>
      </c>
      <c r="AE187" s="10" t="s">
        <v>829</v>
      </c>
      <c r="AF187" s="10" t="s">
        <v>63</v>
      </c>
      <c r="AG187" s="31" t="s">
        <v>27</v>
      </c>
      <c r="AH187" s="11" t="s">
        <v>470</v>
      </c>
      <c r="AI187" s="12">
        <v>0.5</v>
      </c>
      <c r="AJ187" s="10" t="s">
        <v>974</v>
      </c>
    </row>
    <row r="188" spans="8:36" x14ac:dyDescent="0.25">
      <c r="H188" s="53"/>
      <c r="I188" s="10" t="s">
        <v>1059</v>
      </c>
      <c r="J188" s="10" t="s">
        <v>26</v>
      </c>
      <c r="K188" s="26" t="s">
        <v>27</v>
      </c>
      <c r="L188" s="54" t="s">
        <v>1060</v>
      </c>
      <c r="M188" s="10" t="s">
        <v>1061</v>
      </c>
      <c r="N188" s="25" t="s">
        <v>46</v>
      </c>
      <c r="O188" s="10" t="s">
        <v>31</v>
      </c>
      <c r="AC188" s="10"/>
      <c r="AD188" s="10" t="str">
        <f t="shared" si="16"/>
        <v>ListDescArt214_Alta_N/A</v>
      </c>
      <c r="AE188" s="10" t="s">
        <v>829</v>
      </c>
      <c r="AF188" s="10" t="s">
        <v>78</v>
      </c>
      <c r="AG188" s="31" t="s">
        <v>27</v>
      </c>
      <c r="AH188" s="11" t="s">
        <v>470</v>
      </c>
      <c r="AI188" s="12">
        <v>0.65</v>
      </c>
      <c r="AJ188" s="10" t="s">
        <v>978</v>
      </c>
    </row>
    <row r="189" spans="8:36" x14ac:dyDescent="0.25">
      <c r="H189" s="53"/>
      <c r="I189" t="s">
        <v>1062</v>
      </c>
      <c r="J189" s="10" t="s">
        <v>26</v>
      </c>
      <c r="K189" s="26" t="s">
        <v>27</v>
      </c>
      <c r="L189" s="54" t="s">
        <v>1063</v>
      </c>
      <c r="M189" s="10" t="s">
        <v>1064</v>
      </c>
      <c r="N189" s="10" t="s">
        <v>32</v>
      </c>
      <c r="O189" s="10" t="s">
        <v>31</v>
      </c>
      <c r="AC189" s="10" t="s">
        <v>832</v>
      </c>
      <c r="AD189" s="10" t="str">
        <f t="shared" si="16"/>
        <v>ListDescArt215_N/A_N/A</v>
      </c>
      <c r="AE189" s="10" t="s">
        <v>833</v>
      </c>
      <c r="AF189" s="10" t="s">
        <v>27</v>
      </c>
      <c r="AG189" s="31" t="s">
        <v>27</v>
      </c>
      <c r="AH189" s="11" t="s">
        <v>994</v>
      </c>
      <c r="AI189" s="12">
        <v>0.5</v>
      </c>
      <c r="AJ189" s="10" t="s">
        <v>1065</v>
      </c>
    </row>
    <row r="190" spans="8:36" x14ac:dyDescent="0.25">
      <c r="H190" s="53"/>
      <c r="I190" t="s">
        <v>1066</v>
      </c>
      <c r="J190" s="10" t="s">
        <v>26</v>
      </c>
      <c r="K190" s="26" t="s">
        <v>27</v>
      </c>
      <c r="L190" s="54" t="s">
        <v>1067</v>
      </c>
      <c r="M190" s="10" t="s">
        <v>1068</v>
      </c>
      <c r="N190" s="10" t="s">
        <v>32</v>
      </c>
      <c r="O190" s="10" t="s">
        <v>31</v>
      </c>
      <c r="AC190" s="10" t="s">
        <v>837</v>
      </c>
      <c r="AD190" s="10" t="str">
        <f t="shared" ref="AD190:AD201" si="17">CONCATENATE(AE190,"_",AF190,"_",AG190)</f>
        <v>ListDescArt091_N/A_N/A</v>
      </c>
      <c r="AE190" s="10" t="s">
        <v>838</v>
      </c>
      <c r="AF190" s="10" t="s">
        <v>27</v>
      </c>
      <c r="AG190" s="31" t="s">
        <v>27</v>
      </c>
      <c r="AH190" s="11" t="s">
        <v>1069</v>
      </c>
      <c r="AI190" s="12">
        <v>10</v>
      </c>
      <c r="AJ190" s="50" t="s">
        <v>1070</v>
      </c>
    </row>
    <row r="191" spans="8:36" x14ac:dyDescent="0.25">
      <c r="H191" s="53"/>
      <c r="I191" s="10" t="s">
        <v>1071</v>
      </c>
      <c r="J191" s="10" t="s">
        <v>26</v>
      </c>
      <c r="K191" s="26" t="s">
        <v>27</v>
      </c>
      <c r="L191" s="54" t="s">
        <v>1072</v>
      </c>
      <c r="M191" s="10" t="s">
        <v>1073</v>
      </c>
      <c r="N191" s="10" t="s">
        <v>32</v>
      </c>
      <c r="O191" s="10" t="s">
        <v>31</v>
      </c>
      <c r="AC191" s="10" t="s">
        <v>841</v>
      </c>
      <c r="AD191" s="10" t="str">
        <f t="shared" si="17"/>
        <v>ListDescArt092_N/A_N/A</v>
      </c>
      <c r="AE191" s="10" t="s">
        <v>842</v>
      </c>
      <c r="AF191" s="10" t="s">
        <v>27</v>
      </c>
      <c r="AG191" s="31" t="s">
        <v>27</v>
      </c>
      <c r="AH191" s="11" t="s">
        <v>1069</v>
      </c>
      <c r="AI191" s="12">
        <v>4</v>
      </c>
      <c r="AJ191" s="50" t="s">
        <v>1074</v>
      </c>
    </row>
    <row r="192" spans="8:36" x14ac:dyDescent="0.25">
      <c r="H192" s="53"/>
      <c r="I192" s="10" t="s">
        <v>1075</v>
      </c>
      <c r="J192" s="10" t="s">
        <v>26</v>
      </c>
      <c r="K192" s="26" t="s">
        <v>27</v>
      </c>
      <c r="L192" s="54" t="s">
        <v>1076</v>
      </c>
      <c r="M192" s="10" t="s">
        <v>1077</v>
      </c>
      <c r="N192" s="10" t="s">
        <v>32</v>
      </c>
      <c r="O192" s="10" t="s">
        <v>31</v>
      </c>
      <c r="AC192" s="10" t="s">
        <v>846</v>
      </c>
      <c r="AD192" s="10" t="str">
        <f t="shared" si="17"/>
        <v>ListDescArt093_N/A_N/A</v>
      </c>
      <c r="AE192" s="10" t="s">
        <v>847</v>
      </c>
      <c r="AF192" s="10" t="s">
        <v>27</v>
      </c>
      <c r="AG192" s="31" t="s">
        <v>27</v>
      </c>
      <c r="AH192" s="11" t="s">
        <v>1069</v>
      </c>
      <c r="AI192" s="12">
        <v>10</v>
      </c>
      <c r="AJ192" s="50" t="s">
        <v>1078</v>
      </c>
    </row>
    <row r="193" spans="8:36" x14ac:dyDescent="0.25">
      <c r="H193" s="53"/>
      <c r="I193" s="10" t="s">
        <v>1079</v>
      </c>
      <c r="J193" s="10" t="s">
        <v>26</v>
      </c>
      <c r="K193" s="26" t="s">
        <v>27</v>
      </c>
      <c r="L193" s="54" t="s">
        <v>1080</v>
      </c>
      <c r="M193" s="10" t="s">
        <v>1081</v>
      </c>
      <c r="N193" s="10" t="s">
        <v>32</v>
      </c>
      <c r="O193" s="10" t="s">
        <v>31</v>
      </c>
      <c r="AC193" s="10" t="s">
        <v>851</v>
      </c>
      <c r="AD193" s="10" t="str">
        <f t="shared" si="17"/>
        <v>ListDescArt094_N/A_N/A</v>
      </c>
      <c r="AE193" s="10" t="s">
        <v>852</v>
      </c>
      <c r="AF193" s="10" t="s">
        <v>27</v>
      </c>
      <c r="AG193" s="31" t="s">
        <v>27</v>
      </c>
      <c r="AH193" s="11" t="s">
        <v>1069</v>
      </c>
      <c r="AI193" s="12">
        <v>4</v>
      </c>
      <c r="AJ193" s="50" t="s">
        <v>1082</v>
      </c>
    </row>
    <row r="194" spans="8:36" x14ac:dyDescent="0.25">
      <c r="H194" s="53"/>
      <c r="I194" s="10" t="s">
        <v>1083</v>
      </c>
      <c r="J194" s="10" t="s">
        <v>26</v>
      </c>
      <c r="K194" s="26" t="s">
        <v>27</v>
      </c>
      <c r="L194" s="54" t="s">
        <v>1084</v>
      </c>
      <c r="M194" s="10" t="s">
        <v>1085</v>
      </c>
      <c r="N194" s="10" t="s">
        <v>32</v>
      </c>
      <c r="O194" s="10" t="s">
        <v>31</v>
      </c>
      <c r="AC194" s="10" t="s">
        <v>855</v>
      </c>
      <c r="AD194" s="10" t="str">
        <f t="shared" si="17"/>
        <v>ListDescArt095_N/A_N/A</v>
      </c>
      <c r="AE194" s="10" t="s">
        <v>856</v>
      </c>
      <c r="AF194" s="10" t="s">
        <v>27</v>
      </c>
      <c r="AG194" s="31" t="s">
        <v>27</v>
      </c>
      <c r="AH194" s="11" t="s">
        <v>1069</v>
      </c>
      <c r="AI194" s="12">
        <v>80</v>
      </c>
      <c r="AJ194" s="50" t="s">
        <v>1086</v>
      </c>
    </row>
    <row r="195" spans="8:36" x14ac:dyDescent="0.25">
      <c r="H195" s="53"/>
      <c r="I195" s="10" t="s">
        <v>1087</v>
      </c>
      <c r="J195" s="10" t="s">
        <v>26</v>
      </c>
      <c r="K195" s="26" t="s">
        <v>27</v>
      </c>
      <c r="L195" s="54" t="s">
        <v>1088</v>
      </c>
      <c r="M195" s="10" t="s">
        <v>1089</v>
      </c>
      <c r="N195" s="10" t="s">
        <v>32</v>
      </c>
      <c r="O195" s="10" t="s">
        <v>31</v>
      </c>
      <c r="AC195" s="10" t="s">
        <v>859</v>
      </c>
      <c r="AD195" s="10" t="str">
        <f t="shared" si="17"/>
        <v>ListDescArt096_N/A_N/A</v>
      </c>
      <c r="AE195" s="10" t="s">
        <v>860</v>
      </c>
      <c r="AF195" s="10" t="s">
        <v>27</v>
      </c>
      <c r="AG195" s="31" t="s">
        <v>27</v>
      </c>
      <c r="AH195" s="11" t="s">
        <v>1069</v>
      </c>
      <c r="AI195" s="12">
        <v>14</v>
      </c>
      <c r="AJ195" s="50" t="s">
        <v>1090</v>
      </c>
    </row>
    <row r="196" spans="8:36" x14ac:dyDescent="0.25">
      <c r="H196" s="53"/>
      <c r="I196" s="10" t="s">
        <v>1091</v>
      </c>
      <c r="J196" s="10" t="s">
        <v>26</v>
      </c>
      <c r="K196" s="26" t="s">
        <v>27</v>
      </c>
      <c r="L196" s="54" t="s">
        <v>1092</v>
      </c>
      <c r="M196" s="10" t="s">
        <v>1093</v>
      </c>
      <c r="N196" s="25" t="s">
        <v>119</v>
      </c>
      <c r="O196" s="10" t="s">
        <v>31</v>
      </c>
      <c r="AC196" s="10" t="s">
        <v>864</v>
      </c>
      <c r="AD196" s="10" t="str">
        <f t="shared" si="17"/>
        <v>ListDescArt097_N/A_N/A</v>
      </c>
      <c r="AE196" s="10" t="s">
        <v>865</v>
      </c>
      <c r="AF196" s="10" t="s">
        <v>27</v>
      </c>
      <c r="AG196" s="31" t="s">
        <v>27</v>
      </c>
      <c r="AH196" s="11" t="s">
        <v>1069</v>
      </c>
      <c r="AI196" s="12">
        <v>7</v>
      </c>
      <c r="AJ196" s="50" t="s">
        <v>1094</v>
      </c>
    </row>
    <row r="197" spans="8:36" x14ac:dyDescent="0.25">
      <c r="H197" s="55"/>
      <c r="I197" s="10" t="s">
        <v>1095</v>
      </c>
      <c r="J197" s="10" t="s">
        <v>26</v>
      </c>
      <c r="K197" s="26" t="s">
        <v>27</v>
      </c>
      <c r="L197" s="54" t="s">
        <v>1096</v>
      </c>
      <c r="M197" s="10" t="s">
        <v>1097</v>
      </c>
      <c r="N197" s="25" t="s">
        <v>119</v>
      </c>
      <c r="O197" s="10" t="s">
        <v>31</v>
      </c>
      <c r="AC197" s="10" t="s">
        <v>868</v>
      </c>
      <c r="AD197" s="10" t="str">
        <f t="shared" si="17"/>
        <v>ListDescArt098_N/A_N/A</v>
      </c>
      <c r="AE197" s="10" t="s">
        <v>869</v>
      </c>
      <c r="AF197" s="10" t="s">
        <v>27</v>
      </c>
      <c r="AG197" s="31" t="s">
        <v>27</v>
      </c>
      <c r="AH197" s="11" t="s">
        <v>1069</v>
      </c>
      <c r="AI197" s="12">
        <v>10</v>
      </c>
      <c r="AJ197" s="50" t="s">
        <v>1098</v>
      </c>
    </row>
    <row r="198" spans="8:36" x14ac:dyDescent="0.25">
      <c r="H198" s="55"/>
      <c r="I198" s="10" t="s">
        <v>1099</v>
      </c>
      <c r="J198" s="10" t="s">
        <v>26</v>
      </c>
      <c r="K198" s="26" t="s">
        <v>27</v>
      </c>
      <c r="L198" s="54" t="s">
        <v>1100</v>
      </c>
      <c r="M198" s="10" t="s">
        <v>1101</v>
      </c>
      <c r="N198" s="10" t="s">
        <v>32</v>
      </c>
      <c r="O198" s="10" t="s">
        <v>31</v>
      </c>
      <c r="AC198" s="10" t="s">
        <v>872</v>
      </c>
      <c r="AD198" s="10" t="str">
        <f t="shared" si="17"/>
        <v>ListDescArt099_N/A_N/A</v>
      </c>
      <c r="AE198" s="10" t="s">
        <v>873</v>
      </c>
      <c r="AF198" s="10" t="s">
        <v>27</v>
      </c>
      <c r="AG198" s="31" t="s">
        <v>27</v>
      </c>
      <c r="AH198" s="11" t="s">
        <v>1069</v>
      </c>
      <c r="AI198" s="12">
        <v>5</v>
      </c>
      <c r="AJ198" s="50" t="s">
        <v>1102</v>
      </c>
    </row>
    <row r="199" spans="8:36" x14ac:dyDescent="0.25">
      <c r="H199" s="55"/>
      <c r="I199" s="10" t="s">
        <v>1103</v>
      </c>
      <c r="J199" s="10" t="s">
        <v>26</v>
      </c>
      <c r="K199" s="26" t="s">
        <v>27</v>
      </c>
      <c r="L199" s="54" t="s">
        <v>1104</v>
      </c>
      <c r="M199" s="10" t="s">
        <v>1105</v>
      </c>
      <c r="N199" s="25" t="s">
        <v>119</v>
      </c>
      <c r="O199" s="10" t="s">
        <v>31</v>
      </c>
      <c r="AC199" s="10" t="s">
        <v>875</v>
      </c>
      <c r="AD199" s="10" t="str">
        <f t="shared" si="17"/>
        <v>ListDescArt100_N/A_N/A</v>
      </c>
      <c r="AE199" s="10" t="s">
        <v>876</v>
      </c>
      <c r="AF199" s="10" t="s">
        <v>27</v>
      </c>
      <c r="AG199" s="31" t="s">
        <v>27</v>
      </c>
      <c r="AH199" s="11" t="s">
        <v>1069</v>
      </c>
      <c r="AI199" s="12">
        <v>120</v>
      </c>
      <c r="AJ199" s="50" t="s">
        <v>1106</v>
      </c>
    </row>
    <row r="200" spans="8:36" x14ac:dyDescent="0.25">
      <c r="H200" s="55"/>
      <c r="I200" s="10" t="s">
        <v>1107</v>
      </c>
      <c r="J200" s="10" t="s">
        <v>26</v>
      </c>
      <c r="K200" s="26" t="s">
        <v>27</v>
      </c>
      <c r="L200" s="54" t="s">
        <v>1108</v>
      </c>
      <c r="M200" s="10" t="s">
        <v>1109</v>
      </c>
      <c r="N200" s="25" t="s">
        <v>119</v>
      </c>
      <c r="O200" s="10" t="s">
        <v>31</v>
      </c>
      <c r="AC200" s="10" t="s">
        <v>880</v>
      </c>
      <c r="AD200" s="10" t="str">
        <f t="shared" si="17"/>
        <v>ListDescArt101_N/A_N/A</v>
      </c>
      <c r="AE200" s="10" t="s">
        <v>881</v>
      </c>
      <c r="AF200" s="10" t="s">
        <v>27</v>
      </c>
      <c r="AG200" s="31" t="s">
        <v>27</v>
      </c>
      <c r="AH200" s="11" t="s">
        <v>1069</v>
      </c>
      <c r="AI200" s="12">
        <v>42</v>
      </c>
      <c r="AJ200" s="50" t="s">
        <v>1110</v>
      </c>
    </row>
    <row r="201" spans="8:36" x14ac:dyDescent="0.25">
      <c r="H201" s="55"/>
      <c r="I201" s="10" t="s">
        <v>1111</v>
      </c>
      <c r="J201" s="10" t="s">
        <v>26</v>
      </c>
      <c r="K201" s="26" t="s">
        <v>27</v>
      </c>
      <c r="L201" s="54" t="s">
        <v>1112</v>
      </c>
      <c r="M201" s="10" t="s">
        <v>1113</v>
      </c>
      <c r="N201" s="10" t="s">
        <v>32</v>
      </c>
      <c r="O201" s="10" t="s">
        <v>31</v>
      </c>
      <c r="AC201" s="10" t="s">
        <v>884</v>
      </c>
      <c r="AD201" s="10" t="str">
        <f t="shared" si="17"/>
        <v>ListDescArt341_N/A_N/A</v>
      </c>
      <c r="AE201" s="10" t="s">
        <v>885</v>
      </c>
      <c r="AF201" s="10" t="s">
        <v>27</v>
      </c>
      <c r="AG201" s="31" t="s">
        <v>27</v>
      </c>
      <c r="AH201" s="34" t="s">
        <v>438</v>
      </c>
      <c r="AI201" s="12">
        <v>80</v>
      </c>
      <c r="AJ201" s="10" t="s">
        <v>1114</v>
      </c>
    </row>
    <row r="202" spans="8:36" x14ac:dyDescent="0.25">
      <c r="H202" s="56"/>
      <c r="I202" s="10" t="s">
        <v>1115</v>
      </c>
      <c r="J202" s="10" t="s">
        <v>26</v>
      </c>
      <c r="K202" s="26" t="s">
        <v>27</v>
      </c>
      <c r="L202" s="54" t="s">
        <v>1116</v>
      </c>
      <c r="M202" s="10" t="s">
        <v>1117</v>
      </c>
      <c r="N202" s="25" t="s">
        <v>32</v>
      </c>
      <c r="O202" s="10" t="s">
        <v>31</v>
      </c>
      <c r="AC202" s="10" t="s">
        <v>888</v>
      </c>
      <c r="AD202" s="10" t="str">
        <f>CONCATENATE(AE202,"_",AF202,"_",AG202)</f>
        <v>ListDescArt102_N/A_N/A</v>
      </c>
      <c r="AE202" s="10" t="s">
        <v>889</v>
      </c>
      <c r="AF202" s="10" t="s">
        <v>27</v>
      </c>
      <c r="AG202" s="31" t="s">
        <v>27</v>
      </c>
      <c r="AH202" s="11" t="s">
        <v>877</v>
      </c>
      <c r="AI202" s="12">
        <v>50</v>
      </c>
      <c r="AJ202" s="50" t="s">
        <v>1118</v>
      </c>
    </row>
    <row r="203" spans="8:36" x14ac:dyDescent="0.25">
      <c r="H203" s="55"/>
      <c r="I203" s="10" t="s">
        <v>1119</v>
      </c>
      <c r="J203" s="10" t="s">
        <v>26</v>
      </c>
      <c r="K203" s="26" t="s">
        <v>27</v>
      </c>
      <c r="L203" s="54" t="s">
        <v>1120</v>
      </c>
      <c r="M203" s="10" t="s">
        <v>1121</v>
      </c>
      <c r="N203" s="25" t="s">
        <v>32</v>
      </c>
      <c r="O203" s="10" t="s">
        <v>31</v>
      </c>
      <c r="AC203" s="10" t="s">
        <v>892</v>
      </c>
      <c r="AD203" s="10" t="str">
        <f>CONCATENATE(AE203,"_",AF203,"_",AG203)</f>
        <v>ListDescArt103_N/A_N/A</v>
      </c>
      <c r="AE203" s="10" t="s">
        <v>893</v>
      </c>
      <c r="AF203" s="10" t="s">
        <v>27</v>
      </c>
      <c r="AG203" s="31" t="s">
        <v>27</v>
      </c>
      <c r="AH203" s="11" t="s">
        <v>877</v>
      </c>
      <c r="AI203" s="12">
        <v>36</v>
      </c>
      <c r="AJ203" s="50" t="s">
        <v>1118</v>
      </c>
    </row>
    <row r="204" spans="8:36" x14ac:dyDescent="0.25">
      <c r="H204" s="10"/>
      <c r="I204" s="10" t="s">
        <v>1122</v>
      </c>
      <c r="J204" s="10" t="s">
        <v>26</v>
      </c>
      <c r="K204" s="26" t="s">
        <v>27</v>
      </c>
      <c r="L204" s="54" t="s">
        <v>1123</v>
      </c>
      <c r="M204" s="10" t="s">
        <v>1124</v>
      </c>
      <c r="N204" s="25" t="s">
        <v>32</v>
      </c>
      <c r="O204" s="10" t="s">
        <v>31</v>
      </c>
      <c r="AC204" s="10" t="s">
        <v>895</v>
      </c>
      <c r="AD204" s="10" t="str">
        <f t="shared" ref="AD204:AD205" si="18">CONCATENATE(AE204,"_",AF204,"_",AG204)</f>
        <v>ListDescArt479_N/A_N/A</v>
      </c>
      <c r="AE204" s="10" t="s">
        <v>896</v>
      </c>
      <c r="AF204" s="10" t="s">
        <v>27</v>
      </c>
      <c r="AG204" s="31" t="s">
        <v>27</v>
      </c>
      <c r="AH204" s="34" t="s">
        <v>329</v>
      </c>
      <c r="AI204" s="12">
        <v>100</v>
      </c>
      <c r="AJ204" s="10" t="s">
        <v>1125</v>
      </c>
    </row>
    <row r="205" spans="8:36" x14ac:dyDescent="0.25">
      <c r="H205" s="10"/>
      <c r="I205" s="10" t="s">
        <v>1126</v>
      </c>
      <c r="J205" s="10" t="s">
        <v>26</v>
      </c>
      <c r="K205" s="26" t="s">
        <v>27</v>
      </c>
      <c r="L205" s="54" t="s">
        <v>1127</v>
      </c>
      <c r="M205" s="10" t="s">
        <v>1128</v>
      </c>
      <c r="N205" s="25" t="s">
        <v>32</v>
      </c>
      <c r="O205" s="10" t="s">
        <v>31</v>
      </c>
      <c r="AC205" s="10" t="s">
        <v>898</v>
      </c>
      <c r="AD205" s="10" t="str">
        <f t="shared" si="18"/>
        <v>ListDescArt480_N/A_N/A</v>
      </c>
      <c r="AE205" s="10" t="s">
        <v>899</v>
      </c>
      <c r="AF205" s="10" t="s">
        <v>27</v>
      </c>
      <c r="AG205" s="31" t="s">
        <v>27</v>
      </c>
      <c r="AH205" s="34" t="s">
        <v>329</v>
      </c>
      <c r="AI205" s="12">
        <v>72</v>
      </c>
      <c r="AJ205" s="10" t="s">
        <v>1125</v>
      </c>
    </row>
    <row r="206" spans="8:36" x14ac:dyDescent="0.25">
      <c r="H206" s="25" t="s">
        <v>332</v>
      </c>
      <c r="I206" s="10" t="s">
        <v>1129</v>
      </c>
      <c r="J206" s="10" t="s">
        <v>141</v>
      </c>
      <c r="K206" s="30" t="s">
        <v>142</v>
      </c>
      <c r="L206" s="54" t="s">
        <v>1130</v>
      </c>
      <c r="M206" s="10" t="s">
        <v>1131</v>
      </c>
      <c r="N206" s="25" t="s">
        <v>46</v>
      </c>
      <c r="O206" s="10" t="s">
        <v>31</v>
      </c>
      <c r="AC206" s="10" t="s">
        <v>903</v>
      </c>
      <c r="AD206" s="10" t="str">
        <f>CONCATENATE(AE206,"_",AF206,"_",AG206)</f>
        <v>ListDescArt104_N/A_N/A</v>
      </c>
      <c r="AE206" s="10" t="s">
        <v>904</v>
      </c>
      <c r="AF206" s="10" t="s">
        <v>27</v>
      </c>
      <c r="AG206" s="31" t="s">
        <v>27</v>
      </c>
      <c r="AH206" s="11" t="s">
        <v>284</v>
      </c>
      <c r="AI206" s="12">
        <v>10</v>
      </c>
      <c r="AJ206" s="31" t="s">
        <v>27</v>
      </c>
    </row>
    <row r="207" spans="8:36" x14ac:dyDescent="0.25">
      <c r="H207" s="25"/>
      <c r="I207" s="10" t="s">
        <v>1132</v>
      </c>
      <c r="J207" s="10" t="s">
        <v>141</v>
      </c>
      <c r="K207" s="30" t="s">
        <v>142</v>
      </c>
      <c r="L207" s="54" t="s">
        <v>1133</v>
      </c>
      <c r="M207" s="10" t="s">
        <v>1134</v>
      </c>
      <c r="N207" s="25" t="s">
        <v>30</v>
      </c>
      <c r="O207" s="10" t="s">
        <v>31</v>
      </c>
      <c r="AC207" s="10" t="s">
        <v>907</v>
      </c>
      <c r="AD207" s="10" t="str">
        <f t="shared" ref="AD207:AD214" si="19">CONCATENATE(AE207,"_",AF207,"_",AG207)</f>
        <v>ListDescArt109_N/A_Fonte (tabela ou arquivo) </v>
      </c>
      <c r="AE207" s="10" t="s">
        <v>908</v>
      </c>
      <c r="AF207" s="10" t="s">
        <v>27</v>
      </c>
      <c r="AG207" s="31" t="s">
        <v>354</v>
      </c>
      <c r="AH207" s="11" t="s">
        <v>284</v>
      </c>
      <c r="AI207" s="12">
        <v>1</v>
      </c>
      <c r="AJ207" s="50" t="s">
        <v>1135</v>
      </c>
    </row>
    <row r="208" spans="8:36" x14ac:dyDescent="0.25">
      <c r="H208" s="25"/>
      <c r="I208" s="10" t="s">
        <v>1136</v>
      </c>
      <c r="J208" s="10" t="s">
        <v>141</v>
      </c>
      <c r="K208" s="30" t="s">
        <v>142</v>
      </c>
      <c r="L208" s="54" t="s">
        <v>1137</v>
      </c>
      <c r="M208" s="10" t="s">
        <v>1138</v>
      </c>
      <c r="N208" s="10" t="s">
        <v>32</v>
      </c>
      <c r="O208" s="10" t="s">
        <v>31</v>
      </c>
      <c r="AC208" s="10"/>
      <c r="AD208" s="10" t="str">
        <f t="shared" si="19"/>
        <v>ListDescArt109_N/A_Variável normalizada </v>
      </c>
      <c r="AE208" s="10" t="s">
        <v>908</v>
      </c>
      <c r="AF208" s="10" t="s">
        <v>27</v>
      </c>
      <c r="AG208" s="31" t="s">
        <v>363</v>
      </c>
      <c r="AH208" s="11" t="s">
        <v>284</v>
      </c>
      <c r="AI208" s="12">
        <v>1</v>
      </c>
      <c r="AJ208" s="50" t="s">
        <v>1135</v>
      </c>
    </row>
    <row r="209" spans="8:36" x14ac:dyDescent="0.25">
      <c r="H209" s="25"/>
      <c r="I209" s="10" t="s">
        <v>1139</v>
      </c>
      <c r="J209" s="10" t="s">
        <v>141</v>
      </c>
      <c r="K209" s="30" t="s">
        <v>142</v>
      </c>
      <c r="L209" s="54" t="s">
        <v>1140</v>
      </c>
      <c r="M209" s="10" t="s">
        <v>1141</v>
      </c>
      <c r="N209" s="25" t="s">
        <v>30</v>
      </c>
      <c r="O209" s="10" t="s">
        <v>31</v>
      </c>
      <c r="AC209" s="10"/>
      <c r="AD209" s="10" t="str">
        <f t="shared" si="19"/>
        <v>ListDescArt109_N/A_Variável padronizada </v>
      </c>
      <c r="AE209" s="10" t="s">
        <v>908</v>
      </c>
      <c r="AF209" s="10" t="s">
        <v>27</v>
      </c>
      <c r="AG209" s="31" t="s">
        <v>372</v>
      </c>
      <c r="AH209" s="11" t="s">
        <v>284</v>
      </c>
      <c r="AI209" s="12">
        <v>1</v>
      </c>
      <c r="AJ209" s="50" t="s">
        <v>1135</v>
      </c>
    </row>
    <row r="210" spans="8:36" x14ac:dyDescent="0.25">
      <c r="H210" s="25"/>
      <c r="I210" s="10" t="s">
        <v>1142</v>
      </c>
      <c r="J210" s="10" t="s">
        <v>141</v>
      </c>
      <c r="K210" s="30" t="s">
        <v>142</v>
      </c>
      <c r="L210" s="54" t="s">
        <v>1143</v>
      </c>
      <c r="M210" s="10" t="s">
        <v>1144</v>
      </c>
      <c r="N210" s="25" t="s">
        <v>30</v>
      </c>
      <c r="O210" s="10" t="s">
        <v>31</v>
      </c>
      <c r="AC210" s="10" t="s">
        <v>911</v>
      </c>
      <c r="AD210" s="10" t="str">
        <f t="shared" si="19"/>
        <v>ListDescArt279_N/A_N/A</v>
      </c>
      <c r="AE210" s="10" t="s">
        <v>912</v>
      </c>
      <c r="AF210" s="10" t="s">
        <v>27</v>
      </c>
      <c r="AG210" s="31" t="s">
        <v>27</v>
      </c>
      <c r="AH210" s="11" t="s">
        <v>1145</v>
      </c>
      <c r="AI210" s="12">
        <v>8</v>
      </c>
      <c r="AJ210" s="50" t="s">
        <v>1146</v>
      </c>
    </row>
    <row r="211" spans="8:36" x14ac:dyDescent="0.25">
      <c r="H211" s="25"/>
      <c r="I211" s="10" t="s">
        <v>1147</v>
      </c>
      <c r="J211" s="10" t="s">
        <v>141</v>
      </c>
      <c r="K211" s="30" t="s">
        <v>142</v>
      </c>
      <c r="L211" s="54" t="s">
        <v>1148</v>
      </c>
      <c r="M211" s="10" t="s">
        <v>1149</v>
      </c>
      <c r="N211" s="25" t="s">
        <v>46</v>
      </c>
      <c r="O211" s="10" t="s">
        <v>31</v>
      </c>
      <c r="AC211" s="10" t="s">
        <v>915</v>
      </c>
      <c r="AD211" s="10" t="str">
        <f t="shared" si="19"/>
        <v>ListDescArt242_N/A_N/A</v>
      </c>
      <c r="AE211" s="10" t="s">
        <v>916</v>
      </c>
      <c r="AF211" s="10" t="s">
        <v>27</v>
      </c>
      <c r="AG211" s="31" t="s">
        <v>27</v>
      </c>
      <c r="AH211" s="11" t="s">
        <v>1150</v>
      </c>
      <c r="AI211" s="12">
        <v>16</v>
      </c>
      <c r="AJ211" s="50" t="s">
        <v>1151</v>
      </c>
    </row>
    <row r="212" spans="8:36" x14ac:dyDescent="0.25">
      <c r="H212" s="25" t="s">
        <v>341</v>
      </c>
      <c r="I212" s="10" t="s">
        <v>1152</v>
      </c>
      <c r="J212" s="10" t="s">
        <v>154</v>
      </c>
      <c r="K212" s="30" t="s">
        <v>155</v>
      </c>
      <c r="L212" s="54" t="s">
        <v>1153</v>
      </c>
      <c r="M212" s="10" t="s">
        <v>1154</v>
      </c>
      <c r="N212" s="25" t="s">
        <v>30</v>
      </c>
      <c r="O212" s="10" t="s">
        <v>31</v>
      </c>
      <c r="AC212" s="10" t="s">
        <v>919</v>
      </c>
      <c r="AD212" s="10" t="str">
        <f t="shared" si="19"/>
        <v>ListDescArt243_N/A_N/A</v>
      </c>
      <c r="AE212" s="10" t="s">
        <v>920</v>
      </c>
      <c r="AF212" s="10" t="s">
        <v>27</v>
      </c>
      <c r="AG212" s="31" t="s">
        <v>27</v>
      </c>
      <c r="AH212" s="11" t="s">
        <v>1150</v>
      </c>
      <c r="AI212" s="12">
        <v>8</v>
      </c>
      <c r="AJ212" s="50" t="s">
        <v>1155</v>
      </c>
    </row>
    <row r="213" spans="8:36" x14ac:dyDescent="0.25">
      <c r="H213" s="25"/>
      <c r="I213" s="10" t="s">
        <v>1156</v>
      </c>
      <c r="J213" s="10" t="s">
        <v>154</v>
      </c>
      <c r="K213" s="30" t="s">
        <v>155</v>
      </c>
      <c r="L213" s="54" t="s">
        <v>1157</v>
      </c>
      <c r="M213" s="10" t="s">
        <v>1158</v>
      </c>
      <c r="N213" s="25" t="s">
        <v>30</v>
      </c>
      <c r="O213" s="10" t="s">
        <v>31</v>
      </c>
      <c r="AC213" s="10" t="s">
        <v>923</v>
      </c>
      <c r="AD213" s="10" t="str">
        <f t="shared" si="19"/>
        <v>ListDescArt244_N/A_N/A</v>
      </c>
      <c r="AE213" s="10" t="s">
        <v>924</v>
      </c>
      <c r="AF213" s="10" t="s">
        <v>27</v>
      </c>
      <c r="AG213" s="31" t="s">
        <v>27</v>
      </c>
      <c r="AH213" s="11" t="s">
        <v>438</v>
      </c>
      <c r="AI213" s="12">
        <v>24</v>
      </c>
      <c r="AJ213" s="50" t="s">
        <v>1159</v>
      </c>
    </row>
    <row r="214" spans="8:36" x14ac:dyDescent="0.25">
      <c r="H214" s="25"/>
      <c r="I214" s="10" t="s">
        <v>1160</v>
      </c>
      <c r="J214" s="10" t="s">
        <v>154</v>
      </c>
      <c r="K214" s="30" t="s">
        <v>155</v>
      </c>
      <c r="L214" s="54" t="s">
        <v>1161</v>
      </c>
      <c r="M214" s="10" t="s">
        <v>1162</v>
      </c>
      <c r="N214" s="25" t="s">
        <v>46</v>
      </c>
      <c r="O214" s="10" t="s">
        <v>31</v>
      </c>
      <c r="AC214" s="10" t="s">
        <v>927</v>
      </c>
      <c r="AD214" s="10" t="str">
        <f t="shared" si="19"/>
        <v>ListDescArt245_Baixa_N/A</v>
      </c>
      <c r="AE214" s="10" t="s">
        <v>928</v>
      </c>
      <c r="AF214" s="10" t="s">
        <v>47</v>
      </c>
      <c r="AG214" s="31" t="s">
        <v>27</v>
      </c>
      <c r="AH214" s="11" t="s">
        <v>1163</v>
      </c>
      <c r="AI214" s="12">
        <v>24</v>
      </c>
      <c r="AJ214" s="50" t="s">
        <v>1164</v>
      </c>
    </row>
    <row r="215" spans="8:36" x14ac:dyDescent="0.25">
      <c r="H215" s="25"/>
      <c r="I215" s="10" t="s">
        <v>1165</v>
      </c>
      <c r="J215" s="10" t="s">
        <v>154</v>
      </c>
      <c r="K215" s="30" t="s">
        <v>155</v>
      </c>
      <c r="L215" s="54" t="s">
        <v>1166</v>
      </c>
      <c r="M215" s="10" t="s">
        <v>1167</v>
      </c>
      <c r="N215" s="25" t="s">
        <v>46</v>
      </c>
      <c r="O215" s="10" t="s">
        <v>31</v>
      </c>
      <c r="AC215" s="10"/>
      <c r="AD215" s="10" t="str">
        <f t="shared" ref="AD215:AD253" si="20">CONCATENATE(AE215,"_",AF215,"_",AG215)</f>
        <v>ListDescArt245_Média_N/A</v>
      </c>
      <c r="AE215" s="10" t="s">
        <v>928</v>
      </c>
      <c r="AF215" s="10" t="s">
        <v>63</v>
      </c>
      <c r="AG215" s="31" t="s">
        <v>27</v>
      </c>
      <c r="AH215" s="11" t="s">
        <v>1163</v>
      </c>
      <c r="AI215" s="12">
        <v>32</v>
      </c>
      <c r="AJ215" s="50" t="s">
        <v>1168</v>
      </c>
    </row>
    <row r="216" spans="8:36" x14ac:dyDescent="0.25">
      <c r="H216" s="25"/>
      <c r="I216" s="10" t="s">
        <v>1169</v>
      </c>
      <c r="J216" s="10" t="s">
        <v>154</v>
      </c>
      <c r="K216" s="30" t="s">
        <v>155</v>
      </c>
      <c r="L216" s="54" t="s">
        <v>1170</v>
      </c>
      <c r="M216" s="10" t="s">
        <v>1171</v>
      </c>
      <c r="N216" s="25" t="s">
        <v>181</v>
      </c>
      <c r="O216" s="10" t="s">
        <v>31</v>
      </c>
      <c r="AC216" s="10"/>
      <c r="AD216" s="10" t="str">
        <f t="shared" si="20"/>
        <v>ListDescArt245_Alta_N/A</v>
      </c>
      <c r="AE216" s="10" t="s">
        <v>928</v>
      </c>
      <c r="AF216" s="10" t="s">
        <v>78</v>
      </c>
      <c r="AG216" s="31" t="s">
        <v>27</v>
      </c>
      <c r="AH216" s="11" t="s">
        <v>1163</v>
      </c>
      <c r="AI216" s="12">
        <v>40</v>
      </c>
      <c r="AJ216" s="50" t="s">
        <v>1172</v>
      </c>
    </row>
    <row r="217" spans="8:36" x14ac:dyDescent="0.25">
      <c r="H217" s="25"/>
      <c r="I217" s="10" t="s">
        <v>1173</v>
      </c>
      <c r="J217" s="10" t="s">
        <v>154</v>
      </c>
      <c r="K217" s="30" t="s">
        <v>155</v>
      </c>
      <c r="L217" s="54" t="s">
        <v>1174</v>
      </c>
      <c r="M217" s="10" t="s">
        <v>1175</v>
      </c>
      <c r="N217" s="25" t="s">
        <v>181</v>
      </c>
      <c r="O217" s="10" t="s">
        <v>31</v>
      </c>
      <c r="AC217" s="10" t="s">
        <v>930</v>
      </c>
      <c r="AD217" s="10" t="str">
        <f t="shared" si="20"/>
        <v>ListDescArt246_N/A_N/A</v>
      </c>
      <c r="AE217" s="10" t="s">
        <v>931</v>
      </c>
      <c r="AF217" s="10" t="s">
        <v>27</v>
      </c>
      <c r="AG217" s="31" t="s">
        <v>27</v>
      </c>
      <c r="AH217" s="11" t="s">
        <v>1176</v>
      </c>
      <c r="AI217" s="12">
        <v>16</v>
      </c>
      <c r="AJ217" s="50" t="s">
        <v>1177</v>
      </c>
    </row>
    <row r="218" spans="8:36" x14ac:dyDescent="0.25">
      <c r="H218" s="25"/>
      <c r="I218" s="10" t="s">
        <v>1178</v>
      </c>
      <c r="J218" s="10" t="s">
        <v>154</v>
      </c>
      <c r="K218" s="30" t="s">
        <v>155</v>
      </c>
      <c r="L218" s="54" t="s">
        <v>1179</v>
      </c>
      <c r="M218" s="10" t="s">
        <v>1180</v>
      </c>
      <c r="N218" s="25" t="s">
        <v>30</v>
      </c>
      <c r="O218" s="10" t="s">
        <v>31</v>
      </c>
      <c r="AC218" s="10" t="s">
        <v>934</v>
      </c>
      <c r="AD218" s="10" t="str">
        <f t="shared" si="20"/>
        <v>ListDescArt247_N/A_N/A</v>
      </c>
      <c r="AE218" s="10" t="s">
        <v>935</v>
      </c>
      <c r="AF218" s="10" t="s">
        <v>27</v>
      </c>
      <c r="AG218" s="31" t="s">
        <v>27</v>
      </c>
      <c r="AH218" s="11" t="s">
        <v>1150</v>
      </c>
      <c r="AI218" s="12">
        <v>24</v>
      </c>
      <c r="AJ218" s="50" t="s">
        <v>1181</v>
      </c>
    </row>
    <row r="219" spans="8:36" x14ac:dyDescent="0.25">
      <c r="H219" s="25"/>
      <c r="I219" s="10" t="s">
        <v>1182</v>
      </c>
      <c r="J219" s="10" t="s">
        <v>154</v>
      </c>
      <c r="K219" s="30" t="s">
        <v>155</v>
      </c>
      <c r="L219" s="54" t="s">
        <v>1183</v>
      </c>
      <c r="M219" s="10" t="s">
        <v>1184</v>
      </c>
      <c r="N219" s="25" t="s">
        <v>30</v>
      </c>
      <c r="O219" s="10" t="s">
        <v>31</v>
      </c>
      <c r="AC219" s="10" t="s">
        <v>938</v>
      </c>
      <c r="AD219" s="10" t="str">
        <f t="shared" si="20"/>
        <v>ListDescArt248_N/A_N/A</v>
      </c>
      <c r="AE219" s="10" t="s">
        <v>939</v>
      </c>
      <c r="AF219" s="10" t="s">
        <v>27</v>
      </c>
      <c r="AG219" s="31" t="s">
        <v>27</v>
      </c>
      <c r="AH219" s="11" t="s">
        <v>1185</v>
      </c>
      <c r="AI219" s="12">
        <v>24</v>
      </c>
      <c r="AJ219" s="50" t="s">
        <v>1186</v>
      </c>
    </row>
    <row r="220" spans="8:36" x14ac:dyDescent="0.25">
      <c r="H220" s="25"/>
      <c r="I220" s="10" t="s">
        <v>1187</v>
      </c>
      <c r="J220" s="10" t="s">
        <v>154</v>
      </c>
      <c r="K220" s="30" t="s">
        <v>155</v>
      </c>
      <c r="L220" s="54" t="s">
        <v>1188</v>
      </c>
      <c r="M220" s="10" t="s">
        <v>1189</v>
      </c>
      <c r="N220" s="25" t="s">
        <v>30</v>
      </c>
      <c r="O220" s="10" t="s">
        <v>31</v>
      </c>
      <c r="AC220" s="10" t="s">
        <v>942</v>
      </c>
      <c r="AD220" s="10" t="str">
        <f t="shared" si="20"/>
        <v>ListDescArt249_N/A_N/A</v>
      </c>
      <c r="AE220" s="10" t="s">
        <v>943</v>
      </c>
      <c r="AF220" s="10" t="s">
        <v>27</v>
      </c>
      <c r="AG220" s="31" t="s">
        <v>27</v>
      </c>
      <c r="AH220" s="11" t="s">
        <v>1190</v>
      </c>
      <c r="AI220" s="12">
        <v>16</v>
      </c>
      <c r="AJ220" s="50" t="s">
        <v>1191</v>
      </c>
    </row>
    <row r="221" spans="8:36" x14ac:dyDescent="0.25">
      <c r="H221" s="25"/>
      <c r="I221" s="10" t="s">
        <v>1192</v>
      </c>
      <c r="J221" s="10" t="s">
        <v>154</v>
      </c>
      <c r="K221" s="30" t="s">
        <v>155</v>
      </c>
      <c r="L221" s="54" t="s">
        <v>1193</v>
      </c>
      <c r="M221" s="10" t="s">
        <v>1194</v>
      </c>
      <c r="N221" s="25" t="s">
        <v>30</v>
      </c>
      <c r="O221" s="10" t="s">
        <v>31</v>
      </c>
      <c r="AC221" s="10" t="s">
        <v>946</v>
      </c>
      <c r="AD221" s="10" t="str">
        <f t="shared" si="20"/>
        <v>ListDescArt250_N/A_N/A</v>
      </c>
      <c r="AE221" s="10" t="s">
        <v>947</v>
      </c>
      <c r="AF221" s="10" t="s">
        <v>27</v>
      </c>
      <c r="AG221" s="31" t="s">
        <v>27</v>
      </c>
      <c r="AH221" s="11" t="s">
        <v>438</v>
      </c>
      <c r="AI221" s="12">
        <v>2</v>
      </c>
      <c r="AJ221" s="50" t="s">
        <v>1195</v>
      </c>
    </row>
    <row r="222" spans="8:36" x14ac:dyDescent="0.25">
      <c r="H222" s="25" t="s">
        <v>349</v>
      </c>
      <c r="I222" s="52" t="s">
        <v>1196</v>
      </c>
      <c r="J222" s="10" t="s">
        <v>166</v>
      </c>
      <c r="K222" s="30" t="s">
        <v>167</v>
      </c>
      <c r="L222" s="54" t="s">
        <v>1197</v>
      </c>
      <c r="M222" s="10" t="s">
        <v>1198</v>
      </c>
      <c r="N222" s="10" t="s">
        <v>32</v>
      </c>
      <c r="O222" s="10" t="s">
        <v>318</v>
      </c>
      <c r="AC222" s="10" t="s">
        <v>949</v>
      </c>
      <c r="AD222" s="10" t="str">
        <f t="shared" si="20"/>
        <v>ListDescArt251_N/A_N/A</v>
      </c>
      <c r="AE222" s="10" t="s">
        <v>950</v>
      </c>
      <c r="AF222" s="10" t="s">
        <v>27</v>
      </c>
      <c r="AG222" s="31" t="s">
        <v>27</v>
      </c>
      <c r="AH222" s="11" t="s">
        <v>1199</v>
      </c>
      <c r="AI222" s="12">
        <v>2</v>
      </c>
      <c r="AJ222" s="50" t="s">
        <v>1200</v>
      </c>
    </row>
    <row r="223" spans="8:36" x14ac:dyDescent="0.25">
      <c r="H223" s="25"/>
      <c r="I223" s="52" t="s">
        <v>1201</v>
      </c>
      <c r="J223" s="10" t="s">
        <v>166</v>
      </c>
      <c r="K223" s="30" t="s">
        <v>167</v>
      </c>
      <c r="L223" s="54" t="s">
        <v>1202</v>
      </c>
      <c r="M223" s="10" t="s">
        <v>1203</v>
      </c>
      <c r="N223" s="10" t="s">
        <v>32</v>
      </c>
      <c r="O223" s="10" t="s">
        <v>318</v>
      </c>
      <c r="AC223" s="10" t="s">
        <v>953</v>
      </c>
      <c r="AD223" s="10" t="str">
        <f t="shared" si="20"/>
        <v>ListDescArt252_N/A_N/A</v>
      </c>
      <c r="AE223" s="10" t="s">
        <v>954</v>
      </c>
      <c r="AF223" s="10" t="s">
        <v>27</v>
      </c>
      <c r="AG223" s="31" t="s">
        <v>27</v>
      </c>
      <c r="AH223" s="11" t="s">
        <v>264</v>
      </c>
      <c r="AI223" s="12">
        <v>1</v>
      </c>
      <c r="AJ223" s="50" t="s">
        <v>1204</v>
      </c>
    </row>
    <row r="224" spans="8:36" x14ac:dyDescent="0.25">
      <c r="H224" s="25"/>
      <c r="I224" s="52" t="s">
        <v>1205</v>
      </c>
      <c r="J224" s="10" t="s">
        <v>166</v>
      </c>
      <c r="K224" s="30" t="s">
        <v>167</v>
      </c>
      <c r="L224" s="54" t="s">
        <v>1206</v>
      </c>
      <c r="M224" s="10" t="s">
        <v>1207</v>
      </c>
      <c r="N224" s="25" t="s">
        <v>206</v>
      </c>
      <c r="O224" s="10" t="s">
        <v>31</v>
      </c>
      <c r="AC224" s="10" t="s">
        <v>956</v>
      </c>
      <c r="AD224" s="10" t="str">
        <f t="shared" si="20"/>
        <v>ListDescArt253_N/A_N/A</v>
      </c>
      <c r="AE224" s="10" t="s">
        <v>957</v>
      </c>
      <c r="AF224" s="10" t="s">
        <v>27</v>
      </c>
      <c r="AG224" s="31" t="s">
        <v>27</v>
      </c>
      <c r="AH224" s="11" t="s">
        <v>146</v>
      </c>
      <c r="AI224" s="12">
        <v>8</v>
      </c>
      <c r="AJ224" s="50" t="s">
        <v>1208</v>
      </c>
    </row>
    <row r="225" spans="8:36" x14ac:dyDescent="0.25">
      <c r="H225" s="25"/>
      <c r="I225" s="52" t="s">
        <v>1209</v>
      </c>
      <c r="J225" s="10" t="s">
        <v>166</v>
      </c>
      <c r="K225" s="30" t="s">
        <v>167</v>
      </c>
      <c r="L225" s="54" t="s">
        <v>1210</v>
      </c>
      <c r="M225" s="10" t="s">
        <v>1211</v>
      </c>
      <c r="N225" s="25" t="s">
        <v>206</v>
      </c>
      <c r="O225" s="10" t="s">
        <v>31</v>
      </c>
      <c r="AC225" s="10" t="s">
        <v>961</v>
      </c>
      <c r="AD225" s="10" t="str">
        <f t="shared" si="20"/>
        <v>ListDescArt254_N/A_N/A</v>
      </c>
      <c r="AE225" s="10" t="s">
        <v>962</v>
      </c>
      <c r="AF225" s="10" t="s">
        <v>27</v>
      </c>
      <c r="AG225" s="31" t="s">
        <v>27</v>
      </c>
      <c r="AH225" s="11" t="s">
        <v>1212</v>
      </c>
      <c r="AI225" s="12">
        <v>1</v>
      </c>
      <c r="AJ225" s="50" t="s">
        <v>1213</v>
      </c>
    </row>
    <row r="226" spans="8:36" x14ac:dyDescent="0.25">
      <c r="H226" s="25"/>
      <c r="I226" s="52" t="s">
        <v>1214</v>
      </c>
      <c r="J226" s="10" t="s">
        <v>166</v>
      </c>
      <c r="K226" s="30" t="s">
        <v>167</v>
      </c>
      <c r="L226" s="54" t="s">
        <v>1215</v>
      </c>
      <c r="M226" s="10" t="s">
        <v>1216</v>
      </c>
      <c r="N226" s="25" t="s">
        <v>46</v>
      </c>
      <c r="O226" s="10" t="s">
        <v>31</v>
      </c>
      <c r="AC226" s="10" t="s">
        <v>964</v>
      </c>
      <c r="AD226" s="10" t="str">
        <f t="shared" si="20"/>
        <v>ListDescArt255_N/A_N/A</v>
      </c>
      <c r="AE226" s="10" t="s">
        <v>965</v>
      </c>
      <c r="AF226" s="10" t="s">
        <v>27</v>
      </c>
      <c r="AG226" s="31" t="s">
        <v>27</v>
      </c>
      <c r="AH226" s="11" t="s">
        <v>1217</v>
      </c>
      <c r="AI226" s="12">
        <v>2</v>
      </c>
      <c r="AJ226" s="50" t="s">
        <v>1218</v>
      </c>
    </row>
    <row r="227" spans="8:36" x14ac:dyDescent="0.25">
      <c r="H227" s="25"/>
      <c r="I227" s="10" t="s">
        <v>1219</v>
      </c>
      <c r="J227" s="10" t="s">
        <v>166</v>
      </c>
      <c r="K227" s="30" t="s">
        <v>167</v>
      </c>
      <c r="L227" s="54" t="s">
        <v>1220</v>
      </c>
      <c r="M227" s="10" t="s">
        <v>1221</v>
      </c>
      <c r="N227" s="25" t="s">
        <v>46</v>
      </c>
      <c r="O227" s="10" t="s">
        <v>31</v>
      </c>
      <c r="AC227" s="10" t="s">
        <v>968</v>
      </c>
      <c r="AD227" s="10" t="str">
        <f t="shared" si="20"/>
        <v>ListDescArt256_N/A_N/A</v>
      </c>
      <c r="AE227" s="10" t="s">
        <v>969</v>
      </c>
      <c r="AF227" s="10" t="s">
        <v>27</v>
      </c>
      <c r="AG227" s="31" t="s">
        <v>27</v>
      </c>
      <c r="AH227" s="11" t="s">
        <v>629</v>
      </c>
      <c r="AI227" s="12">
        <v>8</v>
      </c>
      <c r="AJ227" s="50" t="s">
        <v>1222</v>
      </c>
    </row>
    <row r="228" spans="8:36" x14ac:dyDescent="0.25">
      <c r="H228" s="10"/>
      <c r="I228" t="s">
        <v>1223</v>
      </c>
      <c r="J228" s="10" t="s">
        <v>166</v>
      </c>
      <c r="K228" s="30" t="s">
        <v>167</v>
      </c>
      <c r="L228" s="54" t="s">
        <v>1224</v>
      </c>
      <c r="M228" t="s">
        <v>1225</v>
      </c>
      <c r="N228" s="10" t="s">
        <v>32</v>
      </c>
      <c r="O228" s="10" t="s">
        <v>31</v>
      </c>
      <c r="AC228" s="10" t="s">
        <v>972</v>
      </c>
      <c r="AD228" s="10" t="str">
        <f t="shared" si="20"/>
        <v>ListDescArt257_N/A_N/A</v>
      </c>
      <c r="AE228" s="10" t="s">
        <v>973</v>
      </c>
      <c r="AF228" s="10" t="s">
        <v>27</v>
      </c>
      <c r="AG228" s="31" t="s">
        <v>27</v>
      </c>
      <c r="AH228" s="11" t="s">
        <v>1226</v>
      </c>
      <c r="AI228" s="12">
        <v>2</v>
      </c>
      <c r="AJ228" s="50" t="s">
        <v>1227</v>
      </c>
    </row>
    <row r="229" spans="8:36" x14ac:dyDescent="0.25">
      <c r="H229" s="10"/>
      <c r="I229" t="s">
        <v>1228</v>
      </c>
      <c r="J229" s="10" t="s">
        <v>166</v>
      </c>
      <c r="K229" s="30" t="s">
        <v>167</v>
      </c>
      <c r="L229" s="54" t="s">
        <v>1229</v>
      </c>
      <c r="M229" t="s">
        <v>1230</v>
      </c>
      <c r="N229" s="10" t="s">
        <v>32</v>
      </c>
      <c r="O229" s="10" t="s">
        <v>31</v>
      </c>
      <c r="AC229" s="10" t="s">
        <v>976</v>
      </c>
      <c r="AD229" s="10" t="str">
        <f t="shared" si="20"/>
        <v>ListDescArt258_N/A_N/A</v>
      </c>
      <c r="AE229" s="10" t="s">
        <v>977</v>
      </c>
      <c r="AF229" s="10" t="s">
        <v>27</v>
      </c>
      <c r="AG229" s="31" t="s">
        <v>27</v>
      </c>
      <c r="AH229" s="11" t="s">
        <v>1231</v>
      </c>
      <c r="AI229" s="12">
        <v>6</v>
      </c>
      <c r="AJ229" s="50" t="s">
        <v>1232</v>
      </c>
    </row>
    <row r="230" spans="8:36" x14ac:dyDescent="0.25">
      <c r="H230" s="10"/>
      <c r="I230" s="10" t="s">
        <v>1233</v>
      </c>
      <c r="J230" s="10" t="s">
        <v>166</v>
      </c>
      <c r="K230" s="30" t="s">
        <v>167</v>
      </c>
      <c r="L230" s="54" t="s">
        <v>1234</v>
      </c>
      <c r="M230" t="s">
        <v>1235</v>
      </c>
      <c r="N230" s="10" t="s">
        <v>32</v>
      </c>
      <c r="O230" s="10" t="s">
        <v>31</v>
      </c>
      <c r="AC230" s="10" t="s">
        <v>980</v>
      </c>
      <c r="AD230" s="10" t="str">
        <f t="shared" si="20"/>
        <v>ListDescArt259_N/A_N/A</v>
      </c>
      <c r="AE230" s="10" t="s">
        <v>981</v>
      </c>
      <c r="AF230" s="10" t="s">
        <v>27</v>
      </c>
      <c r="AG230" s="31" t="s">
        <v>27</v>
      </c>
      <c r="AH230" s="11" t="s">
        <v>1236</v>
      </c>
      <c r="AI230" s="12">
        <v>16</v>
      </c>
      <c r="AJ230" s="50" t="s">
        <v>1237</v>
      </c>
    </row>
    <row r="231" spans="8:36" x14ac:dyDescent="0.25">
      <c r="H231" s="10"/>
      <c r="I231" s="10" t="s">
        <v>1238</v>
      </c>
      <c r="J231" s="10" t="s">
        <v>166</v>
      </c>
      <c r="K231" s="30" t="s">
        <v>167</v>
      </c>
      <c r="L231" s="54" t="s">
        <v>1239</v>
      </c>
      <c r="M231" t="s">
        <v>1240</v>
      </c>
      <c r="N231" s="10" t="s">
        <v>32</v>
      </c>
      <c r="O231" s="10" t="s">
        <v>31</v>
      </c>
      <c r="AC231" s="10" t="s">
        <v>983</v>
      </c>
      <c r="AD231" s="10" t="str">
        <f t="shared" si="20"/>
        <v>ListDescArt260_N/A_N/A</v>
      </c>
      <c r="AE231" s="10" t="s">
        <v>984</v>
      </c>
      <c r="AF231" s="10" t="s">
        <v>27</v>
      </c>
      <c r="AG231" s="31" t="s">
        <v>27</v>
      </c>
      <c r="AH231" s="11" t="s">
        <v>438</v>
      </c>
      <c r="AI231" s="12">
        <v>24</v>
      </c>
      <c r="AJ231" s="50" t="s">
        <v>1241</v>
      </c>
    </row>
    <row r="232" spans="8:36" x14ac:dyDescent="0.25">
      <c r="H232" s="10"/>
      <c r="I232" s="10" t="s">
        <v>1242</v>
      </c>
      <c r="J232" s="10" t="s">
        <v>166</v>
      </c>
      <c r="K232" s="30" t="s">
        <v>167</v>
      </c>
      <c r="L232" s="54" t="s">
        <v>1243</v>
      </c>
      <c r="M232" t="s">
        <v>1244</v>
      </c>
      <c r="N232" s="10" t="s">
        <v>32</v>
      </c>
      <c r="O232" s="10" t="s">
        <v>31</v>
      </c>
      <c r="AC232" s="10" t="s">
        <v>986</v>
      </c>
      <c r="AD232" s="10" t="str">
        <f t="shared" si="20"/>
        <v>ListDescArt313_Baixa_N/A</v>
      </c>
      <c r="AE232" s="10" t="s">
        <v>987</v>
      </c>
      <c r="AF232" s="10" t="s">
        <v>47</v>
      </c>
      <c r="AG232" s="31" t="s">
        <v>27</v>
      </c>
      <c r="AH232" s="34" t="s">
        <v>1245</v>
      </c>
      <c r="AI232" s="12">
        <v>1</v>
      </c>
      <c r="AJ232" s="10" t="s">
        <v>1246</v>
      </c>
    </row>
    <row r="233" spans="8:36" x14ac:dyDescent="0.25">
      <c r="H233" s="10"/>
      <c r="I233" s="10" t="s">
        <v>1247</v>
      </c>
      <c r="J233" s="10" t="s">
        <v>166</v>
      </c>
      <c r="K233" s="30" t="s">
        <v>167</v>
      </c>
      <c r="L233" s="54" t="s">
        <v>1248</v>
      </c>
      <c r="M233" t="s">
        <v>1249</v>
      </c>
      <c r="N233" s="10" t="s">
        <v>32</v>
      </c>
      <c r="O233" s="10" t="s">
        <v>31</v>
      </c>
      <c r="AC233" s="10"/>
      <c r="AD233" s="10" t="str">
        <f t="shared" si="20"/>
        <v>ListDescArt313_Média_N/A</v>
      </c>
      <c r="AE233" s="10" t="s">
        <v>987</v>
      </c>
      <c r="AF233" s="10" t="s">
        <v>63</v>
      </c>
      <c r="AG233" s="31" t="s">
        <v>27</v>
      </c>
      <c r="AH233" s="34" t="s">
        <v>1245</v>
      </c>
      <c r="AI233" s="12">
        <v>3</v>
      </c>
      <c r="AJ233" s="10" t="s">
        <v>1250</v>
      </c>
    </row>
    <row r="234" spans="8:36" x14ac:dyDescent="0.25">
      <c r="H234" s="10"/>
      <c r="I234" s="10" t="s">
        <v>1251</v>
      </c>
      <c r="J234" s="10" t="s">
        <v>166</v>
      </c>
      <c r="K234" s="30" t="s">
        <v>167</v>
      </c>
      <c r="L234" s="54" t="s">
        <v>1252</v>
      </c>
      <c r="M234" t="s">
        <v>1253</v>
      </c>
      <c r="N234" s="10" t="s">
        <v>32</v>
      </c>
      <c r="O234" s="10" t="s">
        <v>31</v>
      </c>
      <c r="AC234" s="10"/>
      <c r="AD234" s="10" t="str">
        <f t="shared" si="20"/>
        <v>ListDescArt313_Alta_N/A</v>
      </c>
      <c r="AE234" s="10" t="s">
        <v>987</v>
      </c>
      <c r="AF234" s="10" t="s">
        <v>78</v>
      </c>
      <c r="AG234" s="31" t="s">
        <v>27</v>
      </c>
      <c r="AH234" s="34" t="s">
        <v>1245</v>
      </c>
      <c r="AI234" s="12">
        <v>5</v>
      </c>
      <c r="AJ234" s="10" t="s">
        <v>1254</v>
      </c>
    </row>
    <row r="235" spans="8:36" x14ac:dyDescent="0.25">
      <c r="H235" s="10"/>
      <c r="I235" s="10" t="s">
        <v>1255</v>
      </c>
      <c r="J235" s="10" t="s">
        <v>166</v>
      </c>
      <c r="K235" s="30" t="s">
        <v>167</v>
      </c>
      <c r="L235" s="54" t="s">
        <v>1256</v>
      </c>
      <c r="M235" s="10" t="s">
        <v>1257</v>
      </c>
      <c r="N235" s="10" t="s">
        <v>32</v>
      </c>
      <c r="O235" s="10" t="s">
        <v>31</v>
      </c>
      <c r="AC235" s="10" t="s">
        <v>989</v>
      </c>
      <c r="AD235" s="10" t="str">
        <f t="shared" si="20"/>
        <v>ListDescArt333_Baixa_N/A</v>
      </c>
      <c r="AE235" s="10" t="s">
        <v>990</v>
      </c>
      <c r="AF235" s="10" t="s">
        <v>47</v>
      </c>
      <c r="AG235" s="31" t="s">
        <v>27</v>
      </c>
      <c r="AH235" s="34" t="s">
        <v>438</v>
      </c>
      <c r="AI235" s="12">
        <v>52</v>
      </c>
      <c r="AJ235" s="10" t="s">
        <v>1258</v>
      </c>
    </row>
    <row r="236" spans="8:36" x14ac:dyDescent="0.25">
      <c r="H236" s="25" t="s">
        <v>359</v>
      </c>
      <c r="I236" s="10" t="s">
        <v>1259</v>
      </c>
      <c r="J236" s="10" t="s">
        <v>179</v>
      </c>
      <c r="K236" s="30" t="s">
        <v>180</v>
      </c>
      <c r="L236" s="54" t="s">
        <v>1260</v>
      </c>
      <c r="M236" s="10" t="s">
        <v>1261</v>
      </c>
      <c r="N236" s="25" t="s">
        <v>46</v>
      </c>
      <c r="O236" s="10" t="s">
        <v>31</v>
      </c>
      <c r="AC236" s="10"/>
      <c r="AD236" s="10" t="str">
        <f t="shared" si="20"/>
        <v>ListDescArt333_Média_N/A</v>
      </c>
      <c r="AE236" s="10" t="s">
        <v>990</v>
      </c>
      <c r="AF236" s="10" t="s">
        <v>63</v>
      </c>
      <c r="AG236" s="31" t="s">
        <v>27</v>
      </c>
      <c r="AH236" s="34" t="s">
        <v>438</v>
      </c>
      <c r="AI236" s="12">
        <v>86</v>
      </c>
      <c r="AJ236" s="10" t="s">
        <v>1262</v>
      </c>
    </row>
    <row r="237" spans="8:36" x14ac:dyDescent="0.25">
      <c r="H237" s="25"/>
      <c r="I237" s="10" t="s">
        <v>1263</v>
      </c>
      <c r="J237" s="10" t="s">
        <v>179</v>
      </c>
      <c r="K237" s="30" t="s">
        <v>180</v>
      </c>
      <c r="L237" s="54" t="s">
        <v>1264</v>
      </c>
      <c r="M237" s="10" t="s">
        <v>1265</v>
      </c>
      <c r="N237" s="25" t="s">
        <v>46</v>
      </c>
      <c r="O237" s="10" t="s">
        <v>31</v>
      </c>
      <c r="AC237" s="10"/>
      <c r="AD237" s="10" t="str">
        <f t="shared" si="20"/>
        <v>ListDescArt333_Alta_N/A</v>
      </c>
      <c r="AE237" s="10" t="s">
        <v>990</v>
      </c>
      <c r="AF237" s="10" t="s">
        <v>78</v>
      </c>
      <c r="AG237" s="31" t="s">
        <v>27</v>
      </c>
      <c r="AH237" s="34" t="s">
        <v>438</v>
      </c>
      <c r="AI237" s="12">
        <v>126</v>
      </c>
      <c r="AJ237" s="10" t="s">
        <v>1266</v>
      </c>
    </row>
    <row r="238" spans="8:36" x14ac:dyDescent="0.25">
      <c r="H238" s="25"/>
      <c r="I238" s="10" t="s">
        <v>1267</v>
      </c>
      <c r="J238" s="10" t="s">
        <v>179</v>
      </c>
      <c r="K238" s="30" t="s">
        <v>180</v>
      </c>
      <c r="L238" s="54" t="s">
        <v>1268</v>
      </c>
      <c r="M238" s="10" t="s">
        <v>1269</v>
      </c>
      <c r="N238" s="10" t="s">
        <v>32</v>
      </c>
      <c r="O238" s="10" t="s">
        <v>31</v>
      </c>
      <c r="AC238" s="10"/>
      <c r="AD238" s="10" t="str">
        <f t="shared" si="20"/>
        <v>ListDescArt333_Muito Alta_N/A</v>
      </c>
      <c r="AE238" s="10" t="s">
        <v>990</v>
      </c>
      <c r="AF238" s="10" t="s">
        <v>168</v>
      </c>
      <c r="AG238" s="31" t="s">
        <v>27</v>
      </c>
      <c r="AH238" s="34" t="s">
        <v>438</v>
      </c>
      <c r="AI238" s="12">
        <v>162</v>
      </c>
      <c r="AJ238" s="10" t="s">
        <v>1270</v>
      </c>
    </row>
    <row r="239" spans="8:36" x14ac:dyDescent="0.25">
      <c r="H239" s="25"/>
      <c r="I239" s="10" t="s">
        <v>1271</v>
      </c>
      <c r="J239" s="10" t="s">
        <v>179</v>
      </c>
      <c r="K239" s="30" t="s">
        <v>180</v>
      </c>
      <c r="L239" s="54" t="s">
        <v>1272</v>
      </c>
      <c r="M239" s="10" t="s">
        <v>1273</v>
      </c>
      <c r="N239" s="25" t="s">
        <v>46</v>
      </c>
      <c r="O239" s="10" t="s">
        <v>31</v>
      </c>
      <c r="AC239" s="10" t="s">
        <v>992</v>
      </c>
      <c r="AD239" s="10" t="str">
        <f t="shared" si="20"/>
        <v>ListDescArt334_Baixa_N/A</v>
      </c>
      <c r="AE239" s="10" t="s">
        <v>993</v>
      </c>
      <c r="AF239" s="10" t="s">
        <v>47</v>
      </c>
      <c r="AG239" s="31" t="s">
        <v>27</v>
      </c>
      <c r="AH239" s="34" t="s">
        <v>958</v>
      </c>
      <c r="AI239" s="12">
        <v>30</v>
      </c>
      <c r="AJ239" s="10" t="s">
        <v>1274</v>
      </c>
    </row>
    <row r="240" spans="8:36" x14ac:dyDescent="0.25">
      <c r="H240" s="25"/>
      <c r="I240" s="10" t="s">
        <v>1275</v>
      </c>
      <c r="J240" s="10" t="s">
        <v>179</v>
      </c>
      <c r="K240" s="30" t="s">
        <v>180</v>
      </c>
      <c r="L240" s="54" t="s">
        <v>1276</v>
      </c>
      <c r="M240" s="10" t="s">
        <v>1277</v>
      </c>
      <c r="N240" s="25" t="s">
        <v>46</v>
      </c>
      <c r="O240" s="10" t="s">
        <v>31</v>
      </c>
      <c r="AC240" s="10"/>
      <c r="AD240" s="10" t="str">
        <f t="shared" si="20"/>
        <v>ListDescArt334_Alta_N/A</v>
      </c>
      <c r="AE240" s="10" t="s">
        <v>993</v>
      </c>
      <c r="AF240" s="10" t="s">
        <v>78</v>
      </c>
      <c r="AG240" s="31" t="s">
        <v>27</v>
      </c>
      <c r="AH240" s="34" t="s">
        <v>958</v>
      </c>
      <c r="AI240" s="12">
        <v>54</v>
      </c>
      <c r="AJ240" s="10" t="s">
        <v>1278</v>
      </c>
    </row>
    <row r="241" spans="8:36" x14ac:dyDescent="0.25">
      <c r="H241" s="25" t="s">
        <v>368</v>
      </c>
      <c r="I241" s="10" t="s">
        <v>1279</v>
      </c>
      <c r="J241" s="10" t="s">
        <v>26</v>
      </c>
      <c r="K241" s="26" t="s">
        <v>27</v>
      </c>
      <c r="L241" s="54" t="s">
        <v>1280</v>
      </c>
      <c r="M241" s="10" t="s">
        <v>1281</v>
      </c>
      <c r="N241" s="25" t="s">
        <v>46</v>
      </c>
      <c r="O241" s="10" t="s">
        <v>31</v>
      </c>
      <c r="AC241" s="10" t="s">
        <v>996</v>
      </c>
      <c r="AD241" s="10" t="str">
        <f t="shared" si="20"/>
        <v>ListDescArt335_N/A_N/A</v>
      </c>
      <c r="AE241" s="10" t="s">
        <v>997</v>
      </c>
      <c r="AF241" s="10" t="s">
        <v>27</v>
      </c>
      <c r="AG241" s="31" t="s">
        <v>27</v>
      </c>
      <c r="AH241" s="34" t="s">
        <v>1282</v>
      </c>
      <c r="AI241" s="12">
        <v>180</v>
      </c>
      <c r="AJ241" s="10" t="s">
        <v>1283</v>
      </c>
    </row>
    <row r="242" spans="8:36" x14ac:dyDescent="0.25">
      <c r="H242" s="25"/>
      <c r="I242" s="10" t="s">
        <v>1284</v>
      </c>
      <c r="J242" s="10" t="s">
        <v>26</v>
      </c>
      <c r="K242" s="26" t="s">
        <v>27</v>
      </c>
      <c r="L242" s="54" t="s">
        <v>1285</v>
      </c>
      <c r="M242" s="10" t="s">
        <v>1286</v>
      </c>
      <c r="N242" s="25" t="s">
        <v>46</v>
      </c>
      <c r="O242" s="10" t="s">
        <v>31</v>
      </c>
      <c r="AC242" s="10" t="s">
        <v>1000</v>
      </c>
      <c r="AD242" s="10" t="str">
        <f t="shared" si="20"/>
        <v>ListDescArt336_Baixa_N/A</v>
      </c>
      <c r="AE242" s="10" t="s">
        <v>1001</v>
      </c>
      <c r="AF242" s="10" t="s">
        <v>47</v>
      </c>
      <c r="AG242" s="31" t="s">
        <v>27</v>
      </c>
      <c r="AH242" s="34" t="s">
        <v>1287</v>
      </c>
      <c r="AI242" s="12">
        <v>50</v>
      </c>
      <c r="AJ242" s="10" t="s">
        <v>1288</v>
      </c>
    </row>
    <row r="243" spans="8:36" x14ac:dyDescent="0.25">
      <c r="H243" s="25"/>
      <c r="I243" t="s">
        <v>1289</v>
      </c>
      <c r="J243" s="10" t="s">
        <v>26</v>
      </c>
      <c r="K243" s="26" t="s">
        <v>27</v>
      </c>
      <c r="L243" s="54" t="s">
        <v>1290</v>
      </c>
      <c r="M243" s="10" t="s">
        <v>1291</v>
      </c>
      <c r="N243" s="10" t="s">
        <v>32</v>
      </c>
      <c r="O243" s="10" t="s">
        <v>31</v>
      </c>
      <c r="AC243" s="10"/>
      <c r="AD243" s="10" t="str">
        <f t="shared" si="20"/>
        <v>ListDescArt336_Média_N/A</v>
      </c>
      <c r="AE243" s="10" t="s">
        <v>1001</v>
      </c>
      <c r="AF243" s="10" t="s">
        <v>63</v>
      </c>
      <c r="AG243" s="31" t="s">
        <v>27</v>
      </c>
      <c r="AH243" s="34" t="s">
        <v>1287</v>
      </c>
      <c r="AI243" s="12">
        <v>79</v>
      </c>
      <c r="AJ243" s="10" t="s">
        <v>1292</v>
      </c>
    </row>
    <row r="244" spans="8:36" x14ac:dyDescent="0.25">
      <c r="H244" s="25"/>
      <c r="I244" t="s">
        <v>1293</v>
      </c>
      <c r="J244" s="10" t="s">
        <v>26</v>
      </c>
      <c r="K244" s="26" t="s">
        <v>27</v>
      </c>
      <c r="L244" s="54" t="s">
        <v>1294</v>
      </c>
      <c r="M244" s="10" t="s">
        <v>1295</v>
      </c>
      <c r="N244" s="10" t="s">
        <v>32</v>
      </c>
      <c r="O244" s="10" t="s">
        <v>31</v>
      </c>
      <c r="AC244" s="10"/>
      <c r="AD244" s="10" t="str">
        <f t="shared" si="20"/>
        <v>ListDescArt336_Alta_N/A</v>
      </c>
      <c r="AE244" s="10" t="s">
        <v>1001</v>
      </c>
      <c r="AF244" s="10" t="s">
        <v>78</v>
      </c>
      <c r="AG244" s="31" t="s">
        <v>27</v>
      </c>
      <c r="AH244" s="34" t="s">
        <v>1287</v>
      </c>
      <c r="AI244" s="12">
        <v>108</v>
      </c>
      <c r="AJ244" s="10" t="s">
        <v>1296</v>
      </c>
    </row>
    <row r="245" spans="8:36" x14ac:dyDescent="0.25">
      <c r="H245" s="25"/>
      <c r="I245" s="10" t="s">
        <v>1297</v>
      </c>
      <c r="J245" s="10" t="s">
        <v>26</v>
      </c>
      <c r="K245" s="26" t="s">
        <v>27</v>
      </c>
      <c r="L245" s="54" t="s">
        <v>1298</v>
      </c>
      <c r="M245" s="10" t="s">
        <v>1299</v>
      </c>
      <c r="N245" s="25" t="s">
        <v>46</v>
      </c>
      <c r="O245" s="10" t="s">
        <v>31</v>
      </c>
      <c r="AC245" s="10"/>
      <c r="AD245" s="10" t="str">
        <f t="shared" si="20"/>
        <v>ListDescArt336_Muito Alta_N/A</v>
      </c>
      <c r="AE245" s="10" t="s">
        <v>1001</v>
      </c>
      <c r="AF245" s="10" t="s">
        <v>168</v>
      </c>
      <c r="AG245" s="31" t="s">
        <v>27</v>
      </c>
      <c r="AH245" s="34" t="s">
        <v>1287</v>
      </c>
      <c r="AI245" s="12">
        <v>146</v>
      </c>
      <c r="AJ245" s="10" t="s">
        <v>1300</v>
      </c>
    </row>
    <row r="246" spans="8:36" x14ac:dyDescent="0.25">
      <c r="H246" s="25"/>
      <c r="I246" s="10" t="s">
        <v>1301</v>
      </c>
      <c r="J246" s="10" t="s">
        <v>26</v>
      </c>
      <c r="K246" s="26" t="s">
        <v>27</v>
      </c>
      <c r="L246" s="54" t="s">
        <v>1302</v>
      </c>
      <c r="M246" s="10" t="s">
        <v>1303</v>
      </c>
      <c r="N246" s="25" t="s">
        <v>46</v>
      </c>
      <c r="O246" s="10" t="s">
        <v>31</v>
      </c>
      <c r="AC246" s="10" t="s">
        <v>1004</v>
      </c>
      <c r="AD246" s="10" t="str">
        <f t="shared" si="20"/>
        <v>ListDescArt337_Baixa_N/A</v>
      </c>
      <c r="AE246" s="10" t="s">
        <v>1005</v>
      </c>
      <c r="AF246" s="10" t="s">
        <v>47</v>
      </c>
      <c r="AG246" s="31" t="s">
        <v>27</v>
      </c>
      <c r="AH246" s="34" t="s">
        <v>1304</v>
      </c>
      <c r="AI246" s="12">
        <v>52</v>
      </c>
      <c r="AJ246" s="10" t="s">
        <v>1305</v>
      </c>
    </row>
    <row r="247" spans="8:36" x14ac:dyDescent="0.25">
      <c r="H247" s="25"/>
      <c r="I247" s="10" t="s">
        <v>1306</v>
      </c>
      <c r="J247" s="10" t="s">
        <v>26</v>
      </c>
      <c r="K247" s="26" t="s">
        <v>27</v>
      </c>
      <c r="L247" s="54" t="s">
        <v>1307</v>
      </c>
      <c r="M247" s="10" t="s">
        <v>1308</v>
      </c>
      <c r="N247" s="25" t="s">
        <v>46</v>
      </c>
      <c r="O247" s="10" t="s">
        <v>31</v>
      </c>
      <c r="AC247" s="10"/>
      <c r="AD247" s="10" t="str">
        <f t="shared" si="20"/>
        <v>ListDescArt337_Média_N/A</v>
      </c>
      <c r="AE247" s="10" t="s">
        <v>1005</v>
      </c>
      <c r="AF247" s="10" t="s">
        <v>63</v>
      </c>
      <c r="AG247" s="31" t="s">
        <v>27</v>
      </c>
      <c r="AH247" s="34" t="s">
        <v>1304</v>
      </c>
      <c r="AI247" s="12">
        <v>82</v>
      </c>
      <c r="AJ247" s="10" t="s">
        <v>1309</v>
      </c>
    </row>
    <row r="248" spans="8:36" x14ac:dyDescent="0.25">
      <c r="H248" s="25"/>
      <c r="I248" s="10" t="s">
        <v>1310</v>
      </c>
      <c r="J248" s="10" t="s">
        <v>26</v>
      </c>
      <c r="K248" s="26" t="s">
        <v>27</v>
      </c>
      <c r="L248" s="54" t="s">
        <v>1311</v>
      </c>
      <c r="M248" s="10" t="s">
        <v>1312</v>
      </c>
      <c r="N248" s="25" t="s">
        <v>46</v>
      </c>
      <c r="O248" s="10" t="s">
        <v>31</v>
      </c>
      <c r="AC248" s="10"/>
      <c r="AD248" s="10" t="str">
        <f t="shared" si="20"/>
        <v>ListDescArt337_Alta_N/A</v>
      </c>
      <c r="AE248" s="10" t="s">
        <v>1005</v>
      </c>
      <c r="AF248" s="10" t="s">
        <v>78</v>
      </c>
      <c r="AG248" s="31" t="s">
        <v>27</v>
      </c>
      <c r="AH248" s="34" t="s">
        <v>1304</v>
      </c>
      <c r="AI248" s="12">
        <v>111</v>
      </c>
      <c r="AJ248" s="10" t="s">
        <v>1313</v>
      </c>
    </row>
    <row r="249" spans="8:36" x14ac:dyDescent="0.25">
      <c r="H249" s="25"/>
      <c r="I249" s="10" t="s">
        <v>1314</v>
      </c>
      <c r="J249" s="10" t="s">
        <v>26</v>
      </c>
      <c r="K249" s="26" t="s">
        <v>27</v>
      </c>
      <c r="L249" s="54" t="s">
        <v>1315</v>
      </c>
      <c r="M249" s="10" t="s">
        <v>1316</v>
      </c>
      <c r="N249" s="25" t="s">
        <v>46</v>
      </c>
      <c r="O249" s="10" t="s">
        <v>31</v>
      </c>
      <c r="AC249" s="10"/>
      <c r="AD249" s="10" t="str">
        <f t="shared" si="20"/>
        <v>ListDescArt337_Muito Alta_N/A</v>
      </c>
      <c r="AE249" s="10" t="s">
        <v>1005</v>
      </c>
      <c r="AF249" s="10" t="s">
        <v>168</v>
      </c>
      <c r="AG249" s="31" t="s">
        <v>27</v>
      </c>
      <c r="AH249" s="34" t="s">
        <v>1304</v>
      </c>
      <c r="AI249" s="12">
        <v>140</v>
      </c>
      <c r="AJ249" s="10" t="s">
        <v>1317</v>
      </c>
    </row>
    <row r="250" spans="8:36" x14ac:dyDescent="0.25">
      <c r="H250" s="25"/>
      <c r="I250" s="10" t="s">
        <v>1318</v>
      </c>
      <c r="J250" s="10" t="s">
        <v>26</v>
      </c>
      <c r="K250" s="26" t="s">
        <v>27</v>
      </c>
      <c r="L250" s="54" t="s">
        <v>1319</v>
      </c>
      <c r="M250" s="10" t="s">
        <v>1320</v>
      </c>
      <c r="N250" s="25" t="s">
        <v>46</v>
      </c>
      <c r="O250" s="10" t="s">
        <v>31</v>
      </c>
      <c r="AC250" s="10" t="s">
        <v>1008</v>
      </c>
      <c r="AD250" s="10" t="str">
        <f t="shared" si="20"/>
        <v>ListDescArt338_N/A_N/A</v>
      </c>
      <c r="AE250" s="10" t="s">
        <v>1009</v>
      </c>
      <c r="AF250" s="10" t="s">
        <v>27</v>
      </c>
      <c r="AG250" s="31" t="s">
        <v>27</v>
      </c>
      <c r="AH250" s="34" t="s">
        <v>438</v>
      </c>
      <c r="AI250" s="12">
        <v>130</v>
      </c>
      <c r="AJ250" s="10" t="s">
        <v>1321</v>
      </c>
    </row>
    <row r="251" spans="8:36" x14ac:dyDescent="0.25">
      <c r="H251" s="25"/>
      <c r="I251" s="10" t="s">
        <v>1322</v>
      </c>
      <c r="J251" s="10" t="s">
        <v>26</v>
      </c>
      <c r="K251" s="26" t="s">
        <v>27</v>
      </c>
      <c r="L251" s="54" t="s">
        <v>1323</v>
      </c>
      <c r="M251" s="10" t="s">
        <v>1324</v>
      </c>
      <c r="N251" s="25" t="s">
        <v>46</v>
      </c>
      <c r="O251" s="10" t="s">
        <v>31</v>
      </c>
      <c r="AC251" s="10" t="s">
        <v>1011</v>
      </c>
      <c r="AD251" s="10" t="str">
        <f t="shared" si="20"/>
        <v>ListDescArt339_N/A_N/A</v>
      </c>
      <c r="AE251" s="10" t="s">
        <v>1012</v>
      </c>
      <c r="AF251" s="10" t="s">
        <v>27</v>
      </c>
      <c r="AG251" s="31" t="s">
        <v>27</v>
      </c>
      <c r="AH251" s="34" t="s">
        <v>1325</v>
      </c>
      <c r="AI251" s="12">
        <v>25</v>
      </c>
      <c r="AJ251" s="10" t="s">
        <v>1326</v>
      </c>
    </row>
    <row r="252" spans="8:36" x14ac:dyDescent="0.25">
      <c r="H252" s="25"/>
      <c r="I252" s="10" t="s">
        <v>1327</v>
      </c>
      <c r="J252" s="10" t="s">
        <v>26</v>
      </c>
      <c r="K252" s="26" t="s">
        <v>27</v>
      </c>
      <c r="L252" s="54" t="s">
        <v>1328</v>
      </c>
      <c r="M252" s="10" t="s">
        <v>1329</v>
      </c>
      <c r="N252" s="25" t="s">
        <v>46</v>
      </c>
      <c r="O252" s="10" t="s">
        <v>31</v>
      </c>
      <c r="AC252" s="10" t="s">
        <v>1014</v>
      </c>
      <c r="AD252" s="10" t="str">
        <f t="shared" si="20"/>
        <v>ListDescArt340_x'_N/A</v>
      </c>
      <c r="AE252" s="10" t="s">
        <v>1015</v>
      </c>
      <c r="AF252" s="10" t="s">
        <v>1330</v>
      </c>
      <c r="AG252" s="31" t="s">
        <v>27</v>
      </c>
      <c r="AH252" s="34" t="s">
        <v>546</v>
      </c>
      <c r="AI252" s="12">
        <v>270</v>
      </c>
      <c r="AJ252" s="10" t="s">
        <v>1331</v>
      </c>
    </row>
    <row r="253" spans="8:36" x14ac:dyDescent="0.25">
      <c r="H253" s="25"/>
      <c r="I253" s="10" t="s">
        <v>1332</v>
      </c>
      <c r="J253" s="10" t="s">
        <v>26</v>
      </c>
      <c r="K253" s="26" t="s">
        <v>27</v>
      </c>
      <c r="L253" s="54" t="s">
        <v>1333</v>
      </c>
      <c r="M253" s="10" t="s">
        <v>1334</v>
      </c>
      <c r="N253" s="25" t="s">
        <v>46</v>
      </c>
      <c r="O253" s="10" t="s">
        <v>31</v>
      </c>
      <c r="AC253" s="10" t="s">
        <v>1017</v>
      </c>
      <c r="AD253" s="10" t="str">
        <f t="shared" si="20"/>
        <v>ListDescArt468_N/A_N/A</v>
      </c>
      <c r="AE253" s="57" t="s">
        <v>1018</v>
      </c>
      <c r="AF253" s="10" t="s">
        <v>27</v>
      </c>
      <c r="AG253" s="31" t="s">
        <v>27</v>
      </c>
      <c r="AH253" s="34" t="s">
        <v>1335</v>
      </c>
      <c r="AI253" s="12">
        <v>50</v>
      </c>
      <c r="AJ253" s="10" t="s">
        <v>1336</v>
      </c>
    </row>
    <row r="254" spans="8:36" x14ac:dyDescent="0.25">
      <c r="H254" s="25"/>
      <c r="I254" s="10" t="s">
        <v>1337</v>
      </c>
      <c r="J254" s="10" t="s">
        <v>26</v>
      </c>
      <c r="K254" s="26" t="s">
        <v>27</v>
      </c>
      <c r="L254" s="54" t="s">
        <v>1338</v>
      </c>
      <c r="M254" s="10" t="s">
        <v>1339</v>
      </c>
      <c r="N254" s="25" t="s">
        <v>46</v>
      </c>
      <c r="O254" s="10" t="s">
        <v>31</v>
      </c>
      <c r="AC254" s="10" t="s">
        <v>1021</v>
      </c>
      <c r="AD254" s="10" t="str">
        <f t="shared" ref="AD254:AD262" si="21">CONCATENATE(AE254,"_",AF254,"_",AG254)</f>
        <v>ListDescArt110_Baixa_N/A</v>
      </c>
      <c r="AE254" s="10" t="s">
        <v>1022</v>
      </c>
      <c r="AF254" s="10" t="s">
        <v>47</v>
      </c>
      <c r="AG254" s="31" t="s">
        <v>27</v>
      </c>
      <c r="AH254" s="11" t="s">
        <v>877</v>
      </c>
      <c r="AI254" s="12">
        <v>40</v>
      </c>
      <c r="AJ254" s="50" t="s">
        <v>1340</v>
      </c>
    </row>
    <row r="255" spans="8:36" x14ac:dyDescent="0.25">
      <c r="H255" s="25" t="s">
        <v>376</v>
      </c>
      <c r="I255" s="10" t="s">
        <v>1341</v>
      </c>
      <c r="J255" s="10" t="s">
        <v>192</v>
      </c>
      <c r="K255" s="30" t="s">
        <v>193</v>
      </c>
      <c r="L255" s="54" t="s">
        <v>1342</v>
      </c>
      <c r="M255" s="10" t="s">
        <v>1343</v>
      </c>
      <c r="N255" s="25" t="s">
        <v>46</v>
      </c>
      <c r="O255" s="10" t="s">
        <v>31</v>
      </c>
      <c r="AC255" s="10"/>
      <c r="AD255" s="10" t="str">
        <f t="shared" si="21"/>
        <v>ListDescArt110_Média_N/A</v>
      </c>
      <c r="AE255" s="10" t="s">
        <v>1022</v>
      </c>
      <c r="AF255" s="10" t="s">
        <v>63</v>
      </c>
      <c r="AG255" s="31" t="s">
        <v>27</v>
      </c>
      <c r="AH255" s="11" t="s">
        <v>877</v>
      </c>
      <c r="AI255" s="12">
        <v>80</v>
      </c>
      <c r="AJ255" s="50" t="s">
        <v>1344</v>
      </c>
    </row>
    <row r="256" spans="8:36" x14ac:dyDescent="0.25">
      <c r="H256" s="25"/>
      <c r="I256" s="10" t="s">
        <v>1345</v>
      </c>
      <c r="J256" s="10" t="s">
        <v>192</v>
      </c>
      <c r="K256" s="30" t="s">
        <v>193</v>
      </c>
      <c r="L256" s="54" t="s">
        <v>1346</v>
      </c>
      <c r="M256" s="10" t="s">
        <v>1347</v>
      </c>
      <c r="N256" s="25" t="s">
        <v>46</v>
      </c>
      <c r="O256" s="10" t="s">
        <v>31</v>
      </c>
      <c r="AC256" s="10"/>
      <c r="AD256" s="10" t="str">
        <f t="shared" si="21"/>
        <v>ListDescArt110_Alta_N/A</v>
      </c>
      <c r="AE256" s="10" t="s">
        <v>1022</v>
      </c>
      <c r="AF256" s="10" t="s">
        <v>78</v>
      </c>
      <c r="AG256" s="31" t="s">
        <v>27</v>
      </c>
      <c r="AH256" s="11" t="s">
        <v>877</v>
      </c>
      <c r="AI256" s="12">
        <v>160</v>
      </c>
      <c r="AJ256" s="50" t="s">
        <v>1348</v>
      </c>
    </row>
    <row r="257" spans="8:36" x14ac:dyDescent="0.25">
      <c r="H257" s="25"/>
      <c r="I257" s="10" t="s">
        <v>1349</v>
      </c>
      <c r="J257" s="10" t="s">
        <v>192</v>
      </c>
      <c r="K257" s="30" t="s">
        <v>193</v>
      </c>
      <c r="L257" s="54" t="s">
        <v>1350</v>
      </c>
      <c r="M257" s="10" t="s">
        <v>1351</v>
      </c>
      <c r="N257" s="25" t="s">
        <v>46</v>
      </c>
      <c r="O257" s="10" t="s">
        <v>31</v>
      </c>
      <c r="AC257" s="10" t="s">
        <v>1025</v>
      </c>
      <c r="AD257" s="10" t="str">
        <f t="shared" si="21"/>
        <v>ListDescArt111_Baixa_N/A</v>
      </c>
      <c r="AE257" s="10" t="s">
        <v>1026</v>
      </c>
      <c r="AF257" s="10" t="s">
        <v>47</v>
      </c>
      <c r="AG257" s="31" t="s">
        <v>27</v>
      </c>
      <c r="AH257" s="11" t="s">
        <v>877</v>
      </c>
      <c r="AI257" s="12">
        <v>24</v>
      </c>
      <c r="AJ257" s="50" t="s">
        <v>1340</v>
      </c>
    </row>
    <row r="258" spans="8:36" x14ac:dyDescent="0.25">
      <c r="H258" s="25"/>
      <c r="I258" s="10" t="s">
        <v>1352</v>
      </c>
      <c r="J258" s="10" t="s">
        <v>192</v>
      </c>
      <c r="K258" s="30" t="s">
        <v>193</v>
      </c>
      <c r="L258" s="54" t="s">
        <v>1353</v>
      </c>
      <c r="M258" s="10" t="s">
        <v>1354</v>
      </c>
      <c r="N258" s="25" t="s">
        <v>46</v>
      </c>
      <c r="O258" s="10" t="s">
        <v>31</v>
      </c>
      <c r="AC258" s="10"/>
      <c r="AD258" s="10" t="str">
        <f t="shared" si="21"/>
        <v>ListDescArt111_Média_N/A</v>
      </c>
      <c r="AE258" s="10" t="s">
        <v>1026</v>
      </c>
      <c r="AF258" s="10" t="s">
        <v>63</v>
      </c>
      <c r="AG258" s="31" t="s">
        <v>27</v>
      </c>
      <c r="AH258" s="11" t="s">
        <v>877</v>
      </c>
      <c r="AI258" s="12">
        <v>40</v>
      </c>
      <c r="AJ258" s="50" t="s">
        <v>1344</v>
      </c>
    </row>
    <row r="259" spans="8:36" x14ac:dyDescent="0.25">
      <c r="H259" s="25"/>
      <c r="I259" s="10" t="s">
        <v>1355</v>
      </c>
      <c r="J259" s="10" t="s">
        <v>26</v>
      </c>
      <c r="K259" s="26" t="s">
        <v>27</v>
      </c>
      <c r="L259" s="54" t="s">
        <v>1356</v>
      </c>
      <c r="M259" s="10" t="s">
        <v>1357</v>
      </c>
      <c r="N259" s="25" t="s">
        <v>206</v>
      </c>
      <c r="O259" s="10" t="s">
        <v>31</v>
      </c>
      <c r="AC259" s="10"/>
      <c r="AD259" s="10" t="str">
        <f t="shared" si="21"/>
        <v>ListDescArt111_Alta_N/A</v>
      </c>
      <c r="AE259" s="10" t="s">
        <v>1026</v>
      </c>
      <c r="AF259" s="10" t="s">
        <v>78</v>
      </c>
      <c r="AG259" s="31" t="s">
        <v>27</v>
      </c>
      <c r="AH259" s="11" t="s">
        <v>877</v>
      </c>
      <c r="AI259" s="12">
        <v>80</v>
      </c>
      <c r="AJ259" s="50" t="s">
        <v>1348</v>
      </c>
    </row>
    <row r="260" spans="8:36" x14ac:dyDescent="0.25">
      <c r="H260" s="25"/>
      <c r="I260" s="10" t="s">
        <v>1358</v>
      </c>
      <c r="J260" s="10" t="s">
        <v>26</v>
      </c>
      <c r="K260" s="26" t="s">
        <v>27</v>
      </c>
      <c r="L260" s="54" t="s">
        <v>1359</v>
      </c>
      <c r="M260" s="10" t="s">
        <v>1360</v>
      </c>
      <c r="N260" s="25" t="s">
        <v>206</v>
      </c>
      <c r="O260" s="10" t="s">
        <v>31</v>
      </c>
      <c r="AC260" s="10" t="s">
        <v>1029</v>
      </c>
      <c r="AD260" s="10" t="str">
        <f t="shared" si="21"/>
        <v>ListDescArt112_N/A_N/A</v>
      </c>
      <c r="AE260" s="10" t="s">
        <v>1030</v>
      </c>
      <c r="AF260" s="10" t="s">
        <v>27</v>
      </c>
      <c r="AG260" s="31" t="s">
        <v>27</v>
      </c>
      <c r="AH260" s="11" t="s">
        <v>900</v>
      </c>
      <c r="AI260" s="12">
        <v>16</v>
      </c>
      <c r="AJ260" s="50" t="s">
        <v>1037</v>
      </c>
    </row>
    <row r="261" spans="8:36" x14ac:dyDescent="0.25">
      <c r="H261" s="25"/>
      <c r="I261" s="10" t="s">
        <v>1361</v>
      </c>
      <c r="J261" s="10" t="s">
        <v>26</v>
      </c>
      <c r="K261" s="26" t="s">
        <v>27</v>
      </c>
      <c r="L261" s="54" t="s">
        <v>1362</v>
      </c>
      <c r="M261" s="10" t="s">
        <v>1363</v>
      </c>
      <c r="N261" s="10" t="s">
        <v>32</v>
      </c>
      <c r="O261" s="10" t="s">
        <v>31</v>
      </c>
      <c r="AC261" s="10" t="s">
        <v>1032</v>
      </c>
      <c r="AD261" s="10" t="str">
        <f t="shared" si="21"/>
        <v>ListDescArt113_Baixa_N/A</v>
      </c>
      <c r="AE261" s="10" t="s">
        <v>1033</v>
      </c>
      <c r="AF261" s="10" t="s">
        <v>47</v>
      </c>
      <c r="AG261" s="31" t="s">
        <v>27</v>
      </c>
      <c r="AH261" s="11" t="s">
        <v>303</v>
      </c>
      <c r="AI261" s="12">
        <v>6</v>
      </c>
      <c r="AJ261" s="50" t="s">
        <v>1364</v>
      </c>
    </row>
    <row r="262" spans="8:36" x14ac:dyDescent="0.25">
      <c r="H262" s="25"/>
      <c r="I262" s="10" t="s">
        <v>1365</v>
      </c>
      <c r="J262" s="10" t="s">
        <v>26</v>
      </c>
      <c r="K262" s="26" t="s">
        <v>27</v>
      </c>
      <c r="L262" s="54" t="s">
        <v>1366</v>
      </c>
      <c r="M262" s="10" t="s">
        <v>1367</v>
      </c>
      <c r="N262" s="10" t="s">
        <v>32</v>
      </c>
      <c r="O262" s="10" t="s">
        <v>31</v>
      </c>
      <c r="AC262" s="10"/>
      <c r="AD262" s="10" t="str">
        <f t="shared" si="21"/>
        <v>ListDescArt113_Média_N/A</v>
      </c>
      <c r="AE262" s="10" t="s">
        <v>1033</v>
      </c>
      <c r="AF262" s="10" t="s">
        <v>63</v>
      </c>
      <c r="AG262" s="31" t="s">
        <v>27</v>
      </c>
      <c r="AH262" s="11" t="s">
        <v>303</v>
      </c>
      <c r="AI262" s="12">
        <v>10</v>
      </c>
      <c r="AJ262" s="50" t="s">
        <v>1368</v>
      </c>
    </row>
    <row r="263" spans="8:36" x14ac:dyDescent="0.25">
      <c r="H263" s="25"/>
      <c r="I263" s="10" t="s">
        <v>1369</v>
      </c>
      <c r="J263" s="10" t="s">
        <v>26</v>
      </c>
      <c r="K263" s="26" t="s">
        <v>27</v>
      </c>
      <c r="L263" s="54" t="s">
        <v>1370</v>
      </c>
      <c r="M263" s="10" t="s">
        <v>1371</v>
      </c>
      <c r="N263" s="25" t="s">
        <v>46</v>
      </c>
      <c r="O263" s="10" t="s">
        <v>31</v>
      </c>
      <c r="AC263" s="10"/>
      <c r="AD263" s="10" t="str">
        <f t="shared" ref="AD263:AD276" si="22">CONCATENATE(AE263,"_",AF263,"_",AG263)</f>
        <v>ListDescArt113_Alta_N/A</v>
      </c>
      <c r="AE263" s="10" t="s">
        <v>1033</v>
      </c>
      <c r="AF263" s="10" t="s">
        <v>78</v>
      </c>
      <c r="AG263" s="31" t="s">
        <v>27</v>
      </c>
      <c r="AH263" s="11" t="s">
        <v>303</v>
      </c>
      <c r="AI263" s="12">
        <v>18</v>
      </c>
      <c r="AJ263" s="50" t="s">
        <v>282</v>
      </c>
    </row>
    <row r="264" spans="8:36" x14ac:dyDescent="0.25">
      <c r="H264" s="25"/>
      <c r="I264" s="10" t="s">
        <v>1372</v>
      </c>
      <c r="J264" s="10" t="s">
        <v>26</v>
      </c>
      <c r="K264" s="26" t="s">
        <v>27</v>
      </c>
      <c r="L264" s="54" t="s">
        <v>1373</v>
      </c>
      <c r="M264" s="10" t="s">
        <v>1374</v>
      </c>
      <c r="N264" s="25" t="s">
        <v>30</v>
      </c>
      <c r="O264" s="10" t="s">
        <v>31</v>
      </c>
      <c r="AC264" s="10" t="s">
        <v>1035</v>
      </c>
      <c r="AD264" s="10" t="str">
        <f t="shared" si="22"/>
        <v>ListDescArt114_Baixa_N/A</v>
      </c>
      <c r="AE264" s="10" t="s">
        <v>1036</v>
      </c>
      <c r="AF264" s="10" t="s">
        <v>47</v>
      </c>
      <c r="AG264" s="31" t="s">
        <v>27</v>
      </c>
      <c r="AH264" s="11" t="s">
        <v>303</v>
      </c>
      <c r="AI264" s="12">
        <v>3</v>
      </c>
      <c r="AJ264" s="50" t="s">
        <v>1364</v>
      </c>
    </row>
    <row r="265" spans="8:36" x14ac:dyDescent="0.25">
      <c r="H265" s="25"/>
      <c r="I265" s="10" t="s">
        <v>1375</v>
      </c>
      <c r="J265" s="10" t="s">
        <v>26</v>
      </c>
      <c r="K265" s="26" t="s">
        <v>27</v>
      </c>
      <c r="L265" s="54" t="s">
        <v>1376</v>
      </c>
      <c r="M265" s="10" t="s">
        <v>1377</v>
      </c>
      <c r="N265" s="10" t="s">
        <v>32</v>
      </c>
      <c r="O265" s="10" t="s">
        <v>31</v>
      </c>
      <c r="AC265" s="10"/>
      <c r="AD265" s="10" t="str">
        <f t="shared" si="22"/>
        <v>ListDescArt114_Média_N/A</v>
      </c>
      <c r="AE265" s="10" t="s">
        <v>1036</v>
      </c>
      <c r="AF265" s="10" t="s">
        <v>63</v>
      </c>
      <c r="AG265" s="31" t="s">
        <v>27</v>
      </c>
      <c r="AH265" s="11" t="s">
        <v>303</v>
      </c>
      <c r="AI265" s="12">
        <v>5</v>
      </c>
      <c r="AJ265" s="50" t="s">
        <v>1368</v>
      </c>
    </row>
    <row r="266" spans="8:36" x14ac:dyDescent="0.25">
      <c r="H266" s="25"/>
      <c r="I266" s="10" t="s">
        <v>1378</v>
      </c>
      <c r="J266" s="10" t="s">
        <v>26</v>
      </c>
      <c r="K266" s="26" t="s">
        <v>27</v>
      </c>
      <c r="L266" s="54" t="s">
        <v>1379</v>
      </c>
      <c r="M266" s="10" t="s">
        <v>1380</v>
      </c>
      <c r="N266" s="10" t="s">
        <v>32</v>
      </c>
      <c r="O266" s="10" t="s">
        <v>31</v>
      </c>
      <c r="AC266" s="10"/>
      <c r="AD266" s="10" t="str">
        <f t="shared" si="22"/>
        <v>ListDescArt114_Alta_N/A</v>
      </c>
      <c r="AE266" s="10" t="s">
        <v>1036</v>
      </c>
      <c r="AF266" s="10" t="s">
        <v>78</v>
      </c>
      <c r="AG266" s="31" t="s">
        <v>27</v>
      </c>
      <c r="AH266" s="11" t="s">
        <v>303</v>
      </c>
      <c r="AI266" s="12">
        <v>9</v>
      </c>
      <c r="AJ266" s="50" t="s">
        <v>282</v>
      </c>
    </row>
    <row r="267" spans="8:36" x14ac:dyDescent="0.25">
      <c r="H267" s="25"/>
      <c r="I267" s="10" t="s">
        <v>1381</v>
      </c>
      <c r="J267" s="10" t="s">
        <v>26</v>
      </c>
      <c r="K267" s="26" t="s">
        <v>27</v>
      </c>
      <c r="L267" s="54" t="s">
        <v>1382</v>
      </c>
      <c r="M267" s="10" t="s">
        <v>1383</v>
      </c>
      <c r="N267" s="10" t="s">
        <v>32</v>
      </c>
      <c r="O267" s="10" t="s">
        <v>31</v>
      </c>
      <c r="AC267" s="10" t="s">
        <v>1039</v>
      </c>
      <c r="AD267" s="10" t="str">
        <f t="shared" si="22"/>
        <v>ListDescArt115_Baixa_N/A</v>
      </c>
      <c r="AE267" s="10" t="s">
        <v>1040</v>
      </c>
      <c r="AF267" s="10" t="s">
        <v>47</v>
      </c>
      <c r="AG267" s="31" t="s">
        <v>27</v>
      </c>
      <c r="AH267" s="11" t="s">
        <v>1384</v>
      </c>
      <c r="AI267" s="12">
        <v>8</v>
      </c>
      <c r="AJ267" s="50" t="s">
        <v>1385</v>
      </c>
    </row>
    <row r="268" spans="8:36" x14ac:dyDescent="0.25">
      <c r="H268" s="25"/>
      <c r="I268" s="10" t="s">
        <v>1386</v>
      </c>
      <c r="J268" s="10" t="s">
        <v>26</v>
      </c>
      <c r="K268" s="26" t="s">
        <v>27</v>
      </c>
      <c r="L268" s="54" t="s">
        <v>1387</v>
      </c>
      <c r="M268" s="10" t="s">
        <v>1388</v>
      </c>
      <c r="N268" s="10" t="s">
        <v>32</v>
      </c>
      <c r="O268" s="10" t="s">
        <v>31</v>
      </c>
      <c r="AC268" s="10"/>
      <c r="AD268" s="10" t="str">
        <f t="shared" si="22"/>
        <v>ListDescArt115_Média_N/A</v>
      </c>
      <c r="AE268" s="10" t="s">
        <v>1040</v>
      </c>
      <c r="AF268" s="10" t="s">
        <v>63</v>
      </c>
      <c r="AG268" s="31" t="s">
        <v>27</v>
      </c>
      <c r="AH268" s="11" t="s">
        <v>1384</v>
      </c>
      <c r="AI268" s="12">
        <v>16</v>
      </c>
      <c r="AJ268" s="50" t="s">
        <v>1389</v>
      </c>
    </row>
    <row r="269" spans="8:36" x14ac:dyDescent="0.25">
      <c r="H269" s="25"/>
      <c r="I269" s="10" t="s">
        <v>1390</v>
      </c>
      <c r="J269" s="10" t="s">
        <v>26</v>
      </c>
      <c r="K269" s="26" t="s">
        <v>27</v>
      </c>
      <c r="L269" s="54" t="s">
        <v>1391</v>
      </c>
      <c r="M269" s="10" t="s">
        <v>1392</v>
      </c>
      <c r="N269" s="10" t="s">
        <v>32</v>
      </c>
      <c r="O269" s="10" t="s">
        <v>31</v>
      </c>
      <c r="AC269" s="10"/>
      <c r="AD269" s="10" t="str">
        <f t="shared" si="22"/>
        <v>ListDescArt115_Alta_N/A</v>
      </c>
      <c r="AE269" s="10" t="s">
        <v>1040</v>
      </c>
      <c r="AF269" s="10" t="s">
        <v>78</v>
      </c>
      <c r="AG269" s="31" t="s">
        <v>27</v>
      </c>
      <c r="AH269" s="11" t="s">
        <v>1384</v>
      </c>
      <c r="AI269" s="12">
        <v>24</v>
      </c>
      <c r="AJ269" s="50" t="s">
        <v>282</v>
      </c>
    </row>
    <row r="270" spans="8:36" x14ac:dyDescent="0.25">
      <c r="H270" s="25"/>
      <c r="I270" s="10" t="s">
        <v>1393</v>
      </c>
      <c r="J270" s="10" t="s">
        <v>26</v>
      </c>
      <c r="K270" s="26" t="s">
        <v>27</v>
      </c>
      <c r="L270" s="54" t="s">
        <v>1394</v>
      </c>
      <c r="M270" s="10" t="s">
        <v>1395</v>
      </c>
      <c r="N270" s="10" t="s">
        <v>32</v>
      </c>
      <c r="O270" s="10" t="s">
        <v>31</v>
      </c>
      <c r="AC270" s="10" t="s">
        <v>1042</v>
      </c>
      <c r="AD270" s="10" t="str">
        <f t="shared" si="22"/>
        <v>ListDescArt116_Baixa_N/A</v>
      </c>
      <c r="AE270" s="10" t="s">
        <v>1043</v>
      </c>
      <c r="AF270" s="10" t="s">
        <v>47</v>
      </c>
      <c r="AG270" s="31" t="s">
        <v>27</v>
      </c>
      <c r="AH270" s="11" t="s">
        <v>1384</v>
      </c>
      <c r="AI270" s="12">
        <v>4</v>
      </c>
      <c r="AJ270" s="50" t="s">
        <v>1396</v>
      </c>
    </row>
    <row r="271" spans="8:36" x14ac:dyDescent="0.25">
      <c r="H271" s="25"/>
      <c r="I271" s="10" t="s">
        <v>1397</v>
      </c>
      <c r="J271" s="10" t="s">
        <v>26</v>
      </c>
      <c r="K271" s="26" t="s">
        <v>27</v>
      </c>
      <c r="L271" s="54" t="s">
        <v>1398</v>
      </c>
      <c r="M271" s="10" t="s">
        <v>1399</v>
      </c>
      <c r="N271" s="25" t="s">
        <v>30</v>
      </c>
      <c r="O271" s="10" t="s">
        <v>31</v>
      </c>
      <c r="AC271" s="10"/>
      <c r="AD271" s="10" t="str">
        <f t="shared" si="22"/>
        <v>ListDescArt116_Média_N/A</v>
      </c>
      <c r="AE271" s="10" t="s">
        <v>1043</v>
      </c>
      <c r="AF271" s="10" t="s">
        <v>63</v>
      </c>
      <c r="AG271" s="31" t="s">
        <v>27</v>
      </c>
      <c r="AH271" s="11" t="s">
        <v>1384</v>
      </c>
      <c r="AI271" s="12">
        <v>8</v>
      </c>
      <c r="AJ271" s="50" t="s">
        <v>1400</v>
      </c>
    </row>
    <row r="272" spans="8:36" x14ac:dyDescent="0.25">
      <c r="H272" s="25"/>
      <c r="I272" s="10" t="s">
        <v>1401</v>
      </c>
      <c r="J272" s="10" t="s">
        <v>26</v>
      </c>
      <c r="K272" s="26" t="s">
        <v>27</v>
      </c>
      <c r="L272" s="54" t="s">
        <v>1402</v>
      </c>
      <c r="M272" s="10" t="s">
        <v>1403</v>
      </c>
      <c r="N272" s="10" t="s">
        <v>32</v>
      </c>
      <c r="O272" s="10" t="s">
        <v>31</v>
      </c>
      <c r="AC272" s="10"/>
      <c r="AD272" s="10" t="str">
        <f t="shared" si="22"/>
        <v>ListDescArt116_Alta_N/A</v>
      </c>
      <c r="AE272" s="10" t="s">
        <v>1043</v>
      </c>
      <c r="AF272" s="10" t="s">
        <v>78</v>
      </c>
      <c r="AG272" s="31" t="s">
        <v>27</v>
      </c>
      <c r="AH272" s="11" t="s">
        <v>1384</v>
      </c>
      <c r="AI272" s="12">
        <v>12</v>
      </c>
      <c r="AJ272" s="50" t="s">
        <v>282</v>
      </c>
    </row>
    <row r="273" spans="8:36" x14ac:dyDescent="0.25">
      <c r="H273" s="25"/>
      <c r="I273" s="10" t="s">
        <v>1404</v>
      </c>
      <c r="J273" s="10" t="s">
        <v>26</v>
      </c>
      <c r="K273" s="26" t="s">
        <v>27</v>
      </c>
      <c r="L273" s="54" t="s">
        <v>1405</v>
      </c>
      <c r="M273" s="10" t="s">
        <v>1406</v>
      </c>
      <c r="N273" s="10" t="s">
        <v>32</v>
      </c>
      <c r="O273" s="10" t="s">
        <v>31</v>
      </c>
      <c r="AC273" s="10" t="s">
        <v>1045</v>
      </c>
      <c r="AD273" s="10" t="str">
        <f t="shared" si="22"/>
        <v>ListDescArt117_N/A_N/A</v>
      </c>
      <c r="AE273" s="10" t="s">
        <v>1046</v>
      </c>
      <c r="AF273" s="10" t="s">
        <v>27</v>
      </c>
      <c r="AG273" s="31" t="s">
        <v>27</v>
      </c>
      <c r="AH273" s="11" t="s">
        <v>1407</v>
      </c>
      <c r="AI273" s="12">
        <v>0.3</v>
      </c>
      <c r="AJ273" s="50" t="s">
        <v>1408</v>
      </c>
    </row>
    <row r="274" spans="8:36" x14ac:dyDescent="0.25">
      <c r="H274" s="25"/>
      <c r="I274" s="10" t="s">
        <v>1409</v>
      </c>
      <c r="J274" s="10" t="s">
        <v>26</v>
      </c>
      <c r="K274" s="26" t="s">
        <v>27</v>
      </c>
      <c r="L274" s="54" t="s">
        <v>1410</v>
      </c>
      <c r="M274" s="10" t="s">
        <v>1411</v>
      </c>
      <c r="N274" s="10" t="s">
        <v>32</v>
      </c>
      <c r="O274" s="10" t="s">
        <v>31</v>
      </c>
      <c r="AC274" s="10" t="s">
        <v>1048</v>
      </c>
      <c r="AD274" s="10" t="str">
        <f t="shared" si="22"/>
        <v>ListDescArt118_Baixa_N/A</v>
      </c>
      <c r="AE274" s="10" t="s">
        <v>1049</v>
      </c>
      <c r="AF274" s="10" t="s">
        <v>47</v>
      </c>
      <c r="AG274" s="31" t="s">
        <v>27</v>
      </c>
      <c r="AH274" s="11" t="s">
        <v>508</v>
      </c>
      <c r="AI274" s="12">
        <v>6</v>
      </c>
      <c r="AJ274" s="50" t="s">
        <v>1412</v>
      </c>
    </row>
    <row r="275" spans="8:36" x14ac:dyDescent="0.25">
      <c r="H275" s="25"/>
      <c r="I275" s="10" t="s">
        <v>1413</v>
      </c>
      <c r="J275" s="10" t="s">
        <v>26</v>
      </c>
      <c r="K275" s="26" t="s">
        <v>27</v>
      </c>
      <c r="L275" s="54" t="s">
        <v>1414</v>
      </c>
      <c r="M275" s="10" t="s">
        <v>1415</v>
      </c>
      <c r="N275" s="10" t="s">
        <v>32</v>
      </c>
      <c r="O275" s="10" t="s">
        <v>31</v>
      </c>
      <c r="AC275" s="10"/>
      <c r="AD275" s="10" t="str">
        <f t="shared" si="22"/>
        <v>ListDescArt118_Alta_N/A</v>
      </c>
      <c r="AE275" s="10" t="s">
        <v>1049</v>
      </c>
      <c r="AF275" s="10" t="s">
        <v>78</v>
      </c>
      <c r="AG275" s="31" t="s">
        <v>27</v>
      </c>
      <c r="AH275" s="11" t="s">
        <v>508</v>
      </c>
      <c r="AI275" s="12">
        <v>8</v>
      </c>
      <c r="AJ275" s="50" t="s">
        <v>1416</v>
      </c>
    </row>
    <row r="276" spans="8:36" x14ac:dyDescent="0.25">
      <c r="H276" s="25"/>
      <c r="I276" s="10" t="s">
        <v>1417</v>
      </c>
      <c r="J276" s="10" t="s">
        <v>26</v>
      </c>
      <c r="K276" s="26" t="s">
        <v>27</v>
      </c>
      <c r="L276" s="54" t="s">
        <v>1418</v>
      </c>
      <c r="M276" s="10" t="s">
        <v>1419</v>
      </c>
      <c r="N276" s="25" t="s">
        <v>46</v>
      </c>
      <c r="O276" s="10" t="s">
        <v>31</v>
      </c>
      <c r="AC276" s="10" t="s">
        <v>1051</v>
      </c>
      <c r="AD276" s="10" t="str">
        <f t="shared" si="22"/>
        <v>ListDescArt119_N/A_N/A</v>
      </c>
      <c r="AE276" s="10" t="s">
        <v>1052</v>
      </c>
      <c r="AF276" s="31" t="s">
        <v>27</v>
      </c>
      <c r="AG276" s="31" t="s">
        <v>27</v>
      </c>
      <c r="AH276" s="34" t="s">
        <v>1420</v>
      </c>
      <c r="AI276" s="12">
        <v>10</v>
      </c>
      <c r="AJ276" s="31" t="s">
        <v>732</v>
      </c>
    </row>
    <row r="277" spans="8:36" x14ac:dyDescent="0.25">
      <c r="H277" s="25" t="s">
        <v>384</v>
      </c>
      <c r="I277" s="10" t="s">
        <v>1421</v>
      </c>
      <c r="J277" s="10" t="s">
        <v>105</v>
      </c>
      <c r="K277" s="10" t="s">
        <v>106</v>
      </c>
      <c r="L277" s="54" t="s">
        <v>1422</v>
      </c>
      <c r="M277" s="10" t="s">
        <v>1423</v>
      </c>
      <c r="N277" s="10" t="s">
        <v>32</v>
      </c>
      <c r="O277" s="10" t="s">
        <v>31</v>
      </c>
      <c r="AC277" s="10" t="s">
        <v>1054</v>
      </c>
      <c r="AD277" s="10" t="str">
        <f t="shared" ref="AD277:AD284" si="23">CONCATENATE(AE277,"_",AF277,"_",AG277)</f>
        <v>ListDescArt120_N/A_N/A</v>
      </c>
      <c r="AE277" s="10" t="s">
        <v>1055</v>
      </c>
      <c r="AF277" s="31" t="s">
        <v>27</v>
      </c>
      <c r="AG277" s="31" t="s">
        <v>27</v>
      </c>
      <c r="AH277" s="34" t="s">
        <v>1420</v>
      </c>
      <c r="AI277" s="12">
        <v>5</v>
      </c>
      <c r="AJ277" s="31" t="s">
        <v>732</v>
      </c>
    </row>
    <row r="278" spans="8:36" x14ac:dyDescent="0.25">
      <c r="H278" s="25"/>
      <c r="I278" s="10" t="s">
        <v>1424</v>
      </c>
      <c r="J278" s="10" t="s">
        <v>105</v>
      </c>
      <c r="K278" s="10" t="s">
        <v>106</v>
      </c>
      <c r="L278" s="54" t="s">
        <v>1425</v>
      </c>
      <c r="M278" s="10" t="s">
        <v>1426</v>
      </c>
      <c r="N278" s="10" t="s">
        <v>32</v>
      </c>
      <c r="O278" s="10" t="s">
        <v>31</v>
      </c>
      <c r="AC278" s="10" t="s">
        <v>1057</v>
      </c>
      <c r="AD278" s="10" t="str">
        <f t="shared" si="23"/>
        <v>ListDescArt121_Baixa_N/A</v>
      </c>
      <c r="AE278" s="10" t="s">
        <v>1058</v>
      </c>
      <c r="AF278" s="10" t="s">
        <v>47</v>
      </c>
      <c r="AG278" s="31" t="s">
        <v>27</v>
      </c>
      <c r="AH278" s="11" t="s">
        <v>81</v>
      </c>
      <c r="AI278" s="12">
        <v>8</v>
      </c>
      <c r="AJ278" s="50" t="s">
        <v>1427</v>
      </c>
    </row>
    <row r="279" spans="8:36" x14ac:dyDescent="0.25">
      <c r="H279" s="25"/>
      <c r="I279" s="10" t="s">
        <v>1428</v>
      </c>
      <c r="J279" s="10" t="s">
        <v>105</v>
      </c>
      <c r="K279" s="10" t="s">
        <v>106</v>
      </c>
      <c r="L279" s="54" t="s">
        <v>1429</v>
      </c>
      <c r="M279" s="10" t="s">
        <v>1430</v>
      </c>
      <c r="N279" s="10" t="s">
        <v>32</v>
      </c>
      <c r="O279" s="10" t="s">
        <v>31</v>
      </c>
      <c r="AC279" s="10"/>
      <c r="AD279" s="10" t="str">
        <f t="shared" si="23"/>
        <v>ListDescArt121_Média_N/A</v>
      </c>
      <c r="AE279" s="10" t="s">
        <v>1058</v>
      </c>
      <c r="AF279" s="10" t="s">
        <v>63</v>
      </c>
      <c r="AG279" s="31" t="s">
        <v>27</v>
      </c>
      <c r="AH279" s="11" t="s">
        <v>81</v>
      </c>
      <c r="AI279" s="12">
        <v>16</v>
      </c>
      <c r="AJ279" s="50" t="s">
        <v>1431</v>
      </c>
    </row>
    <row r="280" spans="8:36" x14ac:dyDescent="0.25">
      <c r="H280" s="25"/>
      <c r="I280" s="10" t="s">
        <v>1432</v>
      </c>
      <c r="J280" s="10" t="s">
        <v>105</v>
      </c>
      <c r="K280" s="10" t="s">
        <v>106</v>
      </c>
      <c r="L280" s="54" t="s">
        <v>1433</v>
      </c>
      <c r="M280" s="10" t="s">
        <v>1434</v>
      </c>
      <c r="N280" s="10" t="s">
        <v>32</v>
      </c>
      <c r="O280" s="10" t="s">
        <v>31</v>
      </c>
      <c r="AC280" s="10"/>
      <c r="AD280" s="10" t="str">
        <f t="shared" si="23"/>
        <v>ListDescArt121_Alta_N/A</v>
      </c>
      <c r="AE280" s="10" t="s">
        <v>1058</v>
      </c>
      <c r="AF280" s="10" t="s">
        <v>78</v>
      </c>
      <c r="AG280" s="31" t="s">
        <v>27</v>
      </c>
      <c r="AH280" s="11" t="s">
        <v>81</v>
      </c>
      <c r="AI280" s="12">
        <v>24</v>
      </c>
      <c r="AJ280" s="50" t="s">
        <v>1435</v>
      </c>
    </row>
    <row r="281" spans="8:36" x14ac:dyDescent="0.25">
      <c r="H281" s="25"/>
      <c r="I281" s="10" t="s">
        <v>1436</v>
      </c>
      <c r="J281" s="10" t="s">
        <v>26</v>
      </c>
      <c r="K281" s="30" t="s">
        <v>27</v>
      </c>
      <c r="L281" s="54" t="s">
        <v>1437</v>
      </c>
      <c r="M281" s="10" t="s">
        <v>1438</v>
      </c>
      <c r="N281" s="10" t="s">
        <v>32</v>
      </c>
      <c r="O281" s="10" t="s">
        <v>31</v>
      </c>
      <c r="AC281" s="10" t="s">
        <v>1060</v>
      </c>
      <c r="AD281" s="10" t="str">
        <f t="shared" si="23"/>
        <v>ListDescArt122_Baixa_N/A</v>
      </c>
      <c r="AE281" s="10" t="s">
        <v>1061</v>
      </c>
      <c r="AF281" s="10" t="s">
        <v>47</v>
      </c>
      <c r="AG281" s="31" t="s">
        <v>27</v>
      </c>
      <c r="AH281" s="11" t="s">
        <v>81</v>
      </c>
      <c r="AI281" s="12">
        <v>4</v>
      </c>
      <c r="AJ281" s="50" t="s">
        <v>1427</v>
      </c>
    </row>
    <row r="282" spans="8:36" x14ac:dyDescent="0.25">
      <c r="H282" s="10"/>
      <c r="I282" s="10" t="s">
        <v>1439</v>
      </c>
      <c r="J282" s="10" t="s">
        <v>26</v>
      </c>
      <c r="K282" s="30" t="s">
        <v>27</v>
      </c>
      <c r="L282" s="54" t="s">
        <v>1440</v>
      </c>
      <c r="M282" s="10" t="s">
        <v>1441</v>
      </c>
      <c r="N282" s="10" t="s">
        <v>32</v>
      </c>
      <c r="O282" s="10" t="s">
        <v>31</v>
      </c>
      <c r="AC282" s="10"/>
      <c r="AD282" s="10" t="str">
        <f t="shared" si="23"/>
        <v>ListDescArt122_Média_N/A</v>
      </c>
      <c r="AE282" s="10" t="s">
        <v>1061</v>
      </c>
      <c r="AF282" s="10" t="s">
        <v>63</v>
      </c>
      <c r="AG282" s="31" t="s">
        <v>27</v>
      </c>
      <c r="AH282" s="11" t="s">
        <v>81</v>
      </c>
      <c r="AI282" s="12">
        <v>8</v>
      </c>
      <c r="AJ282" s="50" t="s">
        <v>1431</v>
      </c>
    </row>
    <row r="283" spans="8:36" x14ac:dyDescent="0.25">
      <c r="H283" s="10"/>
      <c r="I283" s="10" t="s">
        <v>1442</v>
      </c>
      <c r="J283" s="10" t="s">
        <v>26</v>
      </c>
      <c r="K283" s="30" t="s">
        <v>27</v>
      </c>
      <c r="L283" s="54" t="s">
        <v>1443</v>
      </c>
      <c r="M283" s="10" t="s">
        <v>1444</v>
      </c>
      <c r="N283" s="10" t="s">
        <v>32</v>
      </c>
      <c r="O283" s="10" t="s">
        <v>31</v>
      </c>
      <c r="AC283" s="10"/>
      <c r="AD283" s="10" t="str">
        <f t="shared" si="23"/>
        <v>ListDescArt122_Alta_N/A</v>
      </c>
      <c r="AE283" s="10" t="s">
        <v>1061</v>
      </c>
      <c r="AF283" s="10" t="s">
        <v>78</v>
      </c>
      <c r="AG283" s="31" t="s">
        <v>27</v>
      </c>
      <c r="AH283" s="11" t="s">
        <v>81</v>
      </c>
      <c r="AI283" s="12">
        <v>12</v>
      </c>
      <c r="AJ283" s="50" t="s">
        <v>1435</v>
      </c>
    </row>
    <row r="284" spans="8:36" x14ac:dyDescent="0.25">
      <c r="H284" s="10"/>
      <c r="I284" s="10" t="s">
        <v>1445</v>
      </c>
      <c r="J284" s="10" t="s">
        <v>26</v>
      </c>
      <c r="K284" s="30" t="s">
        <v>27</v>
      </c>
      <c r="L284" s="54" t="s">
        <v>1446</v>
      </c>
      <c r="M284" s="10" t="s">
        <v>1447</v>
      </c>
      <c r="N284" s="10" t="s">
        <v>32</v>
      </c>
      <c r="O284" s="10" t="s">
        <v>31</v>
      </c>
      <c r="AC284" s="10" t="s">
        <v>1063</v>
      </c>
      <c r="AD284" s="10" t="str">
        <f t="shared" si="23"/>
        <v>ListDescArt123_N/A_N/A</v>
      </c>
      <c r="AE284" s="10" t="s">
        <v>1064</v>
      </c>
      <c r="AF284" s="10" t="s">
        <v>27</v>
      </c>
      <c r="AG284" s="31" t="s">
        <v>27</v>
      </c>
      <c r="AH284" s="34" t="s">
        <v>1420</v>
      </c>
      <c r="AI284" s="12">
        <v>10</v>
      </c>
      <c r="AJ284" s="31" t="s">
        <v>732</v>
      </c>
    </row>
    <row r="285" spans="8:36" x14ac:dyDescent="0.25">
      <c r="H285" s="10"/>
      <c r="I285" s="10" t="s">
        <v>1448</v>
      </c>
      <c r="J285" s="10" t="s">
        <v>26</v>
      </c>
      <c r="K285" s="30" t="s">
        <v>27</v>
      </c>
      <c r="L285" s="54" t="s">
        <v>1449</v>
      </c>
      <c r="M285" s="10" t="s">
        <v>1450</v>
      </c>
      <c r="N285" s="10" t="s">
        <v>32</v>
      </c>
      <c r="O285" s="10" t="s">
        <v>31</v>
      </c>
      <c r="AC285" s="10" t="s">
        <v>1067</v>
      </c>
      <c r="AD285" s="10" t="str">
        <f t="shared" ref="AD285:AD295" si="24">CONCATENATE(AE285,"_",AF285,"_",AG285)</f>
        <v>ListDescArt124_N/A_N/A</v>
      </c>
      <c r="AE285" s="10" t="s">
        <v>1068</v>
      </c>
      <c r="AF285" s="10" t="s">
        <v>27</v>
      </c>
      <c r="AG285" s="31" t="s">
        <v>27</v>
      </c>
      <c r="AH285" s="34" t="s">
        <v>1420</v>
      </c>
      <c r="AI285" s="12">
        <v>5</v>
      </c>
      <c r="AJ285" s="31" t="s">
        <v>732</v>
      </c>
    </row>
    <row r="286" spans="8:36" x14ac:dyDescent="0.25">
      <c r="H286" s="10"/>
      <c r="I286" s="10" t="s">
        <v>1451</v>
      </c>
      <c r="J286" s="10" t="s">
        <v>26</v>
      </c>
      <c r="K286" s="30" t="s">
        <v>27</v>
      </c>
      <c r="L286" s="54" t="s">
        <v>1452</v>
      </c>
      <c r="M286" s="10" t="s">
        <v>1453</v>
      </c>
      <c r="N286" s="10" t="s">
        <v>32</v>
      </c>
      <c r="O286" s="10" t="s">
        <v>31</v>
      </c>
      <c r="AC286" s="10" t="s">
        <v>1072</v>
      </c>
      <c r="AD286" s="10" t="str">
        <f t="shared" si="24"/>
        <v>ListDescArt125_N/A_N/A</v>
      </c>
      <c r="AE286" s="10" t="s">
        <v>1073</v>
      </c>
      <c r="AF286" s="10" t="s">
        <v>27</v>
      </c>
      <c r="AG286" s="31" t="s">
        <v>27</v>
      </c>
      <c r="AH286" s="11" t="s">
        <v>81</v>
      </c>
      <c r="AI286" s="12">
        <v>2.5</v>
      </c>
      <c r="AJ286" s="31" t="s">
        <v>27</v>
      </c>
    </row>
    <row r="287" spans="8:36" x14ac:dyDescent="0.25">
      <c r="H287" s="10"/>
      <c r="I287" s="10" t="s">
        <v>1454</v>
      </c>
      <c r="J287" s="10" t="s">
        <v>26</v>
      </c>
      <c r="K287" s="30" t="s">
        <v>27</v>
      </c>
      <c r="L287" s="54" t="s">
        <v>1455</v>
      </c>
      <c r="M287" s="10" t="s">
        <v>1456</v>
      </c>
      <c r="N287" s="10" t="s">
        <v>32</v>
      </c>
      <c r="O287" s="10" t="s">
        <v>31</v>
      </c>
      <c r="AC287" s="10" t="s">
        <v>1076</v>
      </c>
      <c r="AD287" s="10" t="str">
        <f t="shared" si="24"/>
        <v>ListDescArt126_N/A_N/A</v>
      </c>
      <c r="AE287" s="10" t="s">
        <v>1077</v>
      </c>
      <c r="AF287" s="10" t="s">
        <v>27</v>
      </c>
      <c r="AG287" s="31" t="s">
        <v>27</v>
      </c>
      <c r="AH287" s="11" t="s">
        <v>81</v>
      </c>
      <c r="AI287" s="12">
        <v>1.5</v>
      </c>
      <c r="AJ287" s="31" t="s">
        <v>27</v>
      </c>
    </row>
    <row r="288" spans="8:36" x14ac:dyDescent="0.25">
      <c r="H288" s="10"/>
      <c r="I288" s="10" t="s">
        <v>1457</v>
      </c>
      <c r="J288" s="10" t="s">
        <v>26</v>
      </c>
      <c r="K288" s="30" t="s">
        <v>27</v>
      </c>
      <c r="L288" s="54" t="s">
        <v>1458</v>
      </c>
      <c r="M288" s="10" t="s">
        <v>1459</v>
      </c>
      <c r="N288" s="10" t="s">
        <v>32</v>
      </c>
      <c r="O288" s="10" t="s">
        <v>31</v>
      </c>
      <c r="AC288" s="10" t="s">
        <v>1080</v>
      </c>
      <c r="AD288" s="10" t="str">
        <f t="shared" si="24"/>
        <v>ListDescArt127_N/A_N/A</v>
      </c>
      <c r="AE288" s="10" t="s">
        <v>1081</v>
      </c>
      <c r="AF288" s="10" t="s">
        <v>27</v>
      </c>
      <c r="AG288" s="31" t="s">
        <v>27</v>
      </c>
      <c r="AH288" s="11" t="s">
        <v>81</v>
      </c>
      <c r="AI288" s="12">
        <v>5.5</v>
      </c>
      <c r="AJ288" s="31" t="s">
        <v>27</v>
      </c>
    </row>
    <row r="289" spans="9:36" x14ac:dyDescent="0.25">
      <c r="I289" t="s">
        <v>1460</v>
      </c>
      <c r="J289" s="10" t="s">
        <v>26</v>
      </c>
      <c r="K289" s="30" t="s">
        <v>27</v>
      </c>
      <c r="L289" s="54" t="s">
        <v>1461</v>
      </c>
      <c r="M289" t="s">
        <v>628</v>
      </c>
      <c r="N289" s="10" t="s">
        <v>32</v>
      </c>
      <c r="O289" s="10" t="s">
        <v>31</v>
      </c>
      <c r="AC289" s="10" t="s">
        <v>1084</v>
      </c>
      <c r="AD289" s="10" t="str">
        <f t="shared" si="24"/>
        <v>ListDescArt128_N/A_N/A</v>
      </c>
      <c r="AE289" s="10" t="s">
        <v>1085</v>
      </c>
      <c r="AF289" s="10" t="s">
        <v>27</v>
      </c>
      <c r="AG289" s="31" t="s">
        <v>27</v>
      </c>
      <c r="AH289" s="11" t="s">
        <v>81</v>
      </c>
      <c r="AI289" s="12">
        <v>3.5</v>
      </c>
      <c r="AJ289" s="31" t="s">
        <v>27</v>
      </c>
    </row>
    <row r="290" spans="9:36" x14ac:dyDescent="0.25">
      <c r="I290" t="s">
        <v>1462</v>
      </c>
      <c r="J290" s="10" t="s">
        <v>26</v>
      </c>
      <c r="K290" s="30" t="s">
        <v>27</v>
      </c>
      <c r="L290" s="54" t="s">
        <v>1463</v>
      </c>
      <c r="M290" t="s">
        <v>1464</v>
      </c>
      <c r="N290" s="10" t="s">
        <v>32</v>
      </c>
      <c r="O290" s="10" t="s">
        <v>31</v>
      </c>
      <c r="AC290" s="10" t="s">
        <v>1088</v>
      </c>
      <c r="AD290" s="10" t="str">
        <f t="shared" si="24"/>
        <v>ListDescArt129_N/A_N/A</v>
      </c>
      <c r="AE290" s="10" t="s">
        <v>1089</v>
      </c>
      <c r="AF290" s="10" t="s">
        <v>27</v>
      </c>
      <c r="AG290" s="31" t="s">
        <v>27</v>
      </c>
      <c r="AH290" s="11" t="s">
        <v>1465</v>
      </c>
      <c r="AI290" s="12">
        <v>8</v>
      </c>
      <c r="AJ290" s="50" t="s">
        <v>901</v>
      </c>
    </row>
    <row r="291" spans="9:36" x14ac:dyDescent="0.25">
      <c r="I291" t="s">
        <v>1466</v>
      </c>
      <c r="J291" s="10" t="s">
        <v>26</v>
      </c>
      <c r="K291" s="30" t="s">
        <v>27</v>
      </c>
      <c r="L291" s="54" t="s">
        <v>1467</v>
      </c>
      <c r="M291" t="s">
        <v>1468</v>
      </c>
      <c r="N291" s="10" t="s">
        <v>32</v>
      </c>
      <c r="O291" s="10" t="s">
        <v>31</v>
      </c>
      <c r="AC291" s="10" t="s">
        <v>1092</v>
      </c>
      <c r="AD291" s="10" t="str">
        <f t="shared" si="24"/>
        <v>ListDescArt130_Muito Baixa_N/A</v>
      </c>
      <c r="AE291" s="10" t="s">
        <v>1093</v>
      </c>
      <c r="AF291" s="10" t="s">
        <v>120</v>
      </c>
      <c r="AG291" s="31" t="s">
        <v>27</v>
      </c>
      <c r="AH291" s="11" t="s">
        <v>81</v>
      </c>
      <c r="AI291" s="12">
        <v>1</v>
      </c>
      <c r="AJ291" s="10" t="s">
        <v>1469</v>
      </c>
    </row>
    <row r="292" spans="8:36" x14ac:dyDescent="0.25">
      <c r="H292" s="25" t="s">
        <v>392</v>
      </c>
      <c r="I292" s="10" t="s">
        <v>1470</v>
      </c>
      <c r="J292" s="10" t="s">
        <v>26</v>
      </c>
      <c r="K292" s="30" t="s">
        <v>27</v>
      </c>
      <c r="L292" s="54" t="s">
        <v>1471</v>
      </c>
      <c r="M292" s="10" t="s">
        <v>1472</v>
      </c>
      <c r="N292" t="s">
        <v>32</v>
      </c>
      <c r="O292" s="10" t="s">
        <v>31</v>
      </c>
      <c r="AC292" s="10"/>
      <c r="AD292" s="10" t="str">
        <f t="shared" si="24"/>
        <v>ListDescArt130_Baixa_N/A</v>
      </c>
      <c r="AE292" s="10" t="s">
        <v>1093</v>
      </c>
      <c r="AF292" s="10" t="s">
        <v>47</v>
      </c>
      <c r="AG292" s="31" t="s">
        <v>27</v>
      </c>
      <c r="AH292" s="11" t="s">
        <v>81</v>
      </c>
      <c r="AI292" s="12">
        <v>4</v>
      </c>
      <c r="AJ292" s="10" t="s">
        <v>1473</v>
      </c>
    </row>
    <row r="293" spans="8:36" x14ac:dyDescent="0.25">
      <c r="H293" s="25"/>
      <c r="I293" s="10" t="s">
        <v>1474</v>
      </c>
      <c r="J293" s="10" t="s">
        <v>26</v>
      </c>
      <c r="K293" s="30" t="s">
        <v>27</v>
      </c>
      <c r="L293" s="54" t="s">
        <v>1475</v>
      </c>
      <c r="M293" s="10" t="s">
        <v>1476</v>
      </c>
      <c r="N293" t="s">
        <v>32</v>
      </c>
      <c r="O293" s="10" t="s">
        <v>31</v>
      </c>
      <c r="AC293" s="10"/>
      <c r="AD293" s="10" t="str">
        <f t="shared" si="24"/>
        <v>ListDescArt130_Média_N/A</v>
      </c>
      <c r="AE293" s="10" t="s">
        <v>1093</v>
      </c>
      <c r="AF293" s="10" t="s">
        <v>63</v>
      </c>
      <c r="AG293" s="31" t="s">
        <v>27</v>
      </c>
      <c r="AH293" s="11" t="s">
        <v>81</v>
      </c>
      <c r="AI293" s="12">
        <v>12</v>
      </c>
      <c r="AJ293" s="10" t="s">
        <v>1477</v>
      </c>
    </row>
    <row r="294" spans="8:36" x14ac:dyDescent="0.25">
      <c r="H294" s="25"/>
      <c r="I294" s="10" t="s">
        <v>1478</v>
      </c>
      <c r="J294" s="10" t="s">
        <v>26</v>
      </c>
      <c r="K294" s="30" t="s">
        <v>27</v>
      </c>
      <c r="L294" s="54" t="s">
        <v>1479</v>
      </c>
      <c r="M294" s="10" t="s">
        <v>1480</v>
      </c>
      <c r="N294" t="s">
        <v>32</v>
      </c>
      <c r="O294" s="10" t="s">
        <v>31</v>
      </c>
      <c r="AC294" s="10"/>
      <c r="AD294" s="10" t="str">
        <f t="shared" si="24"/>
        <v>ListDescArt130_Alta_N/A</v>
      </c>
      <c r="AE294" s="10" t="s">
        <v>1093</v>
      </c>
      <c r="AF294" s="10" t="s">
        <v>78</v>
      </c>
      <c r="AG294" s="31" t="s">
        <v>27</v>
      </c>
      <c r="AH294" s="11" t="s">
        <v>81</v>
      </c>
      <c r="AI294" s="12">
        <v>20</v>
      </c>
      <c r="AJ294" s="10" t="s">
        <v>1481</v>
      </c>
    </row>
    <row r="295" spans="8:36" x14ac:dyDescent="0.25">
      <c r="H295" s="25"/>
      <c r="I295" s="10" t="s">
        <v>1482</v>
      </c>
      <c r="J295" s="10" t="s">
        <v>26</v>
      </c>
      <c r="K295" s="30" t="s">
        <v>27</v>
      </c>
      <c r="L295" s="54" t="s">
        <v>1483</v>
      </c>
      <c r="M295" s="10" t="s">
        <v>1484</v>
      </c>
      <c r="N295" t="s">
        <v>32</v>
      </c>
      <c r="O295" s="10" t="s">
        <v>31</v>
      </c>
      <c r="AC295" s="10"/>
      <c r="AD295" s="10" t="str">
        <f t="shared" si="24"/>
        <v>ListDescArt130_Muito Alta_N/A</v>
      </c>
      <c r="AE295" s="10" t="s">
        <v>1093</v>
      </c>
      <c r="AF295" s="10" t="s">
        <v>168</v>
      </c>
      <c r="AG295" s="31" t="s">
        <v>27</v>
      </c>
      <c r="AH295" s="11" t="s">
        <v>81</v>
      </c>
      <c r="AI295" s="12">
        <v>40</v>
      </c>
      <c r="AJ295" s="10" t="s">
        <v>1485</v>
      </c>
    </row>
    <row r="296" spans="8:36" x14ac:dyDescent="0.25">
      <c r="H296" s="25"/>
      <c r="I296" s="10" t="s">
        <v>1486</v>
      </c>
      <c r="J296" s="10" t="s">
        <v>26</v>
      </c>
      <c r="K296" s="30" t="s">
        <v>27</v>
      </c>
      <c r="L296" s="54" t="s">
        <v>1487</v>
      </c>
      <c r="M296" s="10" t="s">
        <v>1488</v>
      </c>
      <c r="N296" t="s">
        <v>32</v>
      </c>
      <c r="O296" s="10" t="s">
        <v>31</v>
      </c>
      <c r="AC296" s="10" t="s">
        <v>1096</v>
      </c>
      <c r="AD296" s="10" t="str">
        <f t="shared" ref="AD296:AD316" si="25">CONCATENATE(AE296,"_",AF296,"_",AG296)</f>
        <v>ListDescArt216_Muito Baixa_N/A</v>
      </c>
      <c r="AE296" s="10" t="s">
        <v>1097</v>
      </c>
      <c r="AF296" s="10" t="s">
        <v>120</v>
      </c>
      <c r="AG296" s="31" t="s">
        <v>27</v>
      </c>
      <c r="AH296" s="11" t="s">
        <v>81</v>
      </c>
      <c r="AI296" s="12">
        <v>0.5</v>
      </c>
      <c r="AJ296" s="10" t="s">
        <v>1489</v>
      </c>
    </row>
    <row r="297" spans="8:36" x14ac:dyDescent="0.25">
      <c r="H297" s="25"/>
      <c r="I297" s="10" t="s">
        <v>1490</v>
      </c>
      <c r="J297" s="10" t="s">
        <v>26</v>
      </c>
      <c r="K297" s="30" t="s">
        <v>27</v>
      </c>
      <c r="L297" s="54" t="s">
        <v>1491</v>
      </c>
      <c r="M297" s="10" t="s">
        <v>1492</v>
      </c>
      <c r="N297" t="s">
        <v>32</v>
      </c>
      <c r="O297" s="10" t="s">
        <v>31</v>
      </c>
      <c r="AC297" s="10"/>
      <c r="AD297" s="10" t="str">
        <f t="shared" si="25"/>
        <v>ListDescArt216_Baixa_N/A</v>
      </c>
      <c r="AE297" s="10" t="s">
        <v>1097</v>
      </c>
      <c r="AF297" s="10" t="s">
        <v>47</v>
      </c>
      <c r="AG297" s="31" t="s">
        <v>27</v>
      </c>
      <c r="AH297" s="11" t="s">
        <v>81</v>
      </c>
      <c r="AI297" s="12">
        <v>2</v>
      </c>
      <c r="AJ297" s="10" t="s">
        <v>1473</v>
      </c>
    </row>
    <row r="298" spans="8:36" x14ac:dyDescent="0.25">
      <c r="H298" s="25"/>
      <c r="I298" s="10" t="s">
        <v>1493</v>
      </c>
      <c r="J298" s="10" t="s">
        <v>26</v>
      </c>
      <c r="K298" s="30" t="s">
        <v>27</v>
      </c>
      <c r="L298" s="54" t="s">
        <v>1494</v>
      </c>
      <c r="M298" s="10" t="s">
        <v>1495</v>
      </c>
      <c r="N298" t="s">
        <v>32</v>
      </c>
      <c r="O298" s="10" t="s">
        <v>31</v>
      </c>
      <c r="AC298" s="10"/>
      <c r="AD298" s="10" t="str">
        <f t="shared" si="25"/>
        <v>ListDescArt216_Média_N/A</v>
      </c>
      <c r="AE298" s="10" t="s">
        <v>1097</v>
      </c>
      <c r="AF298" s="10" t="s">
        <v>63</v>
      </c>
      <c r="AG298" s="31" t="s">
        <v>27</v>
      </c>
      <c r="AH298" s="11" t="s">
        <v>81</v>
      </c>
      <c r="AI298" s="12">
        <v>6</v>
      </c>
      <c r="AJ298" s="50" t="s">
        <v>1496</v>
      </c>
    </row>
    <row r="299" spans="8:36" x14ac:dyDescent="0.25">
      <c r="H299" s="25"/>
      <c r="I299" s="10" t="s">
        <v>1497</v>
      </c>
      <c r="J299" s="10" t="s">
        <v>26</v>
      </c>
      <c r="K299" s="30" t="s">
        <v>27</v>
      </c>
      <c r="L299" s="54" t="s">
        <v>1498</v>
      </c>
      <c r="M299" s="10" t="s">
        <v>1499</v>
      </c>
      <c r="N299" t="s">
        <v>32</v>
      </c>
      <c r="O299" s="10" t="s">
        <v>31</v>
      </c>
      <c r="AC299" s="10"/>
      <c r="AD299" s="10" t="str">
        <f t="shared" si="25"/>
        <v>ListDescArt216_Alta_N/A</v>
      </c>
      <c r="AE299" s="10" t="s">
        <v>1097</v>
      </c>
      <c r="AF299" s="10" t="s">
        <v>78</v>
      </c>
      <c r="AG299" s="31" t="s">
        <v>27</v>
      </c>
      <c r="AH299" s="11" t="s">
        <v>81</v>
      </c>
      <c r="AI299" s="12">
        <v>10</v>
      </c>
      <c r="AJ299" s="10" t="s">
        <v>1481</v>
      </c>
    </row>
    <row r="300" spans="8:36" x14ac:dyDescent="0.25">
      <c r="H300" s="10"/>
      <c r="I300" s="10" t="s">
        <v>1500</v>
      </c>
      <c r="J300" s="10" t="s">
        <v>26</v>
      </c>
      <c r="K300" s="30" t="s">
        <v>27</v>
      </c>
      <c r="L300" s="54" t="s">
        <v>1501</v>
      </c>
      <c r="M300" s="10" t="s">
        <v>1502</v>
      </c>
      <c r="N300" t="s">
        <v>32</v>
      </c>
      <c r="O300" s="10" t="s">
        <v>31</v>
      </c>
      <c r="AC300" s="10"/>
      <c r="AD300" s="10" t="str">
        <f t="shared" si="25"/>
        <v>ListDescArt216_Muito Alta_N/A</v>
      </c>
      <c r="AE300" s="10" t="s">
        <v>1097</v>
      </c>
      <c r="AF300" s="10" t="s">
        <v>168</v>
      </c>
      <c r="AG300" s="31" t="s">
        <v>27</v>
      </c>
      <c r="AH300" s="11" t="s">
        <v>81</v>
      </c>
      <c r="AI300" s="12">
        <v>20</v>
      </c>
      <c r="AJ300" s="50" t="s">
        <v>1503</v>
      </c>
    </row>
    <row r="301" spans="8:36" x14ac:dyDescent="0.25">
      <c r="H301" s="10"/>
      <c r="I301" s="10" t="s">
        <v>1504</v>
      </c>
      <c r="J301" s="10" t="s">
        <v>26</v>
      </c>
      <c r="K301" s="30" t="s">
        <v>27</v>
      </c>
      <c r="L301" s="54" t="s">
        <v>1505</v>
      </c>
      <c r="M301" s="10" t="s">
        <v>1506</v>
      </c>
      <c r="N301" t="s">
        <v>32</v>
      </c>
      <c r="O301" s="10" t="s">
        <v>31</v>
      </c>
      <c r="AC301" s="10" t="s">
        <v>1100</v>
      </c>
      <c r="AD301" s="10" t="str">
        <f t="shared" si="25"/>
        <v>ListDescArt217_N/A_N/A</v>
      </c>
      <c r="AE301" s="10" t="s">
        <v>1101</v>
      </c>
      <c r="AF301" s="10" t="s">
        <v>27</v>
      </c>
      <c r="AG301" s="31" t="s">
        <v>27</v>
      </c>
      <c r="AH301" s="11" t="s">
        <v>1465</v>
      </c>
      <c r="AI301" s="12">
        <v>8</v>
      </c>
      <c r="AJ301" s="50" t="s">
        <v>1507</v>
      </c>
    </row>
    <row r="302" spans="8:36" x14ac:dyDescent="0.25">
      <c r="H302" s="10"/>
      <c r="I302" s="10" t="s">
        <v>1508</v>
      </c>
      <c r="J302" s="10" t="s">
        <v>26</v>
      </c>
      <c r="K302" s="30" t="s">
        <v>27</v>
      </c>
      <c r="L302" s="54" t="s">
        <v>1509</v>
      </c>
      <c r="M302" s="10" t="s">
        <v>1510</v>
      </c>
      <c r="N302" t="s">
        <v>32</v>
      </c>
      <c r="O302" s="10" t="s">
        <v>31</v>
      </c>
      <c r="AC302" s="10" t="s">
        <v>1104</v>
      </c>
      <c r="AD302" s="10" t="str">
        <f t="shared" si="25"/>
        <v>ListDescArt218_Muito Baixa_N/A</v>
      </c>
      <c r="AE302" s="10" t="s">
        <v>1105</v>
      </c>
      <c r="AF302" s="10" t="s">
        <v>120</v>
      </c>
      <c r="AG302" s="31" t="s">
        <v>27</v>
      </c>
      <c r="AH302" s="11" t="s">
        <v>81</v>
      </c>
      <c r="AI302" s="12">
        <v>1</v>
      </c>
      <c r="AJ302" s="50" t="s">
        <v>1511</v>
      </c>
    </row>
    <row r="303" spans="8:36" x14ac:dyDescent="0.25">
      <c r="H303" s="10"/>
      <c r="I303" s="10" t="s">
        <v>1512</v>
      </c>
      <c r="J303" s="10" t="s">
        <v>26</v>
      </c>
      <c r="K303" s="30" t="s">
        <v>27</v>
      </c>
      <c r="L303" s="54" t="s">
        <v>1513</v>
      </c>
      <c r="M303" s="10" t="s">
        <v>1514</v>
      </c>
      <c r="N303" t="s">
        <v>32</v>
      </c>
      <c r="O303" s="10" t="s">
        <v>31</v>
      </c>
      <c r="AC303" s="10"/>
      <c r="AD303" s="10" t="str">
        <f t="shared" si="25"/>
        <v>ListDescArt218_Baixa_N/A</v>
      </c>
      <c r="AE303" s="10" t="s">
        <v>1105</v>
      </c>
      <c r="AF303" s="10" t="s">
        <v>47</v>
      </c>
      <c r="AG303" s="31" t="s">
        <v>27</v>
      </c>
      <c r="AH303" s="11" t="s">
        <v>81</v>
      </c>
      <c r="AI303" s="12">
        <v>4</v>
      </c>
      <c r="AJ303" s="50" t="s">
        <v>1515</v>
      </c>
    </row>
    <row r="304" spans="8:36" x14ac:dyDescent="0.25">
      <c r="H304" s="10"/>
      <c r="I304" s="10" t="s">
        <v>1516</v>
      </c>
      <c r="J304" s="10" t="s">
        <v>26</v>
      </c>
      <c r="K304" s="30" t="s">
        <v>27</v>
      </c>
      <c r="L304" s="54" t="s">
        <v>1517</v>
      </c>
      <c r="M304" s="10" t="s">
        <v>1518</v>
      </c>
      <c r="N304" t="s">
        <v>32</v>
      </c>
      <c r="O304" s="10" t="s">
        <v>31</v>
      </c>
      <c r="AC304" s="10"/>
      <c r="AD304" s="10" t="str">
        <f t="shared" si="25"/>
        <v>ListDescArt218_Média_N/A</v>
      </c>
      <c r="AE304" s="10" t="s">
        <v>1105</v>
      </c>
      <c r="AF304" s="10" t="s">
        <v>63</v>
      </c>
      <c r="AG304" s="31" t="s">
        <v>27</v>
      </c>
      <c r="AH304" s="11" t="s">
        <v>81</v>
      </c>
      <c r="AI304" s="12">
        <v>12</v>
      </c>
      <c r="AJ304" s="50" t="s">
        <v>1519</v>
      </c>
    </row>
    <row r="305" spans="8:36" x14ac:dyDescent="0.25">
      <c r="H305" s="10"/>
      <c r="I305" s="10" t="s">
        <v>1520</v>
      </c>
      <c r="J305" s="10" t="s">
        <v>26</v>
      </c>
      <c r="K305" s="30" t="s">
        <v>27</v>
      </c>
      <c r="L305" s="54" t="s">
        <v>1521</v>
      </c>
      <c r="M305" s="10" t="s">
        <v>1522</v>
      </c>
      <c r="N305" t="s">
        <v>32</v>
      </c>
      <c r="O305" s="10" t="s">
        <v>31</v>
      </c>
      <c r="AC305" s="10"/>
      <c r="AD305" s="10" t="str">
        <f t="shared" si="25"/>
        <v>ListDescArt218_Alta_N/A</v>
      </c>
      <c r="AE305" s="10" t="s">
        <v>1105</v>
      </c>
      <c r="AF305" s="10" t="s">
        <v>78</v>
      </c>
      <c r="AG305" s="31" t="s">
        <v>27</v>
      </c>
      <c r="AH305" s="11" t="s">
        <v>81</v>
      </c>
      <c r="AI305" s="12">
        <v>20</v>
      </c>
      <c r="AJ305" s="50" t="s">
        <v>1523</v>
      </c>
    </row>
    <row r="306" spans="8:36" x14ac:dyDescent="0.25">
      <c r="H306" s="10"/>
      <c r="I306" s="10" t="s">
        <v>1524</v>
      </c>
      <c r="J306" s="10" t="s">
        <v>26</v>
      </c>
      <c r="K306" s="30" t="s">
        <v>27</v>
      </c>
      <c r="L306" s="54" t="s">
        <v>1525</v>
      </c>
      <c r="M306" s="10" t="s">
        <v>1526</v>
      </c>
      <c r="N306" t="s">
        <v>32</v>
      </c>
      <c r="O306" s="10" t="s">
        <v>31</v>
      </c>
      <c r="AC306" s="10"/>
      <c r="AD306" s="10" t="str">
        <f t="shared" si="25"/>
        <v>ListDescArt218_Muito Alta_N/A</v>
      </c>
      <c r="AE306" s="10" t="s">
        <v>1105</v>
      </c>
      <c r="AF306" s="10" t="s">
        <v>168</v>
      </c>
      <c r="AG306" s="31" t="s">
        <v>27</v>
      </c>
      <c r="AH306" s="11" t="s">
        <v>81</v>
      </c>
      <c r="AI306" s="12">
        <v>40</v>
      </c>
      <c r="AJ306" s="50" t="s">
        <v>1527</v>
      </c>
    </row>
    <row r="307" spans="8:36" x14ac:dyDescent="0.25">
      <c r="H307" s="44"/>
      <c r="I307" s="10" t="s">
        <v>1528</v>
      </c>
      <c r="J307" s="44" t="s">
        <v>26</v>
      </c>
      <c r="K307" s="58" t="s">
        <v>27</v>
      </c>
      <c r="L307" s="59" t="s">
        <v>1529</v>
      </c>
      <c r="M307" s="44" t="s">
        <v>1530</v>
      </c>
      <c r="N307" t="s">
        <v>32</v>
      </c>
      <c r="O307" s="44" t="s">
        <v>31</v>
      </c>
      <c r="AC307" s="10" t="s">
        <v>1108</v>
      </c>
      <c r="AD307" s="10" t="str">
        <f t="shared" si="25"/>
        <v>ListDescArt219_Muito Baixa_N/A</v>
      </c>
      <c r="AE307" s="10" t="s">
        <v>1109</v>
      </c>
      <c r="AF307" s="10" t="s">
        <v>120</v>
      </c>
      <c r="AG307" s="31" t="s">
        <v>27</v>
      </c>
      <c r="AH307" s="11" t="s">
        <v>81</v>
      </c>
      <c r="AI307" s="12">
        <v>0.5</v>
      </c>
      <c r="AJ307" s="50" t="s">
        <v>1531</v>
      </c>
    </row>
    <row r="308" spans="8:36" x14ac:dyDescent="0.25">
      <c r="H308" s="10"/>
      <c r="I308" s="10" t="s">
        <v>1532</v>
      </c>
      <c r="J308" s="10" t="s">
        <v>26</v>
      </c>
      <c r="K308" s="30" t="s">
        <v>27</v>
      </c>
      <c r="L308" s="54" t="s">
        <v>1533</v>
      </c>
      <c r="M308" s="10" t="s">
        <v>1534</v>
      </c>
      <c r="N308" s="10" t="s">
        <v>32</v>
      </c>
      <c r="O308" s="10" t="s">
        <v>31</v>
      </c>
      <c r="AC308" s="10"/>
      <c r="AD308" s="10" t="str">
        <f t="shared" si="25"/>
        <v>ListDescArt219_Baixa_N/A</v>
      </c>
      <c r="AE308" s="10" t="s">
        <v>1109</v>
      </c>
      <c r="AF308" s="10" t="s">
        <v>47</v>
      </c>
      <c r="AG308" s="31" t="s">
        <v>27</v>
      </c>
      <c r="AH308" s="11" t="s">
        <v>81</v>
      </c>
      <c r="AI308" s="12">
        <v>2</v>
      </c>
      <c r="AJ308" s="50" t="s">
        <v>1535</v>
      </c>
    </row>
    <row r="309" spans="8:36" x14ac:dyDescent="0.25">
      <c r="H309" s="10"/>
      <c r="I309" s="10" t="s">
        <v>1536</v>
      </c>
      <c r="J309" s="10" t="s">
        <v>26</v>
      </c>
      <c r="K309" s="30" t="s">
        <v>27</v>
      </c>
      <c r="L309" s="54" t="s">
        <v>1537</v>
      </c>
      <c r="M309" s="10" t="s">
        <v>1538</v>
      </c>
      <c r="N309" s="10" t="s">
        <v>32</v>
      </c>
      <c r="O309" s="10" t="s">
        <v>31</v>
      </c>
      <c r="AC309" s="10"/>
      <c r="AD309" s="10" t="str">
        <f t="shared" si="25"/>
        <v>ListDescArt219_Média_N/A</v>
      </c>
      <c r="AE309" s="10" t="s">
        <v>1109</v>
      </c>
      <c r="AF309" s="10" t="s">
        <v>63</v>
      </c>
      <c r="AG309" s="31" t="s">
        <v>27</v>
      </c>
      <c r="AH309" s="11" t="s">
        <v>81</v>
      </c>
      <c r="AI309" s="12">
        <v>6</v>
      </c>
      <c r="AJ309" s="50" t="s">
        <v>1539</v>
      </c>
    </row>
    <row r="310" spans="8:36" x14ac:dyDescent="0.25">
      <c r="H310" s="10"/>
      <c r="I310" s="10" t="s">
        <v>1540</v>
      </c>
      <c r="J310" s="10" t="s">
        <v>26</v>
      </c>
      <c r="K310" s="30" t="s">
        <v>27</v>
      </c>
      <c r="L310" s="54" t="s">
        <v>1541</v>
      </c>
      <c r="M310" s="10" t="s">
        <v>1542</v>
      </c>
      <c r="N310" s="10" t="s">
        <v>32</v>
      </c>
      <c r="O310" s="10" t="s">
        <v>31</v>
      </c>
      <c r="AC310" s="10"/>
      <c r="AD310" s="10" t="str">
        <f t="shared" si="25"/>
        <v>ListDescArt219_Alta_N/A</v>
      </c>
      <c r="AE310" s="10" t="s">
        <v>1109</v>
      </c>
      <c r="AF310" s="10" t="s">
        <v>78</v>
      </c>
      <c r="AG310" s="31" t="s">
        <v>27</v>
      </c>
      <c r="AH310" s="11" t="s">
        <v>81</v>
      </c>
      <c r="AI310" s="12">
        <v>10</v>
      </c>
      <c r="AJ310" s="50" t="s">
        <v>1543</v>
      </c>
    </row>
    <row r="311" spans="8:36" x14ac:dyDescent="0.25">
      <c r="H311" s="10"/>
      <c r="I311" s="10" t="s">
        <v>1544</v>
      </c>
      <c r="J311" s="10" t="s">
        <v>26</v>
      </c>
      <c r="K311" s="30" t="s">
        <v>27</v>
      </c>
      <c r="L311" s="54" t="s">
        <v>1545</v>
      </c>
      <c r="M311" s="10" t="s">
        <v>1546</v>
      </c>
      <c r="N311" s="10" t="s">
        <v>32</v>
      </c>
      <c r="O311" s="10" t="s">
        <v>31</v>
      </c>
      <c r="AC311" s="10"/>
      <c r="AD311" s="10" t="str">
        <f t="shared" si="25"/>
        <v>ListDescArt219_Muito Alta_N/A</v>
      </c>
      <c r="AE311" s="10" t="s">
        <v>1109</v>
      </c>
      <c r="AF311" s="10" t="s">
        <v>168</v>
      </c>
      <c r="AG311" s="31" t="s">
        <v>27</v>
      </c>
      <c r="AH311" s="11" t="s">
        <v>81</v>
      </c>
      <c r="AI311" s="12">
        <v>20</v>
      </c>
      <c r="AJ311" s="50" t="s">
        <v>1547</v>
      </c>
    </row>
    <row r="312" spans="8:36" x14ac:dyDescent="0.25">
      <c r="H312" s="10"/>
      <c r="I312" s="10" t="s">
        <v>1548</v>
      </c>
      <c r="J312" s="10" t="s">
        <v>26</v>
      </c>
      <c r="K312" s="30" t="s">
        <v>27</v>
      </c>
      <c r="L312" s="54" t="s">
        <v>1549</v>
      </c>
      <c r="M312" s="10" t="s">
        <v>1550</v>
      </c>
      <c r="N312" s="10" t="s">
        <v>32</v>
      </c>
      <c r="O312" s="10" t="s">
        <v>31</v>
      </c>
      <c r="AC312" s="10" t="s">
        <v>1112</v>
      </c>
      <c r="AD312" s="10" t="str">
        <f t="shared" si="25"/>
        <v>ListDescArt220_N/A_N/A</v>
      </c>
      <c r="AE312" s="10" t="s">
        <v>1113</v>
      </c>
      <c r="AF312" s="10" t="s">
        <v>27</v>
      </c>
      <c r="AG312" s="31" t="s">
        <v>27</v>
      </c>
      <c r="AH312" s="11" t="s">
        <v>1465</v>
      </c>
      <c r="AI312" s="12">
        <v>8</v>
      </c>
      <c r="AJ312" s="50" t="s">
        <v>1551</v>
      </c>
    </row>
    <row r="313" spans="8:36" x14ac:dyDescent="0.25">
      <c r="H313" s="10"/>
      <c r="I313" s="10" t="s">
        <v>1552</v>
      </c>
      <c r="J313" s="10" t="s">
        <v>26</v>
      </c>
      <c r="K313" s="30" t="s">
        <v>27</v>
      </c>
      <c r="L313" s="54" t="s">
        <v>1553</v>
      </c>
      <c r="M313" s="10" t="s">
        <v>1554</v>
      </c>
      <c r="N313" s="10" t="s">
        <v>32</v>
      </c>
      <c r="O313" s="10" t="s">
        <v>31</v>
      </c>
      <c r="AC313" s="10" t="s">
        <v>1116</v>
      </c>
      <c r="AD313" s="10" t="str">
        <f t="shared" si="25"/>
        <v>ListDescArt221_N/A_N/A</v>
      </c>
      <c r="AE313" s="10" t="s">
        <v>1117</v>
      </c>
      <c r="AF313" s="10" t="s">
        <v>27</v>
      </c>
      <c r="AG313" s="31" t="s">
        <v>27</v>
      </c>
      <c r="AH313" s="11" t="s">
        <v>81</v>
      </c>
      <c r="AI313" s="12">
        <v>8</v>
      </c>
      <c r="AJ313" s="50" t="s">
        <v>1555</v>
      </c>
    </row>
    <row r="314" spans="8:36" x14ac:dyDescent="0.25">
      <c r="H314" s="10"/>
      <c r="I314" s="10" t="s">
        <v>1556</v>
      </c>
      <c r="J314" s="10" t="s">
        <v>26</v>
      </c>
      <c r="K314" s="30" t="s">
        <v>27</v>
      </c>
      <c r="L314" s="54" t="s">
        <v>1557</v>
      </c>
      <c r="M314" s="10" t="s">
        <v>1558</v>
      </c>
      <c r="N314" s="10" t="s">
        <v>32</v>
      </c>
      <c r="O314" s="10" t="s">
        <v>31</v>
      </c>
      <c r="AC314" s="10" t="s">
        <v>1120</v>
      </c>
      <c r="AD314" s="10" t="str">
        <f t="shared" si="25"/>
        <v>ListDescArt350_N/A_N/A</v>
      </c>
      <c r="AE314" s="10" t="s">
        <v>1121</v>
      </c>
      <c r="AF314" s="10" t="s">
        <v>27</v>
      </c>
      <c r="AG314" s="31" t="s">
        <v>27</v>
      </c>
      <c r="AH314" s="34" t="s">
        <v>1420</v>
      </c>
      <c r="AI314" s="12">
        <v>16</v>
      </c>
      <c r="AJ314" s="10" t="e">
        <f>- Criação e configuração de módulos de autenticação para</f>
        <v>#NAME?</v>
      </c>
    </row>
    <row r="315" spans="8:36" x14ac:dyDescent="0.25">
      <c r="H315" s="10"/>
      <c r="I315" s="10" t="s">
        <v>1559</v>
      </c>
      <c r="J315" s="10" t="s">
        <v>26</v>
      </c>
      <c r="K315" s="30" t="s">
        <v>27</v>
      </c>
      <c r="L315" s="54" t="s">
        <v>1560</v>
      </c>
      <c r="M315" s="10" t="s">
        <v>1561</v>
      </c>
      <c r="N315" s="10" t="s">
        <v>32</v>
      </c>
      <c r="O315" s="10" t="s">
        <v>31</v>
      </c>
      <c r="AC315" s="10" t="s">
        <v>1123</v>
      </c>
      <c r="AD315" s="10" t="str">
        <f t="shared" si="25"/>
        <v>ListDescArt351_N/A_N/A</v>
      </c>
      <c r="AE315" s="10" t="s">
        <v>1124</v>
      </c>
      <c r="AF315" s="10" t="s">
        <v>27</v>
      </c>
      <c r="AG315" s="31" t="s">
        <v>27</v>
      </c>
      <c r="AH315" s="34" t="s">
        <v>1420</v>
      </c>
      <c r="AI315" s="12">
        <v>9</v>
      </c>
      <c r="AJ315" s="10" t="s">
        <v>1562</v>
      </c>
    </row>
    <row r="316" spans="8:36" x14ac:dyDescent="0.25">
      <c r="H316" s="10"/>
      <c r="I316" s="10" t="s">
        <v>1563</v>
      </c>
      <c r="J316" s="10" t="s">
        <v>26</v>
      </c>
      <c r="K316" s="30" t="s">
        <v>27</v>
      </c>
      <c r="L316" s="54" t="s">
        <v>1564</v>
      </c>
      <c r="M316" s="10" t="s">
        <v>1565</v>
      </c>
      <c r="N316" s="10" t="s">
        <v>32</v>
      </c>
      <c r="O316" s="10" t="s">
        <v>31</v>
      </c>
      <c r="AC316" s="10" t="s">
        <v>1127</v>
      </c>
      <c r="AD316" s="10" t="str">
        <f t="shared" si="25"/>
        <v>ListDescArt467_N/A_N/A</v>
      </c>
      <c r="AE316" s="10" t="s">
        <v>1128</v>
      </c>
      <c r="AF316" s="10" t="s">
        <v>27</v>
      </c>
      <c r="AG316" s="31" t="s">
        <v>27</v>
      </c>
      <c r="AH316" s="10" t="s">
        <v>1420</v>
      </c>
      <c r="AI316" s="12">
        <v>4</v>
      </c>
      <c r="AJ316" s="50" t="s">
        <v>732</v>
      </c>
    </row>
    <row r="317" spans="8:36" x14ac:dyDescent="0.25">
      <c r="H317" s="10"/>
      <c r="I317" s="10" t="s">
        <v>1566</v>
      </c>
      <c r="J317" s="10" t="s">
        <v>26</v>
      </c>
      <c r="K317" s="30" t="s">
        <v>27</v>
      </c>
      <c r="L317" s="54" t="s">
        <v>1567</v>
      </c>
      <c r="M317" s="10" t="s">
        <v>1568</v>
      </c>
      <c r="N317" s="10" t="s">
        <v>32</v>
      </c>
      <c r="O317" s="10" t="s">
        <v>31</v>
      </c>
      <c r="AC317" s="10" t="s">
        <v>1130</v>
      </c>
      <c r="AD317" s="10" t="str">
        <f t="shared" ref="AD317:AD346" si="26">CONCATENATE(AE317,"_",AF317,"_",AG317)</f>
        <v>ListDescArt131_Baixa_N/A</v>
      </c>
      <c r="AE317" s="10" t="s">
        <v>1131</v>
      </c>
      <c r="AF317" s="10" t="s">
        <v>47</v>
      </c>
      <c r="AG317" s="31" t="s">
        <v>27</v>
      </c>
      <c r="AH317" s="11" t="s">
        <v>877</v>
      </c>
      <c r="AI317" s="12">
        <v>1</v>
      </c>
      <c r="AJ317" s="50" t="s">
        <v>1569</v>
      </c>
    </row>
    <row r="318" spans="8:36" x14ac:dyDescent="0.25">
      <c r="H318" s="25" t="s">
        <v>401</v>
      </c>
      <c r="I318" s="10" t="s">
        <v>1570</v>
      </c>
      <c r="J318" s="10" t="s">
        <v>26</v>
      </c>
      <c r="K318" s="30" t="s">
        <v>27</v>
      </c>
      <c r="L318" s="54" t="s">
        <v>1571</v>
      </c>
      <c r="M318" s="10" t="s">
        <v>1572</v>
      </c>
      <c r="N318" s="10" t="s">
        <v>46</v>
      </c>
      <c r="O318" s="10" t="s">
        <v>31</v>
      </c>
      <c r="AC318" s="10"/>
      <c r="AD318" s="10" t="str">
        <f t="shared" si="26"/>
        <v>ListDescArt131_Média_N/A</v>
      </c>
      <c r="AE318" s="10" t="s">
        <v>1131</v>
      </c>
      <c r="AF318" s="10" t="s">
        <v>63</v>
      </c>
      <c r="AG318" s="31" t="s">
        <v>27</v>
      </c>
      <c r="AH318" s="11" t="s">
        <v>877</v>
      </c>
      <c r="AI318" s="12">
        <v>3</v>
      </c>
      <c r="AJ318" s="50" t="s">
        <v>1573</v>
      </c>
    </row>
    <row r="319" spans="8:36" x14ac:dyDescent="0.25">
      <c r="H319" s="25"/>
      <c r="I319" s="10" t="s">
        <v>1574</v>
      </c>
      <c r="J319" s="10" t="s">
        <v>26</v>
      </c>
      <c r="K319" s="30" t="s">
        <v>27</v>
      </c>
      <c r="L319" s="54" t="s">
        <v>1575</v>
      </c>
      <c r="M319" s="10" t="s">
        <v>1576</v>
      </c>
      <c r="N319" s="10" t="s">
        <v>30</v>
      </c>
      <c r="O319" s="10" t="s">
        <v>31</v>
      </c>
      <c r="AC319" s="10"/>
      <c r="AD319" s="10" t="str">
        <f t="shared" si="26"/>
        <v>ListDescArt131_Alta_N/A</v>
      </c>
      <c r="AE319" s="10" t="s">
        <v>1131</v>
      </c>
      <c r="AF319" s="10" t="s">
        <v>78</v>
      </c>
      <c r="AG319" s="31" t="s">
        <v>27</v>
      </c>
      <c r="AH319" s="11" t="s">
        <v>877</v>
      </c>
      <c r="AI319" s="12">
        <v>5</v>
      </c>
      <c r="AJ319" s="50" t="s">
        <v>1577</v>
      </c>
    </row>
    <row r="320" spans="8:36" x14ac:dyDescent="0.25">
      <c r="H320" s="25"/>
      <c r="I320" s="10" t="s">
        <v>1578</v>
      </c>
      <c r="J320" s="10" t="s">
        <v>26</v>
      </c>
      <c r="K320" s="30" t="s">
        <v>27</v>
      </c>
      <c r="L320" s="54" t="s">
        <v>1579</v>
      </c>
      <c r="M320" s="10" t="s">
        <v>1580</v>
      </c>
      <c r="N320" s="10" t="s">
        <v>46</v>
      </c>
      <c r="O320" s="10" t="s">
        <v>31</v>
      </c>
      <c r="AC320" s="10" t="s">
        <v>1133</v>
      </c>
      <c r="AD320" s="10" t="str">
        <f t="shared" si="26"/>
        <v>ListDescArt132_Baixa_N/A</v>
      </c>
      <c r="AE320" s="10" t="s">
        <v>1134</v>
      </c>
      <c r="AF320" s="10" t="s">
        <v>47</v>
      </c>
      <c r="AG320" s="31" t="s">
        <v>27</v>
      </c>
      <c r="AH320" s="11" t="s">
        <v>1581</v>
      </c>
      <c r="AI320" s="12">
        <v>4</v>
      </c>
      <c r="AJ320" s="50" t="s">
        <v>1582</v>
      </c>
    </row>
    <row r="321" spans="8:36" x14ac:dyDescent="0.25">
      <c r="H321" s="25"/>
      <c r="I321" s="10" t="s">
        <v>1583</v>
      </c>
      <c r="J321" s="10" t="s">
        <v>26</v>
      </c>
      <c r="K321" s="30" t="s">
        <v>27</v>
      </c>
      <c r="L321" s="54" t="s">
        <v>1584</v>
      </c>
      <c r="M321" s="10" t="s">
        <v>1585</v>
      </c>
      <c r="N321" s="10" t="s">
        <v>32</v>
      </c>
      <c r="O321" s="10" t="s">
        <v>31</v>
      </c>
      <c r="AC321" s="10"/>
      <c r="AD321" s="10" t="str">
        <f t="shared" si="26"/>
        <v>ListDescArt132_Alta_N/A</v>
      </c>
      <c r="AE321" s="10" t="s">
        <v>1134</v>
      </c>
      <c r="AF321" s="10" t="s">
        <v>78</v>
      </c>
      <c r="AG321" s="31" t="s">
        <v>27</v>
      </c>
      <c r="AH321" s="11" t="s">
        <v>1581</v>
      </c>
      <c r="AI321" s="12">
        <v>8</v>
      </c>
      <c r="AJ321" s="50" t="s">
        <v>1586</v>
      </c>
    </row>
    <row r="322" spans="8:36" x14ac:dyDescent="0.25">
      <c r="H322" s="25"/>
      <c r="I322" s="10" t="s">
        <v>1587</v>
      </c>
      <c r="J322" s="10" t="s">
        <v>26</v>
      </c>
      <c r="K322" s="30" t="s">
        <v>27</v>
      </c>
      <c r="L322" s="54" t="s">
        <v>1588</v>
      </c>
      <c r="M322" s="10" t="s">
        <v>1589</v>
      </c>
      <c r="N322" s="10" t="s">
        <v>32</v>
      </c>
      <c r="O322" s="10" t="s">
        <v>31</v>
      </c>
      <c r="AC322" s="10" t="s">
        <v>1137</v>
      </c>
      <c r="AD322" s="10" t="str">
        <f t="shared" si="26"/>
        <v>ListDescArt133_N/A_N/A</v>
      </c>
      <c r="AE322" s="10" t="s">
        <v>1138</v>
      </c>
      <c r="AF322" s="10" t="s">
        <v>27</v>
      </c>
      <c r="AG322" s="31" t="s">
        <v>27</v>
      </c>
      <c r="AH322" s="11" t="s">
        <v>1590</v>
      </c>
      <c r="AI322" s="12">
        <v>10</v>
      </c>
      <c r="AJ322" s="50" t="s">
        <v>1591</v>
      </c>
    </row>
    <row r="323" spans="8:36" x14ac:dyDescent="0.25">
      <c r="H323" s="25"/>
      <c r="I323" s="10" t="s">
        <v>1592</v>
      </c>
      <c r="J323" s="10" t="s">
        <v>26</v>
      </c>
      <c r="K323" s="30" t="s">
        <v>27</v>
      </c>
      <c r="L323" s="54" t="s">
        <v>1593</v>
      </c>
      <c r="M323" s="10" t="s">
        <v>1594</v>
      </c>
      <c r="N323" s="10" t="s">
        <v>32</v>
      </c>
      <c r="O323" s="10" t="s">
        <v>31</v>
      </c>
      <c r="AC323" s="10" t="s">
        <v>1140</v>
      </c>
      <c r="AD323" s="10" t="str">
        <f t="shared" si="26"/>
        <v>ListDescArt134_Baixa_N/A</v>
      </c>
      <c r="AE323" s="10" t="s">
        <v>1141</v>
      </c>
      <c r="AF323" s="10" t="s">
        <v>47</v>
      </c>
      <c r="AG323" s="31" t="s">
        <v>27</v>
      </c>
      <c r="AH323" s="11" t="s">
        <v>877</v>
      </c>
      <c r="AI323" s="12">
        <v>5</v>
      </c>
      <c r="AJ323" s="50" t="s">
        <v>1595</v>
      </c>
    </row>
    <row r="324" spans="8:36" x14ac:dyDescent="0.25">
      <c r="H324" s="25"/>
      <c r="I324" s="10" t="s">
        <v>1596</v>
      </c>
      <c r="J324" s="10" t="s">
        <v>26</v>
      </c>
      <c r="K324" s="30" t="s">
        <v>27</v>
      </c>
      <c r="L324" s="54" t="s">
        <v>1597</v>
      </c>
      <c r="M324" s="10" t="s">
        <v>1598</v>
      </c>
      <c r="N324" s="10" t="s">
        <v>32</v>
      </c>
      <c r="O324" s="10" t="s">
        <v>31</v>
      </c>
      <c r="AC324" s="10"/>
      <c r="AD324" s="10" t="str">
        <f t="shared" si="26"/>
        <v>ListDescArt134_Alta_N/A</v>
      </c>
      <c r="AE324" s="10" t="s">
        <v>1141</v>
      </c>
      <c r="AF324" s="10" t="s">
        <v>78</v>
      </c>
      <c r="AG324" s="31" t="s">
        <v>27</v>
      </c>
      <c r="AH324" s="11" t="s">
        <v>877</v>
      </c>
      <c r="AI324" s="12">
        <v>10</v>
      </c>
      <c r="AJ324" s="50" t="s">
        <v>1599</v>
      </c>
    </row>
    <row r="325" spans="8:36" x14ac:dyDescent="0.25">
      <c r="H325" s="25"/>
      <c r="I325" s="10" t="s">
        <v>1600</v>
      </c>
      <c r="J325" s="10" t="s">
        <v>26</v>
      </c>
      <c r="K325" s="30" t="s">
        <v>27</v>
      </c>
      <c r="L325" s="54" t="s">
        <v>1601</v>
      </c>
      <c r="M325" s="10" t="s">
        <v>1602</v>
      </c>
      <c r="N325" s="10" t="s">
        <v>32</v>
      </c>
      <c r="O325" s="10" t="s">
        <v>31</v>
      </c>
      <c r="AC325" s="10" t="s">
        <v>1143</v>
      </c>
      <c r="AD325" s="10" t="str">
        <f t="shared" si="26"/>
        <v>ListDescArt135_Baixa_N/A</v>
      </c>
      <c r="AE325" s="10" t="s">
        <v>1144</v>
      </c>
      <c r="AF325" s="10" t="s">
        <v>47</v>
      </c>
      <c r="AG325" s="31" t="s">
        <v>27</v>
      </c>
      <c r="AH325" s="11" t="s">
        <v>877</v>
      </c>
      <c r="AI325" s="12">
        <v>4</v>
      </c>
      <c r="AJ325" s="50" t="s">
        <v>1603</v>
      </c>
    </row>
    <row r="326" spans="8:36" x14ac:dyDescent="0.25">
      <c r="H326" s="10"/>
      <c r="I326" s="10" t="s">
        <v>1604</v>
      </c>
      <c r="J326" s="10" t="s">
        <v>26</v>
      </c>
      <c r="K326" s="30" t="s">
        <v>27</v>
      </c>
      <c r="L326" s="10" t="s">
        <v>1605</v>
      </c>
      <c r="M326" s="10" t="s">
        <v>1606</v>
      </c>
      <c r="N326" s="10" t="s">
        <v>32</v>
      </c>
      <c r="O326" s="10" t="s">
        <v>31</v>
      </c>
      <c r="AC326" s="10"/>
      <c r="AD326" s="10" t="str">
        <f t="shared" si="26"/>
        <v>ListDescArt135_Alta_N/A</v>
      </c>
      <c r="AE326" s="10" t="s">
        <v>1144</v>
      </c>
      <c r="AF326" s="10" t="s">
        <v>78</v>
      </c>
      <c r="AG326" s="31" t="s">
        <v>27</v>
      </c>
      <c r="AH326" s="11" t="s">
        <v>877</v>
      </c>
      <c r="AI326" s="12">
        <v>8</v>
      </c>
      <c r="AJ326" s="50" t="s">
        <v>1607</v>
      </c>
    </row>
    <row r="327" spans="8:36" x14ac:dyDescent="0.25">
      <c r="H327" s="10"/>
      <c r="I327" s="10" t="s">
        <v>1608</v>
      </c>
      <c r="J327" s="10" t="s">
        <v>26</v>
      </c>
      <c r="K327" s="30" t="s">
        <v>27</v>
      </c>
      <c r="L327" s="10" t="s">
        <v>1609</v>
      </c>
      <c r="M327" s="10" t="s">
        <v>707</v>
      </c>
      <c r="N327" s="10" t="s">
        <v>32</v>
      </c>
      <c r="O327" s="10" t="s">
        <v>31</v>
      </c>
      <c r="AC327" s="10" t="s">
        <v>1148</v>
      </c>
      <c r="AD327" s="10" t="str">
        <f t="shared" si="26"/>
        <v>ListDescArt136_Baixa_N/A</v>
      </c>
      <c r="AE327" s="10" t="s">
        <v>1149</v>
      </c>
      <c r="AF327" s="10" t="s">
        <v>47</v>
      </c>
      <c r="AG327" s="31" t="s">
        <v>27</v>
      </c>
      <c r="AH327" s="11" t="s">
        <v>877</v>
      </c>
      <c r="AI327" s="12">
        <v>2</v>
      </c>
      <c r="AJ327" s="50" t="s">
        <v>1610</v>
      </c>
    </row>
    <row r="328" spans="8:36" x14ac:dyDescent="0.25">
      <c r="H328" s="10"/>
      <c r="I328" s="10" t="s">
        <v>1611</v>
      </c>
      <c r="J328" s="10" t="s">
        <v>26</v>
      </c>
      <c r="K328" s="30" t="s">
        <v>27</v>
      </c>
      <c r="L328" s="10" t="s">
        <v>1612</v>
      </c>
      <c r="M328" s="10" t="s">
        <v>711</v>
      </c>
      <c r="N328" s="10" t="s">
        <v>32</v>
      </c>
      <c r="O328" s="10" t="s">
        <v>31</v>
      </c>
      <c r="AC328" s="10"/>
      <c r="AD328" s="10" t="str">
        <f t="shared" si="26"/>
        <v>ListDescArt136_Média_N/A</v>
      </c>
      <c r="AE328" s="10" t="s">
        <v>1149</v>
      </c>
      <c r="AF328" s="10" t="s">
        <v>63</v>
      </c>
      <c r="AG328" s="31" t="s">
        <v>27</v>
      </c>
      <c r="AH328" s="11" t="s">
        <v>877</v>
      </c>
      <c r="AI328" s="12">
        <v>5</v>
      </c>
      <c r="AJ328" s="50" t="s">
        <v>1613</v>
      </c>
    </row>
    <row r="329" spans="8:36" x14ac:dyDescent="0.25">
      <c r="H329" s="10"/>
      <c r="I329" s="10" t="s">
        <v>1614</v>
      </c>
      <c r="J329" s="10" t="s">
        <v>26</v>
      </c>
      <c r="K329" s="30" t="s">
        <v>27</v>
      </c>
      <c r="L329" s="10" t="s">
        <v>1615</v>
      </c>
      <c r="M329" s="10" t="s">
        <v>1616</v>
      </c>
      <c r="N329" s="10" t="s">
        <v>32</v>
      </c>
      <c r="O329" s="10" t="s">
        <v>31</v>
      </c>
      <c r="AC329" s="10"/>
      <c r="AD329" s="10" t="str">
        <f t="shared" si="26"/>
        <v>ListDescArt136_Alta_N/A</v>
      </c>
      <c r="AE329" s="10" t="s">
        <v>1149</v>
      </c>
      <c r="AF329" s="10" t="s">
        <v>78</v>
      </c>
      <c r="AG329" s="31" t="s">
        <v>27</v>
      </c>
      <c r="AH329" s="11" t="s">
        <v>877</v>
      </c>
      <c r="AI329" s="12">
        <v>10</v>
      </c>
      <c r="AJ329" s="50" t="s">
        <v>1617</v>
      </c>
    </row>
    <row r="330" spans="8:36" x14ac:dyDescent="0.25">
      <c r="H330" s="25" t="s">
        <v>410</v>
      </c>
      <c r="I330" s="10" t="s">
        <v>1618</v>
      </c>
      <c r="J330" s="10" t="s">
        <v>26</v>
      </c>
      <c r="K330" s="26" t="s">
        <v>27</v>
      </c>
      <c r="L330" s="54" t="s">
        <v>1619</v>
      </c>
      <c r="M330" s="10" t="s">
        <v>1620</v>
      </c>
      <c r="N330" s="10" t="s">
        <v>32</v>
      </c>
      <c r="O330" s="10" t="s">
        <v>31</v>
      </c>
      <c r="AC330" s="10" t="s">
        <v>1153</v>
      </c>
      <c r="AD330" s="10" t="str">
        <f t="shared" si="26"/>
        <v>ListDescArt137_Baixa_N/A</v>
      </c>
      <c r="AE330" s="10" t="s">
        <v>1154</v>
      </c>
      <c r="AF330" s="10" t="s">
        <v>47</v>
      </c>
      <c r="AG330" s="31" t="s">
        <v>27</v>
      </c>
      <c r="AH330" s="11" t="s">
        <v>1621</v>
      </c>
      <c r="AI330" s="12">
        <v>9</v>
      </c>
      <c r="AJ330" s="50" t="s">
        <v>1622</v>
      </c>
    </row>
    <row r="331" spans="8:36" x14ac:dyDescent="0.25">
      <c r="H331" s="10"/>
      <c r="I331" s="10" t="s">
        <v>1623</v>
      </c>
      <c r="J331" s="10" t="s">
        <v>26</v>
      </c>
      <c r="K331" s="26" t="s">
        <v>27</v>
      </c>
      <c r="L331" s="54" t="s">
        <v>1624</v>
      </c>
      <c r="M331" s="10" t="s">
        <v>1625</v>
      </c>
      <c r="N331" s="10" t="s">
        <v>32</v>
      </c>
      <c r="O331" s="10" t="s">
        <v>31</v>
      </c>
      <c r="AC331" s="10"/>
      <c r="AD331" s="10" t="str">
        <f t="shared" si="26"/>
        <v>ListDescArt137_Alta_N/A</v>
      </c>
      <c r="AE331" s="10" t="s">
        <v>1154</v>
      </c>
      <c r="AF331" s="10" t="s">
        <v>78</v>
      </c>
      <c r="AG331" s="31" t="s">
        <v>27</v>
      </c>
      <c r="AH331" s="11" t="s">
        <v>1621</v>
      </c>
      <c r="AI331" s="12">
        <v>14</v>
      </c>
      <c r="AJ331" s="50" t="s">
        <v>1626</v>
      </c>
    </row>
    <row r="332" spans="8:36" x14ac:dyDescent="0.25">
      <c r="H332" s="10"/>
      <c r="I332" s="10" t="s">
        <v>1627</v>
      </c>
      <c r="J332" s="10" t="s">
        <v>26</v>
      </c>
      <c r="K332" s="26" t="s">
        <v>27</v>
      </c>
      <c r="L332" s="54" t="s">
        <v>1628</v>
      </c>
      <c r="M332" s="10" t="s">
        <v>1629</v>
      </c>
      <c r="N332" s="10" t="s">
        <v>32</v>
      </c>
      <c r="O332" s="10" t="s">
        <v>31</v>
      </c>
      <c r="AC332" s="10" t="s">
        <v>1157</v>
      </c>
      <c r="AD332" s="10" t="str">
        <f t="shared" si="26"/>
        <v>ListDescArt138_Baixa_N/A</v>
      </c>
      <c r="AE332" s="10" t="s">
        <v>1158</v>
      </c>
      <c r="AF332" s="10" t="s">
        <v>47</v>
      </c>
      <c r="AG332" s="31" t="s">
        <v>27</v>
      </c>
      <c r="AH332" s="11" t="s">
        <v>1621</v>
      </c>
      <c r="AI332" s="12">
        <v>4</v>
      </c>
      <c r="AJ332" s="50" t="s">
        <v>1622</v>
      </c>
    </row>
    <row r="333" spans="8:36" x14ac:dyDescent="0.25">
      <c r="H333" s="10"/>
      <c r="I333" s="10" t="s">
        <v>1630</v>
      </c>
      <c r="J333" s="10" t="s">
        <v>26</v>
      </c>
      <c r="K333" s="26" t="s">
        <v>27</v>
      </c>
      <c r="L333" s="54" t="s">
        <v>1631</v>
      </c>
      <c r="M333" s="10" t="s">
        <v>1632</v>
      </c>
      <c r="N333" s="10" t="s">
        <v>32</v>
      </c>
      <c r="O333" s="10" t="s">
        <v>31</v>
      </c>
      <c r="AC333" s="10"/>
      <c r="AD333" s="10" t="str">
        <f t="shared" si="26"/>
        <v>ListDescArt138_Alta_N/A</v>
      </c>
      <c r="AE333" s="10" t="s">
        <v>1158</v>
      </c>
      <c r="AF333" s="10" t="s">
        <v>78</v>
      </c>
      <c r="AG333" s="31" t="s">
        <v>27</v>
      </c>
      <c r="AH333" s="11" t="s">
        <v>1621</v>
      </c>
      <c r="AI333" s="12">
        <v>6</v>
      </c>
      <c r="AJ333" s="50" t="s">
        <v>1626</v>
      </c>
    </row>
    <row r="334" spans="8:36" x14ac:dyDescent="0.25">
      <c r="H334" s="10"/>
      <c r="I334" s="10" t="s">
        <v>1633</v>
      </c>
      <c r="J334" s="10" t="s">
        <v>26</v>
      </c>
      <c r="K334" s="26" t="s">
        <v>27</v>
      </c>
      <c r="L334" s="54" t="s">
        <v>1634</v>
      </c>
      <c r="M334" s="10" t="s">
        <v>1635</v>
      </c>
      <c r="N334" s="10" t="s">
        <v>32</v>
      </c>
      <c r="O334" s="10" t="s">
        <v>31</v>
      </c>
      <c r="AC334" s="10" t="s">
        <v>1161</v>
      </c>
      <c r="AD334" s="10" t="str">
        <f t="shared" si="26"/>
        <v>ListDescArt139_Baixa_N/A</v>
      </c>
      <c r="AE334" s="10" t="s">
        <v>1162</v>
      </c>
      <c r="AF334" s="10" t="s">
        <v>47</v>
      </c>
      <c r="AG334" s="31" t="s">
        <v>27</v>
      </c>
      <c r="AH334" s="11" t="s">
        <v>1636</v>
      </c>
      <c r="AI334" s="12">
        <v>5</v>
      </c>
      <c r="AJ334" s="50" t="s">
        <v>1637</v>
      </c>
    </row>
    <row r="335" spans="8:36" x14ac:dyDescent="0.25">
      <c r="H335" s="10"/>
      <c r="I335" s="10" t="s">
        <v>1633</v>
      </c>
      <c r="J335" s="10" t="s">
        <v>26</v>
      </c>
      <c r="K335" s="26" t="s">
        <v>27</v>
      </c>
      <c r="L335" s="54" t="s">
        <v>1638</v>
      </c>
      <c r="M335" s="10" t="s">
        <v>1639</v>
      </c>
      <c r="N335" s="10" t="s">
        <v>32</v>
      </c>
      <c r="O335" s="10" t="s">
        <v>31</v>
      </c>
      <c r="AC335" s="10"/>
      <c r="AD335" s="10" t="str">
        <f t="shared" si="26"/>
        <v>ListDescArt139_Média_N/A</v>
      </c>
      <c r="AE335" s="10" t="s">
        <v>1162</v>
      </c>
      <c r="AF335" s="10" t="s">
        <v>63</v>
      </c>
      <c r="AG335" s="31" t="s">
        <v>27</v>
      </c>
      <c r="AH335" s="11" t="s">
        <v>1636</v>
      </c>
      <c r="AI335" s="12">
        <v>7</v>
      </c>
      <c r="AJ335" s="50" t="s">
        <v>1640</v>
      </c>
    </row>
    <row r="336" spans="8:36" x14ac:dyDescent="0.25">
      <c r="H336" s="10"/>
      <c r="I336" s="10" t="s">
        <v>1633</v>
      </c>
      <c r="J336" s="10" t="s">
        <v>26</v>
      </c>
      <c r="K336" s="26" t="s">
        <v>27</v>
      </c>
      <c r="L336" s="54" t="s">
        <v>1641</v>
      </c>
      <c r="M336" s="10" t="s">
        <v>1642</v>
      </c>
      <c r="N336" s="10" t="s">
        <v>32</v>
      </c>
      <c r="O336" s="10" t="s">
        <v>31</v>
      </c>
      <c r="AC336" s="10"/>
      <c r="AD336" s="10" t="str">
        <f t="shared" si="26"/>
        <v>ListDescArt139_Alta_N/A</v>
      </c>
      <c r="AE336" s="10" t="s">
        <v>1162</v>
      </c>
      <c r="AF336" s="10" t="s">
        <v>78</v>
      </c>
      <c r="AG336" s="31" t="s">
        <v>27</v>
      </c>
      <c r="AH336" s="11" t="s">
        <v>1636</v>
      </c>
      <c r="AI336" s="12">
        <v>9</v>
      </c>
      <c r="AJ336" s="50" t="s">
        <v>1643</v>
      </c>
    </row>
    <row r="337" spans="8:36" x14ac:dyDescent="0.25">
      <c r="H337" s="10"/>
      <c r="I337" s="10" t="s">
        <v>1644</v>
      </c>
      <c r="J337" s="10" t="s">
        <v>26</v>
      </c>
      <c r="K337" s="26" t="s">
        <v>27</v>
      </c>
      <c r="L337" s="54" t="s">
        <v>1645</v>
      </c>
      <c r="M337" s="10" t="s">
        <v>1646</v>
      </c>
      <c r="N337" s="10" t="s">
        <v>32</v>
      </c>
      <c r="O337" s="10" t="s">
        <v>31</v>
      </c>
      <c r="AC337" s="10" t="s">
        <v>1166</v>
      </c>
      <c r="AD337" s="10" t="str">
        <f t="shared" si="26"/>
        <v>ListDescArt140_Baixa_N/A</v>
      </c>
      <c r="AE337" s="10" t="s">
        <v>1167</v>
      </c>
      <c r="AF337" s="10" t="s">
        <v>47</v>
      </c>
      <c r="AG337" s="31" t="s">
        <v>27</v>
      </c>
      <c r="AH337" s="11" t="s">
        <v>1636</v>
      </c>
      <c r="AI337" s="12">
        <v>2</v>
      </c>
      <c r="AJ337" s="50" t="s">
        <v>1637</v>
      </c>
    </row>
    <row r="338" spans="8:36" x14ac:dyDescent="0.25">
      <c r="H338" s="10" t="s">
        <v>418</v>
      </c>
      <c r="I338" s="10" t="s">
        <v>1647</v>
      </c>
      <c r="J338" s="10" t="s">
        <v>26</v>
      </c>
      <c r="K338" s="26" t="s">
        <v>27</v>
      </c>
      <c r="L338" s="10" t="s">
        <v>1648</v>
      </c>
      <c r="M338" s="10" t="s">
        <v>1649</v>
      </c>
      <c r="N338" s="10" t="s">
        <v>32</v>
      </c>
      <c r="O338" s="10" t="s">
        <v>31</v>
      </c>
      <c r="AC338" s="10"/>
      <c r="AD338" s="10" t="str">
        <f t="shared" si="26"/>
        <v>ListDescArt140_Média_N/A</v>
      </c>
      <c r="AE338" s="10" t="s">
        <v>1167</v>
      </c>
      <c r="AF338" s="10" t="s">
        <v>63</v>
      </c>
      <c r="AG338" s="31" t="s">
        <v>27</v>
      </c>
      <c r="AH338" s="11" t="s">
        <v>1636</v>
      </c>
      <c r="AI338" s="12">
        <v>3</v>
      </c>
      <c r="AJ338" s="50" t="s">
        <v>1640</v>
      </c>
    </row>
    <row r="339" spans="8:36" x14ac:dyDescent="0.25">
      <c r="H339" s="10"/>
      <c r="I339" s="10" t="s">
        <v>1650</v>
      </c>
      <c r="J339" s="10" t="s">
        <v>26</v>
      </c>
      <c r="K339" s="26" t="s">
        <v>27</v>
      </c>
      <c r="L339" s="10" t="s">
        <v>1651</v>
      </c>
      <c r="M339" s="10" t="s">
        <v>1652</v>
      </c>
      <c r="N339" s="10" t="s">
        <v>32</v>
      </c>
      <c r="O339" s="10" t="s">
        <v>31</v>
      </c>
      <c r="AC339" s="10"/>
      <c r="AD339" s="10" t="str">
        <f t="shared" si="26"/>
        <v>ListDescArt140_Alta_N/A</v>
      </c>
      <c r="AE339" s="10" t="s">
        <v>1167</v>
      </c>
      <c r="AF339" s="10" t="s">
        <v>78</v>
      </c>
      <c r="AG339" s="31" t="s">
        <v>27</v>
      </c>
      <c r="AH339" s="11" t="s">
        <v>1636</v>
      </c>
      <c r="AI339" s="12">
        <v>6</v>
      </c>
      <c r="AJ339" s="50" t="s">
        <v>1643</v>
      </c>
    </row>
    <row r="340" spans="8:36" x14ac:dyDescent="0.25">
      <c r="H340" s="10"/>
      <c r="I340" s="10" t="s">
        <v>1653</v>
      </c>
      <c r="J340" s="10" t="s">
        <v>26</v>
      </c>
      <c r="K340" s="26" t="s">
        <v>27</v>
      </c>
      <c r="L340" s="10" t="s">
        <v>1654</v>
      </c>
      <c r="M340" s="10" t="s">
        <v>1655</v>
      </c>
      <c r="N340" s="10" t="s">
        <v>32</v>
      </c>
      <c r="O340" s="10" t="s">
        <v>31</v>
      </c>
      <c r="AC340" s="10" t="s">
        <v>1170</v>
      </c>
      <c r="AD340" s="10" t="str">
        <f t="shared" si="26"/>
        <v>ListDescArt141_Média_N/A</v>
      </c>
      <c r="AE340" s="10" t="s">
        <v>1171</v>
      </c>
      <c r="AF340" s="10" t="s">
        <v>63</v>
      </c>
      <c r="AG340" s="31" t="s">
        <v>27</v>
      </c>
      <c r="AH340" s="11" t="s">
        <v>406</v>
      </c>
      <c r="AI340" s="12">
        <v>11</v>
      </c>
      <c r="AJ340" s="50" t="s">
        <v>1656</v>
      </c>
    </row>
    <row r="341" spans="8:36" x14ac:dyDescent="0.25">
      <c r="H341" s="10"/>
      <c r="I341" s="10" t="s">
        <v>1657</v>
      </c>
      <c r="J341" s="10" t="s">
        <v>26</v>
      </c>
      <c r="K341" s="26" t="s">
        <v>27</v>
      </c>
      <c r="L341" s="10" t="s">
        <v>1658</v>
      </c>
      <c r="M341" s="10" t="s">
        <v>1659</v>
      </c>
      <c r="N341" s="10" t="s">
        <v>32</v>
      </c>
      <c r="O341" s="10" t="s">
        <v>31</v>
      </c>
      <c r="AC341" s="10"/>
      <c r="AD341" s="10" t="str">
        <f t="shared" si="26"/>
        <v>ListDescArt141_Alta_N/A</v>
      </c>
      <c r="AE341" s="10" t="s">
        <v>1171</v>
      </c>
      <c r="AF341" s="10" t="s">
        <v>78</v>
      </c>
      <c r="AG341" s="31" t="s">
        <v>27</v>
      </c>
      <c r="AH341" s="11" t="s">
        <v>406</v>
      </c>
      <c r="AI341" s="12">
        <v>14</v>
      </c>
      <c r="AJ341" s="50" t="s">
        <v>1660</v>
      </c>
    </row>
    <row r="342" spans="8:36" x14ac:dyDescent="0.25">
      <c r="H342" s="10"/>
      <c r="I342" s="10" t="s">
        <v>1661</v>
      </c>
      <c r="J342" s="10" t="s">
        <v>26</v>
      </c>
      <c r="K342" s="26" t="s">
        <v>27</v>
      </c>
      <c r="L342" s="10" t="s">
        <v>1662</v>
      </c>
      <c r="M342" s="10" t="s">
        <v>1663</v>
      </c>
      <c r="N342" s="10" t="s">
        <v>32</v>
      </c>
      <c r="O342" s="10" t="s">
        <v>31</v>
      </c>
      <c r="AC342" s="10" t="s">
        <v>1174</v>
      </c>
      <c r="AD342" s="10" t="str">
        <f t="shared" si="26"/>
        <v>ListDescArt142_Média_N/A</v>
      </c>
      <c r="AE342" s="10" t="s">
        <v>1175</v>
      </c>
      <c r="AF342" s="10" t="s">
        <v>63</v>
      </c>
      <c r="AG342" s="31" t="s">
        <v>27</v>
      </c>
      <c r="AH342" s="11" t="s">
        <v>406</v>
      </c>
      <c r="AI342" s="12">
        <v>4</v>
      </c>
      <c r="AJ342" s="50" t="s">
        <v>1656</v>
      </c>
    </row>
    <row r="343" spans="8:36" x14ac:dyDescent="0.25">
      <c r="H343" s="10"/>
      <c r="I343" s="10" t="s">
        <v>1664</v>
      </c>
      <c r="J343" s="10" t="s">
        <v>26</v>
      </c>
      <c r="K343" s="26" t="s">
        <v>27</v>
      </c>
      <c r="L343" s="10" t="s">
        <v>1665</v>
      </c>
      <c r="M343" s="10" t="s">
        <v>1666</v>
      </c>
      <c r="N343" s="10" t="s">
        <v>32</v>
      </c>
      <c r="O343" s="10" t="s">
        <v>31</v>
      </c>
      <c r="AC343" s="10"/>
      <c r="AD343" s="10" t="str">
        <f t="shared" si="26"/>
        <v>ListDescArt142_Alta_N/A</v>
      </c>
      <c r="AE343" s="10" t="s">
        <v>1175</v>
      </c>
      <c r="AF343" s="10" t="s">
        <v>78</v>
      </c>
      <c r="AG343" s="31" t="s">
        <v>27</v>
      </c>
      <c r="AH343" s="11" t="s">
        <v>406</v>
      </c>
      <c r="AI343" s="12">
        <v>6</v>
      </c>
      <c r="AJ343" s="50" t="s">
        <v>1660</v>
      </c>
    </row>
    <row r="344" spans="8:36" x14ac:dyDescent="0.25">
      <c r="H344" s="10"/>
      <c r="I344" s="10" t="s">
        <v>1667</v>
      </c>
      <c r="J344" s="10" t="s">
        <v>26</v>
      </c>
      <c r="K344" s="26" t="s">
        <v>27</v>
      </c>
      <c r="L344" s="10" t="s">
        <v>1668</v>
      </c>
      <c r="M344" s="10" t="s">
        <v>1669</v>
      </c>
      <c r="N344" s="10" t="s">
        <v>32</v>
      </c>
      <c r="O344" s="10" t="s">
        <v>31</v>
      </c>
      <c r="AC344" s="10" t="s">
        <v>1179</v>
      </c>
      <c r="AD344" s="10" t="str">
        <f t="shared" si="26"/>
        <v>ListDescArt143_Baixa_N/A</v>
      </c>
      <c r="AE344" s="10" t="s">
        <v>1180</v>
      </c>
      <c r="AF344" s="10" t="s">
        <v>47</v>
      </c>
      <c r="AG344" s="31" t="s">
        <v>27</v>
      </c>
      <c r="AH344" s="11" t="s">
        <v>1621</v>
      </c>
      <c r="AI344" s="12">
        <v>9</v>
      </c>
      <c r="AJ344" s="50" t="s">
        <v>1622</v>
      </c>
    </row>
    <row r="345" spans="8:36" x14ac:dyDescent="0.25">
      <c r="H345" s="10"/>
      <c r="I345" s="10" t="s">
        <v>1670</v>
      </c>
      <c r="J345" s="10" t="s">
        <v>26</v>
      </c>
      <c r="K345" s="26" t="s">
        <v>27</v>
      </c>
      <c r="L345" s="10" t="s">
        <v>1671</v>
      </c>
      <c r="M345" s="10" t="s">
        <v>1672</v>
      </c>
      <c r="N345" s="10" t="s">
        <v>32</v>
      </c>
      <c r="O345" s="10" t="s">
        <v>31</v>
      </c>
      <c r="AC345" s="10"/>
      <c r="AD345" s="10" t="str">
        <f t="shared" si="26"/>
        <v>ListDescArt143_Alta_N/A</v>
      </c>
      <c r="AE345" s="10" t="s">
        <v>1180</v>
      </c>
      <c r="AF345" s="10" t="s">
        <v>78</v>
      </c>
      <c r="AG345" s="31" t="s">
        <v>27</v>
      </c>
      <c r="AH345" s="11" t="s">
        <v>1621</v>
      </c>
      <c r="AI345" s="12">
        <v>14</v>
      </c>
      <c r="AJ345" s="50" t="s">
        <v>1673</v>
      </c>
    </row>
    <row r="346" spans="8:36" x14ac:dyDescent="0.25">
      <c r="H346" s="10"/>
      <c r="I346" s="10" t="s">
        <v>1674</v>
      </c>
      <c r="J346" s="10" t="s">
        <v>26</v>
      </c>
      <c r="K346" s="26" t="s">
        <v>27</v>
      </c>
      <c r="L346" s="10" t="s">
        <v>1675</v>
      </c>
      <c r="M346" s="10" t="s">
        <v>1676</v>
      </c>
      <c r="N346" s="10" t="s">
        <v>32</v>
      </c>
      <c r="O346" s="10" t="s">
        <v>31</v>
      </c>
      <c r="AC346" s="10" t="s">
        <v>1183</v>
      </c>
      <c r="AD346" s="10" t="str">
        <f t="shared" si="26"/>
        <v>ListDescArt144_Baixa_N/A</v>
      </c>
      <c r="AE346" s="10" t="s">
        <v>1184</v>
      </c>
      <c r="AF346" s="10" t="s">
        <v>47</v>
      </c>
      <c r="AG346" s="31" t="s">
        <v>27</v>
      </c>
      <c r="AH346" s="11" t="s">
        <v>1621</v>
      </c>
      <c r="AI346" s="12">
        <v>4</v>
      </c>
      <c r="AJ346" s="50" t="s">
        <v>1622</v>
      </c>
    </row>
    <row r="347" spans="8:36" x14ac:dyDescent="0.25">
      <c r="H347" s="10" t="s">
        <v>425</v>
      </c>
      <c r="I347" s="10" t="s">
        <v>1677</v>
      </c>
      <c r="J347" s="10" t="s">
        <v>259</v>
      </c>
      <c r="K347" s="10" t="s">
        <v>260</v>
      </c>
      <c r="L347" s="10" t="s">
        <v>1678</v>
      </c>
      <c r="M347" s="10" t="s">
        <v>1679</v>
      </c>
      <c r="N347" s="10" t="s">
        <v>32</v>
      </c>
      <c r="O347" s="10" t="s">
        <v>31</v>
      </c>
      <c r="AC347" s="10"/>
      <c r="AD347" s="10" t="str">
        <f t="shared" ref="AD347:AD381" si="27">CONCATENATE(AE347,"_",AF347,"_",AG347)</f>
        <v>ListDescArt144_Alta_N/A</v>
      </c>
      <c r="AE347" s="10" t="s">
        <v>1184</v>
      </c>
      <c r="AF347" s="10" t="s">
        <v>78</v>
      </c>
      <c r="AG347" s="31" t="s">
        <v>27</v>
      </c>
      <c r="AH347" s="11" t="s">
        <v>1621</v>
      </c>
      <c r="AI347" s="12">
        <v>6</v>
      </c>
      <c r="AJ347" s="50" t="s">
        <v>1673</v>
      </c>
    </row>
    <row r="348" spans="8:36" x14ac:dyDescent="0.25">
      <c r="H348" s="10"/>
      <c r="I348" s="10" t="s">
        <v>1680</v>
      </c>
      <c r="J348" s="10" t="s">
        <v>259</v>
      </c>
      <c r="K348" s="10" t="s">
        <v>260</v>
      </c>
      <c r="L348" s="10" t="s">
        <v>1681</v>
      </c>
      <c r="M348" s="10" t="s">
        <v>1682</v>
      </c>
      <c r="N348" s="10" t="s">
        <v>32</v>
      </c>
      <c r="O348" s="10" t="s">
        <v>31</v>
      </c>
      <c r="AC348" s="10" t="s">
        <v>1188</v>
      </c>
      <c r="AD348" s="10" t="str">
        <f t="shared" si="27"/>
        <v>ListDescArt145_Baixa_N/A</v>
      </c>
      <c r="AE348" s="10" t="s">
        <v>1189</v>
      </c>
      <c r="AF348" s="10" t="s">
        <v>47</v>
      </c>
      <c r="AG348" s="31" t="s">
        <v>27</v>
      </c>
      <c r="AH348" s="11" t="s">
        <v>1683</v>
      </c>
      <c r="AI348" s="12">
        <v>9</v>
      </c>
      <c r="AJ348" s="50" t="s">
        <v>1684</v>
      </c>
    </row>
    <row r="349" spans="8:36" x14ac:dyDescent="0.25">
      <c r="H349" s="10"/>
      <c r="I349" s="10" t="s">
        <v>1685</v>
      </c>
      <c r="J349" s="10" t="s">
        <v>259</v>
      </c>
      <c r="K349" s="10" t="s">
        <v>260</v>
      </c>
      <c r="L349" s="10" t="s">
        <v>1686</v>
      </c>
      <c r="M349" s="10" t="s">
        <v>1687</v>
      </c>
      <c r="N349" s="10" t="s">
        <v>32</v>
      </c>
      <c r="O349" s="10" t="s">
        <v>31</v>
      </c>
      <c r="AC349" s="10"/>
      <c r="AD349" s="10" t="str">
        <f t="shared" si="27"/>
        <v>ListDescArt145_Alta_N/A</v>
      </c>
      <c r="AE349" s="10" t="s">
        <v>1189</v>
      </c>
      <c r="AF349" s="10" t="s">
        <v>78</v>
      </c>
      <c r="AG349" s="31" t="s">
        <v>27</v>
      </c>
      <c r="AH349" s="11" t="s">
        <v>1683</v>
      </c>
      <c r="AI349" s="12">
        <v>14</v>
      </c>
      <c r="AJ349" s="50" t="s">
        <v>1688</v>
      </c>
    </row>
    <row r="350" spans="8:36" x14ac:dyDescent="0.25">
      <c r="H350" s="10"/>
      <c r="I350" s="10" t="s">
        <v>1689</v>
      </c>
      <c r="J350" s="10" t="s">
        <v>259</v>
      </c>
      <c r="K350" s="10" t="s">
        <v>260</v>
      </c>
      <c r="L350" s="10" t="s">
        <v>1690</v>
      </c>
      <c r="M350" s="10" t="s">
        <v>1691</v>
      </c>
      <c r="N350" s="10" t="s">
        <v>32</v>
      </c>
      <c r="O350" s="10" t="s">
        <v>31</v>
      </c>
      <c r="AC350" s="10" t="s">
        <v>1193</v>
      </c>
      <c r="AD350" s="10" t="str">
        <f t="shared" si="27"/>
        <v>ListDescArt146_Baixa_N/A</v>
      </c>
      <c r="AE350" s="10" t="s">
        <v>1194</v>
      </c>
      <c r="AF350" s="10" t="s">
        <v>47</v>
      </c>
      <c r="AG350" s="31" t="s">
        <v>27</v>
      </c>
      <c r="AH350" s="11" t="s">
        <v>1683</v>
      </c>
      <c r="AI350" s="12">
        <v>4</v>
      </c>
      <c r="AJ350" s="50" t="s">
        <v>1684</v>
      </c>
    </row>
    <row r="351" spans="8:36" x14ac:dyDescent="0.25">
      <c r="H351" s="10"/>
      <c r="I351" s="10" t="s">
        <v>1692</v>
      </c>
      <c r="J351" s="10" t="s">
        <v>259</v>
      </c>
      <c r="K351" s="10" t="s">
        <v>260</v>
      </c>
      <c r="L351" s="10" t="s">
        <v>1693</v>
      </c>
      <c r="M351" s="10" t="s">
        <v>1694</v>
      </c>
      <c r="N351" s="10" t="s">
        <v>32</v>
      </c>
      <c r="O351" s="10" t="s">
        <v>31</v>
      </c>
      <c r="AC351" s="10"/>
      <c r="AD351" s="10" t="str">
        <f t="shared" si="27"/>
        <v>ListDescArt146_Alta_N/A</v>
      </c>
      <c r="AE351" s="10" t="s">
        <v>1194</v>
      </c>
      <c r="AF351" s="10" t="s">
        <v>78</v>
      </c>
      <c r="AG351" s="31" t="s">
        <v>27</v>
      </c>
      <c r="AH351" s="11" t="s">
        <v>1683</v>
      </c>
      <c r="AI351" s="12">
        <v>6</v>
      </c>
      <c r="AJ351" s="50" t="s">
        <v>1688</v>
      </c>
    </row>
    <row r="352" spans="8:36" x14ac:dyDescent="0.25">
      <c r="H352" s="10"/>
      <c r="I352" s="10" t="s">
        <v>1695</v>
      </c>
      <c r="J352" s="10" t="s">
        <v>259</v>
      </c>
      <c r="K352" s="10" t="s">
        <v>260</v>
      </c>
      <c r="L352" s="10" t="s">
        <v>1696</v>
      </c>
      <c r="M352" s="10" t="s">
        <v>1697</v>
      </c>
      <c r="N352" s="10" t="s">
        <v>32</v>
      </c>
      <c r="O352" s="10" t="s">
        <v>31</v>
      </c>
      <c r="AC352" s="10" t="s">
        <v>1197</v>
      </c>
      <c r="AD352" s="10" t="str">
        <f t="shared" si="27"/>
        <v>ListDescArt147_N/A_Classe</v>
      </c>
      <c r="AE352" s="10" t="s">
        <v>1198</v>
      </c>
      <c r="AF352" s="10" t="s">
        <v>27</v>
      </c>
      <c r="AG352" s="31" t="s">
        <v>319</v>
      </c>
      <c r="AH352" s="11" t="s">
        <v>1698</v>
      </c>
      <c r="AI352" s="12">
        <v>3</v>
      </c>
      <c r="AJ352" s="50" t="s">
        <v>27</v>
      </c>
    </row>
    <row r="353" spans="8:36" x14ac:dyDescent="0.25">
      <c r="H353" s="10"/>
      <c r="I353" s="10" t="s">
        <v>1699</v>
      </c>
      <c r="J353" s="10" t="s">
        <v>259</v>
      </c>
      <c r="K353" s="10" t="s">
        <v>260</v>
      </c>
      <c r="L353" s="10" t="s">
        <v>1700</v>
      </c>
      <c r="M353" s="10" t="s">
        <v>1701</v>
      </c>
      <c r="N353" s="10" t="s">
        <v>32</v>
      </c>
      <c r="O353" s="10" t="s">
        <v>31</v>
      </c>
      <c r="AC353" s="10"/>
      <c r="AD353" s="10" t="str">
        <f t="shared" si="27"/>
        <v>ListDescArt147_N/A_Método</v>
      </c>
      <c r="AE353" s="10" t="s">
        <v>1198</v>
      </c>
      <c r="AF353" s="10" t="s">
        <v>27</v>
      </c>
      <c r="AG353" s="31" t="s">
        <v>327</v>
      </c>
      <c r="AH353" s="11" t="s">
        <v>1698</v>
      </c>
      <c r="AI353" s="12">
        <v>1.5</v>
      </c>
      <c r="AJ353" s="50" t="s">
        <v>27</v>
      </c>
    </row>
    <row r="354" spans="8:36" x14ac:dyDescent="0.25">
      <c r="H354" s="10"/>
      <c r="I354" s="10" t="s">
        <v>1702</v>
      </c>
      <c r="J354" s="10" t="s">
        <v>259</v>
      </c>
      <c r="K354" s="10" t="s">
        <v>260</v>
      </c>
      <c r="L354" s="10" t="s">
        <v>1703</v>
      </c>
      <c r="M354" s="10" t="s">
        <v>1704</v>
      </c>
      <c r="N354" s="10" t="s">
        <v>32</v>
      </c>
      <c r="O354" s="10" t="s">
        <v>31</v>
      </c>
      <c r="AC354" s="10"/>
      <c r="AD354" s="10" t="str">
        <f t="shared" si="27"/>
        <v>ListDescArt147_N/A_Parâmetro</v>
      </c>
      <c r="AE354" s="10" t="s">
        <v>1198</v>
      </c>
      <c r="AF354" s="10" t="s">
        <v>27</v>
      </c>
      <c r="AG354" s="31" t="s">
        <v>336</v>
      </c>
      <c r="AH354" s="11" t="s">
        <v>1698</v>
      </c>
      <c r="AI354" s="12">
        <v>0.5</v>
      </c>
      <c r="AJ354" s="50" t="s">
        <v>27</v>
      </c>
    </row>
    <row r="355" spans="8:36" x14ac:dyDescent="0.25">
      <c r="H355" s="10"/>
      <c r="I355" s="10" t="s">
        <v>1705</v>
      </c>
      <c r="J355" s="10" t="s">
        <v>259</v>
      </c>
      <c r="K355" s="10" t="s">
        <v>260</v>
      </c>
      <c r="L355" s="10" t="s">
        <v>1706</v>
      </c>
      <c r="M355" s="10" t="s">
        <v>1707</v>
      </c>
      <c r="N355" s="10" t="s">
        <v>32</v>
      </c>
      <c r="O355" s="10" t="s">
        <v>31</v>
      </c>
      <c r="AC355" s="10"/>
      <c r="AD355" s="10" t="str">
        <f t="shared" si="27"/>
        <v>ListDescArt147_N/A_Retorno</v>
      </c>
      <c r="AE355" s="10" t="s">
        <v>1198</v>
      </c>
      <c r="AF355" s="10" t="s">
        <v>27</v>
      </c>
      <c r="AG355" s="31" t="s">
        <v>345</v>
      </c>
      <c r="AH355" s="11" t="s">
        <v>1698</v>
      </c>
      <c r="AI355" s="12">
        <v>0.2</v>
      </c>
      <c r="AJ355" s="50" t="s">
        <v>27</v>
      </c>
    </row>
    <row r="356" spans="8:36" x14ac:dyDescent="0.25">
      <c r="H356" s="10"/>
      <c r="I356" s="10" t="s">
        <v>1708</v>
      </c>
      <c r="J356" s="10" t="s">
        <v>259</v>
      </c>
      <c r="K356" s="10" t="s">
        <v>260</v>
      </c>
      <c r="L356" s="10" t="s">
        <v>1709</v>
      </c>
      <c r="M356" s="10" t="s">
        <v>1710</v>
      </c>
      <c r="N356" s="10" t="s">
        <v>32</v>
      </c>
      <c r="O356" s="10" t="s">
        <v>31</v>
      </c>
      <c r="AC356" s="10" t="s">
        <v>1202</v>
      </c>
      <c r="AD356" s="10" t="str">
        <f t="shared" si="27"/>
        <v>ListDescArt148_N/A_Classe</v>
      </c>
      <c r="AE356" s="10" t="s">
        <v>1203</v>
      </c>
      <c r="AF356" s="10" t="s">
        <v>27</v>
      </c>
      <c r="AG356" s="31" t="s">
        <v>319</v>
      </c>
      <c r="AH356" s="11" t="s">
        <v>1698</v>
      </c>
      <c r="AI356" s="12">
        <v>1</v>
      </c>
      <c r="AJ356" s="50" t="s">
        <v>27</v>
      </c>
    </row>
    <row r="357" spans="8:36" x14ac:dyDescent="0.25">
      <c r="H357" s="10"/>
      <c r="I357" s="10" t="s">
        <v>1711</v>
      </c>
      <c r="J357" s="10" t="s">
        <v>259</v>
      </c>
      <c r="K357" s="10" t="s">
        <v>260</v>
      </c>
      <c r="L357" s="10" t="s">
        <v>1712</v>
      </c>
      <c r="M357" s="10" t="s">
        <v>1713</v>
      </c>
      <c r="N357" s="10" t="s">
        <v>32</v>
      </c>
      <c r="O357" s="10" t="s">
        <v>31</v>
      </c>
      <c r="AC357" s="10"/>
      <c r="AD357" s="10" t="str">
        <f t="shared" si="27"/>
        <v>ListDescArt148_N/A_Método</v>
      </c>
      <c r="AE357" s="10" t="s">
        <v>1203</v>
      </c>
      <c r="AF357" s="10" t="s">
        <v>27</v>
      </c>
      <c r="AG357" s="31" t="s">
        <v>327</v>
      </c>
      <c r="AH357" s="11" t="s">
        <v>1698</v>
      </c>
      <c r="AI357" s="12">
        <v>0.5</v>
      </c>
      <c r="AJ357" s="50" t="s">
        <v>27</v>
      </c>
    </row>
    <row r="358" spans="8:36" x14ac:dyDescent="0.25">
      <c r="H358" s="10"/>
      <c r="I358" s="10" t="s">
        <v>1714</v>
      </c>
      <c r="J358" s="10" t="s">
        <v>259</v>
      </c>
      <c r="K358" s="10" t="s">
        <v>260</v>
      </c>
      <c r="L358" s="10" t="s">
        <v>1715</v>
      </c>
      <c r="M358" s="10" t="s">
        <v>1716</v>
      </c>
      <c r="N358" s="10" t="s">
        <v>32</v>
      </c>
      <c r="O358" s="10" t="s">
        <v>31</v>
      </c>
      <c r="AC358" s="10"/>
      <c r="AD358" s="10" t="str">
        <f t="shared" si="27"/>
        <v>ListDescArt148_N/A_Parâmetro</v>
      </c>
      <c r="AE358" s="10" t="s">
        <v>1203</v>
      </c>
      <c r="AF358" s="10" t="s">
        <v>27</v>
      </c>
      <c r="AG358" s="31" t="s">
        <v>336</v>
      </c>
      <c r="AH358" s="11" t="s">
        <v>1698</v>
      </c>
      <c r="AI358" s="12">
        <v>0.2</v>
      </c>
      <c r="AJ358" s="50" t="s">
        <v>27</v>
      </c>
    </row>
    <row r="359" spans="8:36" x14ac:dyDescent="0.25">
      <c r="H359" s="10"/>
      <c r="I359" s="10" t="s">
        <v>1717</v>
      </c>
      <c r="J359" s="10" t="s">
        <v>259</v>
      </c>
      <c r="K359" s="10" t="s">
        <v>260</v>
      </c>
      <c r="L359" s="10" t="s">
        <v>1718</v>
      </c>
      <c r="M359" s="10" t="s">
        <v>1719</v>
      </c>
      <c r="N359" s="10" t="s">
        <v>32</v>
      </c>
      <c r="O359" s="10" t="s">
        <v>31</v>
      </c>
      <c r="AC359" s="10"/>
      <c r="AD359" s="10" t="str">
        <f t="shared" si="27"/>
        <v>ListDescArt148_N/A_Retorno</v>
      </c>
      <c r="AE359" s="10" t="s">
        <v>1203</v>
      </c>
      <c r="AF359" s="10" t="s">
        <v>27</v>
      </c>
      <c r="AG359" s="31" t="s">
        <v>345</v>
      </c>
      <c r="AH359" s="11" t="s">
        <v>1698</v>
      </c>
      <c r="AI359" s="12">
        <v>0.1</v>
      </c>
      <c r="AJ359" s="50" t="s">
        <v>27</v>
      </c>
    </row>
    <row r="360" spans="8:36" x14ac:dyDescent="0.25">
      <c r="H360" s="10"/>
      <c r="I360" s="10" t="s">
        <v>1720</v>
      </c>
      <c r="J360" s="10" t="s">
        <v>259</v>
      </c>
      <c r="K360" s="10" t="s">
        <v>260</v>
      </c>
      <c r="L360" s="10" t="s">
        <v>1721</v>
      </c>
      <c r="M360" s="10" t="s">
        <v>1722</v>
      </c>
      <c r="N360" s="10" t="s">
        <v>32</v>
      </c>
      <c r="O360" s="10" t="s">
        <v>31</v>
      </c>
      <c r="AC360" s="10" t="s">
        <v>1206</v>
      </c>
      <c r="AD360" s="10" t="str">
        <f t="shared" si="27"/>
        <v>ListDescArt149_Baixa_N/A</v>
      </c>
      <c r="AE360" s="10" t="s">
        <v>1207</v>
      </c>
      <c r="AF360" s="10" t="s">
        <v>47</v>
      </c>
      <c r="AG360" s="31" t="s">
        <v>27</v>
      </c>
      <c r="AH360" s="11" t="s">
        <v>221</v>
      </c>
      <c r="AI360" s="12">
        <v>10</v>
      </c>
      <c r="AJ360" s="50" t="s">
        <v>1723</v>
      </c>
    </row>
    <row r="361" spans="8:36" x14ac:dyDescent="0.25">
      <c r="H361" s="10"/>
      <c r="I361" s="10" t="s">
        <v>1724</v>
      </c>
      <c r="J361" s="10" t="s">
        <v>259</v>
      </c>
      <c r="K361" s="10" t="s">
        <v>260</v>
      </c>
      <c r="L361" s="10" t="s">
        <v>1725</v>
      </c>
      <c r="M361" s="10" t="s">
        <v>1726</v>
      </c>
      <c r="N361" s="10" t="s">
        <v>46</v>
      </c>
      <c r="O361" s="10" t="s">
        <v>31</v>
      </c>
      <c r="AC361" s="10"/>
      <c r="AD361" s="10" t="str">
        <f t="shared" si="27"/>
        <v>ListDescArt149_Média_N/A</v>
      </c>
      <c r="AE361" s="10" t="s">
        <v>1207</v>
      </c>
      <c r="AF361" s="10" t="s">
        <v>63</v>
      </c>
      <c r="AG361" s="31" t="s">
        <v>27</v>
      </c>
      <c r="AH361" s="11" t="s">
        <v>221</v>
      </c>
      <c r="AI361" s="12">
        <v>30</v>
      </c>
      <c r="AJ361" s="50" t="s">
        <v>1727</v>
      </c>
    </row>
    <row r="362" spans="8:36" x14ac:dyDescent="0.25">
      <c r="H362" s="10"/>
      <c r="I362" s="10" t="s">
        <v>1728</v>
      </c>
      <c r="J362" s="10" t="s">
        <v>259</v>
      </c>
      <c r="K362" s="10" t="s">
        <v>260</v>
      </c>
      <c r="L362" s="10" t="s">
        <v>1729</v>
      </c>
      <c r="M362" s="10" t="s">
        <v>1730</v>
      </c>
      <c r="N362" s="10" t="s">
        <v>46</v>
      </c>
      <c r="O362" s="10" t="s">
        <v>31</v>
      </c>
      <c r="AC362" s="10"/>
      <c r="AD362" s="10" t="str">
        <f t="shared" si="27"/>
        <v>ListDescArt149_Alta_N/A</v>
      </c>
      <c r="AE362" s="10" t="s">
        <v>1207</v>
      </c>
      <c r="AF362" s="10" t="s">
        <v>78</v>
      </c>
      <c r="AG362" s="31" t="s">
        <v>27</v>
      </c>
      <c r="AH362" s="11" t="s">
        <v>221</v>
      </c>
      <c r="AI362" s="12">
        <v>70</v>
      </c>
      <c r="AJ362" s="50" t="s">
        <v>1731</v>
      </c>
    </row>
    <row r="363" spans="8:36" x14ac:dyDescent="0.25">
      <c r="H363" s="10"/>
      <c r="I363" s="10" t="s">
        <v>1732</v>
      </c>
      <c r="J363" s="10" t="s">
        <v>259</v>
      </c>
      <c r="K363" s="10" t="s">
        <v>260</v>
      </c>
      <c r="L363" s="10" t="s">
        <v>1733</v>
      </c>
      <c r="M363" s="10" t="s">
        <v>1734</v>
      </c>
      <c r="N363" s="10" t="s">
        <v>46</v>
      </c>
      <c r="O363" s="10" t="s">
        <v>31</v>
      </c>
      <c r="AC363" s="10"/>
      <c r="AD363" s="10" t="str">
        <f t="shared" si="27"/>
        <v>ListDescArt149_Muito Alta_N/A</v>
      </c>
      <c r="AE363" s="10" t="s">
        <v>1207</v>
      </c>
      <c r="AF363" s="10" t="s">
        <v>168</v>
      </c>
      <c r="AG363" s="31" t="s">
        <v>27</v>
      </c>
      <c r="AH363" s="11" t="s">
        <v>221</v>
      </c>
      <c r="AI363" s="12">
        <v>120</v>
      </c>
      <c r="AJ363" s="50" t="s">
        <v>1735</v>
      </c>
    </row>
    <row r="364" spans="8:36" x14ac:dyDescent="0.25">
      <c r="H364" s="10"/>
      <c r="I364" s="10" t="s">
        <v>1736</v>
      </c>
      <c r="J364" s="10" t="s">
        <v>259</v>
      </c>
      <c r="K364" s="10" t="s">
        <v>260</v>
      </c>
      <c r="L364" s="10" t="s">
        <v>1737</v>
      </c>
      <c r="M364" s="10" t="s">
        <v>1738</v>
      </c>
      <c r="N364" s="10" t="s">
        <v>46</v>
      </c>
      <c r="O364" s="10" t="s">
        <v>31</v>
      </c>
      <c r="AC364" s="10" t="s">
        <v>1210</v>
      </c>
      <c r="AD364" s="10" t="str">
        <f t="shared" si="27"/>
        <v>ListDescArt150_Baixa_N/A</v>
      </c>
      <c r="AE364" s="10" t="s">
        <v>1211</v>
      </c>
      <c r="AF364" s="10" t="s">
        <v>47</v>
      </c>
      <c r="AG364" s="31" t="s">
        <v>27</v>
      </c>
      <c r="AH364" s="11" t="s">
        <v>221</v>
      </c>
      <c r="AI364" s="12">
        <v>4</v>
      </c>
      <c r="AJ364" s="50" t="s">
        <v>1739</v>
      </c>
    </row>
    <row r="365" spans="8:36" x14ac:dyDescent="0.25">
      <c r="H365" s="49"/>
      <c r="I365" s="49" t="s">
        <v>1740</v>
      </c>
      <c r="J365" s="49" t="s">
        <v>259</v>
      </c>
      <c r="K365" s="49" t="s">
        <v>260</v>
      </c>
      <c r="L365" s="49" t="s">
        <v>1741</v>
      </c>
      <c r="M365" s="49" t="s">
        <v>1742</v>
      </c>
      <c r="N365" s="49" t="s">
        <v>32</v>
      </c>
      <c r="O365" s="49" t="s">
        <v>31</v>
      </c>
      <c r="AC365" s="10"/>
      <c r="AD365" s="10" t="str">
        <f t="shared" si="27"/>
        <v>ListDescArt150_Média_N/A</v>
      </c>
      <c r="AE365" s="10" t="s">
        <v>1211</v>
      </c>
      <c r="AF365" s="10" t="s">
        <v>63</v>
      </c>
      <c r="AG365" s="31" t="s">
        <v>27</v>
      </c>
      <c r="AH365" s="11" t="s">
        <v>221</v>
      </c>
      <c r="AI365" s="12">
        <v>12</v>
      </c>
      <c r="AJ365" s="50" t="s">
        <v>1743</v>
      </c>
    </row>
    <row r="366" spans="8:36" x14ac:dyDescent="0.25">
      <c r="H366" s="10"/>
      <c r="I366" s="10" t="s">
        <v>1744</v>
      </c>
      <c r="J366" s="10" t="s">
        <v>259</v>
      </c>
      <c r="K366" s="10" t="s">
        <v>260</v>
      </c>
      <c r="L366" s="10" t="s">
        <v>1745</v>
      </c>
      <c r="M366" s="10" t="s">
        <v>1746</v>
      </c>
      <c r="N366" s="10" t="s">
        <v>32</v>
      </c>
      <c r="O366" s="10" t="s">
        <v>31</v>
      </c>
      <c r="AC366" s="10"/>
      <c r="AD366" s="10" t="str">
        <f t="shared" si="27"/>
        <v>ListDescArt150_Alta_N/A</v>
      </c>
      <c r="AE366" s="10" t="s">
        <v>1211</v>
      </c>
      <c r="AF366" s="10" t="s">
        <v>78</v>
      </c>
      <c r="AG366" s="31" t="s">
        <v>27</v>
      </c>
      <c r="AH366" s="11" t="s">
        <v>221</v>
      </c>
      <c r="AI366" s="12">
        <v>24</v>
      </c>
      <c r="AJ366" s="50" t="s">
        <v>1747</v>
      </c>
    </row>
    <row r="367" spans="8:36" x14ac:dyDescent="0.25">
      <c r="H367" s="10"/>
      <c r="I367" s="10" t="s">
        <v>1748</v>
      </c>
      <c r="J367" s="10" t="s">
        <v>259</v>
      </c>
      <c r="K367" s="10" t="s">
        <v>260</v>
      </c>
      <c r="L367" s="10" t="s">
        <v>1749</v>
      </c>
      <c r="M367" s="10" t="s">
        <v>1750</v>
      </c>
      <c r="N367" s="10" t="s">
        <v>32</v>
      </c>
      <c r="O367" s="10" t="s">
        <v>31</v>
      </c>
      <c r="AC367" s="10"/>
      <c r="AD367" s="10" t="str">
        <f t="shared" si="27"/>
        <v>ListDescArt150_Muito Alta_N/A</v>
      </c>
      <c r="AE367" s="10" t="s">
        <v>1211</v>
      </c>
      <c r="AF367" s="10" t="s">
        <v>168</v>
      </c>
      <c r="AG367" s="31" t="s">
        <v>27</v>
      </c>
      <c r="AH367" s="11" t="s">
        <v>221</v>
      </c>
      <c r="AI367" s="12">
        <v>48</v>
      </c>
      <c r="AJ367" s="50" t="s">
        <v>1751</v>
      </c>
    </row>
    <row r="368" spans="8:36" x14ac:dyDescent="0.25">
      <c r="H368" s="10"/>
      <c r="I368" s="10" t="s">
        <v>1752</v>
      </c>
      <c r="J368" s="10" t="s">
        <v>259</v>
      </c>
      <c r="K368" s="10" t="s">
        <v>260</v>
      </c>
      <c r="L368" s="10" t="s">
        <v>1753</v>
      </c>
      <c r="M368" s="10" t="s">
        <v>1754</v>
      </c>
      <c r="N368" s="10" t="s">
        <v>32</v>
      </c>
      <c r="O368" s="10" t="s">
        <v>31</v>
      </c>
      <c r="AC368" s="10" t="s">
        <v>1215</v>
      </c>
      <c r="AD368" s="10" t="str">
        <f t="shared" si="27"/>
        <v>ListDescArt151_Baixa_N/A</v>
      </c>
      <c r="AE368" s="10" t="s">
        <v>1216</v>
      </c>
      <c r="AF368" s="10" t="s">
        <v>47</v>
      </c>
      <c r="AG368" s="31" t="s">
        <v>27</v>
      </c>
      <c r="AH368" s="11" t="s">
        <v>221</v>
      </c>
      <c r="AI368" s="12">
        <v>9</v>
      </c>
      <c r="AJ368" s="50" t="s">
        <v>1755</v>
      </c>
    </row>
    <row r="369" spans="8:36" x14ac:dyDescent="0.25">
      <c r="H369" s="10"/>
      <c r="I369" s="10" t="s">
        <v>1756</v>
      </c>
      <c r="J369" s="10" t="s">
        <v>259</v>
      </c>
      <c r="K369" s="10" t="s">
        <v>260</v>
      </c>
      <c r="L369" s="10" t="s">
        <v>1757</v>
      </c>
      <c r="M369" s="10" t="s">
        <v>1758</v>
      </c>
      <c r="N369" s="10" t="s">
        <v>32</v>
      </c>
      <c r="O369" s="10" t="s">
        <v>31</v>
      </c>
      <c r="AC369" s="10"/>
      <c r="AD369" s="10" t="str">
        <f t="shared" si="27"/>
        <v>ListDescArt151_Média_N/A</v>
      </c>
      <c r="AE369" s="10" t="s">
        <v>1216</v>
      </c>
      <c r="AF369" s="10" t="s">
        <v>63</v>
      </c>
      <c r="AG369" s="31" t="s">
        <v>27</v>
      </c>
      <c r="AH369" s="11" t="s">
        <v>221</v>
      </c>
      <c r="AI369" s="12">
        <v>18</v>
      </c>
      <c r="AJ369" s="50" t="s">
        <v>1759</v>
      </c>
    </row>
    <row r="370" spans="8:36" x14ac:dyDescent="0.25">
      <c r="H370" s="10"/>
      <c r="I370" s="10" t="s">
        <v>1760</v>
      </c>
      <c r="J370" s="10" t="s">
        <v>259</v>
      </c>
      <c r="K370" s="10" t="s">
        <v>260</v>
      </c>
      <c r="L370" s="10" t="s">
        <v>1761</v>
      </c>
      <c r="M370" s="10" t="s">
        <v>1762</v>
      </c>
      <c r="N370" s="10" t="s">
        <v>32</v>
      </c>
      <c r="O370" s="10" t="s">
        <v>31</v>
      </c>
      <c r="AC370" s="10"/>
      <c r="AD370" s="10" t="str">
        <f t="shared" si="27"/>
        <v>ListDescArt151_Alta_N/A</v>
      </c>
      <c r="AE370" s="10" t="s">
        <v>1216</v>
      </c>
      <c r="AF370" s="10" t="s">
        <v>78</v>
      </c>
      <c r="AG370" s="31" t="s">
        <v>27</v>
      </c>
      <c r="AH370" s="11" t="s">
        <v>221</v>
      </c>
      <c r="AI370" s="12">
        <v>36</v>
      </c>
      <c r="AJ370" s="50" t="s">
        <v>1763</v>
      </c>
    </row>
    <row r="371" spans="8:36" x14ac:dyDescent="0.25">
      <c r="H371" s="10"/>
      <c r="I371" s="10" t="s">
        <v>1764</v>
      </c>
      <c r="J371" s="10" t="s">
        <v>259</v>
      </c>
      <c r="K371" s="10" t="s">
        <v>260</v>
      </c>
      <c r="L371" s="10" t="s">
        <v>1765</v>
      </c>
      <c r="M371" s="10" t="s">
        <v>1766</v>
      </c>
      <c r="N371" s="10" t="s">
        <v>32</v>
      </c>
      <c r="O371" s="10" t="s">
        <v>31</v>
      </c>
      <c r="AC371" s="10" t="s">
        <v>1220</v>
      </c>
      <c r="AD371" s="10" t="str">
        <f t="shared" si="27"/>
        <v>ListDescArt152_Baixa_N/A</v>
      </c>
      <c r="AE371" s="10" t="s">
        <v>1221</v>
      </c>
      <c r="AF371" s="10" t="s">
        <v>47</v>
      </c>
      <c r="AG371" s="31" t="s">
        <v>27</v>
      </c>
      <c r="AH371" s="11" t="s">
        <v>221</v>
      </c>
      <c r="AI371" s="12">
        <v>4</v>
      </c>
      <c r="AJ371" s="50" t="s">
        <v>1755</v>
      </c>
    </row>
    <row r="372" spans="8:36" x14ac:dyDescent="0.25">
      <c r="H372" s="10"/>
      <c r="I372" s="10" t="s">
        <v>1767</v>
      </c>
      <c r="J372" s="10" t="s">
        <v>259</v>
      </c>
      <c r="K372" s="10" t="s">
        <v>260</v>
      </c>
      <c r="L372" s="10" t="s">
        <v>1768</v>
      </c>
      <c r="M372" s="10" t="s">
        <v>1769</v>
      </c>
      <c r="N372" s="10" t="s">
        <v>32</v>
      </c>
      <c r="O372" s="10" t="s">
        <v>31</v>
      </c>
      <c r="AC372" s="10"/>
      <c r="AD372" s="10" t="str">
        <f t="shared" si="27"/>
        <v>ListDescArt152_Média_N/A</v>
      </c>
      <c r="AE372" s="10" t="s">
        <v>1221</v>
      </c>
      <c r="AF372" s="10" t="s">
        <v>63</v>
      </c>
      <c r="AG372" s="31" t="s">
        <v>27</v>
      </c>
      <c r="AH372" s="11" t="s">
        <v>221</v>
      </c>
      <c r="AI372" s="12">
        <v>6</v>
      </c>
      <c r="AJ372" s="50" t="s">
        <v>1759</v>
      </c>
    </row>
    <row r="373" spans="8:36" x14ac:dyDescent="0.25">
      <c r="H373" s="10" t="s">
        <v>433</v>
      </c>
      <c r="I373" s="10" t="s">
        <v>1770</v>
      </c>
      <c r="J373" s="10" t="s">
        <v>26</v>
      </c>
      <c r="K373" s="26" t="s">
        <v>27</v>
      </c>
      <c r="L373" s="10" t="s">
        <v>1771</v>
      </c>
      <c r="M373" s="10" t="s">
        <v>1772</v>
      </c>
      <c r="N373" s="10" t="s">
        <v>32</v>
      </c>
      <c r="O373" s="10" t="s">
        <v>31</v>
      </c>
      <c r="AC373" s="10"/>
      <c r="AD373" s="10" t="str">
        <f t="shared" si="27"/>
        <v>ListDescArt152_Alta_N/A</v>
      </c>
      <c r="AE373" s="10" t="s">
        <v>1221</v>
      </c>
      <c r="AF373" s="10" t="s">
        <v>78</v>
      </c>
      <c r="AG373" s="31" t="s">
        <v>27</v>
      </c>
      <c r="AH373" s="11" t="s">
        <v>221</v>
      </c>
      <c r="AI373" s="12">
        <v>10</v>
      </c>
      <c r="AJ373" s="50" t="s">
        <v>1763</v>
      </c>
    </row>
    <row r="374" spans="8:36" x14ac:dyDescent="0.25">
      <c r="H374" s="10"/>
      <c r="I374" s="10" t="s">
        <v>1773</v>
      </c>
      <c r="J374" s="10" t="s">
        <v>26</v>
      </c>
      <c r="K374" s="26" t="s">
        <v>27</v>
      </c>
      <c r="L374" s="10" t="s">
        <v>1774</v>
      </c>
      <c r="M374" s="10" t="s">
        <v>1775</v>
      </c>
      <c r="N374" s="10" t="s">
        <v>32</v>
      </c>
      <c r="O374" s="10" t="s">
        <v>31</v>
      </c>
      <c r="AC374" s="54" t="s">
        <v>1224</v>
      </c>
      <c r="AD374" s="10" t="str">
        <f t="shared" si="27"/>
        <v>ListDescArt342_N/A_N/A</v>
      </c>
      <c r="AE374" s="10" t="s">
        <v>1225</v>
      </c>
      <c r="AF374" s="31" t="s">
        <v>27</v>
      </c>
      <c r="AG374" s="31" t="s">
        <v>27</v>
      </c>
      <c r="AH374" s="34" t="s">
        <v>1776</v>
      </c>
      <c r="AI374" s="60">
        <v>40</v>
      </c>
      <c r="AJ374" s="10" t="s">
        <v>1777</v>
      </c>
    </row>
    <row r="375" spans="8:36" x14ac:dyDescent="0.25">
      <c r="H375" s="10"/>
      <c r="I375" s="10" t="s">
        <v>1778</v>
      </c>
      <c r="J375" s="10" t="s">
        <v>26</v>
      </c>
      <c r="K375" s="26" t="s">
        <v>27</v>
      </c>
      <c r="L375" s="10" t="s">
        <v>1779</v>
      </c>
      <c r="M375" s="10" t="s">
        <v>1780</v>
      </c>
      <c r="N375" s="10" t="s">
        <v>32</v>
      </c>
      <c r="O375" s="10" t="s">
        <v>31</v>
      </c>
      <c r="AC375" s="54" t="s">
        <v>1229</v>
      </c>
      <c r="AD375" s="10" t="str">
        <f t="shared" si="27"/>
        <v>ListDescArt343_N/A_N/A</v>
      </c>
      <c r="AE375" s="10" t="s">
        <v>1230</v>
      </c>
      <c r="AF375" s="31" t="s">
        <v>27</v>
      </c>
      <c r="AG375" s="31" t="s">
        <v>27</v>
      </c>
      <c r="AH375" s="34" t="s">
        <v>1776</v>
      </c>
      <c r="AI375" s="60">
        <v>25</v>
      </c>
      <c r="AJ375" s="10" t="s">
        <v>1777</v>
      </c>
    </row>
    <row r="376" spans="8:36" x14ac:dyDescent="0.25">
      <c r="H376" s="10"/>
      <c r="I376" s="10" t="s">
        <v>1781</v>
      </c>
      <c r="J376" s="10" t="s">
        <v>26</v>
      </c>
      <c r="K376" s="26" t="s">
        <v>27</v>
      </c>
      <c r="L376" s="10" t="s">
        <v>1782</v>
      </c>
      <c r="M376" s="10" t="s">
        <v>1783</v>
      </c>
      <c r="N376" s="10" t="s">
        <v>32</v>
      </c>
      <c r="O376" s="10" t="s">
        <v>31</v>
      </c>
      <c r="AC376" s="54" t="s">
        <v>1234</v>
      </c>
      <c r="AD376" s="10" t="str">
        <f t="shared" si="27"/>
        <v>ListDescArt344_N/A_N/A</v>
      </c>
      <c r="AE376" s="10" t="s">
        <v>1235</v>
      </c>
      <c r="AF376" s="31" t="s">
        <v>27</v>
      </c>
      <c r="AG376" s="31" t="s">
        <v>27</v>
      </c>
      <c r="AH376" s="34" t="s">
        <v>1776</v>
      </c>
      <c r="AI376" s="12">
        <v>80</v>
      </c>
      <c r="AJ376" s="10" t="s">
        <v>1784</v>
      </c>
    </row>
    <row r="377" spans="8:36" x14ac:dyDescent="0.25">
      <c r="H377" s="10"/>
      <c r="I377" s="10" t="s">
        <v>1785</v>
      </c>
      <c r="J377" s="10" t="s">
        <v>26</v>
      </c>
      <c r="K377" s="26" t="s">
        <v>27</v>
      </c>
      <c r="L377" s="10" t="s">
        <v>1786</v>
      </c>
      <c r="M377" s="10" t="s">
        <v>1787</v>
      </c>
      <c r="N377" s="10" t="s">
        <v>32</v>
      </c>
      <c r="O377" s="10" t="s">
        <v>31</v>
      </c>
      <c r="AC377" s="54" t="s">
        <v>1239</v>
      </c>
      <c r="AD377" s="10" t="str">
        <f t="shared" si="27"/>
        <v>ListDescArt345_N/A_N/A</v>
      </c>
      <c r="AE377" s="10" t="s">
        <v>1240</v>
      </c>
      <c r="AF377" s="31" t="s">
        <v>27</v>
      </c>
      <c r="AG377" s="31" t="s">
        <v>27</v>
      </c>
      <c r="AH377" s="34" t="s">
        <v>1776</v>
      </c>
      <c r="AI377" s="12">
        <v>50</v>
      </c>
      <c r="AJ377" s="10" t="s">
        <v>1784</v>
      </c>
    </row>
    <row r="378" spans="8:36" x14ac:dyDescent="0.25">
      <c r="H378" s="10"/>
      <c r="I378" s="10" t="s">
        <v>1788</v>
      </c>
      <c r="J378" s="10" t="s">
        <v>26</v>
      </c>
      <c r="K378" s="26" t="s">
        <v>27</v>
      </c>
      <c r="L378" s="10" t="s">
        <v>1789</v>
      </c>
      <c r="M378" s="10" t="s">
        <v>1790</v>
      </c>
      <c r="N378" s="10" t="s">
        <v>32</v>
      </c>
      <c r="O378" s="10" t="s">
        <v>31</v>
      </c>
      <c r="AC378" s="54" t="s">
        <v>1243</v>
      </c>
      <c r="AD378" s="10" t="str">
        <f t="shared" si="27"/>
        <v>ListDescArt346_N/A_N/A</v>
      </c>
      <c r="AE378" s="10" t="s">
        <v>1244</v>
      </c>
      <c r="AF378" s="31" t="s">
        <v>27</v>
      </c>
      <c r="AG378" s="31" t="s">
        <v>27</v>
      </c>
      <c r="AH378" s="34" t="s">
        <v>1791</v>
      </c>
      <c r="AI378" s="12">
        <v>110</v>
      </c>
      <c r="AJ378" s="10" t="s">
        <v>1792</v>
      </c>
    </row>
    <row r="379" spans="8:36" x14ac:dyDescent="0.25">
      <c r="H379" s="10"/>
      <c r="I379" s="10" t="s">
        <v>1793</v>
      </c>
      <c r="J379" s="10" t="s">
        <v>26</v>
      </c>
      <c r="K379" s="26" t="s">
        <v>27</v>
      </c>
      <c r="L379" s="10" t="s">
        <v>1794</v>
      </c>
      <c r="M379" s="10" t="s">
        <v>1795</v>
      </c>
      <c r="N379" s="10" t="s">
        <v>32</v>
      </c>
      <c r="O379" s="10" t="s">
        <v>31</v>
      </c>
      <c r="AC379" s="54" t="s">
        <v>1248</v>
      </c>
      <c r="AD379" s="10" t="str">
        <f t="shared" si="27"/>
        <v>ListDescArt347_N/A_N/A</v>
      </c>
      <c r="AE379" s="10" t="s">
        <v>1249</v>
      </c>
      <c r="AF379" s="31" t="s">
        <v>27</v>
      </c>
      <c r="AG379" s="31" t="s">
        <v>27</v>
      </c>
      <c r="AH379" s="34" t="s">
        <v>1791</v>
      </c>
      <c r="AI379" s="12">
        <v>80</v>
      </c>
      <c r="AJ379" s="10" t="s">
        <v>1792</v>
      </c>
    </row>
    <row r="380" spans="8:36" x14ac:dyDescent="0.25">
      <c r="H380" s="10"/>
      <c r="I380" s="10" t="s">
        <v>1796</v>
      </c>
      <c r="J380" s="10" t="s">
        <v>26</v>
      </c>
      <c r="K380" s="26" t="s">
        <v>27</v>
      </c>
      <c r="L380" s="10" t="s">
        <v>1797</v>
      </c>
      <c r="M380" s="10" t="s">
        <v>1798</v>
      </c>
      <c r="N380" s="10" t="s">
        <v>32</v>
      </c>
      <c r="O380" s="10" t="s">
        <v>31</v>
      </c>
      <c r="AC380" s="54" t="s">
        <v>1252</v>
      </c>
      <c r="AD380" s="10" t="str">
        <f t="shared" si="27"/>
        <v>ListDescArt348_N/A_N/A</v>
      </c>
      <c r="AE380" s="10" t="s">
        <v>1253</v>
      </c>
      <c r="AF380" s="31" t="s">
        <v>27</v>
      </c>
      <c r="AG380" s="31" t="s">
        <v>27</v>
      </c>
      <c r="AH380" s="34" t="s">
        <v>1799</v>
      </c>
      <c r="AI380" s="12">
        <v>20</v>
      </c>
      <c r="AJ380" s="10" t="s">
        <v>1800</v>
      </c>
    </row>
    <row r="381" spans="8:36" x14ac:dyDescent="0.25">
      <c r="H381" s="10"/>
      <c r="I381" s="10" t="s">
        <v>1801</v>
      </c>
      <c r="J381" s="10" t="s">
        <v>26</v>
      </c>
      <c r="K381" s="26" t="s">
        <v>27</v>
      </c>
      <c r="L381" s="10" t="s">
        <v>1802</v>
      </c>
      <c r="M381" s="10" t="s">
        <v>1803</v>
      </c>
      <c r="N381" s="10" t="s">
        <v>32</v>
      </c>
      <c r="O381" s="10" t="s">
        <v>31</v>
      </c>
      <c r="AC381" s="54" t="s">
        <v>1256</v>
      </c>
      <c r="AD381" s="10" t="str">
        <f t="shared" si="27"/>
        <v>ListDescArt410_N/A_N/A</v>
      </c>
      <c r="AE381" s="10" t="s">
        <v>1257</v>
      </c>
      <c r="AF381" s="31" t="s">
        <v>27</v>
      </c>
      <c r="AG381" s="31" t="s">
        <v>27</v>
      </c>
      <c r="AH381" s="34" t="s">
        <v>1185</v>
      </c>
      <c r="AI381" s="12">
        <v>24</v>
      </c>
      <c r="AJ381" s="10" t="s">
        <v>1804</v>
      </c>
    </row>
    <row r="382" spans="8:36" x14ac:dyDescent="0.25">
      <c r="H382" s="10"/>
      <c r="I382" s="10" t="s">
        <v>1805</v>
      </c>
      <c r="J382" s="10" t="s">
        <v>26</v>
      </c>
      <c r="K382" s="26" t="s">
        <v>27</v>
      </c>
      <c r="L382" s="10" t="s">
        <v>1806</v>
      </c>
      <c r="M382" s="10" t="s">
        <v>1807</v>
      </c>
      <c r="N382" s="10" t="s">
        <v>32</v>
      </c>
      <c r="O382" s="10" t="s">
        <v>31</v>
      </c>
      <c r="AC382" s="10" t="s">
        <v>1260</v>
      </c>
      <c r="AD382" s="10" t="str">
        <f t="shared" ref="AD382:AD401" si="28">CONCATENATE(AE382,"_",AF382,"_",AG382)</f>
        <v>ListDescArt153_Baixa_N/A</v>
      </c>
      <c r="AE382" s="10" t="s">
        <v>1261</v>
      </c>
      <c r="AF382" s="10" t="s">
        <v>47</v>
      </c>
      <c r="AG382" s="31" t="s">
        <v>27</v>
      </c>
      <c r="AH382" s="11" t="s">
        <v>184</v>
      </c>
      <c r="AI382" s="12">
        <v>6</v>
      </c>
      <c r="AJ382" s="50" t="s">
        <v>1808</v>
      </c>
    </row>
    <row r="383" spans="8:36" x14ac:dyDescent="0.25">
      <c r="H383" s="10"/>
      <c r="I383" s="10" t="s">
        <v>1809</v>
      </c>
      <c r="J383" s="10" t="s">
        <v>26</v>
      </c>
      <c r="K383" s="26" t="s">
        <v>27</v>
      </c>
      <c r="L383" s="10" t="s">
        <v>1810</v>
      </c>
      <c r="M383" s="10" t="s">
        <v>1811</v>
      </c>
      <c r="N383" s="10" t="s">
        <v>32</v>
      </c>
      <c r="O383" s="10" t="s">
        <v>31</v>
      </c>
      <c r="AC383" s="10"/>
      <c r="AD383" s="10" t="str">
        <f t="shared" si="28"/>
        <v>ListDescArt153_Média_N/A</v>
      </c>
      <c r="AE383" s="10" t="s">
        <v>1261</v>
      </c>
      <c r="AF383" s="10" t="s">
        <v>63</v>
      </c>
      <c r="AG383" s="31" t="s">
        <v>27</v>
      </c>
      <c r="AH383" s="11" t="s">
        <v>184</v>
      </c>
      <c r="AI383" s="12">
        <v>10</v>
      </c>
      <c r="AJ383" s="50" t="s">
        <v>1812</v>
      </c>
    </row>
    <row r="384" spans="8:36" x14ac:dyDescent="0.25">
      <c r="H384" s="10"/>
      <c r="I384" s="10" t="s">
        <v>1813</v>
      </c>
      <c r="J384" s="10" t="s">
        <v>26</v>
      </c>
      <c r="K384" s="26" t="s">
        <v>27</v>
      </c>
      <c r="L384" s="10" t="s">
        <v>1814</v>
      </c>
      <c r="M384" s="10" t="s">
        <v>1815</v>
      </c>
      <c r="N384" s="10" t="s">
        <v>32</v>
      </c>
      <c r="O384" s="10" t="s">
        <v>31</v>
      </c>
      <c r="AC384" s="10"/>
      <c r="AD384" s="10" t="str">
        <f t="shared" si="28"/>
        <v>ListDescArt153_Alta_N/A</v>
      </c>
      <c r="AE384" s="10" t="s">
        <v>1261</v>
      </c>
      <c r="AF384" s="10" t="s">
        <v>78</v>
      </c>
      <c r="AG384" s="31" t="s">
        <v>27</v>
      </c>
      <c r="AH384" s="11" t="s">
        <v>184</v>
      </c>
      <c r="AI384" s="12">
        <v>20</v>
      </c>
      <c r="AJ384" s="50" t="s">
        <v>1816</v>
      </c>
    </row>
    <row r="385" spans="8:36" x14ac:dyDescent="0.25">
      <c r="H385" s="10"/>
      <c r="I385" s="10" t="s">
        <v>1817</v>
      </c>
      <c r="J385" s="10" t="s">
        <v>26</v>
      </c>
      <c r="K385" s="26" t="s">
        <v>27</v>
      </c>
      <c r="L385" s="10" t="s">
        <v>1818</v>
      </c>
      <c r="M385" s="10" t="s">
        <v>1819</v>
      </c>
      <c r="N385" s="10" t="s">
        <v>32</v>
      </c>
      <c r="O385" s="10" t="s">
        <v>31</v>
      </c>
      <c r="AC385" s="10" t="s">
        <v>1264</v>
      </c>
      <c r="AD385" s="10" t="str">
        <f t="shared" si="28"/>
        <v>ListDescArt154_Baixa_N/A</v>
      </c>
      <c r="AE385" s="10" t="s">
        <v>1265</v>
      </c>
      <c r="AF385" s="10" t="s">
        <v>47</v>
      </c>
      <c r="AG385" s="31" t="s">
        <v>27</v>
      </c>
      <c r="AH385" s="11" t="s">
        <v>184</v>
      </c>
      <c r="AI385" s="12">
        <v>3</v>
      </c>
      <c r="AJ385" s="50" t="s">
        <v>1820</v>
      </c>
    </row>
    <row r="386" spans="8:36" x14ac:dyDescent="0.25">
      <c r="H386" s="10"/>
      <c r="I386" s="10" t="s">
        <v>1821</v>
      </c>
      <c r="J386" s="10" t="s">
        <v>26</v>
      </c>
      <c r="K386" s="26" t="s">
        <v>27</v>
      </c>
      <c r="L386" s="10" t="s">
        <v>1822</v>
      </c>
      <c r="M386" s="10" t="s">
        <v>1823</v>
      </c>
      <c r="N386" s="10" t="s">
        <v>32</v>
      </c>
      <c r="O386" s="10" t="s">
        <v>31</v>
      </c>
      <c r="AC386" s="10"/>
      <c r="AD386" s="10" t="str">
        <f t="shared" si="28"/>
        <v>ListDescArt154_Média_N/A</v>
      </c>
      <c r="AE386" s="10" t="s">
        <v>1265</v>
      </c>
      <c r="AF386" s="10" t="s">
        <v>63</v>
      </c>
      <c r="AG386" s="31" t="s">
        <v>27</v>
      </c>
      <c r="AH386" s="11" t="s">
        <v>184</v>
      </c>
      <c r="AI386" s="12">
        <v>5</v>
      </c>
      <c r="AJ386" s="50" t="s">
        <v>1824</v>
      </c>
    </row>
    <row r="387" spans="8:36" x14ac:dyDescent="0.25">
      <c r="H387" s="10"/>
      <c r="I387" s="10" t="s">
        <v>1825</v>
      </c>
      <c r="J387" s="10" t="s">
        <v>26</v>
      </c>
      <c r="K387" s="26" t="s">
        <v>27</v>
      </c>
      <c r="L387" s="10" t="s">
        <v>1826</v>
      </c>
      <c r="M387" s="10" t="s">
        <v>1827</v>
      </c>
      <c r="N387" s="10" t="s">
        <v>32</v>
      </c>
      <c r="O387" s="10" t="s">
        <v>31</v>
      </c>
      <c r="AC387" s="10"/>
      <c r="AD387" s="10" t="str">
        <f t="shared" si="28"/>
        <v>ListDescArt154_Alta_N/A</v>
      </c>
      <c r="AE387" s="10" t="s">
        <v>1265</v>
      </c>
      <c r="AF387" s="10" t="s">
        <v>78</v>
      </c>
      <c r="AG387" s="31" t="s">
        <v>27</v>
      </c>
      <c r="AH387" s="11" t="s">
        <v>184</v>
      </c>
      <c r="AI387" s="12">
        <v>10</v>
      </c>
      <c r="AJ387" s="50" t="s">
        <v>1828</v>
      </c>
    </row>
    <row r="388" spans="8:36" x14ac:dyDescent="0.25">
      <c r="H388" s="10"/>
      <c r="I388" s="10" t="s">
        <v>1829</v>
      </c>
      <c r="J388" s="10" t="s">
        <v>26</v>
      </c>
      <c r="K388" s="26" t="s">
        <v>27</v>
      </c>
      <c r="L388" s="10" t="s">
        <v>1830</v>
      </c>
      <c r="M388" s="10" t="s">
        <v>1831</v>
      </c>
      <c r="N388" s="10" t="s">
        <v>32</v>
      </c>
      <c r="O388" s="10" t="s">
        <v>31</v>
      </c>
      <c r="AC388" s="10" t="s">
        <v>1268</v>
      </c>
      <c r="AD388" s="10" t="str">
        <f t="shared" si="28"/>
        <v>ListDescArt155_N/A_N/A</v>
      </c>
      <c r="AE388" s="10" t="s">
        <v>1269</v>
      </c>
      <c r="AF388" s="10" t="s">
        <v>27</v>
      </c>
      <c r="AG388" s="31" t="s">
        <v>27</v>
      </c>
      <c r="AH388" s="11" t="s">
        <v>241</v>
      </c>
      <c r="AI388" s="12">
        <v>2</v>
      </c>
      <c r="AJ388" s="50" t="s">
        <v>1832</v>
      </c>
    </row>
    <row r="389" spans="8:36" x14ac:dyDescent="0.25">
      <c r="H389" s="10" t="s">
        <v>441</v>
      </c>
      <c r="I389" s="10" t="s">
        <v>1833</v>
      </c>
      <c r="J389" s="10" t="s">
        <v>26</v>
      </c>
      <c r="K389" s="26" t="s">
        <v>27</v>
      </c>
      <c r="L389" s="10" t="s">
        <v>1834</v>
      </c>
      <c r="M389" s="10" t="s">
        <v>1835</v>
      </c>
      <c r="N389" s="10" t="s">
        <v>32</v>
      </c>
      <c r="O389" s="10" t="s">
        <v>31</v>
      </c>
      <c r="AC389" s="10" t="s">
        <v>1272</v>
      </c>
      <c r="AD389" s="10" t="str">
        <f t="shared" si="28"/>
        <v>ListDescArt156_Baixa_N/A</v>
      </c>
      <c r="AE389" s="10" t="s">
        <v>1273</v>
      </c>
      <c r="AF389" s="10" t="s">
        <v>47</v>
      </c>
      <c r="AG389" s="31" t="s">
        <v>27</v>
      </c>
      <c r="AH389" s="11" t="s">
        <v>184</v>
      </c>
      <c r="AI389" s="12">
        <v>16</v>
      </c>
      <c r="AJ389" s="50" t="s">
        <v>1808</v>
      </c>
    </row>
    <row r="390" spans="8:36" x14ac:dyDescent="0.25">
      <c r="H390" s="10"/>
      <c r="I390" s="10" t="s">
        <v>1836</v>
      </c>
      <c r="J390" s="10" t="s">
        <v>26</v>
      </c>
      <c r="K390" s="26" t="s">
        <v>27</v>
      </c>
      <c r="L390" s="10" t="s">
        <v>1837</v>
      </c>
      <c r="M390" s="10" t="s">
        <v>1838</v>
      </c>
      <c r="N390" s="10" t="s">
        <v>32</v>
      </c>
      <c r="O390" s="10" t="s">
        <v>31</v>
      </c>
      <c r="AC390" s="10"/>
      <c r="AD390" s="10" t="str">
        <f t="shared" si="28"/>
        <v>ListDescArt156_Média_N/A</v>
      </c>
      <c r="AE390" s="10" t="s">
        <v>1273</v>
      </c>
      <c r="AF390" s="10" t="s">
        <v>63</v>
      </c>
      <c r="AG390" s="31" t="s">
        <v>27</v>
      </c>
      <c r="AH390" s="11" t="s">
        <v>184</v>
      </c>
      <c r="AI390" s="12">
        <v>30</v>
      </c>
      <c r="AJ390" s="50" t="s">
        <v>1824</v>
      </c>
    </row>
    <row r="391" spans="8:36" x14ac:dyDescent="0.25">
      <c r="H391" s="10"/>
      <c r="I391" s="10" t="s">
        <v>1839</v>
      </c>
      <c r="J391" s="10" t="s">
        <v>26</v>
      </c>
      <c r="K391" s="26" t="s">
        <v>27</v>
      </c>
      <c r="L391" s="10" t="s">
        <v>1840</v>
      </c>
      <c r="M391" s="10" t="s">
        <v>1841</v>
      </c>
      <c r="N391" s="10" t="s">
        <v>32</v>
      </c>
      <c r="O391" s="10" t="s">
        <v>31</v>
      </c>
      <c r="AC391" s="10"/>
      <c r="AD391" s="10" t="str">
        <f t="shared" si="28"/>
        <v>ListDescArt156_Alta_N/A</v>
      </c>
      <c r="AE391" s="10" t="s">
        <v>1273</v>
      </c>
      <c r="AF391" s="10" t="s">
        <v>78</v>
      </c>
      <c r="AG391" s="31" t="s">
        <v>27</v>
      </c>
      <c r="AH391" s="11" t="s">
        <v>184</v>
      </c>
      <c r="AI391" s="12">
        <v>60</v>
      </c>
      <c r="AJ391" s="50" t="s">
        <v>1828</v>
      </c>
    </row>
    <row r="392" spans="8:36" x14ac:dyDescent="0.25">
      <c r="H392" s="10"/>
      <c r="I392" s="10" t="s">
        <v>1842</v>
      </c>
      <c r="J392" s="10" t="s">
        <v>26</v>
      </c>
      <c r="K392" s="26" t="s">
        <v>27</v>
      </c>
      <c r="L392" s="10" t="s">
        <v>1843</v>
      </c>
      <c r="M392" s="10" t="s">
        <v>1844</v>
      </c>
      <c r="N392" s="10" t="s">
        <v>32</v>
      </c>
      <c r="O392" s="10" t="s">
        <v>31</v>
      </c>
      <c r="AC392" s="10" t="s">
        <v>1276</v>
      </c>
      <c r="AD392" s="10" t="str">
        <f t="shared" si="28"/>
        <v>ListDescArt157_Baixa_N/A</v>
      </c>
      <c r="AE392" s="10" t="s">
        <v>1277</v>
      </c>
      <c r="AF392" s="10" t="s">
        <v>47</v>
      </c>
      <c r="AG392" s="31" t="s">
        <v>27</v>
      </c>
      <c r="AH392" s="11" t="s">
        <v>184</v>
      </c>
      <c r="AI392" s="12">
        <v>8</v>
      </c>
      <c r="AJ392" s="50" t="s">
        <v>1808</v>
      </c>
    </row>
    <row r="393" spans="8:36" x14ac:dyDescent="0.25">
      <c r="H393" s="10"/>
      <c r="I393" s="10" t="s">
        <v>1845</v>
      </c>
      <c r="J393" s="10" t="s">
        <v>26</v>
      </c>
      <c r="K393" s="26" t="s">
        <v>27</v>
      </c>
      <c r="L393" s="10" t="s">
        <v>1846</v>
      </c>
      <c r="M393" s="10" t="s">
        <v>1847</v>
      </c>
      <c r="N393" s="10" t="s">
        <v>32</v>
      </c>
      <c r="O393" s="10" t="s">
        <v>31</v>
      </c>
      <c r="AC393" s="10"/>
      <c r="AD393" s="10" t="str">
        <f t="shared" si="28"/>
        <v>ListDescArt157_Média_N/A</v>
      </c>
      <c r="AE393" s="10" t="s">
        <v>1277</v>
      </c>
      <c r="AF393" s="10" t="s">
        <v>63</v>
      </c>
      <c r="AG393" s="31" t="s">
        <v>27</v>
      </c>
      <c r="AH393" s="11" t="s">
        <v>184</v>
      </c>
      <c r="AI393" s="12">
        <v>15</v>
      </c>
      <c r="AJ393" s="50" t="s">
        <v>1824</v>
      </c>
    </row>
    <row r="394" spans="8:36" x14ac:dyDescent="0.25">
      <c r="H394" s="10"/>
      <c r="I394" s="10" t="s">
        <v>1848</v>
      </c>
      <c r="J394" s="10" t="s">
        <v>26</v>
      </c>
      <c r="K394" s="26" t="s">
        <v>27</v>
      </c>
      <c r="L394" s="10" t="s">
        <v>1849</v>
      </c>
      <c r="M394" s="10" t="s">
        <v>1850</v>
      </c>
      <c r="N394" s="10" t="s">
        <v>32</v>
      </c>
      <c r="O394" s="10" t="s">
        <v>31</v>
      </c>
      <c r="AC394" s="10"/>
      <c r="AD394" s="10" t="str">
        <f t="shared" si="28"/>
        <v>ListDescArt157_Alta_N/A</v>
      </c>
      <c r="AE394" s="10" t="s">
        <v>1277</v>
      </c>
      <c r="AF394" s="10" t="s">
        <v>78</v>
      </c>
      <c r="AG394" s="31" t="s">
        <v>27</v>
      </c>
      <c r="AH394" s="11" t="s">
        <v>184</v>
      </c>
      <c r="AI394" s="12">
        <v>30</v>
      </c>
      <c r="AJ394" s="50" t="s">
        <v>1828</v>
      </c>
    </row>
    <row r="395" spans="8:36" x14ac:dyDescent="0.25">
      <c r="H395" s="10"/>
      <c r="I395" s="10" t="s">
        <v>1851</v>
      </c>
      <c r="J395" s="10" t="s">
        <v>26</v>
      </c>
      <c r="K395" s="26" t="s">
        <v>27</v>
      </c>
      <c r="L395" s="10" t="s">
        <v>1852</v>
      </c>
      <c r="M395" s="10" t="s">
        <v>1853</v>
      </c>
      <c r="N395" s="10" t="s">
        <v>32</v>
      </c>
      <c r="O395" s="10" t="s">
        <v>31</v>
      </c>
      <c r="AC395" s="10" t="s">
        <v>1280</v>
      </c>
      <c r="AD395" s="10" t="str">
        <f t="shared" si="28"/>
        <v>ListDescArt158_Baixa_N/A</v>
      </c>
      <c r="AE395" s="10" t="s">
        <v>1281</v>
      </c>
      <c r="AF395" s="10" t="s">
        <v>47</v>
      </c>
      <c r="AG395" s="31" t="s">
        <v>27</v>
      </c>
      <c r="AH395" s="11" t="s">
        <v>454</v>
      </c>
      <c r="AI395" s="12">
        <v>4</v>
      </c>
      <c r="AJ395" s="50" t="s">
        <v>1854</v>
      </c>
    </row>
    <row r="396" spans="8:36" x14ac:dyDescent="0.25">
      <c r="H396" s="10"/>
      <c r="I396" t="s">
        <v>1855</v>
      </c>
      <c r="J396" s="10" t="s">
        <v>26</v>
      </c>
      <c r="K396" s="26" t="s">
        <v>27</v>
      </c>
      <c r="L396" s="10" t="s">
        <v>1856</v>
      </c>
      <c r="M396" s="10" t="s">
        <v>1857</v>
      </c>
      <c r="N396" s="10" t="s">
        <v>32</v>
      </c>
      <c r="O396" s="10" t="s">
        <v>31</v>
      </c>
      <c r="AC396" s="10"/>
      <c r="AD396" s="10" t="str">
        <f t="shared" si="28"/>
        <v>ListDescArt158_Média_N/A</v>
      </c>
      <c r="AE396" s="10" t="s">
        <v>1281</v>
      </c>
      <c r="AF396" s="10" t="s">
        <v>63</v>
      </c>
      <c r="AG396" s="31" t="s">
        <v>27</v>
      </c>
      <c r="AH396" s="11" t="s">
        <v>454</v>
      </c>
      <c r="AI396" s="12">
        <v>8</v>
      </c>
      <c r="AJ396" s="50" t="s">
        <v>1858</v>
      </c>
    </row>
    <row r="397" spans="8:36" x14ac:dyDescent="0.25">
      <c r="H397" s="10"/>
      <c r="I397" s="10" t="s">
        <v>1859</v>
      </c>
      <c r="J397" s="10" t="s">
        <v>26</v>
      </c>
      <c r="K397" s="26" t="s">
        <v>27</v>
      </c>
      <c r="L397" s="10" t="s">
        <v>1860</v>
      </c>
      <c r="M397" s="10" t="s">
        <v>1861</v>
      </c>
      <c r="N397" s="10" t="s">
        <v>32</v>
      </c>
      <c r="O397" s="10" t="s">
        <v>31</v>
      </c>
      <c r="AC397" s="10"/>
      <c r="AD397" s="10" t="str">
        <f t="shared" si="28"/>
        <v>ListDescArt158_Alta_N/A</v>
      </c>
      <c r="AE397" s="10" t="s">
        <v>1281</v>
      </c>
      <c r="AF397" s="10" t="s">
        <v>78</v>
      </c>
      <c r="AG397" s="31" t="s">
        <v>27</v>
      </c>
      <c r="AH397" s="11" t="s">
        <v>454</v>
      </c>
      <c r="AI397" s="12">
        <v>12</v>
      </c>
      <c r="AJ397" s="50" t="s">
        <v>1862</v>
      </c>
    </row>
    <row r="398" spans="8:36" x14ac:dyDescent="0.25">
      <c r="H398" s="10"/>
      <c r="I398" s="10" t="s">
        <v>1863</v>
      </c>
      <c r="J398" s="10" t="s">
        <v>26</v>
      </c>
      <c r="K398" s="26" t="s">
        <v>27</v>
      </c>
      <c r="L398" s="10" t="s">
        <v>1864</v>
      </c>
      <c r="M398" s="10" t="s">
        <v>1865</v>
      </c>
      <c r="N398" s="10" t="s">
        <v>32</v>
      </c>
      <c r="O398" s="10" t="s">
        <v>31</v>
      </c>
      <c r="AC398" s="10" t="s">
        <v>1285</v>
      </c>
      <c r="AD398" s="10" t="str">
        <f t="shared" si="28"/>
        <v>ListDescArt159_Baixa_N/A</v>
      </c>
      <c r="AE398" s="10" t="s">
        <v>1286</v>
      </c>
      <c r="AF398" s="10" t="s">
        <v>47</v>
      </c>
      <c r="AG398" s="31" t="s">
        <v>27</v>
      </c>
      <c r="AH398" s="11" t="s">
        <v>454</v>
      </c>
      <c r="AI398" s="12">
        <v>2</v>
      </c>
      <c r="AJ398" s="50" t="s">
        <v>1854</v>
      </c>
    </row>
    <row r="399" spans="8:36" x14ac:dyDescent="0.25">
      <c r="H399" s="10"/>
      <c r="I399" s="10" t="s">
        <v>1866</v>
      </c>
      <c r="J399" s="10" t="s">
        <v>26</v>
      </c>
      <c r="K399" s="26" t="s">
        <v>27</v>
      </c>
      <c r="L399" s="10" t="s">
        <v>1867</v>
      </c>
      <c r="M399" s="10" t="s">
        <v>1868</v>
      </c>
      <c r="N399" s="10" t="s">
        <v>32</v>
      </c>
      <c r="O399" s="10" t="s">
        <v>31</v>
      </c>
      <c r="AC399" s="10"/>
      <c r="AD399" s="10" t="str">
        <f t="shared" si="28"/>
        <v>ListDescArt159_Média_N/A</v>
      </c>
      <c r="AE399" s="10" t="s">
        <v>1286</v>
      </c>
      <c r="AF399" s="10" t="s">
        <v>63</v>
      </c>
      <c r="AG399" s="31" t="s">
        <v>27</v>
      </c>
      <c r="AH399" s="11" t="s">
        <v>454</v>
      </c>
      <c r="AI399" s="12">
        <v>4</v>
      </c>
      <c r="AJ399" s="50" t="s">
        <v>1858</v>
      </c>
    </row>
    <row r="400" ht="18.75" customHeight="1" spans="8:36" x14ac:dyDescent="0.25">
      <c r="H400" s="10" t="s">
        <v>449</v>
      </c>
      <c r="I400" s="10" t="s">
        <v>1869</v>
      </c>
      <c r="J400" s="10" t="s">
        <v>26</v>
      </c>
      <c r="K400" s="26" t="s">
        <v>27</v>
      </c>
      <c r="L400" s="10" t="s">
        <v>1870</v>
      </c>
      <c r="M400" s="10" t="s">
        <v>1871</v>
      </c>
      <c r="N400" s="10" t="s">
        <v>32</v>
      </c>
      <c r="O400" s="10" t="s">
        <v>31</v>
      </c>
      <c r="AC400" s="10"/>
      <c r="AD400" s="10" t="str">
        <f t="shared" si="28"/>
        <v>ListDescArt159_Alta_N/A</v>
      </c>
      <c r="AE400" s="10" t="s">
        <v>1286</v>
      </c>
      <c r="AF400" s="10" t="s">
        <v>78</v>
      </c>
      <c r="AG400" s="31" t="s">
        <v>27</v>
      </c>
      <c r="AH400" s="11" t="s">
        <v>454</v>
      </c>
      <c r="AI400" s="12">
        <v>6</v>
      </c>
      <c r="AJ400" s="50" t="s">
        <v>1862</v>
      </c>
    </row>
    <row r="401" ht="15" customHeight="1" spans="8:36" x14ac:dyDescent="0.25">
      <c r="H401" s="10"/>
      <c r="I401" s="10" t="s">
        <v>1872</v>
      </c>
      <c r="J401" s="10" t="s">
        <v>26</v>
      </c>
      <c r="K401" s="26" t="s">
        <v>27</v>
      </c>
      <c r="L401" s="10" t="s">
        <v>1873</v>
      </c>
      <c r="M401" s="10" t="s">
        <v>1874</v>
      </c>
      <c r="N401" s="10" t="s">
        <v>32</v>
      </c>
      <c r="O401" s="10" t="s">
        <v>31</v>
      </c>
      <c r="AC401" s="10" t="s">
        <v>1290</v>
      </c>
      <c r="AD401" s="10" t="str">
        <f t="shared" si="28"/>
        <v>ListDescArt160_N/A_N/A</v>
      </c>
      <c r="AE401" s="10" t="s">
        <v>1291</v>
      </c>
      <c r="AF401" s="31" t="s">
        <v>27</v>
      </c>
      <c r="AG401" s="31" t="s">
        <v>27</v>
      </c>
      <c r="AH401" s="11" t="s">
        <v>81</v>
      </c>
      <c r="AI401" s="12">
        <v>9</v>
      </c>
      <c r="AJ401" s="50" t="s">
        <v>732</v>
      </c>
    </row>
    <row r="402" ht="15.75" customHeight="1" spans="8:36" x14ac:dyDescent="0.25">
      <c r="H402" s="10"/>
      <c r="I402" s="10" t="s">
        <v>1875</v>
      </c>
      <c r="J402" s="10" t="s">
        <v>26</v>
      </c>
      <c r="K402" s="26" t="s">
        <v>27</v>
      </c>
      <c r="L402" s="10" t="s">
        <v>1876</v>
      </c>
      <c r="M402" s="10" t="s">
        <v>1877</v>
      </c>
      <c r="N402" s="10" t="s">
        <v>32</v>
      </c>
      <c r="O402" s="10" t="s">
        <v>31</v>
      </c>
      <c r="AC402" s="10" t="s">
        <v>1294</v>
      </c>
      <c r="AD402" s="10" t="str">
        <f t="shared" ref="AD402:AD415" si="29">CONCATENATE(AE402,"_",AF402,"_",AG402)</f>
        <v>ListDescArt161_N/A_N/A</v>
      </c>
      <c r="AE402" s="10" t="s">
        <v>1295</v>
      </c>
      <c r="AF402" s="31" t="s">
        <v>27</v>
      </c>
      <c r="AG402" s="31" t="s">
        <v>27</v>
      </c>
      <c r="AH402" s="11" t="s">
        <v>81</v>
      </c>
      <c r="AI402" s="12">
        <v>4</v>
      </c>
      <c r="AJ402" s="50" t="s">
        <v>732</v>
      </c>
    </row>
    <row r="403" ht="13.5" customHeight="1" spans="8:36" x14ac:dyDescent="0.25">
      <c r="H403" s="10"/>
      <c r="I403" s="10" t="s">
        <v>1878</v>
      </c>
      <c r="J403" s="10" t="s">
        <v>26</v>
      </c>
      <c r="K403" s="26" t="s">
        <v>27</v>
      </c>
      <c r="L403" s="10" t="s">
        <v>1879</v>
      </c>
      <c r="M403" s="10" t="s">
        <v>1880</v>
      </c>
      <c r="N403" s="10" t="s">
        <v>32</v>
      </c>
      <c r="O403" s="10" t="s">
        <v>31</v>
      </c>
      <c r="AC403" s="10" t="s">
        <v>1298</v>
      </c>
      <c r="AD403" s="10" t="str">
        <f t="shared" si="29"/>
        <v>ListDescArt162_Baixa_N/A</v>
      </c>
      <c r="AE403" s="10" t="s">
        <v>1299</v>
      </c>
      <c r="AF403" s="10" t="s">
        <v>47</v>
      </c>
      <c r="AG403" s="31" t="s">
        <v>27</v>
      </c>
      <c r="AH403" s="11" t="s">
        <v>81</v>
      </c>
      <c r="AI403" s="12">
        <v>4</v>
      </c>
      <c r="AJ403" s="50" t="s">
        <v>1881</v>
      </c>
    </row>
    <row r="404" spans="8:36" x14ac:dyDescent="0.25">
      <c r="H404" s="10"/>
      <c r="I404" s="10" t="s">
        <v>1882</v>
      </c>
      <c r="J404" s="10" t="s">
        <v>26</v>
      </c>
      <c r="K404" s="26" t="s">
        <v>27</v>
      </c>
      <c r="L404" s="10" t="s">
        <v>1883</v>
      </c>
      <c r="M404" s="10" t="s">
        <v>1884</v>
      </c>
      <c r="N404" s="10" t="s">
        <v>32</v>
      </c>
      <c r="O404" s="10" t="s">
        <v>31</v>
      </c>
      <c r="AC404" s="10"/>
      <c r="AD404" s="10" t="str">
        <f t="shared" si="29"/>
        <v>ListDescArt162_Média_N/A</v>
      </c>
      <c r="AE404" s="10" t="s">
        <v>1299</v>
      </c>
      <c r="AF404" s="10" t="s">
        <v>63</v>
      </c>
      <c r="AG404" s="31" t="s">
        <v>27</v>
      </c>
      <c r="AH404" s="11" t="s">
        <v>81</v>
      </c>
      <c r="AI404" s="12">
        <v>8</v>
      </c>
      <c r="AJ404" s="50" t="s">
        <v>1885</v>
      </c>
    </row>
    <row r="405" ht="15" customHeight="1" spans="8:36" x14ac:dyDescent="0.25">
      <c r="H405" s="10"/>
      <c r="I405" s="10" t="s">
        <v>1886</v>
      </c>
      <c r="J405" s="10" t="s">
        <v>26</v>
      </c>
      <c r="K405" s="26" t="s">
        <v>27</v>
      </c>
      <c r="L405" s="10" t="s">
        <v>1887</v>
      </c>
      <c r="M405" s="10" t="s">
        <v>1888</v>
      </c>
      <c r="N405" s="10" t="s">
        <v>32</v>
      </c>
      <c r="O405" s="10" t="s">
        <v>31</v>
      </c>
      <c r="AC405" s="10"/>
      <c r="AD405" s="10" t="str">
        <f t="shared" si="29"/>
        <v>ListDescArt162_Alta_N/A</v>
      </c>
      <c r="AE405" s="10" t="s">
        <v>1299</v>
      </c>
      <c r="AF405" s="10" t="s">
        <v>78</v>
      </c>
      <c r="AG405" s="31" t="s">
        <v>27</v>
      </c>
      <c r="AH405" s="11" t="s">
        <v>81</v>
      </c>
      <c r="AI405" s="12">
        <v>12</v>
      </c>
      <c r="AJ405" s="50" t="s">
        <v>1889</v>
      </c>
    </row>
    <row r="406" ht="15.75" customHeight="1" spans="8:36" x14ac:dyDescent="0.25">
      <c r="H406" s="10"/>
      <c r="I406" s="10" t="s">
        <v>1890</v>
      </c>
      <c r="J406" s="10" t="s">
        <v>26</v>
      </c>
      <c r="K406" s="26" t="s">
        <v>27</v>
      </c>
      <c r="L406" s="10" t="s">
        <v>1891</v>
      </c>
      <c r="M406" s="10" t="s">
        <v>614</v>
      </c>
      <c r="N406" s="10" t="s">
        <v>32</v>
      </c>
      <c r="O406" s="10" t="s">
        <v>31</v>
      </c>
      <c r="AC406" s="10" t="s">
        <v>1302</v>
      </c>
      <c r="AD406" s="10" t="str">
        <f t="shared" si="29"/>
        <v>ListDescArt163_Baixa_N/A</v>
      </c>
      <c r="AE406" s="10" t="s">
        <v>1303</v>
      </c>
      <c r="AF406" s="10" t="s">
        <v>47</v>
      </c>
      <c r="AG406" s="31" t="s">
        <v>27</v>
      </c>
      <c r="AH406" s="11" t="s">
        <v>81</v>
      </c>
      <c r="AI406" s="12">
        <v>2</v>
      </c>
      <c r="AJ406" s="50" t="s">
        <v>1881</v>
      </c>
    </row>
    <row r="407" ht="14.25" customHeight="1" spans="8:36" x14ac:dyDescent="0.25">
      <c r="H407" s="10" t="s">
        <v>457</v>
      </c>
      <c r="I407" s="10" t="s">
        <v>1892</v>
      </c>
      <c r="J407" s="10" t="s">
        <v>26</v>
      </c>
      <c r="K407" s="30" t="s">
        <v>27</v>
      </c>
      <c r="L407" s="10" t="s">
        <v>1893</v>
      </c>
      <c r="M407" s="10" t="s">
        <v>1894</v>
      </c>
      <c r="N407" s="10" t="s">
        <v>32</v>
      </c>
      <c r="O407" s="10" t="s">
        <v>31</v>
      </c>
      <c r="AC407" s="10"/>
      <c r="AD407" s="10" t="str">
        <f t="shared" si="29"/>
        <v>ListDescArt163_Média_N/A</v>
      </c>
      <c r="AE407" s="10" t="s">
        <v>1303</v>
      </c>
      <c r="AF407" s="10" t="s">
        <v>63</v>
      </c>
      <c r="AG407" s="31" t="s">
        <v>27</v>
      </c>
      <c r="AH407" s="11" t="s">
        <v>81</v>
      </c>
      <c r="AI407" s="12">
        <v>4</v>
      </c>
      <c r="AJ407" s="50" t="s">
        <v>1885</v>
      </c>
    </row>
    <row r="408" ht="19.5" customHeight="1" spans="8:36" x14ac:dyDescent="0.25">
      <c r="H408" s="10"/>
      <c r="I408" s="10" t="s">
        <v>1895</v>
      </c>
      <c r="J408" s="10" t="s">
        <v>26</v>
      </c>
      <c r="K408" s="30" t="s">
        <v>27</v>
      </c>
      <c r="L408" s="10" t="s">
        <v>1896</v>
      </c>
      <c r="M408" s="10" t="s">
        <v>1897</v>
      </c>
      <c r="N408" s="10" t="s">
        <v>32</v>
      </c>
      <c r="O408" s="10" t="s">
        <v>31</v>
      </c>
      <c r="AC408" s="10"/>
      <c r="AD408" s="10" t="str">
        <f t="shared" si="29"/>
        <v>ListDescArt163_Alta_N/A</v>
      </c>
      <c r="AE408" s="10" t="s">
        <v>1303</v>
      </c>
      <c r="AF408" s="10" t="s">
        <v>78</v>
      </c>
      <c r="AG408" s="31" t="s">
        <v>27</v>
      </c>
      <c r="AH408" s="11" t="s">
        <v>81</v>
      </c>
      <c r="AI408" s="12">
        <v>6</v>
      </c>
      <c r="AJ408" s="50" t="s">
        <v>1889</v>
      </c>
    </row>
    <row r="409" ht="16.5" customHeight="1" spans="8:36" x14ac:dyDescent="0.25">
      <c r="H409" s="10"/>
      <c r="I409" s="10" t="s">
        <v>1898</v>
      </c>
      <c r="J409" s="10" t="s">
        <v>26</v>
      </c>
      <c r="K409" s="30" t="s">
        <v>27</v>
      </c>
      <c r="L409" s="10" t="s">
        <v>1899</v>
      </c>
      <c r="M409" s="10" t="s">
        <v>1900</v>
      </c>
      <c r="N409" s="10" t="s">
        <v>32</v>
      </c>
      <c r="O409" s="10" t="s">
        <v>31</v>
      </c>
      <c r="AC409" s="10" t="s">
        <v>1307</v>
      </c>
      <c r="AD409" s="10" t="str">
        <f t="shared" si="29"/>
        <v>ListDescArt261_Baixa_N/A</v>
      </c>
      <c r="AE409" s="10" t="s">
        <v>1308</v>
      </c>
      <c r="AF409" s="10" t="s">
        <v>47</v>
      </c>
      <c r="AG409" s="31" t="s">
        <v>27</v>
      </c>
      <c r="AH409" s="11" t="s">
        <v>81</v>
      </c>
      <c r="AI409" s="12">
        <v>4</v>
      </c>
      <c r="AJ409" s="50" t="s">
        <v>1901</v>
      </c>
    </row>
    <row r="410" ht="14.25" customHeight="1" spans="8:36" x14ac:dyDescent="0.25">
      <c r="H410" s="10"/>
      <c r="I410" s="10" t="s">
        <v>1902</v>
      </c>
      <c r="J410" s="10" t="s">
        <v>26</v>
      </c>
      <c r="K410" s="30" t="s">
        <v>27</v>
      </c>
      <c r="L410" s="10" t="s">
        <v>1903</v>
      </c>
      <c r="M410" s="10" t="s">
        <v>1904</v>
      </c>
      <c r="N410" s="10" t="s">
        <v>32</v>
      </c>
      <c r="O410" s="10" t="s">
        <v>31</v>
      </c>
      <c r="AC410" s="10"/>
      <c r="AD410" s="10" t="str">
        <f t="shared" si="29"/>
        <v>ListDescArt261_Média_N/A</v>
      </c>
      <c r="AE410" s="10" t="s">
        <v>1308</v>
      </c>
      <c r="AF410" s="10" t="s">
        <v>63</v>
      </c>
      <c r="AG410" s="31" t="s">
        <v>27</v>
      </c>
      <c r="AH410" s="11" t="s">
        <v>81</v>
      </c>
      <c r="AI410" s="12">
        <v>8</v>
      </c>
      <c r="AJ410" s="50" t="s">
        <v>1905</v>
      </c>
    </row>
    <row r="411" ht="15.75" customHeight="1" spans="8:36" x14ac:dyDescent="0.25">
      <c r="H411" s="10" t="s">
        <v>465</v>
      </c>
      <c r="I411" s="10" t="s">
        <v>1906</v>
      </c>
      <c r="J411" s="10" t="s">
        <v>26</v>
      </c>
      <c r="K411" s="30" t="s">
        <v>27</v>
      </c>
      <c r="L411" s="10" t="s">
        <v>1907</v>
      </c>
      <c r="M411" s="10" t="s">
        <v>1908</v>
      </c>
      <c r="N411" s="10" t="s">
        <v>32</v>
      </c>
      <c r="O411" s="10" t="s">
        <v>31</v>
      </c>
      <c r="AC411" s="10"/>
      <c r="AD411" s="10" t="str">
        <f t="shared" si="29"/>
        <v>ListDescArt261_Alta_N/A</v>
      </c>
      <c r="AE411" s="10" t="s">
        <v>1308</v>
      </c>
      <c r="AF411" s="10" t="s">
        <v>78</v>
      </c>
      <c r="AG411" s="31" t="s">
        <v>27</v>
      </c>
      <c r="AH411" s="11" t="s">
        <v>81</v>
      </c>
      <c r="AI411" s="12">
        <v>12</v>
      </c>
      <c r="AJ411" s="50" t="s">
        <v>1909</v>
      </c>
    </row>
    <row r="412" ht="14.25" customHeight="1" spans="8:36" x14ac:dyDescent="0.25">
      <c r="H412" s="10"/>
      <c r="I412" s="10" t="s">
        <v>1910</v>
      </c>
      <c r="J412" s="10" t="s">
        <v>26</v>
      </c>
      <c r="K412" s="30" t="s">
        <v>27</v>
      </c>
      <c r="L412" s="10" t="s">
        <v>1911</v>
      </c>
      <c r="M412" s="10" t="s">
        <v>1912</v>
      </c>
      <c r="N412" s="10" t="s">
        <v>32</v>
      </c>
      <c r="O412" s="10" t="s">
        <v>31</v>
      </c>
      <c r="AC412" s="10" t="s">
        <v>1311</v>
      </c>
      <c r="AD412" s="10" t="str">
        <f t="shared" si="29"/>
        <v>ListDescArt262_Baixa_N/A</v>
      </c>
      <c r="AE412" s="10" t="s">
        <v>1312</v>
      </c>
      <c r="AF412" s="10" t="s">
        <v>47</v>
      </c>
      <c r="AG412" s="31" t="s">
        <v>27</v>
      </c>
      <c r="AH412" s="11" t="s">
        <v>81</v>
      </c>
      <c r="AI412" s="12">
        <v>2</v>
      </c>
      <c r="AJ412" s="50" t="s">
        <v>1901</v>
      </c>
    </row>
    <row r="413" spans="8:36" x14ac:dyDescent="0.25">
      <c r="H413" s="10"/>
      <c r="I413" s="10" t="s">
        <v>1913</v>
      </c>
      <c r="J413" s="10" t="s">
        <v>26</v>
      </c>
      <c r="K413" s="30" t="s">
        <v>27</v>
      </c>
      <c r="L413" s="10" t="s">
        <v>1914</v>
      </c>
      <c r="M413" s="10" t="s">
        <v>1915</v>
      </c>
      <c r="N413" s="10" t="s">
        <v>32</v>
      </c>
      <c r="O413" s="10" t="s">
        <v>31</v>
      </c>
      <c r="AC413" s="10"/>
      <c r="AD413" s="10" t="str">
        <f t="shared" si="29"/>
        <v>ListDescArt262_Média_N/A</v>
      </c>
      <c r="AE413" s="10" t="s">
        <v>1312</v>
      </c>
      <c r="AF413" s="10" t="s">
        <v>63</v>
      </c>
      <c r="AG413" s="31" t="s">
        <v>27</v>
      </c>
      <c r="AH413" s="11" t="s">
        <v>81</v>
      </c>
      <c r="AI413" s="12">
        <v>4</v>
      </c>
      <c r="AJ413" s="50" t="s">
        <v>1905</v>
      </c>
    </row>
    <row r="414" spans="8:36" x14ac:dyDescent="0.25">
      <c r="H414" s="10" t="s">
        <v>480</v>
      </c>
      <c r="I414" s="10" t="s">
        <v>1916</v>
      </c>
      <c r="J414" s="10" t="s">
        <v>26</v>
      </c>
      <c r="K414" s="30" t="s">
        <v>27</v>
      </c>
      <c r="L414" s="10" t="s">
        <v>1917</v>
      </c>
      <c r="M414" s="10" t="s">
        <v>1918</v>
      </c>
      <c r="N414" s="10" t="s">
        <v>46</v>
      </c>
      <c r="O414" s="10" t="s">
        <v>31</v>
      </c>
      <c r="AC414" s="10"/>
      <c r="AD414" s="10" t="str">
        <f t="shared" si="29"/>
        <v>ListDescArt262_Alta_N/A</v>
      </c>
      <c r="AE414" s="10" t="s">
        <v>1312</v>
      </c>
      <c r="AF414" s="10" t="s">
        <v>78</v>
      </c>
      <c r="AG414" s="31" t="s">
        <v>27</v>
      </c>
      <c r="AH414" s="11" t="s">
        <v>81</v>
      </c>
      <c r="AI414" s="12">
        <v>6</v>
      </c>
      <c r="AJ414" s="50" t="s">
        <v>1909</v>
      </c>
    </row>
    <row r="415" spans="8:36" x14ac:dyDescent="0.25">
      <c r="H415" s="10"/>
      <c r="I415" s="10" t="s">
        <v>1919</v>
      </c>
      <c r="J415" s="10" t="s">
        <v>26</v>
      </c>
      <c r="K415" s="30" t="s">
        <v>27</v>
      </c>
      <c r="L415" s="10" t="s">
        <v>1920</v>
      </c>
      <c r="M415" s="10" t="s">
        <v>1921</v>
      </c>
      <c r="N415" s="10" t="s">
        <v>32</v>
      </c>
      <c r="O415" s="10" t="s">
        <v>31</v>
      </c>
      <c r="AC415" s="10" t="s">
        <v>1315</v>
      </c>
      <c r="AD415" s="10" t="str">
        <f t="shared" si="29"/>
        <v>ListDescArt263_Baixa_N/A</v>
      </c>
      <c r="AE415" s="10" t="s">
        <v>1316</v>
      </c>
      <c r="AF415" s="10" t="s">
        <v>47</v>
      </c>
      <c r="AG415" s="31" t="s">
        <v>27</v>
      </c>
      <c r="AH415" s="11" t="s">
        <v>81</v>
      </c>
      <c r="AI415" s="12">
        <v>4</v>
      </c>
      <c r="AJ415" s="50" t="s">
        <v>1901</v>
      </c>
    </row>
    <row r="416" ht="15.75" customHeight="1" spans="8:36" x14ac:dyDescent="0.25">
      <c r="H416" s="10"/>
      <c r="I416" s="10" t="s">
        <v>1922</v>
      </c>
      <c r="J416" s="10" t="s">
        <v>26</v>
      </c>
      <c r="K416" s="30" t="s">
        <v>27</v>
      </c>
      <c r="L416" s="10" t="s">
        <v>1923</v>
      </c>
      <c r="M416" s="10" t="s">
        <v>1924</v>
      </c>
      <c r="N416" s="10" t="s">
        <v>46</v>
      </c>
      <c r="O416" s="10" t="s">
        <v>31</v>
      </c>
      <c r="AC416" s="10"/>
      <c r="AD416" s="10" t="str">
        <f t="shared" ref="AD416:AD432" si="30">CONCATENATE(AE416,"_",AF416,"_",AG416)</f>
        <v>ListDescArt263_Média_N/A</v>
      </c>
      <c r="AE416" s="10" t="s">
        <v>1316</v>
      </c>
      <c r="AF416" s="10" t="s">
        <v>63</v>
      </c>
      <c r="AG416" s="31" t="s">
        <v>27</v>
      </c>
      <c r="AH416" s="11" t="s">
        <v>81</v>
      </c>
      <c r="AI416" s="12">
        <v>8</v>
      </c>
      <c r="AJ416" s="50" t="s">
        <v>1905</v>
      </c>
    </row>
    <row r="417" spans="8:36" x14ac:dyDescent="0.25">
      <c r="H417" s="10"/>
      <c r="I417" s="10" t="s">
        <v>1925</v>
      </c>
      <c r="J417" s="10" t="s">
        <v>26</v>
      </c>
      <c r="K417" s="30" t="s">
        <v>27</v>
      </c>
      <c r="L417" s="10" t="s">
        <v>1926</v>
      </c>
      <c r="M417" s="10" t="s">
        <v>1927</v>
      </c>
      <c r="N417" s="10" t="s">
        <v>46</v>
      </c>
      <c r="O417" s="10" t="s">
        <v>31</v>
      </c>
      <c r="AC417" s="10"/>
      <c r="AD417" s="10" t="str">
        <f t="shared" si="30"/>
        <v>ListDescArt263_Alta_N/A</v>
      </c>
      <c r="AE417" s="10" t="s">
        <v>1316</v>
      </c>
      <c r="AF417" s="10" t="s">
        <v>78</v>
      </c>
      <c r="AG417" s="31" t="s">
        <v>27</v>
      </c>
      <c r="AH417" s="11" t="s">
        <v>81</v>
      </c>
      <c r="AI417" s="12">
        <v>12</v>
      </c>
      <c r="AJ417" s="50" t="s">
        <v>1909</v>
      </c>
    </row>
    <row r="418" ht="14.25" customHeight="1" spans="8:36" x14ac:dyDescent="0.25">
      <c r="H418" s="10"/>
      <c r="I418" s="10" t="s">
        <v>1928</v>
      </c>
      <c r="J418" s="10" t="s">
        <v>26</v>
      </c>
      <c r="K418" s="30" t="s">
        <v>27</v>
      </c>
      <c r="L418" s="10" t="s">
        <v>1929</v>
      </c>
      <c r="M418" s="10" t="s">
        <v>1930</v>
      </c>
      <c r="N418" s="10" t="s">
        <v>46</v>
      </c>
      <c r="O418" s="10" t="s">
        <v>31</v>
      </c>
      <c r="AC418" s="10" t="s">
        <v>1319</v>
      </c>
      <c r="AD418" s="10" t="str">
        <f t="shared" si="30"/>
        <v>ListDescArt264_Baixa_N/A</v>
      </c>
      <c r="AE418" s="10" t="s">
        <v>1320</v>
      </c>
      <c r="AF418" s="10" t="s">
        <v>47</v>
      </c>
      <c r="AG418" s="31" t="s">
        <v>27</v>
      </c>
      <c r="AH418" s="11" t="s">
        <v>81</v>
      </c>
      <c r="AI418" s="12">
        <v>2</v>
      </c>
      <c r="AJ418" s="50" t="s">
        <v>1901</v>
      </c>
    </row>
    <row r="419" spans="8:36" x14ac:dyDescent="0.25">
      <c r="H419" s="10"/>
      <c r="I419" s="10" t="s">
        <v>1931</v>
      </c>
      <c r="J419" s="10" t="s">
        <v>26</v>
      </c>
      <c r="K419" s="30" t="s">
        <v>27</v>
      </c>
      <c r="L419" s="10" t="s">
        <v>1932</v>
      </c>
      <c r="M419" s="10" t="s">
        <v>1933</v>
      </c>
      <c r="N419" s="10" t="s">
        <v>32</v>
      </c>
      <c r="O419" s="10" t="s">
        <v>31</v>
      </c>
      <c r="AC419" s="10"/>
      <c r="AD419" s="10" t="str">
        <f t="shared" si="30"/>
        <v>ListDescArt264_Média_N/A</v>
      </c>
      <c r="AE419" s="10" t="s">
        <v>1320</v>
      </c>
      <c r="AF419" s="10" t="s">
        <v>63</v>
      </c>
      <c r="AG419" s="31" t="s">
        <v>27</v>
      </c>
      <c r="AH419" s="11" t="s">
        <v>81</v>
      </c>
      <c r="AI419" s="12">
        <v>4</v>
      </c>
      <c r="AJ419" s="50" t="s">
        <v>1905</v>
      </c>
    </row>
    <row r="420" ht="15" customHeight="1" spans="8:36" x14ac:dyDescent="0.25">
      <c r="H420" s="10"/>
      <c r="I420" s="10" t="s">
        <v>1934</v>
      </c>
      <c r="J420" s="10" t="s">
        <v>26</v>
      </c>
      <c r="K420" s="30" t="s">
        <v>27</v>
      </c>
      <c r="L420" s="10" t="s">
        <v>1935</v>
      </c>
      <c r="M420" s="10" t="s">
        <v>1936</v>
      </c>
      <c r="N420" s="10" t="s">
        <v>32</v>
      </c>
      <c r="O420" s="10" t="s">
        <v>31</v>
      </c>
      <c r="AC420" s="10"/>
      <c r="AD420" s="10" t="str">
        <f t="shared" si="30"/>
        <v>ListDescArt264_Alta_N/A</v>
      </c>
      <c r="AE420" s="10" t="s">
        <v>1320</v>
      </c>
      <c r="AF420" s="10" t="s">
        <v>78</v>
      </c>
      <c r="AG420" s="31" t="s">
        <v>27</v>
      </c>
      <c r="AH420" s="11" t="s">
        <v>81</v>
      </c>
      <c r="AI420" s="12">
        <v>6</v>
      </c>
      <c r="AJ420" s="50" t="s">
        <v>1909</v>
      </c>
    </row>
    <row r="421" spans="8:36" x14ac:dyDescent="0.25">
      <c r="H421" s="10"/>
      <c r="I421" s="10" t="s">
        <v>1937</v>
      </c>
      <c r="J421" s="10" t="s">
        <v>26</v>
      </c>
      <c r="K421" s="30" t="s">
        <v>27</v>
      </c>
      <c r="L421" s="10" t="s">
        <v>1938</v>
      </c>
      <c r="M421" s="10" t="s">
        <v>1939</v>
      </c>
      <c r="N421" s="10" t="s">
        <v>181</v>
      </c>
      <c r="O421" s="10" t="s">
        <v>31</v>
      </c>
      <c r="AC421" s="10" t="s">
        <v>1323</v>
      </c>
      <c r="AD421" s="10" t="str">
        <f t="shared" si="30"/>
        <v>ListDescArt265_Baixa_N/A</v>
      </c>
      <c r="AE421" s="10" t="s">
        <v>1324</v>
      </c>
      <c r="AF421" s="10" t="s">
        <v>47</v>
      </c>
      <c r="AG421" s="31" t="s">
        <v>27</v>
      </c>
      <c r="AH421" s="11" t="s">
        <v>81</v>
      </c>
      <c r="AI421" s="12">
        <v>4</v>
      </c>
      <c r="AJ421" s="50" t="s">
        <v>1940</v>
      </c>
    </row>
    <row r="422" ht="16.5" customHeight="1" spans="8:36" x14ac:dyDescent="0.25">
      <c r="H422" s="10" t="s">
        <v>488</v>
      </c>
      <c r="I422" s="10" t="s">
        <v>1941</v>
      </c>
      <c r="J422" s="10" t="s">
        <v>26</v>
      </c>
      <c r="K422" s="26" t="s">
        <v>27</v>
      </c>
      <c r="L422" s="54" t="s">
        <v>1942</v>
      </c>
      <c r="M422" s="10" t="s">
        <v>1943</v>
      </c>
      <c r="N422" s="10" t="s">
        <v>32</v>
      </c>
      <c r="O422" s="10" t="s">
        <v>31</v>
      </c>
      <c r="AC422" s="10"/>
      <c r="AD422" s="10" t="str">
        <f t="shared" si="30"/>
        <v>ListDescArt265_Média_N/A</v>
      </c>
      <c r="AE422" s="10" t="s">
        <v>1324</v>
      </c>
      <c r="AF422" s="10" t="s">
        <v>63</v>
      </c>
      <c r="AG422" s="31" t="s">
        <v>27</v>
      </c>
      <c r="AH422" s="11" t="s">
        <v>81</v>
      </c>
      <c r="AI422" s="12">
        <v>8</v>
      </c>
      <c r="AJ422" s="50" t="s">
        <v>1944</v>
      </c>
    </row>
    <row r="423" spans="8:36" x14ac:dyDescent="0.25">
      <c r="H423" s="25"/>
      <c r="I423" s="10" t="s">
        <v>1945</v>
      </c>
      <c r="J423" s="10" t="s">
        <v>26</v>
      </c>
      <c r="K423" s="26" t="s">
        <v>27</v>
      </c>
      <c r="L423" s="54" t="s">
        <v>1946</v>
      </c>
      <c r="M423" s="10" t="s">
        <v>1947</v>
      </c>
      <c r="N423" s="10" t="s">
        <v>32</v>
      </c>
      <c r="O423" s="10" t="s">
        <v>31</v>
      </c>
      <c r="AC423" s="10"/>
      <c r="AD423" s="10" t="str">
        <f t="shared" si="30"/>
        <v>ListDescArt265_Alta_N/A</v>
      </c>
      <c r="AE423" s="10" t="s">
        <v>1324</v>
      </c>
      <c r="AF423" s="10" t="s">
        <v>78</v>
      </c>
      <c r="AG423" s="31" t="s">
        <v>27</v>
      </c>
      <c r="AH423" s="11" t="s">
        <v>81</v>
      </c>
      <c r="AI423" s="12">
        <v>12</v>
      </c>
      <c r="AJ423" s="50" t="s">
        <v>1948</v>
      </c>
    </row>
    <row r="424" ht="15.75" customHeight="1" spans="8:36" x14ac:dyDescent="0.25">
      <c r="H424" s="25"/>
      <c r="I424" s="10" t="s">
        <v>1949</v>
      </c>
      <c r="J424" s="10" t="s">
        <v>26</v>
      </c>
      <c r="K424" s="26" t="s">
        <v>27</v>
      </c>
      <c r="L424" s="54" t="s">
        <v>1950</v>
      </c>
      <c r="M424" s="10" t="s">
        <v>1951</v>
      </c>
      <c r="N424" s="10" t="s">
        <v>32</v>
      </c>
      <c r="O424" s="10" t="s">
        <v>31</v>
      </c>
      <c r="AC424" s="10" t="s">
        <v>1328</v>
      </c>
      <c r="AD424" s="10" t="str">
        <f t="shared" si="30"/>
        <v>ListDescArt266_Baixa_N/A</v>
      </c>
      <c r="AE424" s="10" t="s">
        <v>1329</v>
      </c>
      <c r="AF424" s="10" t="s">
        <v>47</v>
      </c>
      <c r="AG424" s="31" t="s">
        <v>27</v>
      </c>
      <c r="AH424" s="11" t="s">
        <v>81</v>
      </c>
      <c r="AI424" s="12">
        <v>2</v>
      </c>
      <c r="AJ424" s="50" t="s">
        <v>1940</v>
      </c>
    </row>
    <row r="425" spans="8:36" x14ac:dyDescent="0.25">
      <c r="H425" s="25"/>
      <c r="I425" t="s">
        <v>1952</v>
      </c>
      <c r="J425" s="10" t="s">
        <v>26</v>
      </c>
      <c r="K425" s="26" t="s">
        <v>27</v>
      </c>
      <c r="L425" s="54" t="s">
        <v>1953</v>
      </c>
      <c r="M425" s="10" t="s">
        <v>1954</v>
      </c>
      <c r="N425" s="10" t="s">
        <v>32</v>
      </c>
      <c r="O425" s="10" t="s">
        <v>31</v>
      </c>
      <c r="AC425" s="10"/>
      <c r="AD425" s="10" t="str">
        <f t="shared" si="30"/>
        <v>ListDescArt266_Média_N/A</v>
      </c>
      <c r="AE425" s="10" t="s">
        <v>1329</v>
      </c>
      <c r="AF425" s="10" t="s">
        <v>63</v>
      </c>
      <c r="AG425" s="31" t="s">
        <v>27</v>
      </c>
      <c r="AH425" s="11" t="s">
        <v>81</v>
      </c>
      <c r="AI425" s="12">
        <v>4</v>
      </c>
      <c r="AJ425" s="50" t="s">
        <v>1944</v>
      </c>
    </row>
    <row r="426" ht="13.5" customHeight="1" spans="8:36" x14ac:dyDescent="0.25">
      <c r="H426" s="25"/>
      <c r="I426" s="10" t="s">
        <v>1955</v>
      </c>
      <c r="J426" s="10" t="s">
        <v>26</v>
      </c>
      <c r="K426" s="26" t="s">
        <v>27</v>
      </c>
      <c r="L426" s="54" t="s">
        <v>1956</v>
      </c>
      <c r="M426" s="10" t="s">
        <v>1957</v>
      </c>
      <c r="N426" s="10" t="s">
        <v>32</v>
      </c>
      <c r="O426" s="10" t="s">
        <v>31</v>
      </c>
      <c r="AC426" s="10"/>
      <c r="AD426" s="10" t="str">
        <f t="shared" si="30"/>
        <v>ListDescArt266_Alta_N/A</v>
      </c>
      <c r="AE426" s="10" t="s">
        <v>1329</v>
      </c>
      <c r="AF426" s="10" t="s">
        <v>78</v>
      </c>
      <c r="AG426" s="31" t="s">
        <v>27</v>
      </c>
      <c r="AH426" s="11" t="s">
        <v>81</v>
      </c>
      <c r="AI426" s="12">
        <v>6</v>
      </c>
      <c r="AJ426" s="50" t="s">
        <v>1948</v>
      </c>
    </row>
    <row r="427" spans="8:36" x14ac:dyDescent="0.25">
      <c r="H427" s="25"/>
      <c r="I427" t="s">
        <v>1958</v>
      </c>
      <c r="J427" s="10" t="s">
        <v>26</v>
      </c>
      <c r="K427" s="26" t="s">
        <v>27</v>
      </c>
      <c r="L427" s="54" t="s">
        <v>1959</v>
      </c>
      <c r="M427" s="10" t="s">
        <v>1960</v>
      </c>
      <c r="N427" s="10" t="s">
        <v>32</v>
      </c>
      <c r="O427" s="10" t="s">
        <v>31</v>
      </c>
      <c r="AC427" s="10" t="s">
        <v>1333</v>
      </c>
      <c r="AD427" s="10" t="str">
        <f t="shared" si="30"/>
        <v>ListDescArt267_Baixa_N/A</v>
      </c>
      <c r="AE427" s="10" t="s">
        <v>1334</v>
      </c>
      <c r="AF427" s="10" t="s">
        <v>47</v>
      </c>
      <c r="AG427" s="31" t="s">
        <v>27</v>
      </c>
      <c r="AH427" s="11" t="s">
        <v>81</v>
      </c>
      <c r="AI427" s="12">
        <v>4</v>
      </c>
      <c r="AJ427" s="50" t="s">
        <v>1961</v>
      </c>
    </row>
    <row r="428" spans="8:36" x14ac:dyDescent="0.25">
      <c r="H428" s="25"/>
      <c r="I428" s="10" t="s">
        <v>1962</v>
      </c>
      <c r="J428" s="10" t="s">
        <v>26</v>
      </c>
      <c r="K428" s="26" t="s">
        <v>27</v>
      </c>
      <c r="L428" s="54" t="s">
        <v>1963</v>
      </c>
      <c r="M428" s="10" t="s">
        <v>1964</v>
      </c>
      <c r="N428" s="10" t="s">
        <v>32</v>
      </c>
      <c r="O428" s="10" t="s">
        <v>31</v>
      </c>
      <c r="AC428" s="10"/>
      <c r="AD428" s="10" t="str">
        <f t="shared" si="30"/>
        <v>ListDescArt267_Média_N/A</v>
      </c>
      <c r="AE428" s="10" t="s">
        <v>1334</v>
      </c>
      <c r="AF428" s="10" t="s">
        <v>63</v>
      </c>
      <c r="AG428" s="31" t="s">
        <v>27</v>
      </c>
      <c r="AH428" s="11" t="s">
        <v>81</v>
      </c>
      <c r="AI428" s="12">
        <v>8</v>
      </c>
      <c r="AJ428" s="50" t="s">
        <v>1965</v>
      </c>
    </row>
    <row r="429" spans="8:36" x14ac:dyDescent="0.25">
      <c r="H429" s="44"/>
      <c r="I429" s="35" t="s">
        <v>1966</v>
      </c>
      <c r="J429" s="44" t="s">
        <v>26</v>
      </c>
      <c r="K429" s="1" t="s">
        <v>27</v>
      </c>
      <c r="L429" s="59" t="s">
        <v>1967</v>
      </c>
      <c r="M429" s="44" t="s">
        <v>1968</v>
      </c>
      <c r="N429" s="44" t="s">
        <v>32</v>
      </c>
      <c r="O429" s="44" t="s">
        <v>31</v>
      </c>
      <c r="AC429" s="10"/>
      <c r="AD429" s="10" t="str">
        <f t="shared" si="30"/>
        <v>ListDescArt267_Alta_N/A</v>
      </c>
      <c r="AE429" s="10" t="s">
        <v>1334</v>
      </c>
      <c r="AF429" s="10" t="s">
        <v>78</v>
      </c>
      <c r="AG429" s="31" t="s">
        <v>27</v>
      </c>
      <c r="AH429" s="11" t="s">
        <v>81</v>
      </c>
      <c r="AI429" s="12">
        <v>12</v>
      </c>
      <c r="AJ429" s="50" t="s">
        <v>1969</v>
      </c>
    </row>
    <row r="430" spans="8:36" x14ac:dyDescent="0.25">
      <c r="H430" s="25" t="s">
        <v>496</v>
      </c>
      <c r="I430" s="50" t="s">
        <v>1970</v>
      </c>
      <c r="J430" s="10" t="s">
        <v>26</v>
      </c>
      <c r="K430" s="26" t="s">
        <v>27</v>
      </c>
      <c r="L430" s="54" t="s">
        <v>1971</v>
      </c>
      <c r="M430" s="10" t="s">
        <v>1972</v>
      </c>
      <c r="N430" s="10" t="s">
        <v>32</v>
      </c>
      <c r="O430" s="10" t="s">
        <v>31</v>
      </c>
      <c r="AC430" s="10" t="s">
        <v>1338</v>
      </c>
      <c r="AD430" s="10" t="str">
        <f t="shared" si="30"/>
        <v>ListDescArt268_Baixa_N/A</v>
      </c>
      <c r="AE430" s="10" t="s">
        <v>1339</v>
      </c>
      <c r="AF430" s="10" t="s">
        <v>47</v>
      </c>
      <c r="AG430" s="31" t="s">
        <v>27</v>
      </c>
      <c r="AH430" s="11" t="s">
        <v>81</v>
      </c>
      <c r="AI430" s="12">
        <v>2</v>
      </c>
      <c r="AJ430" s="50" t="s">
        <v>1961</v>
      </c>
    </row>
    <row r="431" spans="8:36" x14ac:dyDescent="0.25">
      <c r="H431" s="25"/>
      <c r="I431" s="10" t="s">
        <v>1973</v>
      </c>
      <c r="J431" s="10" t="s">
        <v>26</v>
      </c>
      <c r="K431" s="26" t="s">
        <v>27</v>
      </c>
      <c r="L431" s="54" t="s">
        <v>1974</v>
      </c>
      <c r="M431" s="10" t="s">
        <v>1975</v>
      </c>
      <c r="N431" s="10" t="s">
        <v>32</v>
      </c>
      <c r="O431" s="10" t="s">
        <v>31</v>
      </c>
      <c r="AC431" s="10"/>
      <c r="AD431" s="10" t="str">
        <f t="shared" si="30"/>
        <v>ListDescArt268_Média_N/A</v>
      </c>
      <c r="AE431" s="10" t="s">
        <v>1339</v>
      </c>
      <c r="AF431" s="10" t="s">
        <v>63</v>
      </c>
      <c r="AG431" s="31" t="s">
        <v>27</v>
      </c>
      <c r="AH431" s="11" t="s">
        <v>81</v>
      </c>
      <c r="AI431" s="12">
        <v>4</v>
      </c>
      <c r="AJ431" s="50" t="s">
        <v>1965</v>
      </c>
    </row>
    <row r="432" spans="8:36" x14ac:dyDescent="0.25">
      <c r="H432" s="25"/>
      <c r="I432" s="10" t="s">
        <v>1976</v>
      </c>
      <c r="J432" s="10" t="s">
        <v>26</v>
      </c>
      <c r="K432" s="26" t="s">
        <v>27</v>
      </c>
      <c r="L432" s="54" t="s">
        <v>1977</v>
      </c>
      <c r="M432" s="10" t="s">
        <v>1978</v>
      </c>
      <c r="N432" s="10" t="s">
        <v>32</v>
      </c>
      <c r="O432" s="10" t="s">
        <v>31</v>
      </c>
      <c r="AC432" s="10"/>
      <c r="AD432" s="10" t="str">
        <f t="shared" si="30"/>
        <v>ListDescArt268_Alta_N/A</v>
      </c>
      <c r="AE432" s="10" t="s">
        <v>1339</v>
      </c>
      <c r="AF432" s="10" t="s">
        <v>78</v>
      </c>
      <c r="AG432" s="31" t="s">
        <v>27</v>
      </c>
      <c r="AH432" s="11" t="s">
        <v>81</v>
      </c>
      <c r="AI432" s="12">
        <v>6</v>
      </c>
      <c r="AJ432" s="50" t="s">
        <v>1969</v>
      </c>
    </row>
    <row r="433" spans="8:36" x14ac:dyDescent="0.25">
      <c r="H433" s="25"/>
      <c r="I433" s="10" t="s">
        <v>1979</v>
      </c>
      <c r="J433" s="10" t="s">
        <v>26</v>
      </c>
      <c r="K433" s="26" t="s">
        <v>27</v>
      </c>
      <c r="L433" s="54" t="s">
        <v>1980</v>
      </c>
      <c r="M433" s="10" t="s">
        <v>1981</v>
      </c>
      <c r="N433" s="10" t="s">
        <v>32</v>
      </c>
      <c r="O433" s="10" t="s">
        <v>31</v>
      </c>
      <c r="AC433" s="10" t="s">
        <v>1342</v>
      </c>
      <c r="AD433" s="10" t="str">
        <f t="shared" ref="AD433:AD438" si="31">CONCATENATE(AE433,"_",AF433,"_",AG433)</f>
        <v>ListDescArt164_Baixa_N/A</v>
      </c>
      <c r="AE433" s="10" t="s">
        <v>1343</v>
      </c>
      <c r="AF433" s="10" t="s">
        <v>47</v>
      </c>
      <c r="AG433" s="31" t="s">
        <v>27</v>
      </c>
      <c r="AH433" s="11" t="s">
        <v>647</v>
      </c>
      <c r="AI433" s="12">
        <v>6</v>
      </c>
      <c r="AJ433" s="50" t="s">
        <v>1982</v>
      </c>
    </row>
    <row r="434" spans="8:36" x14ac:dyDescent="0.25">
      <c r="H434" s="25"/>
      <c r="I434" s="10" t="s">
        <v>1983</v>
      </c>
      <c r="J434" s="10" t="s">
        <v>26</v>
      </c>
      <c r="K434" s="26" t="s">
        <v>27</v>
      </c>
      <c r="L434" s="54" t="s">
        <v>1984</v>
      </c>
      <c r="M434" s="10" t="s">
        <v>1985</v>
      </c>
      <c r="N434" s="10" t="s">
        <v>32</v>
      </c>
      <c r="O434" s="10" t="s">
        <v>31</v>
      </c>
      <c r="AC434" s="10"/>
      <c r="AD434" s="10" t="str">
        <f t="shared" si="31"/>
        <v>ListDescArt164_Média_N/A</v>
      </c>
      <c r="AE434" s="10" t="s">
        <v>1343</v>
      </c>
      <c r="AF434" s="10" t="s">
        <v>63</v>
      </c>
      <c r="AG434" s="31" t="s">
        <v>27</v>
      </c>
      <c r="AH434" s="11" t="s">
        <v>647</v>
      </c>
      <c r="AI434" s="12">
        <v>12</v>
      </c>
      <c r="AJ434" s="50" t="s">
        <v>1986</v>
      </c>
    </row>
    <row r="435" spans="8:36" x14ac:dyDescent="0.25">
      <c r="H435" s="25"/>
      <c r="I435" s="10" t="s">
        <v>1987</v>
      </c>
      <c r="J435" s="10" t="s">
        <v>26</v>
      </c>
      <c r="K435" s="26" t="s">
        <v>27</v>
      </c>
      <c r="L435" s="54" t="s">
        <v>1988</v>
      </c>
      <c r="M435" s="10" t="s">
        <v>1989</v>
      </c>
      <c r="N435" s="10" t="s">
        <v>32</v>
      </c>
      <c r="O435" s="10" t="s">
        <v>31</v>
      </c>
      <c r="AC435" s="10"/>
      <c r="AD435" s="10" t="str">
        <f t="shared" si="31"/>
        <v>ListDescArt164_Alta_N/A</v>
      </c>
      <c r="AE435" s="10" t="s">
        <v>1343</v>
      </c>
      <c r="AF435" s="10" t="s">
        <v>78</v>
      </c>
      <c r="AG435" s="31" t="s">
        <v>27</v>
      </c>
      <c r="AH435" s="11" t="s">
        <v>647</v>
      </c>
      <c r="AI435" s="12">
        <v>24</v>
      </c>
      <c r="AJ435" s="50" t="s">
        <v>1990</v>
      </c>
    </row>
    <row r="436" spans="8:36" x14ac:dyDescent="0.25">
      <c r="H436" s="25"/>
      <c r="I436" s="10" t="s">
        <v>1991</v>
      </c>
      <c r="J436" s="10" t="s">
        <v>26</v>
      </c>
      <c r="K436" s="26" t="s">
        <v>27</v>
      </c>
      <c r="L436" s="54" t="s">
        <v>1992</v>
      </c>
      <c r="M436" s="10" t="s">
        <v>1993</v>
      </c>
      <c r="N436" s="10" t="s">
        <v>32</v>
      </c>
      <c r="O436" s="10" t="s">
        <v>31</v>
      </c>
      <c r="AC436" s="10" t="s">
        <v>1346</v>
      </c>
      <c r="AD436" s="10" t="str">
        <f t="shared" si="31"/>
        <v>ListDescArt165_Baixa_N/A</v>
      </c>
      <c r="AE436" s="10" t="s">
        <v>1347</v>
      </c>
      <c r="AF436" s="10" t="s">
        <v>47</v>
      </c>
      <c r="AG436" s="31" t="s">
        <v>27</v>
      </c>
      <c r="AH436" s="11" t="s">
        <v>647</v>
      </c>
      <c r="AI436" s="12">
        <v>3</v>
      </c>
      <c r="AJ436" s="50" t="s">
        <v>1994</v>
      </c>
    </row>
    <row r="437" ht="28.8" customHeight="1" spans="8:36" x14ac:dyDescent="0.25">
      <c r="H437" s="25"/>
      <c r="I437" s="61" t="s">
        <v>1995</v>
      </c>
      <c r="J437" s="10" t="s">
        <v>26</v>
      </c>
      <c r="K437" s="26" t="s">
        <v>27</v>
      </c>
      <c r="L437" s="54" t="s">
        <v>1996</v>
      </c>
      <c r="M437" s="10" t="s">
        <v>1997</v>
      </c>
      <c r="N437" s="10" t="s">
        <v>32</v>
      </c>
      <c r="O437" s="10" t="s">
        <v>31</v>
      </c>
      <c r="AC437" s="10"/>
      <c r="AD437" s="10" t="str">
        <f t="shared" si="31"/>
        <v>ListDescArt165_Média_N/A</v>
      </c>
      <c r="AE437" s="10" t="s">
        <v>1347</v>
      </c>
      <c r="AF437" s="10" t="s">
        <v>63</v>
      </c>
      <c r="AG437" s="31" t="s">
        <v>27</v>
      </c>
      <c r="AH437" s="11" t="s">
        <v>647</v>
      </c>
      <c r="AI437" s="12">
        <v>6</v>
      </c>
      <c r="AJ437" s="50" t="s">
        <v>1998</v>
      </c>
    </row>
    <row r="438" spans="8:36" x14ac:dyDescent="0.25">
      <c r="H438" s="25"/>
      <c r="I438" s="10" t="s">
        <v>1999</v>
      </c>
      <c r="J438" s="10" t="s">
        <v>26</v>
      </c>
      <c r="K438" s="26" t="s">
        <v>27</v>
      </c>
      <c r="L438" s="54" t="s">
        <v>2000</v>
      </c>
      <c r="M438" s="10" t="s">
        <v>2001</v>
      </c>
      <c r="N438" s="10" t="s">
        <v>32</v>
      </c>
      <c r="O438" s="10" t="s">
        <v>31</v>
      </c>
      <c r="AC438" s="10"/>
      <c r="AD438" s="10" t="str">
        <f t="shared" si="31"/>
        <v>ListDescArt165_Alta_N/A</v>
      </c>
      <c r="AE438" s="10" t="s">
        <v>1347</v>
      </c>
      <c r="AF438" s="10" t="s">
        <v>78</v>
      </c>
      <c r="AG438" s="31" t="s">
        <v>27</v>
      </c>
      <c r="AH438" s="11" t="s">
        <v>647</v>
      </c>
      <c r="AI438" s="12">
        <v>12</v>
      </c>
      <c r="AJ438" s="50" t="s">
        <v>2002</v>
      </c>
    </row>
    <row r="439" spans="8:36" x14ac:dyDescent="0.25">
      <c r="H439" s="10"/>
      <c r="I439" s="10" t="s">
        <v>2003</v>
      </c>
      <c r="J439" s="10" t="s">
        <v>26</v>
      </c>
      <c r="K439" s="26" t="s">
        <v>27</v>
      </c>
      <c r="L439" s="54" t="s">
        <v>2004</v>
      </c>
      <c r="M439" s="10" t="s">
        <v>2005</v>
      </c>
      <c r="N439" s="10" t="s">
        <v>32</v>
      </c>
      <c r="O439" s="10" t="s">
        <v>31</v>
      </c>
      <c r="AC439" s="10" t="s">
        <v>1350</v>
      </c>
      <c r="AD439" s="10" t="str">
        <f t="shared" ref="AD439:AD485" si="32">CONCATENATE(AE439,"_",AF439,"_",AG439)</f>
        <v>ListDescArt166_Baixa_N/A</v>
      </c>
      <c r="AE439" s="10" t="s">
        <v>1351</v>
      </c>
      <c r="AF439" s="10" t="s">
        <v>47</v>
      </c>
      <c r="AG439" s="31" t="s">
        <v>27</v>
      </c>
      <c r="AH439" s="11" t="s">
        <v>2006</v>
      </c>
      <c r="AI439" s="12">
        <v>10</v>
      </c>
      <c r="AJ439" s="50" t="s">
        <v>2007</v>
      </c>
    </row>
    <row r="440" spans="8:36" x14ac:dyDescent="0.25">
      <c r="H440" s="10"/>
      <c r="I440" s="10" t="s">
        <v>2008</v>
      </c>
      <c r="J440" s="10" t="s">
        <v>26</v>
      </c>
      <c r="K440" s="26" t="s">
        <v>27</v>
      </c>
      <c r="L440" s="54" t="s">
        <v>2009</v>
      </c>
      <c r="M440" s="10" t="s">
        <v>2010</v>
      </c>
      <c r="N440" s="10" t="s">
        <v>32</v>
      </c>
      <c r="O440" s="10" t="s">
        <v>31</v>
      </c>
      <c r="AC440" s="10"/>
      <c r="AD440" s="10" t="str">
        <f t="shared" si="32"/>
        <v>ListDescArt166_Média_N/A</v>
      </c>
      <c r="AE440" s="10" t="s">
        <v>1351</v>
      </c>
      <c r="AF440" s="10" t="s">
        <v>63</v>
      </c>
      <c r="AG440" s="31" t="s">
        <v>27</v>
      </c>
      <c r="AH440" s="11" t="s">
        <v>2006</v>
      </c>
      <c r="AI440" s="12">
        <v>20</v>
      </c>
      <c r="AJ440" s="50" t="s">
        <v>2011</v>
      </c>
    </row>
    <row r="441" spans="8:36" x14ac:dyDescent="0.25">
      <c r="H441" s="10"/>
      <c r="I441" s="10" t="s">
        <v>2012</v>
      </c>
      <c r="J441" s="10" t="s">
        <v>26</v>
      </c>
      <c r="K441" s="26" t="s">
        <v>27</v>
      </c>
      <c r="L441" s="54" t="s">
        <v>2013</v>
      </c>
      <c r="M441" s="10" t="s">
        <v>2014</v>
      </c>
      <c r="N441" s="10" t="s">
        <v>32</v>
      </c>
      <c r="O441" s="10" t="s">
        <v>31</v>
      </c>
      <c r="AC441" s="10"/>
      <c r="AD441" s="10" t="str">
        <f t="shared" si="32"/>
        <v>ListDescArt166_Alta_N/A</v>
      </c>
      <c r="AE441" s="10" t="s">
        <v>1351</v>
      </c>
      <c r="AF441" s="10" t="s">
        <v>78</v>
      </c>
      <c r="AG441" s="31" t="s">
        <v>27</v>
      </c>
      <c r="AH441" s="11" t="s">
        <v>2006</v>
      </c>
      <c r="AI441" s="12">
        <v>40</v>
      </c>
      <c r="AJ441" s="50" t="s">
        <v>2015</v>
      </c>
    </row>
    <row r="442" spans="8:36" x14ac:dyDescent="0.25">
      <c r="H442" s="10"/>
      <c r="I442" s="10" t="s">
        <v>2016</v>
      </c>
      <c r="J442" s="10" t="s">
        <v>26</v>
      </c>
      <c r="K442" s="26" t="s">
        <v>27</v>
      </c>
      <c r="L442" s="54" t="s">
        <v>2017</v>
      </c>
      <c r="M442" s="10" t="s">
        <v>2018</v>
      </c>
      <c r="N442" s="10" t="s">
        <v>32</v>
      </c>
      <c r="O442" s="10" t="s">
        <v>31</v>
      </c>
      <c r="AC442" s="10" t="s">
        <v>1353</v>
      </c>
      <c r="AD442" s="10" t="str">
        <f t="shared" si="32"/>
        <v>ListDescArt167_Baixa_N/A</v>
      </c>
      <c r="AE442" s="10" t="s">
        <v>1354</v>
      </c>
      <c r="AF442" s="10" t="s">
        <v>47</v>
      </c>
      <c r="AG442" s="31" t="s">
        <v>27</v>
      </c>
      <c r="AH442" s="11" t="s">
        <v>2006</v>
      </c>
      <c r="AI442" s="12">
        <v>5</v>
      </c>
      <c r="AJ442" s="50" t="s">
        <v>2019</v>
      </c>
    </row>
    <row r="443" spans="8:36" x14ac:dyDescent="0.25">
      <c r="H443" s="10"/>
      <c r="I443" s="10" t="s">
        <v>2020</v>
      </c>
      <c r="J443" s="10" t="s">
        <v>26</v>
      </c>
      <c r="K443" s="26" t="s">
        <v>27</v>
      </c>
      <c r="L443" s="54" t="s">
        <v>2021</v>
      </c>
      <c r="M443" s="57" t="s">
        <v>2022</v>
      </c>
      <c r="N443" s="10" t="s">
        <v>32</v>
      </c>
      <c r="O443" s="10" t="s">
        <v>31</v>
      </c>
      <c r="AC443" s="10"/>
      <c r="AD443" s="10" t="str">
        <f t="shared" si="32"/>
        <v>ListDescArt167_Média_N/A</v>
      </c>
      <c r="AE443" s="10" t="s">
        <v>1354</v>
      </c>
      <c r="AF443" s="10" t="s">
        <v>63</v>
      </c>
      <c r="AG443" s="31" t="s">
        <v>27</v>
      </c>
      <c r="AH443" s="11" t="s">
        <v>2006</v>
      </c>
      <c r="AI443" s="12">
        <v>10</v>
      </c>
      <c r="AJ443" s="50" t="s">
        <v>2011</v>
      </c>
    </row>
    <row r="444" spans="8:36" x14ac:dyDescent="0.25">
      <c r="H444" s="10"/>
      <c r="I444" s="10" t="s">
        <v>2023</v>
      </c>
      <c r="J444" s="10" t="s">
        <v>26</v>
      </c>
      <c r="K444" s="26" t="s">
        <v>27</v>
      </c>
      <c r="L444" s="54" t="s">
        <v>2024</v>
      </c>
      <c r="M444" s="10" t="s">
        <v>2025</v>
      </c>
      <c r="N444" s="10" t="s">
        <v>32</v>
      </c>
      <c r="O444" s="10" t="s">
        <v>31</v>
      </c>
      <c r="AC444" s="10"/>
      <c r="AD444" s="10" t="str">
        <f t="shared" si="32"/>
        <v>ListDescArt167_Alta_N/A</v>
      </c>
      <c r="AE444" s="10" t="s">
        <v>1354</v>
      </c>
      <c r="AF444" s="10" t="s">
        <v>78</v>
      </c>
      <c r="AG444" s="31" t="s">
        <v>27</v>
      </c>
      <c r="AH444" s="11" t="s">
        <v>2006</v>
      </c>
      <c r="AI444" s="12">
        <v>20</v>
      </c>
      <c r="AJ444" s="50" t="s">
        <v>2026</v>
      </c>
    </row>
    <row r="445" spans="8:36" x14ac:dyDescent="0.25">
      <c r="H445" s="10"/>
      <c r="I445" s="10" t="s">
        <v>2027</v>
      </c>
      <c r="J445" s="10" t="s">
        <v>26</v>
      </c>
      <c r="K445" s="26" t="s">
        <v>27</v>
      </c>
      <c r="L445" s="54" t="s">
        <v>2028</v>
      </c>
      <c r="M445" s="10" t="s">
        <v>2029</v>
      </c>
      <c r="N445" s="10" t="s">
        <v>32</v>
      </c>
      <c r="O445" s="10" t="s">
        <v>31</v>
      </c>
      <c r="AC445" s="10" t="s">
        <v>1356</v>
      </c>
      <c r="AD445" s="10" t="str">
        <f t="shared" si="32"/>
        <v>ListDescArt168_Baixa_N/A</v>
      </c>
      <c r="AE445" s="10" t="s">
        <v>1357</v>
      </c>
      <c r="AF445" s="10" t="s">
        <v>47</v>
      </c>
      <c r="AG445" s="31" t="s">
        <v>27</v>
      </c>
      <c r="AH445" s="11" t="s">
        <v>231</v>
      </c>
      <c r="AI445" s="12">
        <v>6</v>
      </c>
      <c r="AJ445" s="50" t="s">
        <v>2030</v>
      </c>
    </row>
    <row r="446" spans="8:36" x14ac:dyDescent="0.25">
      <c r="H446" s="10"/>
      <c r="I446" s="10" t="s">
        <v>2031</v>
      </c>
      <c r="J446" s="10" t="s">
        <v>26</v>
      </c>
      <c r="K446" s="26" t="s">
        <v>27</v>
      </c>
      <c r="L446" s="54" t="s">
        <v>2032</v>
      </c>
      <c r="M446" s="10" t="s">
        <v>2033</v>
      </c>
      <c r="N446" s="10" t="s">
        <v>32</v>
      </c>
      <c r="O446" s="10" t="s">
        <v>31</v>
      </c>
      <c r="AC446" s="10"/>
      <c r="AD446" s="10" t="str">
        <f t="shared" si="32"/>
        <v>ListDescArt168_Média_N/A</v>
      </c>
      <c r="AE446" s="10" t="s">
        <v>1357</v>
      </c>
      <c r="AF446" s="10" t="s">
        <v>63</v>
      </c>
      <c r="AG446" s="31" t="s">
        <v>27</v>
      </c>
      <c r="AH446" s="11" t="s">
        <v>231</v>
      </c>
      <c r="AI446" s="12">
        <v>12</v>
      </c>
      <c r="AJ446" s="50" t="s">
        <v>2034</v>
      </c>
    </row>
    <row r="447" spans="8:36" x14ac:dyDescent="0.25">
      <c r="H447" s="10"/>
      <c r="I447" s="10" t="s">
        <v>2035</v>
      </c>
      <c r="J447" s="10" t="s">
        <v>26</v>
      </c>
      <c r="K447" s="26" t="s">
        <v>27</v>
      </c>
      <c r="L447" s="54" t="s">
        <v>2036</v>
      </c>
      <c r="M447" s="10" t="s">
        <v>2037</v>
      </c>
      <c r="N447" s="10" t="s">
        <v>32</v>
      </c>
      <c r="O447" s="10" t="s">
        <v>31</v>
      </c>
      <c r="AC447" s="10"/>
      <c r="AD447" s="10" t="str">
        <f t="shared" si="32"/>
        <v>ListDescArt168_Alta_N/A</v>
      </c>
      <c r="AE447" s="10" t="s">
        <v>1357</v>
      </c>
      <c r="AF447" s="10" t="s">
        <v>78</v>
      </c>
      <c r="AG447" s="31" t="s">
        <v>27</v>
      </c>
      <c r="AH447" s="11" t="s">
        <v>231</v>
      </c>
      <c r="AI447" s="12">
        <v>20</v>
      </c>
      <c r="AJ447" s="50" t="s">
        <v>2038</v>
      </c>
    </row>
    <row r="448" spans="29:36" x14ac:dyDescent="0.25">
      <c r="AC448" s="10"/>
      <c r="AD448" s="10" t="str">
        <f t="shared" si="32"/>
        <v>ListDescArt168_Muito Alta_N/A</v>
      </c>
      <c r="AE448" s="10" t="s">
        <v>1357</v>
      </c>
      <c r="AF448" s="10" t="s">
        <v>168</v>
      </c>
      <c r="AG448" s="31" t="s">
        <v>27</v>
      </c>
      <c r="AH448" s="11" t="s">
        <v>231</v>
      </c>
      <c r="AI448" s="12">
        <v>30</v>
      </c>
      <c r="AJ448" s="50" t="s">
        <v>2039</v>
      </c>
    </row>
    <row r="449" spans="29:36" x14ac:dyDescent="0.25">
      <c r="AC449" s="10" t="s">
        <v>1359</v>
      </c>
      <c r="AD449" s="10" t="str">
        <f t="shared" si="32"/>
        <v>ListDescArt169_Baixa_N/A</v>
      </c>
      <c r="AE449" s="10" t="s">
        <v>1360</v>
      </c>
      <c r="AF449" s="10" t="s">
        <v>47</v>
      </c>
      <c r="AG449" s="31" t="s">
        <v>27</v>
      </c>
      <c r="AH449" s="11" t="s">
        <v>231</v>
      </c>
      <c r="AI449" s="12">
        <v>3</v>
      </c>
      <c r="AJ449" s="50" t="s">
        <v>2040</v>
      </c>
    </row>
    <row r="450" spans="29:36" x14ac:dyDescent="0.25">
      <c r="AC450" s="10"/>
      <c r="AD450" s="10" t="str">
        <f t="shared" si="32"/>
        <v>ListDescArt169_Média_N/A</v>
      </c>
      <c r="AE450" s="10" t="s">
        <v>1360</v>
      </c>
      <c r="AF450" s="10" t="s">
        <v>63</v>
      </c>
      <c r="AG450" s="31" t="s">
        <v>27</v>
      </c>
      <c r="AH450" s="11" t="s">
        <v>231</v>
      </c>
      <c r="AI450" s="12">
        <v>6</v>
      </c>
      <c r="AJ450" s="50" t="s">
        <v>2041</v>
      </c>
    </row>
    <row r="451" spans="29:36" x14ac:dyDescent="0.25">
      <c r="AC451" s="10"/>
      <c r="AD451" s="10" t="str">
        <f t="shared" si="32"/>
        <v>ListDescArt169_Alta_N/A</v>
      </c>
      <c r="AE451" s="10" t="s">
        <v>1360</v>
      </c>
      <c r="AF451" s="10" t="s">
        <v>78</v>
      </c>
      <c r="AG451" s="31" t="s">
        <v>27</v>
      </c>
      <c r="AH451" s="11" t="s">
        <v>231</v>
      </c>
      <c r="AI451" s="12">
        <v>10</v>
      </c>
      <c r="AJ451" s="50" t="s">
        <v>2042</v>
      </c>
    </row>
    <row r="452" spans="29:36" x14ac:dyDescent="0.25">
      <c r="AC452" s="10"/>
      <c r="AD452" s="10" t="str">
        <f t="shared" si="32"/>
        <v>ListDescArt169_Muito Alta_N/A</v>
      </c>
      <c r="AE452" s="10" t="s">
        <v>1360</v>
      </c>
      <c r="AF452" s="10" t="s">
        <v>168</v>
      </c>
      <c r="AG452" s="31" t="s">
        <v>27</v>
      </c>
      <c r="AH452" s="11" t="s">
        <v>231</v>
      </c>
      <c r="AI452" s="12">
        <v>15</v>
      </c>
      <c r="AJ452" s="50" t="s">
        <v>2039</v>
      </c>
    </row>
    <row r="453" spans="29:36" x14ac:dyDescent="0.25">
      <c r="AC453" s="10" t="s">
        <v>1362</v>
      </c>
      <c r="AD453" s="10" t="str">
        <f t="shared" si="32"/>
        <v>ListDescArt170_N/A_N/A</v>
      </c>
      <c r="AE453" s="10" t="s">
        <v>1363</v>
      </c>
      <c r="AF453" s="10" t="s">
        <v>27</v>
      </c>
      <c r="AG453" s="31" t="s">
        <v>27</v>
      </c>
      <c r="AH453" s="11" t="s">
        <v>2043</v>
      </c>
      <c r="AI453" s="12">
        <v>1</v>
      </c>
      <c r="AJ453" s="50" t="s">
        <v>2044</v>
      </c>
    </row>
    <row r="454" spans="29:36" x14ac:dyDescent="0.25">
      <c r="AC454" s="10" t="s">
        <v>1366</v>
      </c>
      <c r="AD454" s="10" t="str">
        <f t="shared" si="32"/>
        <v>ListDescArt171_N/A_N/A</v>
      </c>
      <c r="AE454" s="10" t="s">
        <v>1367</v>
      </c>
      <c r="AF454" s="10" t="s">
        <v>27</v>
      </c>
      <c r="AG454" s="31" t="s">
        <v>27</v>
      </c>
      <c r="AH454" s="11" t="s">
        <v>2043</v>
      </c>
      <c r="AI454" s="12">
        <v>0.5</v>
      </c>
      <c r="AJ454" s="50" t="s">
        <v>2045</v>
      </c>
    </row>
    <row r="455" spans="29:36" x14ac:dyDescent="0.25">
      <c r="AC455" s="10" t="s">
        <v>1370</v>
      </c>
      <c r="AD455" s="10" t="str">
        <f t="shared" si="32"/>
        <v>ListDescArt172_Baixa_N/A</v>
      </c>
      <c r="AE455" s="10" t="s">
        <v>1371</v>
      </c>
      <c r="AF455" s="10" t="s">
        <v>47</v>
      </c>
      <c r="AG455" s="31" t="s">
        <v>27</v>
      </c>
      <c r="AH455" s="11" t="s">
        <v>2046</v>
      </c>
      <c r="AI455" s="12">
        <v>10</v>
      </c>
      <c r="AJ455" s="50" t="s">
        <v>2047</v>
      </c>
    </row>
    <row r="456" spans="29:36" x14ac:dyDescent="0.25">
      <c r="AC456" s="10"/>
      <c r="AD456" s="10" t="str">
        <f t="shared" si="32"/>
        <v>ListDescArt172_Média_N/A</v>
      </c>
      <c r="AE456" s="10" t="s">
        <v>1371</v>
      </c>
      <c r="AF456" s="10" t="s">
        <v>63</v>
      </c>
      <c r="AG456" s="31" t="s">
        <v>27</v>
      </c>
      <c r="AH456" s="11" t="s">
        <v>2046</v>
      </c>
      <c r="AI456" s="12">
        <v>20</v>
      </c>
      <c r="AJ456" s="50" t="s">
        <v>2048</v>
      </c>
    </row>
    <row r="457" spans="29:36" x14ac:dyDescent="0.25">
      <c r="AC457" s="10"/>
      <c r="AD457" s="10" t="str">
        <f t="shared" si="32"/>
        <v>ListDescArt172_Alta_N/A</v>
      </c>
      <c r="AE457" s="10" t="s">
        <v>1371</v>
      </c>
      <c r="AF457" s="10" t="s">
        <v>78</v>
      </c>
      <c r="AG457" s="31" t="s">
        <v>27</v>
      </c>
      <c r="AH457" s="11" t="s">
        <v>2046</v>
      </c>
      <c r="AI457" s="12">
        <v>30</v>
      </c>
      <c r="AJ457" s="50" t="s">
        <v>2049</v>
      </c>
    </row>
    <row r="458" spans="29:36" x14ac:dyDescent="0.25">
      <c r="AC458" s="10" t="s">
        <v>1373</v>
      </c>
      <c r="AD458" s="10" t="str">
        <f t="shared" si="32"/>
        <v>ListDescArt173_Baixa_N/A</v>
      </c>
      <c r="AE458" s="10" t="s">
        <v>1374</v>
      </c>
      <c r="AF458" s="10" t="s">
        <v>47</v>
      </c>
      <c r="AG458" s="31" t="s">
        <v>27</v>
      </c>
      <c r="AH458" s="11" t="s">
        <v>514</v>
      </c>
      <c r="AI458" s="12">
        <v>10</v>
      </c>
      <c r="AJ458" s="50" t="s">
        <v>2050</v>
      </c>
    </row>
    <row r="459" spans="29:36" x14ac:dyDescent="0.25">
      <c r="AC459" s="10"/>
      <c r="AD459" s="10" t="str">
        <f t="shared" si="32"/>
        <v>ListDescArt173_Alta_N/A</v>
      </c>
      <c r="AE459" s="10" t="s">
        <v>1374</v>
      </c>
      <c r="AF459" s="10" t="s">
        <v>78</v>
      </c>
      <c r="AG459" s="31" t="s">
        <v>27</v>
      </c>
      <c r="AH459" s="11" t="s">
        <v>514</v>
      </c>
      <c r="AI459" s="12">
        <v>20</v>
      </c>
      <c r="AJ459" s="50" t="s">
        <v>2051</v>
      </c>
    </row>
    <row r="460" spans="29:36" x14ac:dyDescent="0.25">
      <c r="AC460" s="10" t="s">
        <v>1376</v>
      </c>
      <c r="AD460" s="10" t="str">
        <f t="shared" si="32"/>
        <v>ListDescArt174_N/A_N/A</v>
      </c>
      <c r="AE460" s="10" t="s">
        <v>1377</v>
      </c>
      <c r="AF460" s="10" t="s">
        <v>27</v>
      </c>
      <c r="AG460" s="31" t="s">
        <v>27</v>
      </c>
      <c r="AH460" s="11" t="s">
        <v>2052</v>
      </c>
      <c r="AI460" s="12">
        <v>40</v>
      </c>
      <c r="AJ460" s="50" t="s">
        <v>2053</v>
      </c>
    </row>
    <row r="461" spans="29:36" x14ac:dyDescent="0.25">
      <c r="AC461" s="10" t="s">
        <v>1379</v>
      </c>
      <c r="AD461" s="10" t="str">
        <f t="shared" si="32"/>
        <v>ListDescArt175_N/A_N/A</v>
      </c>
      <c r="AE461" s="10" t="s">
        <v>1380</v>
      </c>
      <c r="AF461" s="10" t="s">
        <v>27</v>
      </c>
      <c r="AG461" s="31" t="s">
        <v>27</v>
      </c>
      <c r="AH461" s="11" t="s">
        <v>2054</v>
      </c>
      <c r="AI461" s="12">
        <v>4</v>
      </c>
      <c r="AJ461" s="50" t="s">
        <v>2055</v>
      </c>
    </row>
    <row r="462" spans="29:36" x14ac:dyDescent="0.25">
      <c r="AC462" s="10" t="s">
        <v>1382</v>
      </c>
      <c r="AD462" s="10" t="str">
        <f t="shared" si="32"/>
        <v>ListDescArt176_N/A_N/A</v>
      </c>
      <c r="AE462" s="10" t="s">
        <v>1383</v>
      </c>
      <c r="AF462" s="10" t="s">
        <v>27</v>
      </c>
      <c r="AG462" s="31" t="s">
        <v>27</v>
      </c>
      <c r="AH462" s="11" t="s">
        <v>2056</v>
      </c>
      <c r="AI462" s="12">
        <v>4</v>
      </c>
      <c r="AJ462" s="50" t="s">
        <v>2057</v>
      </c>
    </row>
    <row r="463" spans="29:36" x14ac:dyDescent="0.25">
      <c r="AC463" s="10" t="s">
        <v>1387</v>
      </c>
      <c r="AD463" s="10" t="str">
        <f t="shared" si="32"/>
        <v>ListDescArt177_N/A_N/A</v>
      </c>
      <c r="AE463" s="10" t="s">
        <v>1388</v>
      </c>
      <c r="AF463" s="10" t="s">
        <v>27</v>
      </c>
      <c r="AG463" s="31" t="s">
        <v>27</v>
      </c>
      <c r="AH463" s="11" t="s">
        <v>2058</v>
      </c>
      <c r="AI463" s="12">
        <v>40</v>
      </c>
      <c r="AJ463" s="50" t="s">
        <v>2059</v>
      </c>
    </row>
    <row r="464" spans="29:36" x14ac:dyDescent="0.25">
      <c r="AC464" s="10" t="s">
        <v>1391</v>
      </c>
      <c r="AD464" s="10" t="str">
        <f t="shared" si="32"/>
        <v>ListDescArt178_N/A_N/A</v>
      </c>
      <c r="AE464" s="10" t="s">
        <v>1392</v>
      </c>
      <c r="AF464" s="10" t="s">
        <v>27</v>
      </c>
      <c r="AG464" s="31" t="s">
        <v>27</v>
      </c>
      <c r="AH464" s="11" t="s">
        <v>430</v>
      </c>
      <c r="AI464" s="12">
        <v>20</v>
      </c>
      <c r="AJ464" s="50" t="s">
        <v>2060</v>
      </c>
    </row>
    <row r="465" spans="29:36" x14ac:dyDescent="0.25">
      <c r="AC465" s="10" t="s">
        <v>1394</v>
      </c>
      <c r="AD465" s="10" t="str">
        <f t="shared" si="32"/>
        <v>ListDescArt179_N/A_N/A</v>
      </c>
      <c r="AE465" s="10" t="s">
        <v>1395</v>
      </c>
      <c r="AF465" s="10" t="s">
        <v>27</v>
      </c>
      <c r="AG465" s="31" t="s">
        <v>27</v>
      </c>
      <c r="AH465" s="11" t="s">
        <v>2061</v>
      </c>
      <c r="AI465" s="12">
        <v>48</v>
      </c>
      <c r="AJ465" s="50" t="s">
        <v>2062</v>
      </c>
    </row>
    <row r="466" spans="29:36" x14ac:dyDescent="0.25">
      <c r="AC466" s="10" t="s">
        <v>1398</v>
      </c>
      <c r="AD466" s="10" t="str">
        <f t="shared" si="32"/>
        <v>ListDescArt180_Baixa_N/A</v>
      </c>
      <c r="AE466" s="10" t="s">
        <v>1399</v>
      </c>
      <c r="AF466" s="10" t="s">
        <v>47</v>
      </c>
      <c r="AG466" s="31" t="s">
        <v>27</v>
      </c>
      <c r="AH466" s="11" t="s">
        <v>2063</v>
      </c>
      <c r="AI466" s="12">
        <v>1</v>
      </c>
      <c r="AJ466" s="50" t="s">
        <v>2064</v>
      </c>
    </row>
    <row r="467" spans="29:36" x14ac:dyDescent="0.25">
      <c r="AC467" s="10"/>
      <c r="AD467" s="10" t="str">
        <f t="shared" si="32"/>
        <v>ListDescArt180_Alta_N/A</v>
      </c>
      <c r="AE467" s="10" t="s">
        <v>1399</v>
      </c>
      <c r="AF467" s="10" t="s">
        <v>78</v>
      </c>
      <c r="AG467" s="31" t="s">
        <v>27</v>
      </c>
      <c r="AH467" s="11" t="s">
        <v>2063</v>
      </c>
      <c r="AI467" s="12">
        <v>4</v>
      </c>
      <c r="AJ467" s="50" t="s">
        <v>2065</v>
      </c>
    </row>
    <row r="468" spans="29:36" x14ac:dyDescent="0.25">
      <c r="AC468" s="10" t="s">
        <v>1402</v>
      </c>
      <c r="AD468" s="10" t="str">
        <f t="shared" si="32"/>
        <v>ListDescArt181_N/A_N/A</v>
      </c>
      <c r="AE468" s="10" t="s">
        <v>1403</v>
      </c>
      <c r="AF468" s="10" t="s">
        <v>27</v>
      </c>
      <c r="AG468" s="31" t="s">
        <v>27</v>
      </c>
      <c r="AH468" s="11" t="s">
        <v>2061</v>
      </c>
      <c r="AI468" s="12">
        <v>16</v>
      </c>
      <c r="AJ468" s="50" t="s">
        <v>2066</v>
      </c>
    </row>
    <row r="469" spans="29:36" x14ac:dyDescent="0.25">
      <c r="AC469" s="10" t="s">
        <v>1405</v>
      </c>
      <c r="AD469" s="10" t="str">
        <f t="shared" si="32"/>
        <v>ListDescArt182_N/A_N/A</v>
      </c>
      <c r="AE469" s="10" t="s">
        <v>1406</v>
      </c>
      <c r="AF469" s="10" t="s">
        <v>27</v>
      </c>
      <c r="AG469" s="31" t="s">
        <v>27</v>
      </c>
      <c r="AH469" s="11" t="s">
        <v>2067</v>
      </c>
      <c r="AI469" s="12">
        <v>30</v>
      </c>
      <c r="AJ469" s="50" t="s">
        <v>2068</v>
      </c>
    </row>
    <row r="470" spans="29:36" x14ac:dyDescent="0.25">
      <c r="AC470" s="10" t="s">
        <v>1410</v>
      </c>
      <c r="AD470" s="10" t="str">
        <f t="shared" si="32"/>
        <v>ListDescArt183_N/A_N/A</v>
      </c>
      <c r="AE470" s="10" t="s">
        <v>1411</v>
      </c>
      <c r="AF470" s="10" t="s">
        <v>27</v>
      </c>
      <c r="AG470" s="31" t="s">
        <v>27</v>
      </c>
      <c r="AH470" s="11" t="s">
        <v>209</v>
      </c>
      <c r="AI470" s="12">
        <v>24</v>
      </c>
      <c r="AJ470" s="50" t="s">
        <v>2069</v>
      </c>
    </row>
    <row r="471" spans="29:36" x14ac:dyDescent="0.25">
      <c r="AC471" s="10" t="s">
        <v>1414</v>
      </c>
      <c r="AD471" s="10" t="str">
        <f t="shared" si="32"/>
        <v>ListDescArt184_N/A_N/A</v>
      </c>
      <c r="AE471" s="10" t="s">
        <v>1415</v>
      </c>
      <c r="AF471" s="10" t="s">
        <v>27</v>
      </c>
      <c r="AG471" s="31" t="s">
        <v>27</v>
      </c>
      <c r="AH471" s="11" t="s">
        <v>2070</v>
      </c>
      <c r="AI471" s="12">
        <v>8</v>
      </c>
      <c r="AJ471" s="50" t="s">
        <v>2071</v>
      </c>
    </row>
    <row r="472" spans="29:36" x14ac:dyDescent="0.25">
      <c r="AC472" s="10" t="s">
        <v>1418</v>
      </c>
      <c r="AD472" s="10" t="str">
        <f t="shared" si="32"/>
        <v>ListDescArt185_Baixa_N/A</v>
      </c>
      <c r="AE472" s="10" t="s">
        <v>1419</v>
      </c>
      <c r="AF472" s="10" t="s">
        <v>47</v>
      </c>
      <c r="AG472" s="31" t="s">
        <v>27</v>
      </c>
      <c r="AH472" s="11" t="s">
        <v>2072</v>
      </c>
      <c r="AI472" s="12">
        <v>4</v>
      </c>
      <c r="AJ472" s="50" t="s">
        <v>2073</v>
      </c>
    </row>
    <row r="473" spans="29:36" x14ac:dyDescent="0.25">
      <c r="AC473" s="10"/>
      <c r="AD473" s="10" t="str">
        <f t="shared" si="32"/>
        <v>ListDescArt185_Média_N/A</v>
      </c>
      <c r="AE473" s="10" t="s">
        <v>1419</v>
      </c>
      <c r="AF473" s="10" t="s">
        <v>63</v>
      </c>
      <c r="AG473" s="31" t="s">
        <v>27</v>
      </c>
      <c r="AH473" s="11" t="s">
        <v>2072</v>
      </c>
      <c r="AI473" s="12">
        <v>12</v>
      </c>
      <c r="AJ473" s="50" t="s">
        <v>2074</v>
      </c>
    </row>
    <row r="474" spans="29:36" x14ac:dyDescent="0.25">
      <c r="AC474" s="10"/>
      <c r="AD474" s="10" t="str">
        <f t="shared" si="32"/>
        <v>ListDescArt185_Alta_N/A</v>
      </c>
      <c r="AE474" s="10" t="s">
        <v>1419</v>
      </c>
      <c r="AF474" s="10" t="s">
        <v>78</v>
      </c>
      <c r="AG474" s="31" t="s">
        <v>27</v>
      </c>
      <c r="AH474" s="11" t="s">
        <v>2072</v>
      </c>
      <c r="AI474" s="12">
        <v>20</v>
      </c>
      <c r="AJ474" s="50" t="s">
        <v>2075</v>
      </c>
    </row>
    <row r="475" spans="29:36" x14ac:dyDescent="0.25">
      <c r="AC475" s="10" t="s">
        <v>1422</v>
      </c>
      <c r="AD475" s="10" t="str">
        <f t="shared" si="32"/>
        <v>ListDescArt186_N/A_N/A</v>
      </c>
      <c r="AE475" s="10" t="s">
        <v>1423</v>
      </c>
      <c r="AF475" s="10" t="s">
        <v>27</v>
      </c>
      <c r="AG475" s="31" t="s">
        <v>27</v>
      </c>
      <c r="AH475" s="11" t="s">
        <v>2076</v>
      </c>
      <c r="AI475" s="12">
        <v>0.5</v>
      </c>
      <c r="AJ475" s="50" t="s">
        <v>2077</v>
      </c>
    </row>
    <row r="476" spans="29:36" x14ac:dyDescent="0.25">
      <c r="AC476" s="10" t="s">
        <v>1425</v>
      </c>
      <c r="AD476" s="10" t="str">
        <f t="shared" si="32"/>
        <v>ListDescArt187_N/A_N/A</v>
      </c>
      <c r="AE476" s="10" t="s">
        <v>1426</v>
      </c>
      <c r="AF476" s="10" t="s">
        <v>27</v>
      </c>
      <c r="AG476" s="31" t="s">
        <v>27</v>
      </c>
      <c r="AH476" s="11" t="s">
        <v>2076</v>
      </c>
      <c r="AI476" s="12">
        <v>0.5</v>
      </c>
      <c r="AJ476" s="50" t="s">
        <v>2078</v>
      </c>
    </row>
    <row r="477" spans="29:36" x14ac:dyDescent="0.25">
      <c r="AC477" s="10" t="s">
        <v>1429</v>
      </c>
      <c r="AD477" s="10" t="str">
        <f t="shared" si="32"/>
        <v>ListDescArt188_N/A_N/A</v>
      </c>
      <c r="AE477" s="10" t="s">
        <v>1430</v>
      </c>
      <c r="AF477" s="10" t="s">
        <v>27</v>
      </c>
      <c r="AG477" s="31" t="s">
        <v>27</v>
      </c>
      <c r="AH477" s="11" t="s">
        <v>2079</v>
      </c>
      <c r="AI477" s="12">
        <v>2</v>
      </c>
      <c r="AJ477" s="50" t="s">
        <v>2080</v>
      </c>
    </row>
    <row r="478" spans="29:36" x14ac:dyDescent="0.25">
      <c r="AC478" s="10" t="s">
        <v>1433</v>
      </c>
      <c r="AD478" s="10" t="str">
        <f t="shared" si="32"/>
        <v>ListDescArt269_N/A_N/A</v>
      </c>
      <c r="AE478" s="10" t="s">
        <v>1434</v>
      </c>
      <c r="AF478" s="10" t="s">
        <v>27</v>
      </c>
      <c r="AG478" s="31" t="s">
        <v>27</v>
      </c>
      <c r="AH478" s="62" t="s">
        <v>1581</v>
      </c>
      <c r="AI478" s="12">
        <v>0.8</v>
      </c>
      <c r="AJ478" s="50" t="s">
        <v>2081</v>
      </c>
    </row>
    <row r="479" spans="29:36" x14ac:dyDescent="0.25">
      <c r="AC479" s="10" t="s">
        <v>1437</v>
      </c>
      <c r="AD479" s="10" t="str">
        <f t="shared" si="32"/>
        <v>ListDescArt270_N/A_N/A</v>
      </c>
      <c r="AE479" s="10" t="s">
        <v>1438</v>
      </c>
      <c r="AF479" s="10" t="s">
        <v>27</v>
      </c>
      <c r="AG479" s="31" t="s">
        <v>27</v>
      </c>
      <c r="AH479" s="11" t="s">
        <v>1145</v>
      </c>
      <c r="AI479" s="12">
        <v>1.5</v>
      </c>
      <c r="AJ479" s="50" t="s">
        <v>2082</v>
      </c>
    </row>
    <row r="480" spans="29:36" x14ac:dyDescent="0.25">
      <c r="AC480" s="10" t="s">
        <v>1440</v>
      </c>
      <c r="AD480" s="10" t="str">
        <f t="shared" si="32"/>
        <v>ListDescArt280_N/A_N/A</v>
      </c>
      <c r="AE480" s="10" t="s">
        <v>1441</v>
      </c>
      <c r="AF480" s="10" t="s">
        <v>27</v>
      </c>
      <c r="AG480" s="31" t="s">
        <v>27</v>
      </c>
      <c r="AH480" s="11" t="s">
        <v>2083</v>
      </c>
      <c r="AI480" s="12">
        <v>19</v>
      </c>
      <c r="AJ480" s="50" t="s">
        <v>2084</v>
      </c>
    </row>
    <row r="481" spans="29:36" x14ac:dyDescent="0.25">
      <c r="AC481" s="10" t="s">
        <v>1443</v>
      </c>
      <c r="AD481" s="10" t="str">
        <f t="shared" si="32"/>
        <v>ListDescArt281_N/A_N/A</v>
      </c>
      <c r="AE481" s="10" t="s">
        <v>1444</v>
      </c>
      <c r="AF481" s="10" t="s">
        <v>27</v>
      </c>
      <c r="AG481" s="31" t="s">
        <v>27</v>
      </c>
      <c r="AH481" s="11" t="s">
        <v>2083</v>
      </c>
      <c r="AI481" s="12">
        <v>17</v>
      </c>
      <c r="AJ481" s="50" t="s">
        <v>2085</v>
      </c>
    </row>
    <row r="482" spans="29:36" x14ac:dyDescent="0.25">
      <c r="AC482" s="10" t="s">
        <v>1446</v>
      </c>
      <c r="AD482" s="10" t="str">
        <f t="shared" si="32"/>
        <v>ListDescArt282_N/A_N/A</v>
      </c>
      <c r="AE482" s="10" t="s">
        <v>1447</v>
      </c>
      <c r="AF482" s="10" t="s">
        <v>27</v>
      </c>
      <c r="AG482" s="31" t="s">
        <v>27</v>
      </c>
      <c r="AH482" s="11" t="s">
        <v>2083</v>
      </c>
      <c r="AI482" s="12">
        <v>9</v>
      </c>
      <c r="AJ482" s="50" t="s">
        <v>2086</v>
      </c>
    </row>
    <row r="483" spans="29:36" x14ac:dyDescent="0.25">
      <c r="AC483" s="10" t="s">
        <v>1449</v>
      </c>
      <c r="AD483" s="10" t="str">
        <f t="shared" si="32"/>
        <v>ListDescArt283_N/A_N/A</v>
      </c>
      <c r="AE483" s="10" t="s">
        <v>1450</v>
      </c>
      <c r="AF483" s="10" t="s">
        <v>27</v>
      </c>
      <c r="AG483" s="31" t="s">
        <v>27</v>
      </c>
      <c r="AH483" s="11" t="s">
        <v>1581</v>
      </c>
      <c r="AI483" s="12">
        <v>0.5</v>
      </c>
      <c r="AJ483" s="50" t="s">
        <v>2087</v>
      </c>
    </row>
    <row r="484" spans="29:36" x14ac:dyDescent="0.25">
      <c r="AC484" s="10" t="s">
        <v>1452</v>
      </c>
      <c r="AD484" s="10" t="str">
        <f t="shared" si="32"/>
        <v>ListDescArt284_N/A_N/A</v>
      </c>
      <c r="AE484" s="10" t="s">
        <v>1453</v>
      </c>
      <c r="AF484" s="10" t="s">
        <v>27</v>
      </c>
      <c r="AG484" s="31" t="s">
        <v>27</v>
      </c>
      <c r="AH484" s="11" t="s">
        <v>2088</v>
      </c>
      <c r="AI484" s="12">
        <v>0.5</v>
      </c>
      <c r="AJ484" s="50" t="s">
        <v>2089</v>
      </c>
    </row>
    <row r="485" spans="29:36" x14ac:dyDescent="0.25">
      <c r="AC485" s="10" t="s">
        <v>1455</v>
      </c>
      <c r="AD485" s="10" t="str">
        <f t="shared" si="32"/>
        <v>ListDescArt432_N/A_N/A</v>
      </c>
      <c r="AE485" s="10" t="s">
        <v>1456</v>
      </c>
      <c r="AF485" s="10" t="s">
        <v>27</v>
      </c>
      <c r="AG485" s="31" t="s">
        <v>27</v>
      </c>
      <c r="AH485" s="34" t="s">
        <v>2090</v>
      </c>
      <c r="AI485" s="12">
        <v>75</v>
      </c>
      <c r="AJ485" s="10" t="s">
        <v>2091</v>
      </c>
    </row>
    <row r="486" spans="29:36" x14ac:dyDescent="0.25">
      <c r="AC486" s="10" t="s">
        <v>1458</v>
      </c>
      <c r="AD486" s="10" t="str">
        <f>CONCATENATE(AE486,"_",AF486,"_",AG486)</f>
        <v>ListDescArt349_N/A_N/A</v>
      </c>
      <c r="AE486" s="10" t="s">
        <v>1459</v>
      </c>
      <c r="AF486" s="10" t="s">
        <v>27</v>
      </c>
      <c r="AG486" s="31" t="s">
        <v>27</v>
      </c>
      <c r="AH486" s="34" t="s">
        <v>2092</v>
      </c>
      <c r="AI486" s="12">
        <v>1.5</v>
      </c>
      <c r="AJ486" s="10" t="s">
        <v>2093</v>
      </c>
    </row>
    <row r="487" spans="29:36" x14ac:dyDescent="0.25">
      <c r="AC487" s="10" t="s">
        <v>1461</v>
      </c>
      <c r="AD487" s="10" t="str">
        <f t="shared" ref="AD487:AD489" si="33">CONCATENATE(AE487,"_",AF487,"_",AG487)</f>
        <v>ListDescArt490_N/A_N/A</v>
      </c>
      <c r="AE487" t="s">
        <v>628</v>
      </c>
      <c r="AF487" s="10" t="s">
        <v>27</v>
      </c>
      <c r="AG487" s="31" t="s">
        <v>27</v>
      </c>
      <c r="AH487" s="3" t="s">
        <v>438</v>
      </c>
      <c r="AI487" s="4">
        <v>16</v>
      </c>
      <c r="AJ487" t="s">
        <v>2094</v>
      </c>
    </row>
    <row r="488" spans="29:36" x14ac:dyDescent="0.25">
      <c r="AC488" s="10" t="s">
        <v>1463</v>
      </c>
      <c r="AD488" s="10" t="str">
        <f t="shared" si="33"/>
        <v>ListDescArt491_N/A_N/A</v>
      </c>
      <c r="AE488" t="s">
        <v>1464</v>
      </c>
      <c r="AF488" s="10" t="s">
        <v>27</v>
      </c>
      <c r="AG488" s="31" t="s">
        <v>27</v>
      </c>
      <c r="AH488" s="3" t="s">
        <v>438</v>
      </c>
      <c r="AI488" s="4">
        <v>32</v>
      </c>
      <c r="AJ488" t="s">
        <v>2095</v>
      </c>
    </row>
    <row r="489" spans="29:36" x14ac:dyDescent="0.25">
      <c r="AC489" s="10" t="s">
        <v>1467</v>
      </c>
      <c r="AD489" s="10" t="str">
        <f t="shared" si="33"/>
        <v>ListDescArt492_N/A_N/A</v>
      </c>
      <c r="AE489" s="63" t="s">
        <v>1468</v>
      </c>
      <c r="AF489" s="10" t="s">
        <v>27</v>
      </c>
      <c r="AG489" s="31" t="s">
        <v>27</v>
      </c>
      <c r="AH489" s="3" t="s">
        <v>2096</v>
      </c>
      <c r="AI489" s="4">
        <v>20</v>
      </c>
      <c r="AJ489" t="s">
        <v>2097</v>
      </c>
    </row>
    <row r="490" spans="29:36" x14ac:dyDescent="0.25">
      <c r="AC490" s="10" t="s">
        <v>1471</v>
      </c>
      <c r="AD490" s="10" t="str">
        <f t="shared" ref="AD490:AD515" si="34">CONCATENATE(AE490,"_",AF490,"_",AG490)</f>
        <v>ListDescArt222_N/A_N/A</v>
      </c>
      <c r="AE490" s="10" t="s">
        <v>1472</v>
      </c>
      <c r="AF490" s="10" t="s">
        <v>27</v>
      </c>
      <c r="AG490" s="31" t="s">
        <v>27</v>
      </c>
      <c r="AH490" s="11" t="s">
        <v>2098</v>
      </c>
      <c r="AI490" s="12">
        <v>16</v>
      </c>
      <c r="AJ490" s="10" t="s">
        <v>2099</v>
      </c>
    </row>
    <row r="491" spans="29:36" x14ac:dyDescent="0.25">
      <c r="AC491" s="10" t="s">
        <v>1475</v>
      </c>
      <c r="AD491" s="10" t="str">
        <f t="shared" si="34"/>
        <v>ListDescArt223_N/A_N/A</v>
      </c>
      <c r="AE491" s="10" t="s">
        <v>1476</v>
      </c>
      <c r="AF491" s="10" t="s">
        <v>27</v>
      </c>
      <c r="AG491" s="31" t="s">
        <v>27</v>
      </c>
      <c r="AH491" s="11" t="s">
        <v>2098</v>
      </c>
      <c r="AI491" s="12">
        <v>5</v>
      </c>
      <c r="AJ491" s="10" t="s">
        <v>1474</v>
      </c>
    </row>
    <row r="492" spans="29:36" x14ac:dyDescent="0.25">
      <c r="AC492" s="10" t="s">
        <v>1479</v>
      </c>
      <c r="AD492" s="10" t="str">
        <f t="shared" si="34"/>
        <v>ListDescArt224_N/A_N/A</v>
      </c>
      <c r="AE492" s="10" t="s">
        <v>1480</v>
      </c>
      <c r="AF492" s="10" t="s">
        <v>27</v>
      </c>
      <c r="AG492" s="31" t="s">
        <v>27</v>
      </c>
      <c r="AH492" s="11" t="s">
        <v>2098</v>
      </c>
      <c r="AI492" s="12">
        <v>10</v>
      </c>
      <c r="AJ492" s="10" t="s">
        <v>1478</v>
      </c>
    </row>
    <row r="493" spans="29:36" x14ac:dyDescent="0.25">
      <c r="AC493" s="10" t="s">
        <v>1483</v>
      </c>
      <c r="AD493" s="10" t="str">
        <f t="shared" si="34"/>
        <v>ListDescArt225_N/A_N/A</v>
      </c>
      <c r="AE493" s="10" t="s">
        <v>1484</v>
      </c>
      <c r="AF493" s="10" t="s">
        <v>27</v>
      </c>
      <c r="AG493" s="31" t="s">
        <v>27</v>
      </c>
      <c r="AH493" s="11" t="s">
        <v>2098</v>
      </c>
      <c r="AI493" s="12">
        <v>15</v>
      </c>
      <c r="AJ493" s="10" t="s">
        <v>1482</v>
      </c>
    </row>
    <row r="494" spans="29:36" x14ac:dyDescent="0.25">
      <c r="AC494" s="10" t="s">
        <v>1487</v>
      </c>
      <c r="AD494" s="10" t="str">
        <f t="shared" si="34"/>
        <v>ListDescArt226_N/A_N/A</v>
      </c>
      <c r="AE494" s="10" t="s">
        <v>1488</v>
      </c>
      <c r="AF494" s="10" t="s">
        <v>27</v>
      </c>
      <c r="AG494" s="31" t="s">
        <v>27</v>
      </c>
      <c r="AH494" s="11" t="s">
        <v>2098</v>
      </c>
      <c r="AI494" s="12">
        <v>15</v>
      </c>
      <c r="AJ494" s="10" t="s">
        <v>1486</v>
      </c>
    </row>
    <row r="495" spans="29:36" x14ac:dyDescent="0.25">
      <c r="AC495" s="10" t="s">
        <v>1491</v>
      </c>
      <c r="AD495" s="10" t="str">
        <f t="shared" si="34"/>
        <v>ListDescArt227_N/A_N/A</v>
      </c>
      <c r="AE495" s="10" t="s">
        <v>1492</v>
      </c>
      <c r="AF495" s="10" t="s">
        <v>27</v>
      </c>
      <c r="AG495" s="31" t="s">
        <v>27</v>
      </c>
      <c r="AH495" s="11" t="s">
        <v>2098</v>
      </c>
      <c r="AI495" s="12">
        <v>6</v>
      </c>
      <c r="AJ495" s="10" t="s">
        <v>1490</v>
      </c>
    </row>
    <row r="496" spans="29:36" x14ac:dyDescent="0.25">
      <c r="AC496" s="10" t="s">
        <v>1494</v>
      </c>
      <c r="AD496" s="10" t="str">
        <f t="shared" si="34"/>
        <v>ListDescArt228_N/A_N/A</v>
      </c>
      <c r="AE496" s="10" t="s">
        <v>1495</v>
      </c>
      <c r="AF496" s="10" t="s">
        <v>27</v>
      </c>
      <c r="AG496" s="31" t="s">
        <v>27</v>
      </c>
      <c r="AH496" s="11" t="s">
        <v>2098</v>
      </c>
      <c r="AI496" s="12">
        <v>6</v>
      </c>
      <c r="AJ496" s="10" t="s">
        <v>1493</v>
      </c>
    </row>
    <row r="497" spans="29:36" x14ac:dyDescent="0.25">
      <c r="AC497" s="10" t="s">
        <v>1498</v>
      </c>
      <c r="AD497" s="10" t="str">
        <f t="shared" si="34"/>
        <v>ListDescArt229_N/A_N/A</v>
      </c>
      <c r="AE497" s="10" t="s">
        <v>1499</v>
      </c>
      <c r="AF497" s="10" t="s">
        <v>27</v>
      </c>
      <c r="AG497" s="31" t="s">
        <v>27</v>
      </c>
      <c r="AH497" s="11" t="s">
        <v>2098</v>
      </c>
      <c r="AI497" s="12">
        <v>12</v>
      </c>
      <c r="AJ497" s="10" t="s">
        <v>1497</v>
      </c>
    </row>
    <row r="498" spans="29:36" x14ac:dyDescent="0.25">
      <c r="AC498" s="10" t="s">
        <v>1501</v>
      </c>
      <c r="AD498" s="10" t="str">
        <f t="shared" si="34"/>
        <v>ListDescArt302_N/A_N/A</v>
      </c>
      <c r="AE498" s="10" t="s">
        <v>1502</v>
      </c>
      <c r="AF498" s="10" t="s">
        <v>27</v>
      </c>
      <c r="AG498" s="31" t="s">
        <v>27</v>
      </c>
      <c r="AH498" s="11" t="s">
        <v>2098</v>
      </c>
      <c r="AI498" s="12">
        <v>5</v>
      </c>
      <c r="AJ498" s="10" t="s">
        <v>2100</v>
      </c>
    </row>
    <row r="499" spans="29:36" x14ac:dyDescent="0.25">
      <c r="AC499" s="10" t="s">
        <v>1505</v>
      </c>
      <c r="AD499" s="10" t="str">
        <f t="shared" si="34"/>
        <v>ListDescArt303_N/A_N/A</v>
      </c>
      <c r="AE499" s="10" t="s">
        <v>1506</v>
      </c>
      <c r="AF499" s="10" t="s">
        <v>27</v>
      </c>
      <c r="AG499" s="31" t="s">
        <v>27</v>
      </c>
      <c r="AH499" s="11" t="s">
        <v>2098</v>
      </c>
      <c r="AI499" s="12">
        <v>10</v>
      </c>
      <c r="AJ499" s="10" t="s">
        <v>1504</v>
      </c>
    </row>
    <row r="500" spans="29:36" x14ac:dyDescent="0.25">
      <c r="AC500" s="10" t="s">
        <v>1509</v>
      </c>
      <c r="AD500" s="10" t="str">
        <f t="shared" si="34"/>
        <v>ListDescArt304_N/A_N/A</v>
      </c>
      <c r="AE500" s="10" t="s">
        <v>1510</v>
      </c>
      <c r="AF500" s="10" t="s">
        <v>27</v>
      </c>
      <c r="AG500" s="31" t="s">
        <v>27</v>
      </c>
      <c r="AH500" s="11" t="s">
        <v>2098</v>
      </c>
      <c r="AI500" s="12">
        <v>10</v>
      </c>
      <c r="AJ500" s="10" t="s">
        <v>1508</v>
      </c>
    </row>
    <row r="501" spans="29:36" x14ac:dyDescent="0.25">
      <c r="AC501" s="10" t="s">
        <v>1513</v>
      </c>
      <c r="AD501" s="10" t="str">
        <f t="shared" si="34"/>
        <v>ListDescArt305_N/A_N/A</v>
      </c>
      <c r="AE501" s="10" t="s">
        <v>1514</v>
      </c>
      <c r="AF501" s="10" t="s">
        <v>27</v>
      </c>
      <c r="AG501" s="31" t="s">
        <v>27</v>
      </c>
      <c r="AH501" s="11" t="s">
        <v>2098</v>
      </c>
      <c r="AI501" s="12">
        <v>20</v>
      </c>
      <c r="AJ501" s="10" t="s">
        <v>1512</v>
      </c>
    </row>
    <row r="502" spans="29:36" x14ac:dyDescent="0.25">
      <c r="AC502" s="10" t="s">
        <v>1517</v>
      </c>
      <c r="AD502" s="10" t="str">
        <f t="shared" si="34"/>
        <v>ListDescArt306_N/A_N/A</v>
      </c>
      <c r="AE502" s="10" t="s">
        <v>1518</v>
      </c>
      <c r="AF502" s="10" t="s">
        <v>27</v>
      </c>
      <c r="AG502" s="31" t="s">
        <v>27</v>
      </c>
      <c r="AH502" s="11" t="s">
        <v>2098</v>
      </c>
      <c r="AI502" s="12">
        <v>5</v>
      </c>
      <c r="AJ502" s="10" t="s">
        <v>2101</v>
      </c>
    </row>
    <row r="503" spans="29:36" x14ac:dyDescent="0.25">
      <c r="AC503" s="10" t="s">
        <v>1521</v>
      </c>
      <c r="AD503" s="10" t="str">
        <f t="shared" si="34"/>
        <v>ListDescArt307_N/A_N/A</v>
      </c>
      <c r="AE503" s="10" t="s">
        <v>1522</v>
      </c>
      <c r="AF503" s="10" t="s">
        <v>27</v>
      </c>
      <c r="AG503" s="31" t="s">
        <v>27</v>
      </c>
      <c r="AH503" s="11" t="s">
        <v>2098</v>
      </c>
      <c r="AI503" s="12">
        <v>12</v>
      </c>
      <c r="AJ503" s="10" t="s">
        <v>2102</v>
      </c>
    </row>
    <row r="504" spans="29:36" x14ac:dyDescent="0.25">
      <c r="AC504" s="10" t="s">
        <v>1525</v>
      </c>
      <c r="AD504" s="10" t="str">
        <f t="shared" si="34"/>
        <v>ListDescArt308_N/A_N/A</v>
      </c>
      <c r="AE504" s="10" t="s">
        <v>1526</v>
      </c>
      <c r="AF504" s="10" t="s">
        <v>27</v>
      </c>
      <c r="AG504" s="31" t="s">
        <v>27</v>
      </c>
      <c r="AH504" s="11" t="s">
        <v>2098</v>
      </c>
      <c r="AI504" s="12">
        <v>4</v>
      </c>
      <c r="AJ504" s="10" t="s">
        <v>2103</v>
      </c>
    </row>
    <row r="505" spans="29:36" x14ac:dyDescent="0.25">
      <c r="AC505" s="10" t="s">
        <v>1529</v>
      </c>
      <c r="AD505" s="10" t="str">
        <f t="shared" si="34"/>
        <v>ListDescArt309_N/A_N/A</v>
      </c>
      <c r="AE505" s="10" t="s">
        <v>1530</v>
      </c>
      <c r="AF505" s="10" t="s">
        <v>27</v>
      </c>
      <c r="AG505" s="31" t="s">
        <v>27</v>
      </c>
      <c r="AH505" s="11" t="s">
        <v>2098</v>
      </c>
      <c r="AI505" s="12">
        <v>5</v>
      </c>
      <c r="AJ505" s="10" t="s">
        <v>2104</v>
      </c>
    </row>
    <row r="506" spans="29:36" x14ac:dyDescent="0.25">
      <c r="AC506" s="10" t="s">
        <v>1533</v>
      </c>
      <c r="AD506" s="10" t="str">
        <f t="shared" si="34"/>
        <v>ListDescArt469_N/A_N/A</v>
      </c>
      <c r="AE506" s="10" t="s">
        <v>1534</v>
      </c>
      <c r="AF506" s="10" t="s">
        <v>27</v>
      </c>
      <c r="AG506" s="31" t="s">
        <v>27</v>
      </c>
      <c r="AH506" s="11" t="s">
        <v>2098</v>
      </c>
      <c r="AI506" s="12">
        <v>12</v>
      </c>
      <c r="AJ506" s="10" t="s">
        <v>2105</v>
      </c>
    </row>
    <row r="507" spans="29:36" x14ac:dyDescent="0.25">
      <c r="AC507" s="10" t="s">
        <v>1537</v>
      </c>
      <c r="AD507" s="10" t="str">
        <f t="shared" si="34"/>
        <v>ListDescArt470_N/A_N/A</v>
      </c>
      <c r="AE507" s="10" t="s">
        <v>1538</v>
      </c>
      <c r="AF507" s="10" t="s">
        <v>27</v>
      </c>
      <c r="AG507" s="31" t="s">
        <v>27</v>
      </c>
      <c r="AH507" s="11" t="s">
        <v>2098</v>
      </c>
      <c r="AI507" s="12">
        <v>8</v>
      </c>
      <c r="AJ507" s="10" t="s">
        <v>2106</v>
      </c>
    </row>
    <row r="508" spans="29:36" x14ac:dyDescent="0.25">
      <c r="AC508" s="10" t="s">
        <v>1541</v>
      </c>
      <c r="AD508" s="10" t="str">
        <f t="shared" si="34"/>
        <v>ListDescArt471_N/A_N/A</v>
      </c>
      <c r="AE508" s="10" t="s">
        <v>1542</v>
      </c>
      <c r="AF508" s="10" t="s">
        <v>27</v>
      </c>
      <c r="AG508" s="31" t="s">
        <v>27</v>
      </c>
      <c r="AH508" s="11" t="s">
        <v>2098</v>
      </c>
      <c r="AI508" s="12">
        <v>4</v>
      </c>
      <c r="AJ508" s="10" t="s">
        <v>2107</v>
      </c>
    </row>
    <row r="509" spans="29:36" x14ac:dyDescent="0.25">
      <c r="AC509" s="10" t="s">
        <v>1545</v>
      </c>
      <c r="AD509" s="10" t="str">
        <f t="shared" si="34"/>
        <v>ListDescArt472_N/A_N/A</v>
      </c>
      <c r="AE509" s="10" t="s">
        <v>1546</v>
      </c>
      <c r="AF509" s="10" t="s">
        <v>27</v>
      </c>
      <c r="AG509" s="31" t="s">
        <v>27</v>
      </c>
      <c r="AH509" s="11" t="s">
        <v>2098</v>
      </c>
      <c r="AI509" s="12">
        <v>4</v>
      </c>
      <c r="AJ509" s="10" t="s">
        <v>2108</v>
      </c>
    </row>
    <row r="510" spans="29:36" x14ac:dyDescent="0.25">
      <c r="AC510" s="10" t="s">
        <v>1549</v>
      </c>
      <c r="AD510" s="10" t="str">
        <f t="shared" si="34"/>
        <v>ListDescArt473_N/A_N/A</v>
      </c>
      <c r="AE510" s="10" t="s">
        <v>1550</v>
      </c>
      <c r="AF510" s="10" t="s">
        <v>27</v>
      </c>
      <c r="AG510" s="31" t="s">
        <v>27</v>
      </c>
      <c r="AH510" s="11" t="s">
        <v>2098</v>
      </c>
      <c r="AI510" s="12">
        <v>8</v>
      </c>
      <c r="AJ510" s="10" t="s">
        <v>2109</v>
      </c>
    </row>
    <row r="511" spans="29:36" x14ac:dyDescent="0.25">
      <c r="AC511" s="10" t="s">
        <v>1553</v>
      </c>
      <c r="AD511" s="10" t="str">
        <f t="shared" si="34"/>
        <v>ListDescArt474_N/A_N/A</v>
      </c>
      <c r="AE511" s="10" t="s">
        <v>1554</v>
      </c>
      <c r="AF511" s="10" t="s">
        <v>27</v>
      </c>
      <c r="AG511" s="31" t="s">
        <v>27</v>
      </c>
      <c r="AH511" s="11" t="s">
        <v>2098</v>
      </c>
      <c r="AI511" s="12">
        <v>5</v>
      </c>
      <c r="AJ511" s="10" t="s">
        <v>2110</v>
      </c>
    </row>
    <row r="512" spans="29:36" x14ac:dyDescent="0.25">
      <c r="AC512" s="10" t="s">
        <v>1557</v>
      </c>
      <c r="AD512" s="10" t="str">
        <f t="shared" si="34"/>
        <v>ListDescArt475_N/A_N/A</v>
      </c>
      <c r="AE512" s="10" t="s">
        <v>1558</v>
      </c>
      <c r="AF512" s="10" t="s">
        <v>27</v>
      </c>
      <c r="AG512" s="31" t="s">
        <v>27</v>
      </c>
      <c r="AH512" s="11" t="s">
        <v>2098</v>
      </c>
      <c r="AI512" s="12">
        <v>5</v>
      </c>
      <c r="AJ512" s="10" t="s">
        <v>2111</v>
      </c>
    </row>
    <row r="513" spans="29:36" x14ac:dyDescent="0.25">
      <c r="AC513" s="10" t="s">
        <v>1560</v>
      </c>
      <c r="AD513" s="10" t="str">
        <f t="shared" si="34"/>
        <v>ListDescArt476_N/A_N/A</v>
      </c>
      <c r="AE513" s="10" t="s">
        <v>1561</v>
      </c>
      <c r="AF513" s="10" t="s">
        <v>27</v>
      </c>
      <c r="AG513" s="31" t="s">
        <v>27</v>
      </c>
      <c r="AH513" s="11" t="s">
        <v>2098</v>
      </c>
      <c r="AI513" s="12">
        <v>3</v>
      </c>
      <c r="AJ513" s="10" t="s">
        <v>2112</v>
      </c>
    </row>
    <row r="514" spans="29:36" x14ac:dyDescent="0.25">
      <c r="AC514" s="10" t="s">
        <v>1564</v>
      </c>
      <c r="AD514" s="10" t="str">
        <f t="shared" si="34"/>
        <v>ListDescArt477_N/A_N/A</v>
      </c>
      <c r="AE514" s="10" t="s">
        <v>1565</v>
      </c>
      <c r="AF514" s="10" t="s">
        <v>27</v>
      </c>
      <c r="AG514" s="31" t="s">
        <v>27</v>
      </c>
      <c r="AH514" s="11" t="s">
        <v>2098</v>
      </c>
      <c r="AI514" s="12">
        <v>10</v>
      </c>
      <c r="AJ514" s="10" t="s">
        <v>2113</v>
      </c>
    </row>
    <row r="515" spans="29:36" x14ac:dyDescent="0.25">
      <c r="AC515" s="10" t="s">
        <v>1567</v>
      </c>
      <c r="AD515" s="10" t="str">
        <f t="shared" si="34"/>
        <v>ListDescArt478_N/A_N/A</v>
      </c>
      <c r="AE515" s="10" t="s">
        <v>1568</v>
      </c>
      <c r="AF515" s="10" t="s">
        <v>27</v>
      </c>
      <c r="AG515" s="31" t="s">
        <v>27</v>
      </c>
      <c r="AH515" s="11" t="s">
        <v>2098</v>
      </c>
      <c r="AI515" s="12">
        <v>3</v>
      </c>
      <c r="AJ515" s="10" t="s">
        <v>2114</v>
      </c>
    </row>
    <row r="516" spans="29:36" x14ac:dyDescent="0.25">
      <c r="AC516" s="10" t="s">
        <v>1571</v>
      </c>
      <c r="AD516" s="10" t="str">
        <f t="shared" ref="AD516:AD524" si="35">CONCATENATE(AE516,"_",AF516,"_",AG516)</f>
        <v>ListDescArt271_Baixa_N/A</v>
      </c>
      <c r="AE516" s="10" t="s">
        <v>1572</v>
      </c>
      <c r="AF516" s="10" t="s">
        <v>47</v>
      </c>
      <c r="AG516" s="31" t="s">
        <v>27</v>
      </c>
      <c r="AH516" s="11" t="s">
        <v>2115</v>
      </c>
      <c r="AI516" s="12">
        <v>12</v>
      </c>
      <c r="AJ516" s="50" t="s">
        <v>2116</v>
      </c>
    </row>
    <row r="517" spans="29:36" x14ac:dyDescent="0.25">
      <c r="AC517" s="10"/>
      <c r="AD517" s="10" t="str">
        <f t="shared" si="35"/>
        <v>ListDescArt271_Média_N/A</v>
      </c>
      <c r="AE517" s="10" t="s">
        <v>1572</v>
      </c>
      <c r="AF517" s="10" t="s">
        <v>63</v>
      </c>
      <c r="AG517" s="31" t="s">
        <v>27</v>
      </c>
      <c r="AH517" s="11" t="s">
        <v>2115</v>
      </c>
      <c r="AI517" s="12">
        <v>24</v>
      </c>
      <c r="AJ517" s="50" t="s">
        <v>2117</v>
      </c>
    </row>
    <row r="518" spans="29:36" x14ac:dyDescent="0.25">
      <c r="AC518" s="10"/>
      <c r="AD518" s="10" t="str">
        <f t="shared" si="35"/>
        <v>ListDescArt271_Alta_N/A</v>
      </c>
      <c r="AE518" s="10" t="s">
        <v>1572</v>
      </c>
      <c r="AF518" s="10" t="s">
        <v>78</v>
      </c>
      <c r="AG518" s="31" t="s">
        <v>27</v>
      </c>
      <c r="AH518" s="11" t="s">
        <v>2115</v>
      </c>
      <c r="AI518" s="12">
        <v>72</v>
      </c>
      <c r="AJ518" s="50" t="s">
        <v>2118</v>
      </c>
    </row>
    <row r="519" spans="29:36" x14ac:dyDescent="0.25">
      <c r="AC519" s="10" t="s">
        <v>1575</v>
      </c>
      <c r="AD519" s="10" t="str">
        <f t="shared" si="35"/>
        <v>ListDescArt272_Baixa_N/A</v>
      </c>
      <c r="AE519" s="10" t="s">
        <v>1576</v>
      </c>
      <c r="AF519" s="10" t="s">
        <v>47</v>
      </c>
      <c r="AG519" s="31" t="s">
        <v>27</v>
      </c>
      <c r="AH519" s="11" t="s">
        <v>2115</v>
      </c>
      <c r="AI519" s="12">
        <v>12</v>
      </c>
      <c r="AJ519" s="50" t="s">
        <v>2119</v>
      </c>
    </row>
    <row r="520" spans="29:36" x14ac:dyDescent="0.25">
      <c r="AC520" s="10"/>
      <c r="AD520" s="10" t="str">
        <f t="shared" si="35"/>
        <v>ListDescArt272_Alta_N/A</v>
      </c>
      <c r="AE520" s="10" t="s">
        <v>1576</v>
      </c>
      <c r="AF520" s="10" t="s">
        <v>78</v>
      </c>
      <c r="AG520" s="31" t="s">
        <v>27</v>
      </c>
      <c r="AH520" s="11" t="s">
        <v>2115</v>
      </c>
      <c r="AI520" s="12">
        <v>24</v>
      </c>
      <c r="AJ520" s="50" t="s">
        <v>2120</v>
      </c>
    </row>
    <row r="521" spans="29:36" x14ac:dyDescent="0.25">
      <c r="AC521" s="10" t="s">
        <v>1579</v>
      </c>
      <c r="AD521" s="10" t="str">
        <f t="shared" si="35"/>
        <v>ListDescArt273_Baixa_N/A</v>
      </c>
      <c r="AE521" s="10" t="s">
        <v>1580</v>
      </c>
      <c r="AF521" s="10" t="s">
        <v>47</v>
      </c>
      <c r="AG521" s="31" t="s">
        <v>27</v>
      </c>
      <c r="AH521" s="11" t="s">
        <v>2121</v>
      </c>
      <c r="AI521" s="12">
        <v>2</v>
      </c>
      <c r="AJ521" s="50" t="s">
        <v>2122</v>
      </c>
    </row>
    <row r="522" spans="29:36" x14ac:dyDescent="0.25">
      <c r="AC522" s="10"/>
      <c r="AD522" s="10" t="str">
        <f t="shared" si="35"/>
        <v>ListDescArt273_Média_N/A</v>
      </c>
      <c r="AE522" s="10" t="s">
        <v>1580</v>
      </c>
      <c r="AF522" s="10" t="s">
        <v>63</v>
      </c>
      <c r="AG522" s="31" t="s">
        <v>27</v>
      </c>
      <c r="AH522" s="11" t="s">
        <v>2121</v>
      </c>
      <c r="AI522" s="12">
        <v>4</v>
      </c>
      <c r="AJ522" s="50" t="s">
        <v>2123</v>
      </c>
    </row>
    <row r="523" spans="29:36" x14ac:dyDescent="0.25">
      <c r="AC523" s="10"/>
      <c r="AD523" s="10" t="str">
        <f t="shared" si="35"/>
        <v>ListDescArt273_Alta_N/A</v>
      </c>
      <c r="AE523" s="10" t="s">
        <v>1580</v>
      </c>
      <c r="AF523" s="10" t="s">
        <v>78</v>
      </c>
      <c r="AG523" s="31" t="s">
        <v>27</v>
      </c>
      <c r="AH523" s="11" t="s">
        <v>2121</v>
      </c>
      <c r="AI523" s="12">
        <v>12</v>
      </c>
      <c r="AJ523" s="50" t="s">
        <v>2124</v>
      </c>
    </row>
    <row r="524" spans="29:36" x14ac:dyDescent="0.25">
      <c r="AC524" s="10" t="s">
        <v>1584</v>
      </c>
      <c r="AD524" s="10" t="str">
        <f t="shared" si="35"/>
        <v>ListDescArt274_N/A_N/A</v>
      </c>
      <c r="AE524" s="10" t="s">
        <v>1585</v>
      </c>
      <c r="AF524" s="10" t="s">
        <v>27</v>
      </c>
      <c r="AG524" s="31" t="s">
        <v>27</v>
      </c>
      <c r="AH524" s="11" t="s">
        <v>2125</v>
      </c>
      <c r="AI524" s="12">
        <v>30</v>
      </c>
      <c r="AJ524" s="10" t="s">
        <v>2126</v>
      </c>
    </row>
    <row r="525" spans="29:36" x14ac:dyDescent="0.25">
      <c r="AC525" s="10" t="s">
        <v>1588</v>
      </c>
      <c r="AD525" s="10" t="str">
        <f t="shared" ref="AD525:AD540" si="36">CONCATENATE(AE525,"_",AF525,"_",AG525)</f>
        <v>ListDescArt275_N/A_N/A</v>
      </c>
      <c r="AE525" s="10" t="s">
        <v>1589</v>
      </c>
      <c r="AF525" s="10" t="s">
        <v>27</v>
      </c>
      <c r="AG525" s="31" t="s">
        <v>27</v>
      </c>
      <c r="AH525" s="11" t="s">
        <v>2125</v>
      </c>
      <c r="AI525" s="12">
        <v>16</v>
      </c>
      <c r="AJ525" s="10" t="s">
        <v>2127</v>
      </c>
    </row>
    <row r="526" spans="29:36" x14ac:dyDescent="0.25">
      <c r="AC526" s="10" t="s">
        <v>1593</v>
      </c>
      <c r="AD526" s="10" t="str">
        <f t="shared" si="36"/>
        <v>ListDescArt276_N/A_N/A</v>
      </c>
      <c r="AE526" s="10" t="s">
        <v>1594</v>
      </c>
      <c r="AF526" s="10" t="s">
        <v>27</v>
      </c>
      <c r="AG526" s="31" t="s">
        <v>27</v>
      </c>
      <c r="AH526" s="11" t="s">
        <v>2125</v>
      </c>
      <c r="AI526" s="12">
        <v>16</v>
      </c>
      <c r="AJ526" s="10" t="s">
        <v>2128</v>
      </c>
    </row>
    <row r="527" spans="29:36" x14ac:dyDescent="0.25">
      <c r="AC527" s="10" t="s">
        <v>1597</v>
      </c>
      <c r="AD527" s="10" t="str">
        <f t="shared" si="36"/>
        <v>ListDescArt277_N/A_N/A</v>
      </c>
      <c r="AE527" s="10" t="s">
        <v>1598</v>
      </c>
      <c r="AF527" s="10" t="s">
        <v>27</v>
      </c>
      <c r="AG527" s="31" t="s">
        <v>27</v>
      </c>
      <c r="AH527" s="11" t="s">
        <v>2125</v>
      </c>
      <c r="AI527" s="12">
        <v>8</v>
      </c>
      <c r="AJ527" s="10" t="s">
        <v>2128</v>
      </c>
    </row>
    <row r="528" spans="29:36" x14ac:dyDescent="0.25">
      <c r="AC528" s="10" t="s">
        <v>1601</v>
      </c>
      <c r="AD528" s="10" t="str">
        <f t="shared" si="36"/>
        <v>ListDescArt278_N/A_N/A</v>
      </c>
      <c r="AE528" s="10" t="s">
        <v>1602</v>
      </c>
      <c r="AF528" s="10" t="s">
        <v>27</v>
      </c>
      <c r="AG528" s="31" t="s">
        <v>27</v>
      </c>
      <c r="AH528" s="11" t="s">
        <v>2125</v>
      </c>
      <c r="AI528" s="12">
        <v>20</v>
      </c>
      <c r="AJ528" s="10" t="s">
        <v>2129</v>
      </c>
    </row>
    <row r="529" spans="29:36" x14ac:dyDescent="0.25">
      <c r="AC529" s="10" t="s">
        <v>1605</v>
      </c>
      <c r="AD529" s="10" t="str">
        <f t="shared" si="36"/>
        <v>ListDescArt314_N/A_N/A</v>
      </c>
      <c r="AE529" s="10" t="s">
        <v>1606</v>
      </c>
      <c r="AF529" s="10" t="s">
        <v>27</v>
      </c>
      <c r="AG529" s="31" t="s">
        <v>27</v>
      </c>
      <c r="AH529" s="34" t="s">
        <v>12</v>
      </c>
      <c r="AI529" s="12">
        <v>5</v>
      </c>
      <c r="AJ529" s="10" t="s">
        <v>2130</v>
      </c>
    </row>
    <row r="530" spans="29:36" x14ac:dyDescent="0.25">
      <c r="AC530" s="10" t="s">
        <v>1609</v>
      </c>
      <c r="AD530" s="10" t="str">
        <f t="shared" si="36"/>
        <v>ListDescArt465_N/A_N/A</v>
      </c>
      <c r="AE530" s="10" t="s">
        <v>2131</v>
      </c>
      <c r="AF530" s="10" t="s">
        <v>27</v>
      </c>
      <c r="AG530" s="31" t="s">
        <v>27</v>
      </c>
      <c r="AH530" s="34" t="s">
        <v>2132</v>
      </c>
      <c r="AI530" s="12">
        <v>30</v>
      </c>
      <c r="AJ530" s="10" t="s">
        <v>2133</v>
      </c>
    </row>
    <row r="531" spans="29:36" x14ac:dyDescent="0.25">
      <c r="AC531" s="10" t="s">
        <v>1612</v>
      </c>
      <c r="AD531" s="10" t="str">
        <f t="shared" si="36"/>
        <v>ListDescArt466_N/A_N/A</v>
      </c>
      <c r="AE531" s="10" t="s">
        <v>2134</v>
      </c>
      <c r="AF531" s="10" t="s">
        <v>27</v>
      </c>
      <c r="AG531" s="31" t="s">
        <v>27</v>
      </c>
      <c r="AH531" s="34" t="s">
        <v>438</v>
      </c>
      <c r="AI531" s="12">
        <v>40</v>
      </c>
      <c r="AJ531" s="10" t="s">
        <v>2135</v>
      </c>
    </row>
    <row r="532" spans="29:36" x14ac:dyDescent="0.25">
      <c r="AC532" s="10" t="s">
        <v>1615</v>
      </c>
      <c r="AD532" s="10" t="str">
        <f t="shared" si="36"/>
        <v>ListDescArt509_N/A_N/A</v>
      </c>
      <c r="AE532" s="64" t="s">
        <v>1616</v>
      </c>
      <c r="AF532" s="10" t="s">
        <v>27</v>
      </c>
      <c r="AG532" s="31" t="s">
        <v>27</v>
      </c>
      <c r="AH532" s="28" t="s">
        <v>2096</v>
      </c>
      <c r="AI532" s="4">
        <v>15</v>
      </c>
      <c r="AJ532" s="10" t="s">
        <v>2129</v>
      </c>
    </row>
    <row r="533" spans="29:36" x14ac:dyDescent="0.25">
      <c r="AC533" s="10" t="s">
        <v>1619</v>
      </c>
      <c r="AD533" s="10" t="str">
        <f t="shared" si="36"/>
        <v>ListDescArt311_N/A_N/A</v>
      </c>
      <c r="AE533" s="10" t="s">
        <v>1620</v>
      </c>
      <c r="AF533" s="10" t="s">
        <v>27</v>
      </c>
      <c r="AG533" s="31" t="s">
        <v>27</v>
      </c>
      <c r="AH533" s="34" t="s">
        <v>2136</v>
      </c>
      <c r="AI533" s="65">
        <v>24</v>
      </c>
      <c r="AJ533" s="10" t="s">
        <v>2137</v>
      </c>
    </row>
    <row r="534" spans="29:36" x14ac:dyDescent="0.25">
      <c r="AC534" s="10" t="s">
        <v>1624</v>
      </c>
      <c r="AD534" s="10" t="str">
        <f t="shared" si="36"/>
        <v>ListDescArt312_N/A_N/A</v>
      </c>
      <c r="AE534" s="10" t="s">
        <v>1625</v>
      </c>
      <c r="AF534" s="10" t="s">
        <v>27</v>
      </c>
      <c r="AG534" s="31" t="s">
        <v>27</v>
      </c>
      <c r="AH534" s="34" t="s">
        <v>2136</v>
      </c>
      <c r="AI534" s="65">
        <v>24</v>
      </c>
      <c r="AJ534" s="10" t="s">
        <v>2138</v>
      </c>
    </row>
    <row r="535" spans="29:36" x14ac:dyDescent="0.25">
      <c r="AC535" s="10" t="s">
        <v>1628</v>
      </c>
      <c r="AD535" s="10" t="str">
        <f t="shared" si="36"/>
        <v>ListDescArt503_N/A_N/A</v>
      </c>
      <c r="AE535" s="10" t="s">
        <v>1629</v>
      </c>
      <c r="AF535" s="10" t="s">
        <v>27</v>
      </c>
      <c r="AG535" s="31" t="s">
        <v>27</v>
      </c>
      <c r="AH535" s="34" t="s">
        <v>2136</v>
      </c>
      <c r="AI535" s="65">
        <v>40</v>
      </c>
      <c r="AJ535" s="10" t="s">
        <v>2139</v>
      </c>
    </row>
    <row r="536" spans="29:36" x14ac:dyDescent="0.25">
      <c r="AC536" s="10" t="s">
        <v>1631</v>
      </c>
      <c r="AD536" s="10" t="str">
        <f t="shared" si="36"/>
        <v>ListDescArt504_N/A_N/A</v>
      </c>
      <c r="AE536" s="10" t="s">
        <v>1632</v>
      </c>
      <c r="AF536" s="10" t="s">
        <v>27</v>
      </c>
      <c r="AG536" s="31" t="s">
        <v>27</v>
      </c>
      <c r="AH536" s="34" t="s">
        <v>2136</v>
      </c>
      <c r="AI536" s="65">
        <v>30</v>
      </c>
      <c r="AJ536" s="10" t="s">
        <v>2140</v>
      </c>
    </row>
    <row r="537" spans="29:36" x14ac:dyDescent="0.25">
      <c r="AC537" s="10" t="s">
        <v>1634</v>
      </c>
      <c r="AD537" s="10" t="str">
        <f t="shared" si="36"/>
        <v>ListDescArt505_N/A_N/A</v>
      </c>
      <c r="AE537" s="10" t="s">
        <v>1635</v>
      </c>
      <c r="AF537" s="10" t="s">
        <v>27</v>
      </c>
      <c r="AG537" s="31" t="s">
        <v>27</v>
      </c>
      <c r="AH537" s="34" t="s">
        <v>1185</v>
      </c>
      <c r="AI537" s="65">
        <v>25</v>
      </c>
      <c r="AJ537" s="10" t="s">
        <v>2141</v>
      </c>
    </row>
    <row r="538" spans="29:36" x14ac:dyDescent="0.25">
      <c r="AC538" s="10" t="s">
        <v>1638</v>
      </c>
      <c r="AD538" s="10" t="str">
        <f t="shared" si="36"/>
        <v>ListDescArt506_N/A_N/A</v>
      </c>
      <c r="AE538" s="10" t="s">
        <v>1639</v>
      </c>
      <c r="AF538" s="10" t="s">
        <v>27</v>
      </c>
      <c r="AG538" s="31" t="s">
        <v>27</v>
      </c>
      <c r="AH538" s="34" t="s">
        <v>2142</v>
      </c>
      <c r="AI538" s="65">
        <v>15</v>
      </c>
      <c r="AJ538" s="10" t="s">
        <v>2143</v>
      </c>
    </row>
    <row r="539" spans="29:36" x14ac:dyDescent="0.25">
      <c r="AC539" s="10" t="s">
        <v>1641</v>
      </c>
      <c r="AD539" s="10" t="str">
        <f t="shared" si="36"/>
        <v>ListDescArt507_N/A_N/A</v>
      </c>
      <c r="AE539" s="10" t="s">
        <v>1642</v>
      </c>
      <c r="AF539" s="10" t="s">
        <v>27</v>
      </c>
      <c r="AG539" s="31" t="s">
        <v>27</v>
      </c>
      <c r="AH539" s="34" t="s">
        <v>2144</v>
      </c>
      <c r="AI539" s="65">
        <v>10</v>
      </c>
      <c r="AJ539" s="10" t="s">
        <v>2145</v>
      </c>
    </row>
    <row r="540" spans="29:36" x14ac:dyDescent="0.25">
      <c r="AC540" s="10" t="s">
        <v>1645</v>
      </c>
      <c r="AD540" s="10" t="str">
        <f t="shared" si="36"/>
        <v>ListDescArt508_N/A_N/A</v>
      </c>
      <c r="AE540" s="10" t="s">
        <v>1646</v>
      </c>
      <c r="AF540" s="10" t="s">
        <v>27</v>
      </c>
      <c r="AG540" s="31" t="s">
        <v>27</v>
      </c>
      <c r="AH540" s="34" t="s">
        <v>1190</v>
      </c>
      <c r="AI540" s="65">
        <v>20</v>
      </c>
      <c r="AJ540" s="10" t="s">
        <v>2146</v>
      </c>
    </row>
    <row r="541" spans="29:36" x14ac:dyDescent="0.25">
      <c r="AC541" s="10" t="s">
        <v>1648</v>
      </c>
      <c r="AD541" s="10" t="str">
        <f t="shared" ref="AD541:AD564" si="37">CONCATENATE(AE541,"_",AF541,"_",AG541)</f>
        <v>ListDescArt324_N/A_N/A</v>
      </c>
      <c r="AE541" s="10" t="s">
        <v>1649</v>
      </c>
      <c r="AF541" s="10" t="s">
        <v>27</v>
      </c>
      <c r="AG541" s="31" t="s">
        <v>27</v>
      </c>
      <c r="AH541" s="34" t="s">
        <v>2147</v>
      </c>
      <c r="AI541" s="12">
        <v>5</v>
      </c>
      <c r="AJ541" s="10" t="s">
        <v>2148</v>
      </c>
    </row>
    <row r="542" spans="29:36" x14ac:dyDescent="0.25">
      <c r="AC542" s="10" t="s">
        <v>1651</v>
      </c>
      <c r="AD542" s="10" t="str">
        <f t="shared" si="37"/>
        <v>ListDescArt325_N/A_N/A</v>
      </c>
      <c r="AE542" s="10" t="s">
        <v>1652</v>
      </c>
      <c r="AF542" s="10" t="s">
        <v>27</v>
      </c>
      <c r="AG542" s="31" t="s">
        <v>27</v>
      </c>
      <c r="AH542" s="34" t="s">
        <v>2149</v>
      </c>
      <c r="AI542" s="12">
        <v>0.5</v>
      </c>
      <c r="AJ542" s="10" t="s">
        <v>2150</v>
      </c>
    </row>
    <row r="543" spans="29:36" x14ac:dyDescent="0.25">
      <c r="AC543" s="10" t="s">
        <v>1654</v>
      </c>
      <c r="AD543" s="10" t="str">
        <f t="shared" si="37"/>
        <v>ListDescArt326_N/A_N/A</v>
      </c>
      <c r="AE543" s="10" t="s">
        <v>1655</v>
      </c>
      <c r="AF543" s="10" t="s">
        <v>27</v>
      </c>
      <c r="AG543" s="31" t="s">
        <v>27</v>
      </c>
      <c r="AH543" s="34" t="s">
        <v>572</v>
      </c>
      <c r="AI543" s="12">
        <v>24</v>
      </c>
      <c r="AJ543" s="10" t="s">
        <v>2151</v>
      </c>
    </row>
    <row r="544" spans="29:36" x14ac:dyDescent="0.25">
      <c r="AC544" s="10" t="s">
        <v>1658</v>
      </c>
      <c r="AD544" s="10" t="str">
        <f t="shared" si="37"/>
        <v>ListDescArt327_N/A_N/A</v>
      </c>
      <c r="AE544" s="10" t="s">
        <v>1659</v>
      </c>
      <c r="AF544" s="10" t="s">
        <v>27</v>
      </c>
      <c r="AG544" s="31" t="s">
        <v>27</v>
      </c>
      <c r="AH544" s="34" t="s">
        <v>2152</v>
      </c>
      <c r="AI544" s="12">
        <v>24</v>
      </c>
      <c r="AJ544" s="10" t="s">
        <v>2153</v>
      </c>
    </row>
    <row r="545" spans="29:36" x14ac:dyDescent="0.25">
      <c r="AC545" s="10" t="s">
        <v>1662</v>
      </c>
      <c r="AD545" s="10" t="str">
        <f t="shared" si="37"/>
        <v>ListDescArt328_N/A_N/A</v>
      </c>
      <c r="AE545" s="10" t="s">
        <v>1663</v>
      </c>
      <c r="AF545" s="10" t="s">
        <v>27</v>
      </c>
      <c r="AG545" s="31" t="s">
        <v>27</v>
      </c>
      <c r="AH545" s="34" t="s">
        <v>582</v>
      </c>
      <c r="AI545" s="12">
        <v>1</v>
      </c>
      <c r="AJ545" s="10" t="s">
        <v>2154</v>
      </c>
    </row>
    <row r="546" spans="29:36" x14ac:dyDescent="0.25">
      <c r="AC546" s="10" t="s">
        <v>1665</v>
      </c>
      <c r="AD546" s="10" t="str">
        <f t="shared" si="37"/>
        <v>ListDescArt329_N/A_N/A</v>
      </c>
      <c r="AE546" s="10" t="s">
        <v>1666</v>
      </c>
      <c r="AF546" s="10" t="s">
        <v>27</v>
      </c>
      <c r="AG546" s="31" t="s">
        <v>27</v>
      </c>
      <c r="AH546" s="34" t="s">
        <v>2155</v>
      </c>
      <c r="AI546" s="12">
        <v>5</v>
      </c>
      <c r="AJ546" s="10" t="s">
        <v>2156</v>
      </c>
    </row>
    <row r="547" spans="29:36" x14ac:dyDescent="0.25">
      <c r="AC547" s="10" t="s">
        <v>1668</v>
      </c>
      <c r="AD547" s="10" t="str">
        <f t="shared" si="37"/>
        <v>ListDescArt330_N/A_N/A</v>
      </c>
      <c r="AE547" s="10" t="s">
        <v>1669</v>
      </c>
      <c r="AF547" s="10" t="s">
        <v>27</v>
      </c>
      <c r="AG547" s="31" t="s">
        <v>27</v>
      </c>
      <c r="AH547" s="34" t="s">
        <v>2157</v>
      </c>
      <c r="AI547" s="12">
        <v>1</v>
      </c>
      <c r="AJ547" s="10" t="s">
        <v>2158</v>
      </c>
    </row>
    <row r="548" spans="29:36" x14ac:dyDescent="0.25">
      <c r="AC548" s="10" t="s">
        <v>1671</v>
      </c>
      <c r="AD548" s="10" t="str">
        <f t="shared" si="37"/>
        <v>ListDescArt331_N/A_N/A</v>
      </c>
      <c r="AE548" s="10" t="s">
        <v>1672</v>
      </c>
      <c r="AF548" s="10" t="s">
        <v>27</v>
      </c>
      <c r="AG548" s="31" t="s">
        <v>27</v>
      </c>
      <c r="AH548" s="34" t="s">
        <v>2157</v>
      </c>
      <c r="AI548" s="12">
        <v>1</v>
      </c>
      <c r="AJ548" s="10" t="s">
        <v>2159</v>
      </c>
    </row>
    <row r="549" spans="29:36" x14ac:dyDescent="0.25">
      <c r="AC549" s="10" t="s">
        <v>1675</v>
      </c>
      <c r="AD549" s="10" t="str">
        <f t="shared" si="37"/>
        <v>ListDescArt332_N/A_N/A</v>
      </c>
      <c r="AE549" s="10" t="s">
        <v>1676</v>
      </c>
      <c r="AF549" s="10" t="s">
        <v>27</v>
      </c>
      <c r="AG549" s="31" t="s">
        <v>27</v>
      </c>
      <c r="AH549" s="34" t="s">
        <v>2160</v>
      </c>
      <c r="AI549" s="12">
        <v>0.5</v>
      </c>
      <c r="AJ549" s="10" t="s">
        <v>2161</v>
      </c>
    </row>
    <row r="550" spans="29:36" x14ac:dyDescent="0.25">
      <c r="AC550" s="10" t="s">
        <v>1678</v>
      </c>
      <c r="AD550" s="10" t="str">
        <f t="shared" si="37"/>
        <v>ListDescArt352_N/A_N/A</v>
      </c>
      <c r="AE550" s="10" t="s">
        <v>1679</v>
      </c>
      <c r="AF550" s="10" t="s">
        <v>27</v>
      </c>
      <c r="AG550" s="31" t="s">
        <v>27</v>
      </c>
      <c r="AH550" s="34" t="s">
        <v>438</v>
      </c>
      <c r="AI550" s="12">
        <v>32</v>
      </c>
      <c r="AJ550" s="10" t="s">
        <v>2162</v>
      </c>
    </row>
    <row r="551" spans="29:36" x14ac:dyDescent="0.25">
      <c r="AC551" s="10" t="s">
        <v>1681</v>
      </c>
      <c r="AD551" s="10" t="str">
        <f t="shared" si="37"/>
        <v>ListDescArt353_N/A_N/A</v>
      </c>
      <c r="AE551" s="10" t="s">
        <v>1682</v>
      </c>
      <c r="AF551" s="10" t="s">
        <v>27</v>
      </c>
      <c r="AG551" s="31" t="s">
        <v>27</v>
      </c>
      <c r="AH551" s="34" t="s">
        <v>438</v>
      </c>
      <c r="AI551" s="12">
        <v>50</v>
      </c>
      <c r="AJ551" s="10" t="s">
        <v>2163</v>
      </c>
    </row>
    <row r="552" spans="29:36" x14ac:dyDescent="0.25">
      <c r="AC552" s="10" t="s">
        <v>1686</v>
      </c>
      <c r="AD552" s="10" t="str">
        <f t="shared" si="37"/>
        <v>ListDescArt354_N/A_N/A</v>
      </c>
      <c r="AE552" s="10" t="s">
        <v>1687</v>
      </c>
      <c r="AF552" s="10" t="s">
        <v>27</v>
      </c>
      <c r="AG552" s="31" t="s">
        <v>27</v>
      </c>
      <c r="AH552" s="34" t="s">
        <v>2164</v>
      </c>
      <c r="AI552" s="12">
        <v>20</v>
      </c>
      <c r="AJ552" s="10" t="s">
        <v>1685</v>
      </c>
    </row>
    <row r="553" spans="29:36" x14ac:dyDescent="0.25">
      <c r="AC553" s="10" t="s">
        <v>1690</v>
      </c>
      <c r="AD553" s="10" t="str">
        <f t="shared" si="37"/>
        <v>ListDescArt355_N/A_N/A</v>
      </c>
      <c r="AE553" s="10" t="s">
        <v>1691</v>
      </c>
      <c r="AF553" s="10" t="s">
        <v>27</v>
      </c>
      <c r="AG553" s="31" t="s">
        <v>27</v>
      </c>
      <c r="AH553" s="34" t="s">
        <v>2164</v>
      </c>
      <c r="AI553" s="12">
        <v>10</v>
      </c>
      <c r="AJ553" s="10" t="s">
        <v>1689</v>
      </c>
    </row>
    <row r="554" spans="29:36" x14ac:dyDescent="0.25">
      <c r="AC554" s="10" t="s">
        <v>1693</v>
      </c>
      <c r="AD554" s="10" t="str">
        <f t="shared" si="37"/>
        <v>ListDescArt356_N/A_N/A</v>
      </c>
      <c r="AE554" s="10" t="s">
        <v>1694</v>
      </c>
      <c r="AF554" s="10" t="s">
        <v>27</v>
      </c>
      <c r="AG554" s="31" t="s">
        <v>27</v>
      </c>
      <c r="AH554" s="34" t="s">
        <v>329</v>
      </c>
      <c r="AI554" s="12">
        <v>24</v>
      </c>
      <c r="AJ554" s="10" t="s">
        <v>2165</v>
      </c>
    </row>
    <row r="555" spans="29:36" x14ac:dyDescent="0.25">
      <c r="AC555" s="10" t="s">
        <v>1696</v>
      </c>
      <c r="AD555" s="10" t="str">
        <f t="shared" si="37"/>
        <v>ListDescArt357_N/A_N/A</v>
      </c>
      <c r="AE555" s="10" t="s">
        <v>1697</v>
      </c>
      <c r="AF555" s="10" t="s">
        <v>27</v>
      </c>
      <c r="AG555" s="31" t="s">
        <v>27</v>
      </c>
      <c r="AH555" s="34" t="s">
        <v>329</v>
      </c>
      <c r="AI555" s="12">
        <v>16</v>
      </c>
      <c r="AJ555" s="10" t="s">
        <v>2166</v>
      </c>
    </row>
    <row r="556" spans="29:36" x14ac:dyDescent="0.25">
      <c r="AC556" s="10" t="s">
        <v>1700</v>
      </c>
      <c r="AD556" s="10" t="str">
        <f t="shared" si="37"/>
        <v>ListDescArt358_N/A_N/A</v>
      </c>
      <c r="AE556" s="10" t="s">
        <v>1701</v>
      </c>
      <c r="AF556" s="10" t="s">
        <v>27</v>
      </c>
      <c r="AG556" s="31" t="s">
        <v>27</v>
      </c>
      <c r="AH556" s="34" t="s">
        <v>2167</v>
      </c>
      <c r="AI556" s="12">
        <v>12</v>
      </c>
      <c r="AJ556" s="10" t="s">
        <v>2168</v>
      </c>
    </row>
    <row r="557" spans="29:36" x14ac:dyDescent="0.25">
      <c r="AC557" s="10" t="s">
        <v>1703</v>
      </c>
      <c r="AD557" s="10" t="str">
        <f t="shared" si="37"/>
        <v>ListDescArt359_N/A_N/A</v>
      </c>
      <c r="AE557" s="10" t="s">
        <v>1704</v>
      </c>
      <c r="AF557" s="10" t="s">
        <v>27</v>
      </c>
      <c r="AG557" s="31" t="s">
        <v>27</v>
      </c>
      <c r="AH557" s="34" t="s">
        <v>2167</v>
      </c>
      <c r="AI557" s="12">
        <v>8</v>
      </c>
      <c r="AJ557" s="10" t="s">
        <v>2169</v>
      </c>
    </row>
    <row r="558" spans="29:36" x14ac:dyDescent="0.25">
      <c r="AC558" s="10" t="s">
        <v>1706</v>
      </c>
      <c r="AD558" s="10" t="str">
        <f t="shared" si="37"/>
        <v>ListDescArt360_N/A_N/A</v>
      </c>
      <c r="AE558" s="10" t="s">
        <v>1707</v>
      </c>
      <c r="AF558" s="10" t="s">
        <v>27</v>
      </c>
      <c r="AG558" s="31" t="s">
        <v>27</v>
      </c>
      <c r="AH558" s="34" t="s">
        <v>329</v>
      </c>
      <c r="AI558" s="12">
        <v>19</v>
      </c>
      <c r="AJ558" s="10" t="s">
        <v>2170</v>
      </c>
    </row>
    <row r="559" spans="29:36" x14ac:dyDescent="0.25">
      <c r="AC559" s="10" t="s">
        <v>1709</v>
      </c>
      <c r="AD559" s="10" t="str">
        <f t="shared" si="37"/>
        <v>ListDescArt361_N/A_N/A</v>
      </c>
      <c r="AE559" s="10" t="s">
        <v>1710</v>
      </c>
      <c r="AF559" s="10" t="s">
        <v>27</v>
      </c>
      <c r="AG559" s="31" t="s">
        <v>27</v>
      </c>
      <c r="AH559" s="34" t="s">
        <v>329</v>
      </c>
      <c r="AI559" s="12">
        <v>8</v>
      </c>
      <c r="AJ559" s="10" t="s">
        <v>2171</v>
      </c>
    </row>
    <row r="560" spans="29:36" x14ac:dyDescent="0.25">
      <c r="AC560" s="10" t="s">
        <v>1712</v>
      </c>
      <c r="AD560" s="10" t="str">
        <f t="shared" si="37"/>
        <v>ListDescArt362_N/A_N/A</v>
      </c>
      <c r="AE560" s="10" t="s">
        <v>1713</v>
      </c>
      <c r="AF560" s="10" t="s">
        <v>27</v>
      </c>
      <c r="AG560" s="31" t="s">
        <v>27</v>
      </c>
      <c r="AH560" s="34" t="s">
        <v>329</v>
      </c>
      <c r="AI560" s="12">
        <v>24</v>
      </c>
      <c r="AJ560" s="10" t="s">
        <v>732</v>
      </c>
    </row>
    <row r="561" spans="29:36" x14ac:dyDescent="0.25">
      <c r="AC561" s="10" t="s">
        <v>1715</v>
      </c>
      <c r="AD561" s="10" t="str">
        <f t="shared" si="37"/>
        <v>ListDescArt363_N/A_N/A</v>
      </c>
      <c r="AE561" s="10" t="s">
        <v>1716</v>
      </c>
      <c r="AF561" s="10" t="s">
        <v>27</v>
      </c>
      <c r="AG561" s="31" t="s">
        <v>27</v>
      </c>
      <c r="AH561" s="34" t="s">
        <v>329</v>
      </c>
      <c r="AI561" s="12">
        <v>12</v>
      </c>
      <c r="AJ561" s="10" t="s">
        <v>732</v>
      </c>
    </row>
    <row r="562" spans="29:36" x14ac:dyDescent="0.25">
      <c r="AC562" s="10" t="s">
        <v>1718</v>
      </c>
      <c r="AD562" s="10" t="str">
        <f t="shared" si="37"/>
        <v>ListDescArt364_N/A_N/A</v>
      </c>
      <c r="AE562" s="10" t="s">
        <v>1719</v>
      </c>
      <c r="AF562" s="10" t="s">
        <v>27</v>
      </c>
      <c r="AG562" s="31" t="s">
        <v>27</v>
      </c>
      <c r="AH562" s="34" t="s">
        <v>329</v>
      </c>
      <c r="AI562" s="12">
        <v>24</v>
      </c>
      <c r="AJ562" s="10" t="s">
        <v>732</v>
      </c>
    </row>
    <row r="563" spans="29:36" x14ac:dyDescent="0.25">
      <c r="AC563" s="10" t="s">
        <v>1721</v>
      </c>
      <c r="AD563" s="10" t="str">
        <f t="shared" si="37"/>
        <v>ListDescArt365_N/A_N/A</v>
      </c>
      <c r="AE563" s="10" t="s">
        <v>1722</v>
      </c>
      <c r="AF563" s="10" t="s">
        <v>27</v>
      </c>
      <c r="AG563" s="31" t="s">
        <v>27</v>
      </c>
      <c r="AH563" s="34" t="s">
        <v>329</v>
      </c>
      <c r="AI563" s="12">
        <v>16</v>
      </c>
      <c r="AJ563" s="10" t="s">
        <v>732</v>
      </c>
    </row>
    <row r="564" spans="29:36" x14ac:dyDescent="0.25">
      <c r="AC564" s="10" t="s">
        <v>1725</v>
      </c>
      <c r="AD564" s="10" t="str">
        <f t="shared" si="37"/>
        <v>ListDescArt366_Baixa_N/A</v>
      </c>
      <c r="AE564" s="10" t="s">
        <v>1726</v>
      </c>
      <c r="AF564" s="10" t="s">
        <v>47</v>
      </c>
      <c r="AG564" s="31" t="s">
        <v>27</v>
      </c>
      <c r="AH564" s="34" t="s">
        <v>329</v>
      </c>
      <c r="AI564" s="12">
        <v>6</v>
      </c>
      <c r="AJ564" s="10" t="s">
        <v>2172</v>
      </c>
    </row>
    <row r="565" spans="29:36" x14ac:dyDescent="0.25">
      <c r="AC565" s="10"/>
      <c r="AD565" s="10" t="str">
        <f t="shared" ref="AD565:AD566" si="38">CONCATENATE(AE565,"_",AF565,"_",AG565)</f>
        <v>ListDescArt366_Média_N/A</v>
      </c>
      <c r="AE565" s="10" t="s">
        <v>1726</v>
      </c>
      <c r="AF565" s="10" t="s">
        <v>63</v>
      </c>
      <c r="AG565" s="31" t="s">
        <v>27</v>
      </c>
      <c r="AH565" s="34" t="s">
        <v>329</v>
      </c>
      <c r="AI565" s="12">
        <v>20</v>
      </c>
      <c r="AJ565" s="10" t="s">
        <v>2172</v>
      </c>
    </row>
    <row r="566" spans="29:36" x14ac:dyDescent="0.25">
      <c r="AC566" s="10"/>
      <c r="AD566" s="10" t="str">
        <f t="shared" si="38"/>
        <v>ListDescArt366_Alta_N/A</v>
      </c>
      <c r="AE566" s="10" t="s">
        <v>1726</v>
      </c>
      <c r="AF566" s="10" t="s">
        <v>78</v>
      </c>
      <c r="AG566" s="31" t="s">
        <v>27</v>
      </c>
      <c r="AH566" s="34" t="s">
        <v>329</v>
      </c>
      <c r="AI566" s="12">
        <v>40</v>
      </c>
      <c r="AJ566" s="10" t="s">
        <v>2172</v>
      </c>
    </row>
    <row r="567" spans="29:36" x14ac:dyDescent="0.25">
      <c r="AC567" s="10" t="s">
        <v>1729</v>
      </c>
      <c r="AD567" s="10" t="str">
        <f>CONCATENATE(AE567,"_",AF567,"_",AG567)</f>
        <v>ListDescArt367_Baixa_N/A</v>
      </c>
      <c r="AE567" s="10" t="s">
        <v>1730</v>
      </c>
      <c r="AF567" s="10" t="s">
        <v>47</v>
      </c>
      <c r="AG567" s="31" t="s">
        <v>27</v>
      </c>
      <c r="AH567" s="34" t="s">
        <v>329</v>
      </c>
      <c r="AI567" s="12">
        <v>3</v>
      </c>
      <c r="AJ567" s="10" t="s">
        <v>2173</v>
      </c>
    </row>
    <row r="568" spans="29:36" x14ac:dyDescent="0.25">
      <c r="AC568" s="10"/>
      <c r="AD568" s="10" t="str">
        <f t="shared" ref="AD568:AD569" si="39">CONCATENATE(AE568,"_",AF568,"_",AG568)</f>
        <v>ListDescArt367_Média_N/A</v>
      </c>
      <c r="AE568" s="10" t="s">
        <v>1730</v>
      </c>
      <c r="AF568" s="10" t="s">
        <v>63</v>
      </c>
      <c r="AG568" s="31" t="s">
        <v>27</v>
      </c>
      <c r="AH568" s="34" t="s">
        <v>329</v>
      </c>
      <c r="AI568" s="12">
        <v>10</v>
      </c>
      <c r="AJ568" s="10" t="s">
        <v>2174</v>
      </c>
    </row>
    <row r="569" spans="29:36" x14ac:dyDescent="0.25">
      <c r="AC569" s="10"/>
      <c r="AD569" s="10" t="str">
        <f t="shared" si="39"/>
        <v>ListDescArt367_Alta_N/A</v>
      </c>
      <c r="AE569" s="10" t="s">
        <v>1730</v>
      </c>
      <c r="AF569" s="10" t="s">
        <v>78</v>
      </c>
      <c r="AG569" s="31" t="s">
        <v>27</v>
      </c>
      <c r="AH569" s="34" t="s">
        <v>329</v>
      </c>
      <c r="AI569" s="12">
        <v>20</v>
      </c>
      <c r="AJ569" s="10" t="s">
        <v>2173</v>
      </c>
    </row>
    <row r="570" spans="29:36" x14ac:dyDescent="0.25">
      <c r="AC570" s="10" t="s">
        <v>1733</v>
      </c>
      <c r="AD570" s="10" t="str">
        <f t="shared" ref="AD570:AD603" si="40">CONCATENATE(AE570,"_",AF570,"_",AG570)</f>
        <v>ListDescArt372_Baixa_N/A</v>
      </c>
      <c r="AE570" s="10" t="s">
        <v>1734</v>
      </c>
      <c r="AF570" s="10" t="s">
        <v>47</v>
      </c>
      <c r="AG570" s="31" t="s">
        <v>27</v>
      </c>
      <c r="AH570" s="34" t="s">
        <v>329</v>
      </c>
      <c r="AI570" s="12">
        <v>12</v>
      </c>
      <c r="AJ570" s="10" t="s">
        <v>2175</v>
      </c>
    </row>
    <row r="571" spans="29:36" x14ac:dyDescent="0.25">
      <c r="AC571" s="10"/>
      <c r="AD571" s="10" t="str">
        <f t="shared" si="40"/>
        <v>ListDescArt372_Média_N/A</v>
      </c>
      <c r="AE571" s="10" t="s">
        <v>1734</v>
      </c>
      <c r="AF571" s="10" t="s">
        <v>63</v>
      </c>
      <c r="AG571" s="31" t="s">
        <v>27</v>
      </c>
      <c r="AH571" s="34" t="s">
        <v>329</v>
      </c>
      <c r="AI571" s="12">
        <v>24</v>
      </c>
      <c r="AJ571" s="10" t="s">
        <v>2175</v>
      </c>
    </row>
    <row r="572" spans="29:36" x14ac:dyDescent="0.25">
      <c r="AC572" s="10"/>
      <c r="AD572" s="10" t="str">
        <f t="shared" si="40"/>
        <v>ListDescArt372_Alta_N/A</v>
      </c>
      <c r="AE572" s="10" t="s">
        <v>1734</v>
      </c>
      <c r="AF572" s="10" t="s">
        <v>78</v>
      </c>
      <c r="AG572" s="31" t="s">
        <v>27</v>
      </c>
      <c r="AH572" s="34" t="s">
        <v>329</v>
      </c>
      <c r="AI572" s="12">
        <v>36</v>
      </c>
      <c r="AJ572" s="10" t="s">
        <v>2175</v>
      </c>
    </row>
    <row r="573" spans="29:36" x14ac:dyDescent="0.25">
      <c r="AC573" s="10" t="s">
        <v>1737</v>
      </c>
      <c r="AD573" s="10" t="str">
        <f t="shared" si="40"/>
        <v>ListDescArt373_Baixa_N/A</v>
      </c>
      <c r="AE573" s="10" t="s">
        <v>1738</v>
      </c>
      <c r="AF573" s="10" t="s">
        <v>47</v>
      </c>
      <c r="AG573" s="31" t="s">
        <v>27</v>
      </c>
      <c r="AH573" s="34" t="s">
        <v>329</v>
      </c>
      <c r="AI573" s="12">
        <v>6</v>
      </c>
      <c r="AJ573" s="10" t="s">
        <v>2176</v>
      </c>
    </row>
    <row r="574" spans="29:36" x14ac:dyDescent="0.25">
      <c r="AC574" s="10"/>
      <c r="AD574" s="10" t="str">
        <f t="shared" si="40"/>
        <v>ListDescArt373_Média_N/A</v>
      </c>
      <c r="AE574" s="10" t="s">
        <v>1738</v>
      </c>
      <c r="AF574" s="10" t="s">
        <v>63</v>
      </c>
      <c r="AG574" s="31" t="s">
        <v>27</v>
      </c>
      <c r="AH574" s="34" t="s">
        <v>329</v>
      </c>
      <c r="AI574" s="12">
        <v>12</v>
      </c>
      <c r="AJ574" s="10" t="s">
        <v>2176</v>
      </c>
    </row>
    <row r="575" spans="29:36" x14ac:dyDescent="0.25">
      <c r="AC575" s="10"/>
      <c r="AD575" s="10" t="str">
        <f t="shared" si="40"/>
        <v>ListDescArt373_Alta_N/A</v>
      </c>
      <c r="AE575" s="10" t="s">
        <v>1738</v>
      </c>
      <c r="AF575" s="10" t="s">
        <v>78</v>
      </c>
      <c r="AG575" s="31" t="s">
        <v>27</v>
      </c>
      <c r="AH575" s="34" t="s">
        <v>329</v>
      </c>
      <c r="AI575" s="12">
        <v>18</v>
      </c>
      <c r="AJ575" s="10" t="s">
        <v>2177</v>
      </c>
    </row>
    <row r="576" spans="29:36" x14ac:dyDescent="0.25">
      <c r="AC576" s="10" t="s">
        <v>1741</v>
      </c>
      <c r="AD576" s="10" t="str">
        <f t="shared" si="40"/>
        <v>ListDescArt376_N/A_N/A</v>
      </c>
      <c r="AE576" s="10" t="s">
        <v>1742</v>
      </c>
      <c r="AF576" s="10" t="s">
        <v>27</v>
      </c>
      <c r="AG576" s="31" t="s">
        <v>27</v>
      </c>
      <c r="AH576" s="34" t="s">
        <v>81</v>
      </c>
      <c r="AI576" s="12">
        <v>12</v>
      </c>
      <c r="AJ576" s="10" t="s">
        <v>732</v>
      </c>
    </row>
    <row r="577" spans="29:36" x14ac:dyDescent="0.25">
      <c r="AC577" s="10" t="s">
        <v>1745</v>
      </c>
      <c r="AD577" s="10" t="str">
        <f t="shared" si="40"/>
        <v>ListDescArt377_N/A_N/A</v>
      </c>
      <c r="AE577" s="10" t="s">
        <v>1746</v>
      </c>
      <c r="AF577" s="10" t="s">
        <v>27</v>
      </c>
      <c r="AG577" s="31" t="s">
        <v>27</v>
      </c>
      <c r="AH577" s="34" t="s">
        <v>81</v>
      </c>
      <c r="AI577" s="12">
        <v>6</v>
      </c>
      <c r="AJ577" s="10" t="s">
        <v>732</v>
      </c>
    </row>
    <row r="578" spans="29:36" x14ac:dyDescent="0.25">
      <c r="AC578" s="10" t="s">
        <v>1749</v>
      </c>
      <c r="AD578" s="10" t="str">
        <f t="shared" si="40"/>
        <v>ListDescArt378_N/A_N/A</v>
      </c>
      <c r="AE578" s="10" t="s">
        <v>1750</v>
      </c>
      <c r="AF578" s="10" t="s">
        <v>27</v>
      </c>
      <c r="AG578" s="31" t="s">
        <v>27</v>
      </c>
      <c r="AH578" s="34" t="s">
        <v>81</v>
      </c>
      <c r="AI578" s="12">
        <v>12</v>
      </c>
      <c r="AJ578" s="10" t="s">
        <v>732</v>
      </c>
    </row>
    <row r="579" spans="29:36" x14ac:dyDescent="0.25">
      <c r="AC579" s="10" t="s">
        <v>1753</v>
      </c>
      <c r="AD579" s="10" t="str">
        <f t="shared" si="40"/>
        <v>ListDescArt379_N/A_N/A</v>
      </c>
      <c r="AE579" s="10" t="s">
        <v>1754</v>
      </c>
      <c r="AF579" s="10" t="s">
        <v>27</v>
      </c>
      <c r="AG579" s="31" t="s">
        <v>27</v>
      </c>
      <c r="AH579" s="34" t="s">
        <v>81</v>
      </c>
      <c r="AI579" s="12">
        <v>6</v>
      </c>
      <c r="AJ579" s="10" t="s">
        <v>732</v>
      </c>
    </row>
    <row r="580" spans="29:36" x14ac:dyDescent="0.25">
      <c r="AC580" s="10" t="s">
        <v>1757</v>
      </c>
      <c r="AD580" s="10" t="str">
        <f t="shared" si="40"/>
        <v>ListDescArt380_N/A_N/A</v>
      </c>
      <c r="AE580" s="10" t="s">
        <v>1758</v>
      </c>
      <c r="AF580" s="10" t="s">
        <v>27</v>
      </c>
      <c r="AG580" s="31" t="s">
        <v>27</v>
      </c>
      <c r="AH580" s="34" t="s">
        <v>81</v>
      </c>
      <c r="AI580" s="12">
        <v>12</v>
      </c>
      <c r="AJ580" s="10" t="s">
        <v>732</v>
      </c>
    </row>
    <row r="581" spans="29:36" x14ac:dyDescent="0.25">
      <c r="AC581" s="10" t="s">
        <v>1761</v>
      </c>
      <c r="AD581" s="10" t="str">
        <f t="shared" si="40"/>
        <v>ListDescArt381_N/A_N/A</v>
      </c>
      <c r="AE581" s="10" t="s">
        <v>1762</v>
      </c>
      <c r="AF581" s="10" t="s">
        <v>27</v>
      </c>
      <c r="AG581" s="31" t="s">
        <v>27</v>
      </c>
      <c r="AH581" s="34" t="s">
        <v>81</v>
      </c>
      <c r="AI581" s="12">
        <v>6</v>
      </c>
      <c r="AJ581" s="10" t="s">
        <v>732</v>
      </c>
    </row>
    <row r="582" spans="29:36" x14ac:dyDescent="0.25">
      <c r="AC582" s="10" t="s">
        <v>1765</v>
      </c>
      <c r="AD582" s="10" t="str">
        <f t="shared" si="40"/>
        <v>ListDescArt382_N/A_N/A</v>
      </c>
      <c r="AE582" s="10" t="s">
        <v>1766</v>
      </c>
      <c r="AF582" s="10" t="s">
        <v>27</v>
      </c>
      <c r="AG582" s="31" t="s">
        <v>27</v>
      </c>
      <c r="AH582" s="34" t="s">
        <v>81</v>
      </c>
      <c r="AI582" s="12">
        <v>12</v>
      </c>
      <c r="AJ582" s="10" t="s">
        <v>732</v>
      </c>
    </row>
    <row r="583" spans="29:36" x14ac:dyDescent="0.25">
      <c r="AC583" s="10" t="s">
        <v>1768</v>
      </c>
      <c r="AD583" s="10" t="str">
        <f t="shared" si="40"/>
        <v>ListDescArt383_N/A_N/A</v>
      </c>
      <c r="AE583" s="10" t="s">
        <v>1769</v>
      </c>
      <c r="AF583" s="10" t="s">
        <v>27</v>
      </c>
      <c r="AG583" s="31" t="s">
        <v>27</v>
      </c>
      <c r="AH583" s="34" t="s">
        <v>81</v>
      </c>
      <c r="AI583" s="12">
        <v>6</v>
      </c>
      <c r="AJ583" s="10" t="s">
        <v>732</v>
      </c>
    </row>
    <row r="584" spans="29:36" x14ac:dyDescent="0.25">
      <c r="AC584" s="10" t="s">
        <v>1771</v>
      </c>
      <c r="AD584" s="10" t="str">
        <f t="shared" si="40"/>
        <v>ListDescArt384_N/A_N/A</v>
      </c>
      <c r="AE584" s="10" t="s">
        <v>1772</v>
      </c>
      <c r="AF584" s="10" t="s">
        <v>27</v>
      </c>
      <c r="AG584" s="31" t="s">
        <v>27</v>
      </c>
      <c r="AH584" s="34" t="s">
        <v>2178</v>
      </c>
      <c r="AI584" s="12">
        <v>120</v>
      </c>
      <c r="AJ584" s="10" t="s">
        <v>2179</v>
      </c>
    </row>
    <row r="585" spans="29:36" x14ac:dyDescent="0.25">
      <c r="AC585" s="10" t="s">
        <v>1774</v>
      </c>
      <c r="AD585" s="10" t="str">
        <f t="shared" si="40"/>
        <v>ListDescArt385_N/A_N/A</v>
      </c>
      <c r="AE585" s="10" t="s">
        <v>1775</v>
      </c>
      <c r="AF585" s="10" t="s">
        <v>27</v>
      </c>
      <c r="AG585" s="31" t="s">
        <v>27</v>
      </c>
      <c r="AH585" s="34" t="s">
        <v>2178</v>
      </c>
      <c r="AI585" s="12">
        <v>120</v>
      </c>
      <c r="AJ585" s="10" t="s">
        <v>2180</v>
      </c>
    </row>
    <row r="586" spans="29:36" x14ac:dyDescent="0.25">
      <c r="AC586" s="10" t="s">
        <v>1779</v>
      </c>
      <c r="AD586" s="10" t="str">
        <f t="shared" si="40"/>
        <v>ListDescArt386_N/A_N/A</v>
      </c>
      <c r="AE586" s="10" t="s">
        <v>1780</v>
      </c>
      <c r="AF586" s="10" t="s">
        <v>27</v>
      </c>
      <c r="AG586" s="31" t="s">
        <v>27</v>
      </c>
      <c r="AH586" s="34" t="s">
        <v>2178</v>
      </c>
      <c r="AI586" s="12">
        <v>40</v>
      </c>
      <c r="AJ586" s="10" t="s">
        <v>2181</v>
      </c>
    </row>
    <row r="587" spans="29:36" x14ac:dyDescent="0.25">
      <c r="AC587" s="10" t="s">
        <v>1782</v>
      </c>
      <c r="AD587" s="10" t="str">
        <f t="shared" si="40"/>
        <v>ListDescArt387_N/A_N/A</v>
      </c>
      <c r="AE587" s="10" t="s">
        <v>1783</v>
      </c>
      <c r="AF587" s="10" t="s">
        <v>27</v>
      </c>
      <c r="AG587" s="31" t="s">
        <v>27</v>
      </c>
      <c r="AH587" s="34" t="s">
        <v>2096</v>
      </c>
      <c r="AI587" s="12">
        <v>160</v>
      </c>
      <c r="AJ587" s="10" t="s">
        <v>2182</v>
      </c>
    </row>
    <row r="588" spans="29:36" x14ac:dyDescent="0.25">
      <c r="AC588" s="10" t="s">
        <v>1786</v>
      </c>
      <c r="AD588" s="10" t="str">
        <f t="shared" si="40"/>
        <v>ListDescArt388_N/A_N/A</v>
      </c>
      <c r="AE588" s="10" t="s">
        <v>1787</v>
      </c>
      <c r="AF588" s="10" t="s">
        <v>27</v>
      </c>
      <c r="AG588" s="31" t="s">
        <v>27</v>
      </c>
      <c r="AH588" s="34" t="s">
        <v>2096</v>
      </c>
      <c r="AI588" s="12">
        <v>40</v>
      </c>
      <c r="AJ588" s="10" t="s">
        <v>2183</v>
      </c>
    </row>
    <row r="589" spans="29:36" x14ac:dyDescent="0.25">
      <c r="AC589" s="10" t="s">
        <v>1789</v>
      </c>
      <c r="AD589" s="10" t="str">
        <f t="shared" si="40"/>
        <v>ListDescArt389_N/A_N/A</v>
      </c>
      <c r="AE589" s="10" t="s">
        <v>1790</v>
      </c>
      <c r="AF589" s="10" t="s">
        <v>27</v>
      </c>
      <c r="AG589" s="31" t="s">
        <v>27</v>
      </c>
      <c r="AH589" s="34" t="s">
        <v>958</v>
      </c>
      <c r="AI589" s="12">
        <v>10</v>
      </c>
      <c r="AJ589" s="10" t="s">
        <v>2184</v>
      </c>
    </row>
    <row r="590" spans="29:36" x14ac:dyDescent="0.25">
      <c r="AC590" s="10" t="s">
        <v>1794</v>
      </c>
      <c r="AD590" s="10" t="str">
        <f t="shared" si="40"/>
        <v>ListDescArt390_N/A_N/A</v>
      </c>
      <c r="AE590" s="10" t="s">
        <v>1795</v>
      </c>
      <c r="AF590" s="10" t="s">
        <v>27</v>
      </c>
      <c r="AG590" s="31" t="s">
        <v>27</v>
      </c>
      <c r="AH590" s="34" t="s">
        <v>2006</v>
      </c>
      <c r="AI590" s="12">
        <v>40</v>
      </c>
      <c r="AJ590" s="10" t="s">
        <v>2185</v>
      </c>
    </row>
    <row r="591" spans="29:36" x14ac:dyDescent="0.25">
      <c r="AC591" s="10" t="s">
        <v>1797</v>
      </c>
      <c r="AD591" s="10" t="str">
        <f t="shared" si="40"/>
        <v>ListDescArt391_N/A_N/A</v>
      </c>
      <c r="AE591" s="10" t="s">
        <v>1798</v>
      </c>
      <c r="AF591" s="10" t="s">
        <v>27</v>
      </c>
      <c r="AG591" s="31" t="s">
        <v>27</v>
      </c>
      <c r="AH591" s="34" t="s">
        <v>2186</v>
      </c>
      <c r="AI591" s="12">
        <v>80</v>
      </c>
      <c r="AJ591" s="10" t="s">
        <v>2187</v>
      </c>
    </row>
    <row r="592" spans="29:36" x14ac:dyDescent="0.25">
      <c r="AC592" s="10" t="s">
        <v>1802</v>
      </c>
      <c r="AD592" s="10" t="str">
        <f t="shared" si="40"/>
        <v>ListDescArt392_N/A_N/A</v>
      </c>
      <c r="AE592" s="10" t="s">
        <v>1803</v>
      </c>
      <c r="AF592" s="10" t="s">
        <v>27</v>
      </c>
      <c r="AG592" s="31" t="s">
        <v>27</v>
      </c>
      <c r="AH592" s="34" t="s">
        <v>2096</v>
      </c>
      <c r="AI592" s="12">
        <v>120</v>
      </c>
      <c r="AJ592" s="10" t="s">
        <v>2188</v>
      </c>
    </row>
    <row r="593" spans="29:36" x14ac:dyDescent="0.25">
      <c r="AC593" s="10" t="s">
        <v>1806</v>
      </c>
      <c r="AD593" s="10" t="str">
        <f t="shared" si="40"/>
        <v>ListDescArt393_N/A_N/A</v>
      </c>
      <c r="AE593" s="10" t="s">
        <v>1807</v>
      </c>
      <c r="AF593" s="10" t="s">
        <v>27</v>
      </c>
      <c r="AG593" s="31" t="s">
        <v>27</v>
      </c>
      <c r="AH593" s="34" t="s">
        <v>2096</v>
      </c>
      <c r="AI593" s="12">
        <v>40</v>
      </c>
      <c r="AJ593" s="10" t="s">
        <v>2189</v>
      </c>
    </row>
    <row r="594" spans="29:36" x14ac:dyDescent="0.25">
      <c r="AC594" s="10" t="s">
        <v>1810</v>
      </c>
      <c r="AD594" s="10" t="str">
        <f t="shared" si="40"/>
        <v>ListDescArt394_N/A_N/A</v>
      </c>
      <c r="AE594" s="10" t="s">
        <v>1811</v>
      </c>
      <c r="AF594" s="10" t="s">
        <v>27</v>
      </c>
      <c r="AG594" s="31" t="s">
        <v>27</v>
      </c>
      <c r="AH594" s="34" t="s">
        <v>2190</v>
      </c>
      <c r="AI594" s="12">
        <v>40</v>
      </c>
      <c r="AJ594" s="10" t="s">
        <v>2191</v>
      </c>
    </row>
    <row r="595" spans="29:36" x14ac:dyDescent="0.25">
      <c r="AC595" s="10" t="s">
        <v>1814</v>
      </c>
      <c r="AD595" s="10" t="str">
        <f t="shared" si="40"/>
        <v>ListDescArt395_N/A_N/A</v>
      </c>
      <c r="AE595" s="10" t="s">
        <v>1815</v>
      </c>
      <c r="AF595" s="10" t="s">
        <v>27</v>
      </c>
      <c r="AG595" s="31" t="s">
        <v>27</v>
      </c>
      <c r="AH595" s="34" t="s">
        <v>2096</v>
      </c>
      <c r="AI595" s="12">
        <v>240</v>
      </c>
      <c r="AJ595" s="10" t="s">
        <v>2192</v>
      </c>
    </row>
    <row r="596" spans="29:36" x14ac:dyDescent="0.25">
      <c r="AC596" s="10" t="s">
        <v>1818</v>
      </c>
      <c r="AD596" s="10" t="str">
        <f t="shared" si="40"/>
        <v>ListDescArt396_N/A_N/A</v>
      </c>
      <c r="AE596" s="10" t="s">
        <v>1819</v>
      </c>
      <c r="AF596" s="10" t="s">
        <v>27</v>
      </c>
      <c r="AG596" s="31" t="s">
        <v>27</v>
      </c>
      <c r="AH596" s="34" t="s">
        <v>2193</v>
      </c>
      <c r="AI596" s="12">
        <v>80</v>
      </c>
      <c r="AJ596" s="10" t="s">
        <v>2194</v>
      </c>
    </row>
    <row r="597" spans="29:36" x14ac:dyDescent="0.25">
      <c r="AC597" s="10" t="s">
        <v>1822</v>
      </c>
      <c r="AD597" s="10" t="str">
        <f t="shared" si="40"/>
        <v>ListDescArt449_N/A_N/A</v>
      </c>
      <c r="AE597" s="10" t="s">
        <v>1823</v>
      </c>
      <c r="AF597" s="10" t="s">
        <v>27</v>
      </c>
      <c r="AG597" s="31" t="s">
        <v>27</v>
      </c>
      <c r="AH597" s="34" t="s">
        <v>2006</v>
      </c>
      <c r="AI597" s="12">
        <v>40</v>
      </c>
      <c r="AJ597" s="10" t="s">
        <v>2195</v>
      </c>
    </row>
    <row r="598" spans="29:36" x14ac:dyDescent="0.25">
      <c r="AC598" s="10" t="s">
        <v>1826</v>
      </c>
      <c r="AD598" s="10" t="str">
        <f t="shared" si="40"/>
        <v>ListDescArt450_N/A_N/A</v>
      </c>
      <c r="AE598" s="10" t="s">
        <v>1827</v>
      </c>
      <c r="AF598" s="10" t="s">
        <v>27</v>
      </c>
      <c r="AG598" s="31" t="s">
        <v>27</v>
      </c>
      <c r="AH598" s="34" t="s">
        <v>2006</v>
      </c>
      <c r="AI598" s="12">
        <v>10</v>
      </c>
      <c r="AJ598" s="10" t="s">
        <v>2196</v>
      </c>
    </row>
    <row r="599" spans="29:36" x14ac:dyDescent="0.25">
      <c r="AC599" s="10" t="s">
        <v>1830</v>
      </c>
      <c r="AD599" s="10" t="str">
        <f t="shared" si="40"/>
        <v>ListDescArt451_N/A_N/A</v>
      </c>
      <c r="AE599" s="10" t="s">
        <v>1831</v>
      </c>
      <c r="AF599" s="10" t="s">
        <v>27</v>
      </c>
      <c r="AG599" s="31" t="s">
        <v>27</v>
      </c>
      <c r="AH599" s="34" t="s">
        <v>2006</v>
      </c>
      <c r="AI599" s="12">
        <v>0.5</v>
      </c>
      <c r="AJ599" s="10" t="s">
        <v>2197</v>
      </c>
    </row>
    <row r="600" spans="29:36" x14ac:dyDescent="0.25">
      <c r="AC600" s="10" t="s">
        <v>1834</v>
      </c>
      <c r="AD600" s="10" t="str">
        <f t="shared" si="40"/>
        <v>ListDescArt397_N/A_N/A</v>
      </c>
      <c r="AE600" s="10" t="s">
        <v>1835</v>
      </c>
      <c r="AF600" s="10" t="s">
        <v>27</v>
      </c>
      <c r="AG600" s="31" t="s">
        <v>27</v>
      </c>
      <c r="AH600" s="34" t="s">
        <v>2198</v>
      </c>
      <c r="AI600" s="12">
        <v>200</v>
      </c>
      <c r="AJ600" s="10" t="s">
        <v>2199</v>
      </c>
    </row>
    <row r="601" spans="29:36" x14ac:dyDescent="0.25">
      <c r="AC601" s="10" t="s">
        <v>1837</v>
      </c>
      <c r="AD601" s="10" t="str">
        <f t="shared" si="40"/>
        <v>ListDescArt398_N/A_N/A</v>
      </c>
      <c r="AE601" s="10" t="s">
        <v>1838</v>
      </c>
      <c r="AF601" s="10" t="s">
        <v>27</v>
      </c>
      <c r="AG601" s="31" t="s">
        <v>27</v>
      </c>
      <c r="AH601" s="34" t="s">
        <v>2198</v>
      </c>
      <c r="AI601" s="12">
        <v>200</v>
      </c>
      <c r="AJ601" s="10" t="s">
        <v>2200</v>
      </c>
    </row>
    <row r="602" spans="29:36" x14ac:dyDescent="0.25">
      <c r="AC602" s="10" t="s">
        <v>1840</v>
      </c>
      <c r="AD602" s="10" t="str">
        <f t="shared" si="40"/>
        <v>ListDescArt399_N/A_N/A</v>
      </c>
      <c r="AE602" s="10" t="s">
        <v>1841</v>
      </c>
      <c r="AF602" s="10" t="s">
        <v>27</v>
      </c>
      <c r="AG602" s="31" t="s">
        <v>27</v>
      </c>
      <c r="AH602" s="34" t="s">
        <v>2201</v>
      </c>
      <c r="AI602" s="12">
        <v>160</v>
      </c>
      <c r="AJ602" s="10" t="s">
        <v>2202</v>
      </c>
    </row>
    <row r="603" spans="29:36" x14ac:dyDescent="0.25">
      <c r="AC603" s="10" t="s">
        <v>1843</v>
      </c>
      <c r="AD603" s="10" t="str">
        <f t="shared" si="40"/>
        <v>ListDescArt400_N/A_N/A</v>
      </c>
      <c r="AE603" s="10" t="s">
        <v>1844</v>
      </c>
      <c r="AF603" s="10" t="s">
        <v>27</v>
      </c>
      <c r="AG603" s="31" t="s">
        <v>27</v>
      </c>
      <c r="AH603" s="34" t="s">
        <v>2201</v>
      </c>
      <c r="AI603" s="12">
        <v>160</v>
      </c>
      <c r="AJ603" s="10" t="s">
        <v>2202</v>
      </c>
    </row>
    <row r="604" spans="29:36" x14ac:dyDescent="0.25">
      <c r="AC604" s="10" t="s">
        <v>1846</v>
      </c>
      <c r="AD604" s="10" t="str">
        <f t="shared" ref="AD604:AD617" si="41">CONCATENATE(AE604,"_",AF604,"_",AG604)</f>
        <v>ListDescArt401_N/A_N/A</v>
      </c>
      <c r="AE604" s="10" t="s">
        <v>1847</v>
      </c>
      <c r="AF604" s="10" t="s">
        <v>27</v>
      </c>
      <c r="AG604" s="31" t="s">
        <v>27</v>
      </c>
      <c r="AH604" s="34" t="s">
        <v>2198</v>
      </c>
      <c r="AI604" s="12">
        <v>160</v>
      </c>
      <c r="AJ604" s="10" t="s">
        <v>2203</v>
      </c>
    </row>
    <row r="605" spans="29:36" x14ac:dyDescent="0.25">
      <c r="AC605" s="10" t="s">
        <v>1849</v>
      </c>
      <c r="AD605" s="10" t="str">
        <f t="shared" si="41"/>
        <v>ListDescArt402_N/A_N/A</v>
      </c>
      <c r="AE605" s="10" t="s">
        <v>1850</v>
      </c>
      <c r="AF605" s="10" t="s">
        <v>27</v>
      </c>
      <c r="AG605" s="31" t="s">
        <v>27</v>
      </c>
      <c r="AH605" s="34" t="s">
        <v>2198</v>
      </c>
      <c r="AI605" s="12">
        <v>160</v>
      </c>
      <c r="AJ605" s="10" t="s">
        <v>2203</v>
      </c>
    </row>
    <row r="606" spans="29:36" x14ac:dyDescent="0.25">
      <c r="AC606" s="10" t="s">
        <v>1852</v>
      </c>
      <c r="AD606" s="10" t="str">
        <f t="shared" si="41"/>
        <v>ListDescArt403_N/A_N/A</v>
      </c>
      <c r="AE606" s="10" t="s">
        <v>1853</v>
      </c>
      <c r="AF606" s="10" t="s">
        <v>27</v>
      </c>
      <c r="AG606" s="31" t="s">
        <v>27</v>
      </c>
      <c r="AH606" s="34" t="s">
        <v>2204</v>
      </c>
      <c r="AI606" s="12">
        <v>240</v>
      </c>
      <c r="AJ606" s="10" t="s">
        <v>2205</v>
      </c>
    </row>
    <row r="607" spans="29:36" x14ac:dyDescent="0.25">
      <c r="AC607" s="10" t="s">
        <v>1856</v>
      </c>
      <c r="AD607" s="10" t="str">
        <f t="shared" si="41"/>
        <v>ListDescArt404_N/A_N/A</v>
      </c>
      <c r="AE607" s="10" t="s">
        <v>1857</v>
      </c>
      <c r="AF607" s="10" t="s">
        <v>27</v>
      </c>
      <c r="AG607" s="31" t="s">
        <v>27</v>
      </c>
      <c r="AH607" s="34" t="s">
        <v>2206</v>
      </c>
      <c r="AI607" s="10">
        <v>60</v>
      </c>
      <c r="AJ607" s="10" t="s">
        <v>2205</v>
      </c>
    </row>
    <row r="608" spans="29:36" x14ac:dyDescent="0.25">
      <c r="AC608" s="10" t="s">
        <v>1860</v>
      </c>
      <c r="AD608" s="10" t="str">
        <f t="shared" si="41"/>
        <v>ListDescArt411_N/A_N/A</v>
      </c>
      <c r="AE608" s="10" t="s">
        <v>1861</v>
      </c>
      <c r="AF608" s="10" t="s">
        <v>27</v>
      </c>
      <c r="AG608" s="31" t="s">
        <v>27</v>
      </c>
      <c r="AH608" s="34" t="s">
        <v>2207</v>
      </c>
      <c r="AI608" s="12">
        <v>160</v>
      </c>
      <c r="AJ608" s="10" t="s">
        <v>2208</v>
      </c>
    </row>
    <row r="609" spans="29:36" x14ac:dyDescent="0.25">
      <c r="AC609" s="10" t="s">
        <v>1864</v>
      </c>
      <c r="AD609" s="10" t="str">
        <f t="shared" si="41"/>
        <v>ListDescArt412_N/A_N/A</v>
      </c>
      <c r="AE609" s="10" t="s">
        <v>1865</v>
      </c>
      <c r="AF609" s="10" t="s">
        <v>27</v>
      </c>
      <c r="AG609" s="31" t="s">
        <v>27</v>
      </c>
      <c r="AH609" s="34" t="s">
        <v>2209</v>
      </c>
      <c r="AI609" s="12">
        <v>160</v>
      </c>
      <c r="AJ609" s="10" t="s">
        <v>2210</v>
      </c>
    </row>
    <row r="610" spans="29:36" x14ac:dyDescent="0.25">
      <c r="AC610" s="10" t="s">
        <v>1867</v>
      </c>
      <c r="AD610" s="10" t="str">
        <f t="shared" si="41"/>
        <v>ListDescArt413_N/A_N/A</v>
      </c>
      <c r="AE610" s="10" t="s">
        <v>1868</v>
      </c>
      <c r="AF610" s="10" t="s">
        <v>27</v>
      </c>
      <c r="AG610" s="31" t="s">
        <v>27</v>
      </c>
      <c r="AH610" s="34" t="s">
        <v>2211</v>
      </c>
      <c r="AI610" s="12">
        <v>80</v>
      </c>
      <c r="AJ610" s="10" t="s">
        <v>2212</v>
      </c>
    </row>
    <row r="611" spans="29:36" x14ac:dyDescent="0.25">
      <c r="AC611" s="10" t="s">
        <v>1870</v>
      </c>
      <c r="AD611" s="10" t="str">
        <f t="shared" si="41"/>
        <v>ListDescArt481_N/A_N/A</v>
      </c>
      <c r="AE611" s="10" t="s">
        <v>1871</v>
      </c>
      <c r="AF611" s="10" t="s">
        <v>27</v>
      </c>
      <c r="AG611" s="31" t="s">
        <v>27</v>
      </c>
      <c r="AH611" s="34" t="s">
        <v>2213</v>
      </c>
      <c r="AI611" s="12">
        <v>6</v>
      </c>
      <c r="AJ611" s="10" t="s">
        <v>2214</v>
      </c>
    </row>
    <row r="612" spans="29:36" x14ac:dyDescent="0.25">
      <c r="AC612" s="10" t="s">
        <v>1873</v>
      </c>
      <c r="AD612" s="10" t="str">
        <f t="shared" si="41"/>
        <v>ListDescArt482_N/A_N/A</v>
      </c>
      <c r="AE612" s="10" t="s">
        <v>1874</v>
      </c>
      <c r="AF612" s="10" t="s">
        <v>27</v>
      </c>
      <c r="AG612" s="31" t="s">
        <v>27</v>
      </c>
      <c r="AH612" s="34" t="s">
        <v>2213</v>
      </c>
      <c r="AI612" s="12">
        <v>8</v>
      </c>
      <c r="AJ612" s="10" t="s">
        <v>2215</v>
      </c>
    </row>
    <row r="613" spans="29:36" x14ac:dyDescent="0.25">
      <c r="AC613" s="10" t="s">
        <v>1876</v>
      </c>
      <c r="AD613" s="10" t="str">
        <f t="shared" si="41"/>
        <v>ListDescArt483_N/A_N/A</v>
      </c>
      <c r="AE613" s="10" t="s">
        <v>1877</v>
      </c>
      <c r="AF613" s="10" t="s">
        <v>27</v>
      </c>
      <c r="AG613" s="31" t="s">
        <v>27</v>
      </c>
      <c r="AH613" s="34" t="s">
        <v>2213</v>
      </c>
      <c r="AI613" s="12">
        <v>12</v>
      </c>
      <c r="AJ613" s="10" t="s">
        <v>2216</v>
      </c>
    </row>
    <row r="614" spans="29:36" x14ac:dyDescent="0.25">
      <c r="AC614" s="10" t="s">
        <v>1879</v>
      </c>
      <c r="AD614" s="10" t="str">
        <f t="shared" si="41"/>
        <v>ListDescArt484_N/A_N/A</v>
      </c>
      <c r="AE614" s="10" t="s">
        <v>1880</v>
      </c>
      <c r="AF614" s="10" t="s">
        <v>27</v>
      </c>
      <c r="AG614" s="31" t="s">
        <v>27</v>
      </c>
      <c r="AH614" s="34" t="s">
        <v>2213</v>
      </c>
      <c r="AI614" s="12">
        <v>6</v>
      </c>
      <c r="AJ614" s="10" t="s">
        <v>2217</v>
      </c>
    </row>
    <row r="615" spans="29:36" x14ac:dyDescent="0.25">
      <c r="AC615" s="10" t="s">
        <v>1883</v>
      </c>
      <c r="AD615" s="10" t="str">
        <f t="shared" si="41"/>
        <v>ListDescArt485_N/A_N/A</v>
      </c>
      <c r="AE615" s="10" t="s">
        <v>1884</v>
      </c>
      <c r="AF615" s="10" t="s">
        <v>27</v>
      </c>
      <c r="AG615" s="31" t="s">
        <v>27</v>
      </c>
      <c r="AH615" s="34" t="s">
        <v>2213</v>
      </c>
      <c r="AI615" s="12">
        <v>8</v>
      </c>
      <c r="AJ615" s="10" t="s">
        <v>2218</v>
      </c>
    </row>
    <row r="616" spans="29:36" x14ac:dyDescent="0.25">
      <c r="AC616" s="10" t="s">
        <v>1887</v>
      </c>
      <c r="AD616" s="10" t="str">
        <f t="shared" si="41"/>
        <v>ListDescArt486_N/A_N/A</v>
      </c>
      <c r="AE616" s="10" t="s">
        <v>1888</v>
      </c>
      <c r="AF616" s="10" t="s">
        <v>27</v>
      </c>
      <c r="AG616" s="31" t="s">
        <v>27</v>
      </c>
      <c r="AH616" s="34" t="s">
        <v>2213</v>
      </c>
      <c r="AI616" s="12">
        <v>4</v>
      </c>
      <c r="AJ616" s="10" t="s">
        <v>2219</v>
      </c>
    </row>
    <row r="617" spans="29:36" x14ac:dyDescent="0.25">
      <c r="AC617" s="10" t="s">
        <v>1891</v>
      </c>
      <c r="AD617" s="10" t="str">
        <f t="shared" si="41"/>
        <v>ListDescArt487_N/A_N/A</v>
      </c>
      <c r="AE617" s="10" t="s">
        <v>614</v>
      </c>
      <c r="AF617" s="10" t="s">
        <v>27</v>
      </c>
      <c r="AG617" s="31" t="s">
        <v>27</v>
      </c>
      <c r="AH617" s="34" t="s">
        <v>2213</v>
      </c>
      <c r="AI617" s="12">
        <v>6</v>
      </c>
      <c r="AJ617" s="10" t="s">
        <v>2220</v>
      </c>
    </row>
    <row r="618" spans="29:36" x14ac:dyDescent="0.25">
      <c r="AC618" s="10" t="s">
        <v>1893</v>
      </c>
      <c r="AD618" s="10" t="str">
        <f t="shared" ref="AD618:AD641" si="42">CONCATENATE(AE618,"_",AF618,"_",AG618)</f>
        <v>ListDescArt442_N/A_N/A</v>
      </c>
      <c r="AE618" s="10" t="s">
        <v>1894</v>
      </c>
      <c r="AF618" s="10" t="s">
        <v>27</v>
      </c>
      <c r="AG618" s="31" t="s">
        <v>27</v>
      </c>
      <c r="AH618" s="34" t="s">
        <v>2221</v>
      </c>
      <c r="AI618" s="12">
        <v>15</v>
      </c>
      <c r="AJ618" s="10" t="s">
        <v>2222</v>
      </c>
    </row>
    <row r="619" spans="29:36" x14ac:dyDescent="0.25">
      <c r="AC619" s="10" t="s">
        <v>1896</v>
      </c>
      <c r="AD619" s="10" t="str">
        <f t="shared" si="42"/>
        <v>ListDescArt443_N/A_N/A</v>
      </c>
      <c r="AE619" s="10" t="s">
        <v>1897</v>
      </c>
      <c r="AF619" s="10" t="s">
        <v>27</v>
      </c>
      <c r="AG619" s="31" t="s">
        <v>27</v>
      </c>
      <c r="AH619" s="34" t="s">
        <v>2223</v>
      </c>
      <c r="AI619" s="12">
        <v>3</v>
      </c>
      <c r="AJ619" s="10" t="s">
        <v>2224</v>
      </c>
    </row>
    <row r="620" spans="29:36" x14ac:dyDescent="0.25">
      <c r="AC620" s="10" t="s">
        <v>1899</v>
      </c>
      <c r="AD620" s="10" t="str">
        <f t="shared" si="42"/>
        <v>ListDescArt444_N/A_N/A</v>
      </c>
      <c r="AE620" s="10" t="s">
        <v>1900</v>
      </c>
      <c r="AF620" s="10" t="s">
        <v>27</v>
      </c>
      <c r="AG620" s="31" t="s">
        <v>27</v>
      </c>
      <c r="AH620" s="34" t="s">
        <v>2225</v>
      </c>
      <c r="AI620" s="12">
        <v>5</v>
      </c>
      <c r="AJ620" s="10" t="s">
        <v>2226</v>
      </c>
    </row>
    <row r="621" spans="29:36" x14ac:dyDescent="0.25">
      <c r="AC621" s="10" t="s">
        <v>1903</v>
      </c>
      <c r="AD621" s="10" t="str">
        <f t="shared" si="42"/>
        <v>ListDescArt445_N/A_N/A</v>
      </c>
      <c r="AE621" s="10" t="s">
        <v>1904</v>
      </c>
      <c r="AF621" s="10" t="s">
        <v>27</v>
      </c>
      <c r="AG621" s="31" t="s">
        <v>27</v>
      </c>
      <c r="AH621" s="34" t="s">
        <v>745</v>
      </c>
      <c r="AI621" s="12">
        <v>30</v>
      </c>
      <c r="AJ621" s="10" t="s">
        <v>2227</v>
      </c>
    </row>
    <row r="622" spans="29:36" x14ac:dyDescent="0.25">
      <c r="AC622" s="10" t="s">
        <v>1907</v>
      </c>
      <c r="AD622" s="10" t="str">
        <f t="shared" si="42"/>
        <v>ListDescArt446_N/A_N/A</v>
      </c>
      <c r="AE622" s="10" t="s">
        <v>1908</v>
      </c>
      <c r="AF622" s="10" t="s">
        <v>27</v>
      </c>
      <c r="AG622" s="31" t="s">
        <v>27</v>
      </c>
      <c r="AH622" s="34" t="s">
        <v>2228</v>
      </c>
      <c r="AI622" s="12">
        <v>5</v>
      </c>
      <c r="AJ622" s="10" t="s">
        <v>2229</v>
      </c>
    </row>
    <row r="623" spans="29:36" x14ac:dyDescent="0.25">
      <c r="AC623" s="10" t="s">
        <v>1911</v>
      </c>
      <c r="AD623" s="10" t="str">
        <f t="shared" si="42"/>
        <v>ListDescArt447_N/A_N/A</v>
      </c>
      <c r="AE623" s="10" t="s">
        <v>1912</v>
      </c>
      <c r="AF623" s="10" t="s">
        <v>27</v>
      </c>
      <c r="AG623" s="31" t="s">
        <v>27</v>
      </c>
      <c r="AH623" s="34" t="s">
        <v>2230</v>
      </c>
      <c r="AI623" s="12">
        <v>5</v>
      </c>
      <c r="AJ623" s="10" t="s">
        <v>2231</v>
      </c>
    </row>
    <row r="624" spans="29:36" x14ac:dyDescent="0.25">
      <c r="AC624" s="10" t="s">
        <v>1914</v>
      </c>
      <c r="AD624" s="10" t="str">
        <f t="shared" si="42"/>
        <v>ListDescArt448_N/A_N/A</v>
      </c>
      <c r="AE624" s="10" t="s">
        <v>1915</v>
      </c>
      <c r="AF624" s="10" t="s">
        <v>27</v>
      </c>
      <c r="AG624" s="31" t="s">
        <v>27</v>
      </c>
      <c r="AH624" s="34" t="s">
        <v>146</v>
      </c>
      <c r="AI624" s="12">
        <v>10</v>
      </c>
      <c r="AJ624" s="10" t="s">
        <v>2232</v>
      </c>
    </row>
    <row r="625" spans="29:36" x14ac:dyDescent="0.25">
      <c r="AC625" s="10" t="s">
        <v>1917</v>
      </c>
      <c r="AD625" s="10" t="str">
        <f t="shared" si="42"/>
        <v>ListDescArt493_Baixa_N/A</v>
      </c>
      <c r="AE625" s="10" t="s">
        <v>1918</v>
      </c>
      <c r="AF625" s="10" t="s">
        <v>47</v>
      </c>
      <c r="AG625" s="31" t="s">
        <v>27</v>
      </c>
      <c r="AH625" s="34" t="s">
        <v>1287</v>
      </c>
      <c r="AI625" s="65">
        <v>21</v>
      </c>
      <c r="AJ625" s="10" t="s">
        <v>2233</v>
      </c>
    </row>
    <row r="626" spans="29:36" x14ac:dyDescent="0.25">
      <c r="AC626" s="10"/>
      <c r="AD626" s="10" t="str">
        <f t="shared" si="42"/>
        <v>ListDescArt493_Média_N/A</v>
      </c>
      <c r="AE626" s="10" t="s">
        <v>1918</v>
      </c>
      <c r="AF626" s="10" t="s">
        <v>63</v>
      </c>
      <c r="AG626" s="31" t="s">
        <v>27</v>
      </c>
      <c r="AH626" s="34" t="s">
        <v>1287</v>
      </c>
      <c r="AI626" s="65">
        <v>42</v>
      </c>
      <c r="AJ626" s="10" t="s">
        <v>2234</v>
      </c>
    </row>
    <row r="627" spans="29:36" x14ac:dyDescent="0.25">
      <c r="AC627" s="10"/>
      <c r="AD627" s="10" t="str">
        <f t="shared" si="42"/>
        <v>ListDescArt493_Alta_N/A</v>
      </c>
      <c r="AE627" s="10" t="s">
        <v>1918</v>
      </c>
      <c r="AF627" s="10" t="s">
        <v>78</v>
      </c>
      <c r="AG627" s="31" t="s">
        <v>27</v>
      </c>
      <c r="AH627" s="34" t="s">
        <v>1287</v>
      </c>
      <c r="AI627" s="65">
        <v>83</v>
      </c>
      <c r="AJ627" s="10" t="s">
        <v>2235</v>
      </c>
    </row>
    <row r="628" spans="29:36" x14ac:dyDescent="0.25">
      <c r="AC628" s="10" t="s">
        <v>1920</v>
      </c>
      <c r="AD628" s="10" t="str">
        <f t="shared" si="42"/>
        <v>ListDescArt494_N/A_N/A</v>
      </c>
      <c r="AE628" s="10" t="s">
        <v>1921</v>
      </c>
      <c r="AF628" s="10" t="s">
        <v>27</v>
      </c>
      <c r="AG628" s="31" t="s">
        <v>27</v>
      </c>
      <c r="AH628" s="34" t="s">
        <v>2236</v>
      </c>
      <c r="AI628" s="65">
        <v>21</v>
      </c>
      <c r="AJ628" s="10" t="s">
        <v>2237</v>
      </c>
    </row>
    <row r="629" spans="29:36" x14ac:dyDescent="0.25">
      <c r="AC629" s="10" t="s">
        <v>1923</v>
      </c>
      <c r="AD629" s="10" t="str">
        <f t="shared" si="42"/>
        <v>ListDescArt495_Baixa_N/A</v>
      </c>
      <c r="AE629" s="10" t="s">
        <v>1924</v>
      </c>
      <c r="AF629" s="10" t="s">
        <v>47</v>
      </c>
      <c r="AG629" s="31" t="s">
        <v>27</v>
      </c>
      <c r="AH629" s="34" t="s">
        <v>184</v>
      </c>
      <c r="AI629" s="65">
        <v>11</v>
      </c>
      <c r="AJ629" s="10" t="s">
        <v>2238</v>
      </c>
    </row>
    <row r="630" spans="29:36" x14ac:dyDescent="0.25">
      <c r="AC630" s="10"/>
      <c r="AD630" s="10" t="str">
        <f t="shared" si="42"/>
        <v>ListDescArt495_Média_N/A</v>
      </c>
      <c r="AE630" s="10" t="s">
        <v>1924</v>
      </c>
      <c r="AF630" s="10" t="s">
        <v>63</v>
      </c>
      <c r="AG630" s="31" t="s">
        <v>27</v>
      </c>
      <c r="AH630" s="34" t="s">
        <v>184</v>
      </c>
      <c r="AI630" s="65">
        <v>21</v>
      </c>
      <c r="AJ630" s="10" t="s">
        <v>2239</v>
      </c>
    </row>
    <row r="631" spans="29:36" x14ac:dyDescent="0.25">
      <c r="AC631" s="10"/>
      <c r="AD631" s="10" t="str">
        <f t="shared" si="42"/>
        <v>ListDescArt495_Alta_N/A</v>
      </c>
      <c r="AE631" s="10" t="s">
        <v>1924</v>
      </c>
      <c r="AF631" s="10" t="s">
        <v>78</v>
      </c>
      <c r="AG631" s="31" t="s">
        <v>27</v>
      </c>
      <c r="AH631" s="34" t="s">
        <v>184</v>
      </c>
      <c r="AI631" s="65">
        <v>42</v>
      </c>
      <c r="AJ631" s="10" t="s">
        <v>2240</v>
      </c>
    </row>
    <row r="632" spans="29:36" x14ac:dyDescent="0.25">
      <c r="AC632" s="10" t="s">
        <v>1926</v>
      </c>
      <c r="AD632" s="10" t="str">
        <f t="shared" si="42"/>
        <v>ListDescArt496_Baixa_N/A</v>
      </c>
      <c r="AE632" s="10" t="s">
        <v>1927</v>
      </c>
      <c r="AF632" s="10" t="s">
        <v>47</v>
      </c>
      <c r="AG632" s="31" t="s">
        <v>27</v>
      </c>
      <c r="AH632" s="34" t="s">
        <v>2241</v>
      </c>
      <c r="AI632" s="65">
        <v>42</v>
      </c>
      <c r="AJ632" s="10" t="s">
        <v>2242</v>
      </c>
    </row>
    <row r="633" spans="29:36" x14ac:dyDescent="0.25">
      <c r="AC633" s="10"/>
      <c r="AD633" s="10" t="str">
        <f t="shared" si="42"/>
        <v>ListDescArt496_Média_N/A</v>
      </c>
      <c r="AE633" s="10" t="s">
        <v>1927</v>
      </c>
      <c r="AF633" s="10" t="s">
        <v>63</v>
      </c>
      <c r="AG633" s="31" t="s">
        <v>27</v>
      </c>
      <c r="AH633" s="34" t="s">
        <v>2241</v>
      </c>
      <c r="AI633" s="65">
        <v>63</v>
      </c>
      <c r="AJ633" s="10" t="s">
        <v>2243</v>
      </c>
    </row>
    <row r="634" spans="29:36" x14ac:dyDescent="0.25">
      <c r="AC634" s="10"/>
      <c r="AD634" s="10" t="str">
        <f t="shared" si="42"/>
        <v>ListDescArt496_Alta_N/A</v>
      </c>
      <c r="AE634" s="10" t="s">
        <v>1927</v>
      </c>
      <c r="AF634" s="10" t="s">
        <v>78</v>
      </c>
      <c r="AG634" s="31" t="s">
        <v>27</v>
      </c>
      <c r="AH634" s="34" t="s">
        <v>2241</v>
      </c>
      <c r="AI634" s="65">
        <v>104</v>
      </c>
      <c r="AJ634" s="10" t="s">
        <v>2244</v>
      </c>
    </row>
    <row r="635" spans="29:36" x14ac:dyDescent="0.25">
      <c r="AC635" s="10" t="s">
        <v>1929</v>
      </c>
      <c r="AD635" s="10" t="str">
        <f t="shared" si="42"/>
        <v>ListDescArt497_Baixa_N/A</v>
      </c>
      <c r="AE635" s="10" t="s">
        <v>1930</v>
      </c>
      <c r="AF635" s="10" t="s">
        <v>47</v>
      </c>
      <c r="AG635" s="31" t="s">
        <v>27</v>
      </c>
      <c r="AH635" s="34" t="s">
        <v>2245</v>
      </c>
      <c r="AI635" s="65">
        <v>21</v>
      </c>
      <c r="AJ635" s="10" t="s">
        <v>2246</v>
      </c>
    </row>
    <row r="636" spans="29:36" x14ac:dyDescent="0.25">
      <c r="AC636" s="10"/>
      <c r="AD636" s="10" t="str">
        <f t="shared" si="42"/>
        <v>ListDescArt497_Média_N/A</v>
      </c>
      <c r="AE636" s="10" t="s">
        <v>1930</v>
      </c>
      <c r="AF636" s="10" t="s">
        <v>63</v>
      </c>
      <c r="AG636" s="31" t="s">
        <v>27</v>
      </c>
      <c r="AH636" s="34" t="s">
        <v>2245</v>
      </c>
      <c r="AI636" s="65">
        <v>42</v>
      </c>
      <c r="AJ636" s="10" t="s">
        <v>2247</v>
      </c>
    </row>
    <row r="637" spans="29:36" x14ac:dyDescent="0.25">
      <c r="AC637" s="10"/>
      <c r="AD637" s="10" t="str">
        <f t="shared" si="42"/>
        <v>ListDescArt497_Alta_N/A</v>
      </c>
      <c r="AE637" s="10" t="s">
        <v>1930</v>
      </c>
      <c r="AF637" s="10" t="s">
        <v>78</v>
      </c>
      <c r="AG637" s="31" t="s">
        <v>27</v>
      </c>
      <c r="AH637" s="34" t="s">
        <v>2245</v>
      </c>
      <c r="AI637" s="65">
        <v>84</v>
      </c>
      <c r="AJ637" s="10" t="s">
        <v>2248</v>
      </c>
    </row>
    <row r="638" spans="29:36" x14ac:dyDescent="0.25">
      <c r="AC638" s="10" t="s">
        <v>1932</v>
      </c>
      <c r="AD638" s="10" t="str">
        <f t="shared" si="42"/>
        <v>ListDescArt498_N/A_N/A</v>
      </c>
      <c r="AE638" s="10" t="s">
        <v>1933</v>
      </c>
      <c r="AF638" s="10" t="s">
        <v>27</v>
      </c>
      <c r="AG638" s="31" t="s">
        <v>27</v>
      </c>
      <c r="AH638" s="34" t="s">
        <v>2249</v>
      </c>
      <c r="AI638" s="65">
        <v>83</v>
      </c>
      <c r="AJ638" s="10" t="s">
        <v>2250</v>
      </c>
    </row>
    <row r="639" spans="29:36" x14ac:dyDescent="0.25">
      <c r="AC639" s="10" t="s">
        <v>1935</v>
      </c>
      <c r="AD639" s="10" t="str">
        <f t="shared" si="42"/>
        <v>ListDescArt499_N/A_N/A</v>
      </c>
      <c r="AE639" s="10" t="s">
        <v>1936</v>
      </c>
      <c r="AF639" s="10" t="s">
        <v>27</v>
      </c>
      <c r="AG639" s="31" t="s">
        <v>27</v>
      </c>
      <c r="AH639" s="34" t="s">
        <v>2251</v>
      </c>
      <c r="AI639" s="65">
        <v>104</v>
      </c>
      <c r="AJ639" s="10" t="s">
        <v>2252</v>
      </c>
    </row>
    <row r="640" spans="29:36" x14ac:dyDescent="0.25">
      <c r="AC640" s="10" t="s">
        <v>1938</v>
      </c>
      <c r="AD640" s="10" t="str">
        <f t="shared" si="42"/>
        <v>ListDescArt500_Média_N/A</v>
      </c>
      <c r="AE640" s="10" t="s">
        <v>1939</v>
      </c>
      <c r="AF640" s="10" t="s">
        <v>63</v>
      </c>
      <c r="AG640" s="31" t="s">
        <v>27</v>
      </c>
      <c r="AH640" s="34" t="s">
        <v>438</v>
      </c>
      <c r="AI640" s="65">
        <v>21</v>
      </c>
      <c r="AJ640" s="10" t="s">
        <v>2253</v>
      </c>
    </row>
    <row r="641" spans="29:36" x14ac:dyDescent="0.25">
      <c r="AC641" s="10"/>
      <c r="AD641" s="10" t="str">
        <f t="shared" si="42"/>
        <v>ListDescArt500_Alta_N/A</v>
      </c>
      <c r="AE641" s="10" t="s">
        <v>1939</v>
      </c>
      <c r="AF641" s="10" t="s">
        <v>78</v>
      </c>
      <c r="AG641" s="31" t="s">
        <v>27</v>
      </c>
      <c r="AH641" s="34" t="s">
        <v>438</v>
      </c>
      <c r="AI641" s="65">
        <v>42</v>
      </c>
      <c r="AJ641" s="10" t="s">
        <v>2254</v>
      </c>
    </row>
    <row r="642" spans="29:36" x14ac:dyDescent="0.25">
      <c r="AC642" s="10" t="s">
        <v>1942</v>
      </c>
      <c r="AD642" s="10" t="str">
        <f t="shared" ref="AD642" si="43">CONCATENATE(AE642,"_",AF642,"_",AG642)</f>
        <v>ListDescArt189_N/A_N/A</v>
      </c>
      <c r="AE642" s="10" t="s">
        <v>1943</v>
      </c>
      <c r="AF642" s="10" t="s">
        <v>27</v>
      </c>
      <c r="AG642" s="31" t="s">
        <v>27</v>
      </c>
      <c r="AH642" s="34" t="s">
        <v>2255</v>
      </c>
      <c r="AI642" s="12">
        <v>1</v>
      </c>
      <c r="AJ642" s="10" t="s">
        <v>2256</v>
      </c>
    </row>
    <row r="643" spans="29:36" x14ac:dyDescent="0.25">
      <c r="AC643" s="10" t="s">
        <v>1946</v>
      </c>
      <c r="AD643" s="10" t="str">
        <f t="shared" ref="AD643:AD663" si="44">CONCATENATE(AE643,"_",AF643,"_",AG643)</f>
        <v>ListDescArt190_N/A_N/A</v>
      </c>
      <c r="AE643" s="10" t="s">
        <v>1947</v>
      </c>
      <c r="AF643" s="66" t="s">
        <v>27</v>
      </c>
      <c r="AG643" s="31" t="s">
        <v>27</v>
      </c>
      <c r="AH643" s="34" t="s">
        <v>2257</v>
      </c>
      <c r="AI643" s="12">
        <v>1</v>
      </c>
      <c r="AJ643" s="10" t="s">
        <v>2258</v>
      </c>
    </row>
    <row r="644" spans="29:36" x14ac:dyDescent="0.25">
      <c r="AC644" s="10" t="s">
        <v>1950</v>
      </c>
      <c r="AD644" s="10" t="str">
        <f t="shared" si="44"/>
        <v>ListDescArt191_N/A_N/A</v>
      </c>
      <c r="AE644" s="10" t="s">
        <v>1951</v>
      </c>
      <c r="AF644" s="10" t="s">
        <v>27</v>
      </c>
      <c r="AG644" s="31" t="s">
        <v>27</v>
      </c>
      <c r="AH644" s="34" t="s">
        <v>2257</v>
      </c>
      <c r="AI644" s="12">
        <v>0.5</v>
      </c>
      <c r="AJ644" s="10" t="s">
        <v>2259</v>
      </c>
    </row>
    <row r="645" spans="29:36" x14ac:dyDescent="0.25">
      <c r="AC645" s="10" t="s">
        <v>1953</v>
      </c>
      <c r="AD645" s="10" t="str">
        <f t="shared" si="44"/>
        <v>ListDescArt192_N/A_N/A</v>
      </c>
      <c r="AE645" s="10" t="s">
        <v>1954</v>
      </c>
      <c r="AF645" s="10" t="s">
        <v>27</v>
      </c>
      <c r="AG645" s="31" t="s">
        <v>27</v>
      </c>
      <c r="AH645" s="34" t="s">
        <v>2257</v>
      </c>
      <c r="AI645" s="12">
        <v>0.5</v>
      </c>
      <c r="AJ645" s="10" t="s">
        <v>2260</v>
      </c>
    </row>
    <row r="646" spans="29:36" x14ac:dyDescent="0.25">
      <c r="AC646" s="10" t="s">
        <v>1956</v>
      </c>
      <c r="AD646" s="10" t="str">
        <f t="shared" si="44"/>
        <v>ListDescArt193_N/A_N/A</v>
      </c>
      <c r="AE646" s="10" t="s">
        <v>1957</v>
      </c>
      <c r="AF646" s="10" t="s">
        <v>27</v>
      </c>
      <c r="AG646" s="31" t="s">
        <v>27</v>
      </c>
      <c r="AH646" s="34" t="s">
        <v>2261</v>
      </c>
      <c r="AI646" s="12">
        <v>0.5</v>
      </c>
      <c r="AJ646" s="10" t="s">
        <v>2262</v>
      </c>
    </row>
    <row r="647" spans="29:36" x14ac:dyDescent="0.25">
      <c r="AC647" s="10" t="s">
        <v>1959</v>
      </c>
      <c r="AD647" s="10" t="str">
        <f t="shared" si="44"/>
        <v>ListDescArt194_N/A_N/A</v>
      </c>
      <c r="AE647" s="10" t="s">
        <v>1960</v>
      </c>
      <c r="AF647" s="10" t="s">
        <v>27</v>
      </c>
      <c r="AG647" s="31" t="s">
        <v>27</v>
      </c>
      <c r="AH647" s="34" t="s">
        <v>2257</v>
      </c>
      <c r="AI647" s="12">
        <v>1</v>
      </c>
      <c r="AJ647" s="10" t="s">
        <v>2263</v>
      </c>
    </row>
    <row r="648" spans="29:36" x14ac:dyDescent="0.25">
      <c r="AC648" s="10" t="s">
        <v>1963</v>
      </c>
      <c r="AD648" s="10" t="str">
        <f t="shared" si="44"/>
        <v>ListDescArt195_N/A_N/A</v>
      </c>
      <c r="AE648" s="10" t="s">
        <v>1964</v>
      </c>
      <c r="AF648" s="10" t="s">
        <v>27</v>
      </c>
      <c r="AG648" s="31" t="s">
        <v>27</v>
      </c>
      <c r="AH648" s="34" t="s">
        <v>2257</v>
      </c>
      <c r="AI648" s="12">
        <v>0.7</v>
      </c>
      <c r="AJ648" s="10" t="s">
        <v>2264</v>
      </c>
    </row>
    <row r="649" spans="29:36" x14ac:dyDescent="0.25">
      <c r="AC649" s="10" t="s">
        <v>1967</v>
      </c>
      <c r="AD649" s="10" t="str">
        <f t="shared" si="44"/>
        <v>ListDescArt414_N/A_N/A</v>
      </c>
      <c r="AE649" s="10" t="s">
        <v>1968</v>
      </c>
      <c r="AF649" s="10" t="s">
        <v>27</v>
      </c>
      <c r="AG649" s="31" t="s">
        <v>27</v>
      </c>
      <c r="AH649" s="34" t="s">
        <v>2265</v>
      </c>
      <c r="AI649" s="12">
        <v>2</v>
      </c>
      <c r="AJ649" s="10" t="s">
        <v>2266</v>
      </c>
    </row>
    <row r="650" spans="29:36" x14ac:dyDescent="0.25">
      <c r="AC650" s="10" t="s">
        <v>1971</v>
      </c>
      <c r="AD650" s="10" t="str">
        <f t="shared" si="44"/>
        <v>ListDescArt196_N/A_N/A</v>
      </c>
      <c r="AE650" s="10" t="s">
        <v>1972</v>
      </c>
      <c r="AF650" s="10" t="s">
        <v>27</v>
      </c>
      <c r="AG650" s="31" t="s">
        <v>27</v>
      </c>
      <c r="AH650" s="34" t="s">
        <v>2255</v>
      </c>
      <c r="AI650" s="12">
        <v>1</v>
      </c>
      <c r="AJ650" s="10" t="s">
        <v>2256</v>
      </c>
    </row>
    <row r="651" spans="29:36" x14ac:dyDescent="0.25">
      <c r="AC651" s="10" t="s">
        <v>1974</v>
      </c>
      <c r="AD651" s="10" t="str">
        <f t="shared" si="44"/>
        <v>ListDescArt197_N/A_N/A</v>
      </c>
      <c r="AE651" s="10" t="s">
        <v>1975</v>
      </c>
      <c r="AF651" s="10" t="s">
        <v>27</v>
      </c>
      <c r="AG651" s="31" t="s">
        <v>27</v>
      </c>
      <c r="AH651" s="34" t="s">
        <v>2267</v>
      </c>
      <c r="AI651" s="12">
        <v>1</v>
      </c>
      <c r="AJ651" s="10" t="s">
        <v>2258</v>
      </c>
    </row>
    <row r="652" spans="29:36" x14ac:dyDescent="0.25">
      <c r="AC652" s="10" t="s">
        <v>1977</v>
      </c>
      <c r="AD652" s="10" t="str">
        <f t="shared" si="44"/>
        <v>ListDescArt198_N/A_N/A</v>
      </c>
      <c r="AE652" s="10" t="s">
        <v>1978</v>
      </c>
      <c r="AF652" s="10" t="s">
        <v>27</v>
      </c>
      <c r="AG652" s="31" t="s">
        <v>27</v>
      </c>
      <c r="AH652" s="34" t="s">
        <v>2268</v>
      </c>
      <c r="AI652" s="12">
        <v>8</v>
      </c>
      <c r="AJ652" s="10" t="s">
        <v>2269</v>
      </c>
    </row>
    <row r="653" spans="29:36" x14ac:dyDescent="0.25">
      <c r="AC653" s="10" t="s">
        <v>1980</v>
      </c>
      <c r="AD653" s="10" t="str">
        <f t="shared" si="44"/>
        <v>ListDescArt199_N/A_N/A</v>
      </c>
      <c r="AE653" s="10" t="s">
        <v>1981</v>
      </c>
      <c r="AF653" s="10" t="s">
        <v>27</v>
      </c>
      <c r="AG653" s="31" t="s">
        <v>27</v>
      </c>
      <c r="AH653" s="34" t="s">
        <v>96</v>
      </c>
      <c r="AI653" s="12">
        <v>4</v>
      </c>
      <c r="AJ653" s="10" t="s">
        <v>2270</v>
      </c>
    </row>
    <row r="654" spans="29:36" x14ac:dyDescent="0.25">
      <c r="AC654" s="10" t="s">
        <v>1984</v>
      </c>
      <c r="AD654" s="10" t="str">
        <f t="shared" si="44"/>
        <v>ListDescArt200_N/A_N/A</v>
      </c>
      <c r="AE654" s="10" t="s">
        <v>1985</v>
      </c>
      <c r="AF654" s="10" t="s">
        <v>27</v>
      </c>
      <c r="AG654" s="31" t="s">
        <v>27</v>
      </c>
      <c r="AH654" s="34" t="s">
        <v>2267</v>
      </c>
      <c r="AI654" s="12">
        <v>3</v>
      </c>
      <c r="AJ654" s="10" t="s">
        <v>2271</v>
      </c>
    </row>
    <row r="655" spans="29:36" x14ac:dyDescent="0.25">
      <c r="AC655" s="10" t="s">
        <v>1988</v>
      </c>
      <c r="AD655" s="10" t="str">
        <f t="shared" si="44"/>
        <v>ListDescArt201_N/A_N/A</v>
      </c>
      <c r="AE655" s="10" t="s">
        <v>1989</v>
      </c>
      <c r="AF655" s="10" t="s">
        <v>27</v>
      </c>
      <c r="AG655" s="31" t="s">
        <v>27</v>
      </c>
      <c r="AH655" s="34" t="s">
        <v>2257</v>
      </c>
      <c r="AI655" s="12">
        <v>0.5</v>
      </c>
      <c r="AJ655" s="10" t="s">
        <v>2272</v>
      </c>
    </row>
    <row r="656" spans="29:36" x14ac:dyDescent="0.25">
      <c r="AC656" s="10" t="s">
        <v>1992</v>
      </c>
      <c r="AD656" s="10" t="str">
        <f t="shared" si="44"/>
        <v>ListDescArt202_N/A_N/A</v>
      </c>
      <c r="AE656" s="10" t="s">
        <v>1993</v>
      </c>
      <c r="AF656" s="10" t="s">
        <v>27</v>
      </c>
      <c r="AG656" s="31" t="s">
        <v>27</v>
      </c>
      <c r="AH656" s="34" t="s">
        <v>2273</v>
      </c>
      <c r="AI656" s="12">
        <v>0.1</v>
      </c>
      <c r="AJ656" s="10" t="s">
        <v>2274</v>
      </c>
    </row>
    <row r="657" spans="29:36" x14ac:dyDescent="0.25">
      <c r="AC657" s="10" t="s">
        <v>1996</v>
      </c>
      <c r="AD657" s="10" t="str">
        <f t="shared" si="44"/>
        <v>ListDescArt203_N/A_N/A</v>
      </c>
      <c r="AE657" s="10" t="s">
        <v>1997</v>
      </c>
      <c r="AF657" s="10" t="s">
        <v>27</v>
      </c>
      <c r="AG657" s="31" t="s">
        <v>27</v>
      </c>
      <c r="AH657" s="34" t="s">
        <v>2275</v>
      </c>
      <c r="AI657" s="12">
        <v>0.5</v>
      </c>
      <c r="AJ657" s="10" t="s">
        <v>2276</v>
      </c>
    </row>
    <row r="658" spans="29:36" x14ac:dyDescent="0.25">
      <c r="AC658" s="10" t="s">
        <v>2000</v>
      </c>
      <c r="AD658" s="10" t="str">
        <f t="shared" si="44"/>
        <v>ListDescArt204_N/A_N/A</v>
      </c>
      <c r="AE658" s="10" t="s">
        <v>2001</v>
      </c>
      <c r="AF658" s="10" t="s">
        <v>27</v>
      </c>
      <c r="AG658" s="31" t="s">
        <v>27</v>
      </c>
      <c r="AH658" s="34" t="s">
        <v>2257</v>
      </c>
      <c r="AI658" s="12">
        <v>0.05</v>
      </c>
      <c r="AJ658" s="66" t="s">
        <v>2277</v>
      </c>
    </row>
    <row r="659" spans="29:36" x14ac:dyDescent="0.25">
      <c r="AC659" s="10" t="s">
        <v>2004</v>
      </c>
      <c r="AD659" s="10" t="str">
        <f t="shared" si="44"/>
        <v>ListDescArt405_N/A_N/A</v>
      </c>
      <c r="AE659" s="10" t="s">
        <v>2005</v>
      </c>
      <c r="AF659" s="10" t="s">
        <v>27</v>
      </c>
      <c r="AG659" s="31" t="s">
        <v>27</v>
      </c>
      <c r="AH659" s="34" t="s">
        <v>2257</v>
      </c>
      <c r="AI659" s="12">
        <v>1</v>
      </c>
      <c r="AJ659" s="10" t="s">
        <v>2278</v>
      </c>
    </row>
    <row r="660" spans="29:36" x14ac:dyDescent="0.25">
      <c r="AC660" s="10" t="s">
        <v>2009</v>
      </c>
      <c r="AD660" s="10" t="str">
        <f t="shared" si="44"/>
        <v>ListDescArt406_N/A_N/A</v>
      </c>
      <c r="AE660" s="10" t="s">
        <v>2010</v>
      </c>
      <c r="AF660" s="10" t="s">
        <v>27</v>
      </c>
      <c r="AG660" s="31" t="s">
        <v>27</v>
      </c>
      <c r="AH660" s="34" t="s">
        <v>2279</v>
      </c>
      <c r="AI660" s="12">
        <v>6</v>
      </c>
      <c r="AJ660" s="10" t="s">
        <v>2280</v>
      </c>
    </row>
    <row r="661" spans="29:36" x14ac:dyDescent="0.25">
      <c r="AC661" s="10" t="s">
        <v>2013</v>
      </c>
      <c r="AD661" s="10" t="str">
        <f t="shared" si="44"/>
        <v>ListDescArt407_N/A_N/A</v>
      </c>
      <c r="AE661" s="10" t="s">
        <v>2014</v>
      </c>
      <c r="AF661" s="10" t="s">
        <v>27</v>
      </c>
      <c r="AG661" s="31" t="s">
        <v>27</v>
      </c>
      <c r="AH661" s="34" t="s">
        <v>2279</v>
      </c>
      <c r="AI661" s="12">
        <v>3</v>
      </c>
      <c r="AJ661" s="10" t="s">
        <v>2281</v>
      </c>
    </row>
    <row r="662" spans="29:36" x14ac:dyDescent="0.25">
      <c r="AC662" s="10" t="s">
        <v>2017</v>
      </c>
      <c r="AD662" s="10" t="str">
        <f t="shared" si="44"/>
        <v>ListDescArt408_N/A_N/A</v>
      </c>
      <c r="AE662" s="10" t="s">
        <v>2018</v>
      </c>
      <c r="AF662" s="10" t="s">
        <v>27</v>
      </c>
      <c r="AG662" s="31" t="s">
        <v>27</v>
      </c>
      <c r="AH662" s="34" t="s">
        <v>2282</v>
      </c>
      <c r="AI662" s="12">
        <v>8</v>
      </c>
      <c r="AJ662" s="10" t="s">
        <v>2283</v>
      </c>
    </row>
    <row r="663" spans="29:36" x14ac:dyDescent="0.25">
      <c r="AC663" s="10" t="s">
        <v>2021</v>
      </c>
      <c r="AD663" s="10" t="str">
        <f t="shared" si="44"/>
        <v>ListDescArt409_N/A_N/A</v>
      </c>
      <c r="AE663" s="10" t="s">
        <v>2022</v>
      </c>
      <c r="AF663" s="10" t="s">
        <v>27</v>
      </c>
      <c r="AG663" s="31" t="s">
        <v>27</v>
      </c>
      <c r="AH663" s="34" t="s">
        <v>2284</v>
      </c>
      <c r="AI663" s="12">
        <v>2</v>
      </c>
      <c r="AJ663" s="10" t="s">
        <v>2266</v>
      </c>
    </row>
    <row r="664" spans="29:36" x14ac:dyDescent="0.25">
      <c r="AC664" s="10" t="s">
        <v>2024</v>
      </c>
      <c r="AD664" s="10" t="str">
        <f t="shared" ref="AD664:AD667" si="45">CONCATENATE(AE664,"_",AF664,"_",AG664)</f>
        <v>ListDescArt415_N/A_N/A</v>
      </c>
      <c r="AE664" s="10" t="s">
        <v>2025</v>
      </c>
      <c r="AF664" s="10" t="s">
        <v>27</v>
      </c>
      <c r="AG664" s="31" t="s">
        <v>27</v>
      </c>
      <c r="AH664" s="34" t="s">
        <v>2285</v>
      </c>
      <c r="AI664" s="12">
        <v>4</v>
      </c>
      <c r="AJ664" s="10" t="s">
        <v>2286</v>
      </c>
    </row>
    <row r="665" spans="29:36" x14ac:dyDescent="0.25">
      <c r="AC665" s="10" t="s">
        <v>2028</v>
      </c>
      <c r="AD665" s="10" t="str">
        <f t="shared" si="45"/>
        <v>ListDescArt416_N/A_N/A</v>
      </c>
      <c r="AE665" s="10" t="s">
        <v>2029</v>
      </c>
      <c r="AF665" s="10" t="s">
        <v>27</v>
      </c>
      <c r="AG665" s="31" t="s">
        <v>27</v>
      </c>
      <c r="AH665" s="34" t="s">
        <v>2287</v>
      </c>
      <c r="AI665" s="12">
        <v>1</v>
      </c>
      <c r="AJ665" s="10" t="s">
        <v>2288</v>
      </c>
    </row>
    <row r="666" spans="29:36" x14ac:dyDescent="0.25">
      <c r="AC666" s="10" t="s">
        <v>2032</v>
      </c>
      <c r="AD666" s="10" t="str">
        <f t="shared" si="45"/>
        <v>ListDescArt417_N/A_N/A</v>
      </c>
      <c r="AE666" s="10" t="s">
        <v>2033</v>
      </c>
      <c r="AF666" s="10" t="s">
        <v>27</v>
      </c>
      <c r="AG666" s="31" t="s">
        <v>27</v>
      </c>
      <c r="AH666" s="34" t="s">
        <v>2287</v>
      </c>
      <c r="AI666" s="12">
        <v>6</v>
      </c>
      <c r="AJ666" s="10" t="s">
        <v>2289</v>
      </c>
    </row>
    <row r="667" spans="29:36" x14ac:dyDescent="0.25">
      <c r="AC667" s="10" t="s">
        <v>2036</v>
      </c>
      <c r="AD667" s="10" t="str">
        <f t="shared" si="45"/>
        <v>ListDescArt418_N/A_N/A</v>
      </c>
      <c r="AE667" s="10" t="s">
        <v>2037</v>
      </c>
      <c r="AF667" s="10" t="s">
        <v>27</v>
      </c>
      <c r="AG667" s="31" t="s">
        <v>27</v>
      </c>
      <c r="AH667" s="34" t="s">
        <v>2287</v>
      </c>
      <c r="AI667" s="12">
        <v>10</v>
      </c>
      <c r="AJ667" s="10" t="s">
        <v>2290</v>
      </c>
    </row>
    <row r="753" ht="14.25" customHeight="1" x14ac:dyDescent="0.25"/>
    <row r="764" ht="13.5" customHeight="1" x14ac:dyDescent="0.25"/>
    <row r="766" ht="15.75" customHeight="1" x14ac:dyDescent="0.25"/>
  </sheetData>
  <mergeCells count="28">
    <mergeCell ref="A1:B1"/>
    <mergeCell ref="D1:F1"/>
    <mergeCell ref="H1:J1"/>
    <mergeCell ref="Q1:R1"/>
    <mergeCell ref="T1:U1"/>
    <mergeCell ref="W1:X1"/>
    <mergeCell ref="Z1:AA1"/>
    <mergeCell ref="AE1:AF1"/>
    <mergeCell ref="A2:B2"/>
    <mergeCell ref="K1:K2"/>
    <mergeCell ref="Q2:R2"/>
    <mergeCell ref="T2:U2"/>
    <mergeCell ref="W2:X2"/>
    <mergeCell ref="Z2:AA2"/>
    <mergeCell ref="D3:D7"/>
    <mergeCell ref="T4:T6"/>
    <mergeCell ref="W4:W10"/>
    <mergeCell ref="T7:T8"/>
    <mergeCell ref="T9:T13"/>
    <mergeCell ref="W11:W15"/>
    <mergeCell ref="T14:T15"/>
    <mergeCell ref="T16:T19"/>
    <mergeCell ref="W16:W20"/>
    <mergeCell ref="T20:T23"/>
    <mergeCell ref="W21:W23"/>
    <mergeCell ref="W24:W26"/>
    <mergeCell ref="W27:W30"/>
    <mergeCell ref="W31:W33"/>
  </mergeCells>
  <pageMargins left="0.511811024" right="0.511811024" top="0.787401575" bottom="0.787401575" header="0.31496062" footer="0.31496062"/>
  <pageSetup paperSize="9" orientation="portrait"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Banco de Dados</vt:lpstr>
      <vt:lpstr>Orçamento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cp:lastModifiedBy>Juliana Pereira</cp:lastModifiedBy>
  <cp:lastPrinted>2018-06-08T18:17:44Z</cp:lastPrinted>
  <dcterms:created xsi:type="dcterms:W3CDTF">2018-06-08T16:55:01Z</dcterms:created>
  <dcterms:modified xsi:type="dcterms:W3CDTF">2021-10-25T17:54:29Z</dcterms:modified>
</cp:coreProperties>
</file>