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28920" yWindow="-120" windowWidth="29040" windowHeight="15840" firstSheet="1" activeTab="1"/>
  </bookViews>
  <sheets>
    <sheet sheetId="3" name="Banco de Dados" state="hidden" r:id="rId4"/>
    <sheet sheetId="1" name="Orçamento" state="visible" r:id="rId5"/>
  </sheets>
  <definedNames>
    <definedName name="_xlnm._FilterDatabase">'Banco de Dados'!$D$1:$F$49</definedName>
    <definedName name="ListaComplexidade">'MATCH(Orçamento'!$D$4</definedName>
    <definedName name="ListaDescrição">'MATCH(Orçamento'!$C$4</definedName>
    <definedName name="ListAtividade001">'Banco de Dados'!$I$3:$I$16</definedName>
    <definedName name="ListAtividade002">'Banco de Dados'!$I$17:$I$19</definedName>
    <definedName name="ListAtividade003">'Banco de Dados'!$I$56:$I$66</definedName>
    <definedName name="ListAtividade004">'Banco de Dados'!$I$67:$I$68</definedName>
    <definedName name="ListAtividade005">'Banco de Dados'!$I$69:$I$72</definedName>
    <definedName name="ListAtividade006">'Banco de Dados'!$I$73:$I$74</definedName>
    <definedName name="ListAtividade007">'Banco de Dados'!$I$75</definedName>
    <definedName name="ListAtividade008">'Banco de Dados'!$I$76</definedName>
    <definedName name="ListAtividade009">'Banco de Dados'!$I$102:$I$104</definedName>
    <definedName name="ListAtividade010">'Banco de Dados'!$I$105:$I$107</definedName>
    <definedName name="ListAtividade011">'Banco de Dados'!$I$108:$I$115</definedName>
    <definedName name="ListAtividade012">'Banco de Dados'!$I$116:$I$127</definedName>
    <definedName name="ListAtividade013">'Banco de Dados'!$I$128:$I$139</definedName>
    <definedName name="ListAtividade014">'Banco de Dados'!$I$140:$I$143</definedName>
    <definedName name="ListAtividade015">'Banco de Dados'!$I$144:$I$175</definedName>
    <definedName name="ListAtividade016">'Banco de Dados'!$I$176:$I$178</definedName>
    <definedName name="ListAtividade017">'Banco de Dados'!$I$179:$I$184</definedName>
    <definedName name="ListAtividade018">'Banco de Dados'!$I$185:$I$205</definedName>
    <definedName name="ListAtividade019">'Banco de Dados'!$I$206:$I$211</definedName>
    <definedName name="ListAtividade020">'Banco de Dados'!$I$212:$I$221</definedName>
    <definedName name="ListAtividade021">'Banco de Dados'!$I$222:$I$235</definedName>
    <definedName name="ListAtividade022">'Banco de Dados'!$I$236:$I$240</definedName>
    <definedName name="ListAtividade023">'Banco de Dados'!$I$241:$I$254</definedName>
    <definedName name="ListAtividade024">'Banco de Dados'!$I$255:$I$276</definedName>
    <definedName name="ListAtividade025">'Banco de Dados'!$I$277:$I$291</definedName>
    <definedName name="ListAtividade026">'Banco de Dados'!$I$422:$I$429</definedName>
    <definedName name="ListAtividade027">'Banco de Dados'!$I$430:$I$447</definedName>
    <definedName name="ListAtividade028">'Banco de Dados'!$I$20:$I$24</definedName>
    <definedName name="ListAtividade029">'Banco de Dados'!$I$292:$I$317</definedName>
    <definedName name="ListAtividade030">'Banco de Dados'!$I$77:$I$78</definedName>
    <definedName name="ListAtividade031">'Banco de Dados'!$I$79:$I$82</definedName>
    <definedName name="ListAtividade032">'Banco de Dados'!$I$83:$I$88</definedName>
    <definedName name="ListAtividade033">'Banco de Dados'!$I$318:$I$329</definedName>
    <definedName name="ListAtividade034">'Banco de Dados'!$I$25:$I$43</definedName>
    <definedName name="ListAtividade035">'Banco de Dados'!$I$330:$I$337</definedName>
    <definedName name="ListAtividade036">'Banco de Dados'!$I$44:$I$55</definedName>
    <definedName name="ListAtividade037">'Banco de Dados'!$I$338:$I$346</definedName>
    <definedName name="ListAtividade038">'Banco de Dados'!$I$347:$I$372</definedName>
    <definedName name="ListAtividade039">'Banco de Dados'!$I$373:$I$388</definedName>
    <definedName name="ListAtividade040">'Banco de Dados'!$I$389:$I$399</definedName>
    <definedName name="ListAtividade041">'Banco de Dados'!$I$89:$I$92</definedName>
    <definedName name="ListAtividade042">'Banco de Dados'!$I$400:$I$406</definedName>
    <definedName name="ListAtividade043">'Banco de Dados'!$I$407:$I$410</definedName>
    <definedName name="ListAtividade044">'Banco de Dados'!$I$411:$I$413</definedName>
    <definedName name="ListAtividade045">'Banco de Dados'!$I$93:$I$101</definedName>
    <definedName name="ListAtividade047">'Banco de Dados'!$I$414:$I$421</definedName>
    <definedName name="ListComp001">'Banco de Dados'!$U$3</definedName>
    <definedName name="ListComp002">'Banco de Dados'!$U$4:$U$6</definedName>
    <definedName name="ListComp003">'Banco de Dados'!$U$7:$U$8</definedName>
    <definedName name="ListComp004">'Banco de Dados'!$U$9:$U$13</definedName>
    <definedName name="ListComp005">'Banco de Dados'!$U$14:$U$15</definedName>
    <definedName name="ListComp006">'Banco de Dados'!$U$16:$U$19</definedName>
    <definedName name="ListComp007">'Banco de Dados'!$U$20:$U$23</definedName>
    <definedName name="ListCompo001">'Banco de Dados'!$X$3</definedName>
    <definedName name="ListCompo002">'Banco de Dados'!$X$4:$X$10</definedName>
    <definedName name="ListCompo003">'Banco de Dados'!$X$11:$X$15</definedName>
    <definedName name="ListCompo004">'Banco de Dados'!$X$16:$X$20</definedName>
    <definedName name="ListCompo005">'Banco de Dados'!$X$21:$X$23</definedName>
    <definedName name="ListCompo006">'Banco de Dados'!$X$24:$X$26</definedName>
    <definedName name="ListCompo007">'Banco de Dados'!$X$27:$X$30</definedName>
    <definedName name="ListCompo008">'Banco de Dados'!$X$31:$X$33</definedName>
    <definedName name="ListCompo009">'Banco de Dados'!$X$34</definedName>
    <definedName name="ListDiciplina">'Banco de Dados'!$A$3:$A$8</definedName>
    <definedName name="ListDiciplina001">'Banco de Dados'!$E$3:$E$7</definedName>
    <definedName name="ListDiciplina002">'Banco de Dados'!$E$8</definedName>
    <definedName name="ListDiciplina003">'Banco de Dados'!$E$9</definedName>
    <definedName name="ListDiciplina004">'Banco de Dados'!$E$10:$E$18</definedName>
    <definedName name="ListDiciplina005">'Banco de Dados'!$E$19:$E$47</definedName>
    <definedName name="ListDiciplina006">'Banco de Dados'!$E$48:$E$49</definedName>
    <definedName name="ListPlat001">'Banco de Dados'!$R$3</definedName>
    <definedName name="ListPlat002">'Banco de Dados'!$R$4</definedName>
    <definedName name="ListPlat003">'Banco de Dados'!$R$5</definedName>
    <definedName name="ListPlat004">'Banco de Dados'!$R$6</definedName>
    <definedName name="ListPlat005">'Banco de Dados'!$R$7</definedName>
    <definedName name="ListPlat006">'Banco de Dados'!$R$8</definedName>
    <definedName name="ListPlat007">'Banco de Dados'!$R$9</definedName>
    <definedName name="ListPlat008">'Banco de Dados'!$R$10</definedName>
    <definedName name="ListPlat009">'Banco de Dados'!$R$11</definedName>
    <definedName name="ListPlat010">'Banco de Dados'!$R$12</definedName>
    <definedName name="ListPlat011">'Banco de Dados'!$R$13</definedName>
    <definedName name="ListPlat012">'Banco de Dados'!$R$14</definedName>
    <definedName name="ListPlat013">'Banco de Dados'!$R$15</definedName>
    <definedName name="ListPlat014">'Banco de Dados'!$R$16</definedName>
    <definedName name="ListPlat015">'Banco de Dados'!$R$17</definedName>
    <definedName name="ListPlat016">'Banco de Dados'!$R$18</definedName>
    <definedName name="ListPlat017">'Banco de Dados'!$R$19</definedName>
    <definedName name="ListPlat018">'Banco de Dados'!$R$20</definedName>
    <definedName name="ListPlat019">'Banco de Dados'!$R$21</definedName>
    <definedName name="ListPlat020">'Banco de Dados'!$R$22</definedName>
    <definedName name="ListUnidMed050">'Banco de Dados'!$AA$52</definedName>
  </definedNames>
  <calcPr calcId="171027"/>
</workbook>
</file>

<file path=xl/sharedStrings.xml><?xml version="1.0" encoding="utf-8"?>
<sst xmlns="http://schemas.openxmlformats.org/spreadsheetml/2006/main" count="7613" uniqueCount="2317">
  <si>
    <t>Diciplina</t>
  </si>
  <si>
    <t>Atividade</t>
  </si>
  <si>
    <t>Descrição/Artefato</t>
  </si>
  <si>
    <t>SUPORTE</t>
  </si>
  <si>
    <t>PLATAFORMA</t>
  </si>
  <si>
    <t>Complexidade</t>
  </si>
  <si>
    <t>Componente / Item</t>
  </si>
  <si>
    <t>Unidade de Medida</t>
  </si>
  <si>
    <t>Complemento de inf</t>
  </si>
  <si>
    <t>ListDiciplina</t>
  </si>
  <si>
    <t>ListAtividade</t>
  </si>
  <si>
    <t>ListDescArt</t>
  </si>
  <si>
    <t>Tarefa</t>
  </si>
  <si>
    <t>COMPONENTE</t>
  </si>
  <si>
    <t>ListPlat</t>
  </si>
  <si>
    <t>ListCompl</t>
  </si>
  <si>
    <t>ListCompo</t>
  </si>
  <si>
    <t>ListUnidMed</t>
  </si>
  <si>
    <t>Componente</t>
  </si>
  <si>
    <t>USTIBB</t>
  </si>
  <si>
    <t>Descrição da complexidade</t>
  </si>
  <si>
    <t>User Experience (UX)</t>
  </si>
  <si>
    <t>ListDiciplina001</t>
  </si>
  <si>
    <t xml:space="preserve">Usabilidade </t>
  </si>
  <si>
    <t>ListAtividade001</t>
  </si>
  <si>
    <t>Produzir protótipo de software</t>
  </si>
  <si>
    <t>ListPlat001</t>
  </si>
  <si>
    <t>N/A</t>
  </si>
  <si>
    <t>1.1.5</t>
  </si>
  <si>
    <t>ListDescArt005</t>
  </si>
  <si>
    <t>ListComp003</t>
  </si>
  <si>
    <t>ListCompo001</t>
  </si>
  <si>
    <t>ListComp001</t>
  </si>
  <si>
    <t>ListUnidMed001</t>
  </si>
  <si>
    <t>Passos no job DI</t>
  </si>
  <si>
    <t>Por grupo de até 10 telas</t>
  </si>
  <si>
    <t>Atividade: - Subir todas as telas para a ferramenta de prototipação; - Linkar todas as telas; - Criar as interações e animações entre as telas; - Criar telas de apoio ou ilustração de início e fim de navegação; Entregável: - Link Marvel ou digna.</t>
  </si>
  <si>
    <t>REQUISITOS DE SOFTWARE</t>
  </si>
  <si>
    <t>ListDiciplina002</t>
  </si>
  <si>
    <t xml:space="preserve">Design Sprint </t>
  </si>
  <si>
    <t>ListAtividade002</t>
  </si>
  <si>
    <t xml:space="preserve">Design de ícone </t>
  </si>
  <si>
    <t>1.1.6</t>
  </si>
  <si>
    <t>ListDescArt006</t>
  </si>
  <si>
    <t>ListPlat002</t>
  </si>
  <si>
    <t xml:space="preserve">DW e 
Analytics </t>
  </si>
  <si>
    <t>ListComp002</t>
  </si>
  <si>
    <t>Baixa</t>
  </si>
  <si>
    <t>ListCompo002</t>
  </si>
  <si>
    <t xml:space="preserve">Inclusão </t>
  </si>
  <si>
    <t>ListUnidMed002</t>
  </si>
  <si>
    <t xml:space="preserve">Por algoritmo </t>
  </si>
  <si>
    <t xml:space="preserve">Por ícone </t>
  </si>
  <si>
    <t xml:space="preserve">Serviço de “arte”/criação. </t>
  </si>
  <si>
    <t>DESIGN DE PROCESSOS</t>
  </si>
  <si>
    <t>ListDiciplina003</t>
  </si>
  <si>
    <t>Comunicação</t>
  </si>
  <si>
    <t>ListAtividade028</t>
  </si>
  <si>
    <t>Avaliação Heurística</t>
  </si>
  <si>
    <t>1.1.8</t>
  </si>
  <si>
    <t>ListDescArt008</t>
  </si>
  <si>
    <t>ListPlat003</t>
  </si>
  <si>
    <t xml:space="preserve">Plataforma Distribuída </t>
  </si>
  <si>
    <t>Média</t>
  </si>
  <si>
    <t xml:space="preserve">Alteração </t>
  </si>
  <si>
    <t>ListUnidMed003</t>
  </si>
  <si>
    <t>Por aplicativo integrado</t>
  </si>
  <si>
    <t>Por funcionalidade</t>
  </si>
  <si>
    <t>Atividade: - Realizar avaliação de uma funcionalidade que possui até 5 telas. Entregável: - Documento com evidências e pontos de melhoria da tela avaliada</t>
  </si>
  <si>
    <t>ANÁLISE E PROJETO DE SOFTWARE</t>
  </si>
  <si>
    <t>ListDiciplina004</t>
  </si>
  <si>
    <t>Descoberta</t>
  </si>
  <si>
    <t>ListAtividade034</t>
  </si>
  <si>
    <t>Card Sorting – não moderado</t>
  </si>
  <si>
    <t>1.1.9</t>
  </si>
  <si>
    <t>ListDescArt009</t>
  </si>
  <si>
    <t>ListPlat004</t>
  </si>
  <si>
    <t>DW</t>
  </si>
  <si>
    <t>Alta</t>
  </si>
  <si>
    <t xml:space="preserve">Exclusão </t>
  </si>
  <si>
    <t>ListUnidMed004</t>
  </si>
  <si>
    <t xml:space="preserve">Por arquivo </t>
  </si>
  <si>
    <t>Um card sorting por públicoalvo</t>
  </si>
  <si>
    <t>Atividades: - Definir o público-alvo - Definir o objetivo do card sorting - Criar o card sorting na ferramenta - Realizar o pré-teste para validação do card sorting - Envio do card sorting para os usuários Entregável: - Documento detalhado com a compilação dos resultados obtidos na execução do card sorting</t>
  </si>
  <si>
    <t>IMPLEMENTAÇÃO DE SOFTWARE</t>
  </si>
  <si>
    <t>ListDiciplina005</t>
  </si>
  <si>
    <t>Curadoria UX Writing</t>
  </si>
  <si>
    <t>ListAtividade036</t>
  </si>
  <si>
    <t>Card Sorting – moderado - Planejamento</t>
  </si>
  <si>
    <t>1.1.10</t>
  </si>
  <si>
    <t>ListDescArt010</t>
  </si>
  <si>
    <t>ListPlat005</t>
  </si>
  <si>
    <t>VisionPlus</t>
  </si>
  <si>
    <t xml:space="preserve">Consulta </t>
  </si>
  <si>
    <t>ListUnidMed005</t>
  </si>
  <si>
    <t>Por Caso de Teste</t>
  </si>
  <si>
    <t>Por projeto</t>
  </si>
  <si>
    <t>Atividades: - Definir o público-alvo - Definir o objetivo do card sorting - Preparar os materiais para a execução do card sorting - Realizar o agendamento dos participantes - Realizar o pré-teste para validação do card sorting Entregável: - Material pronto para execução do card sorting</t>
  </si>
  <si>
    <t>TESTE E HOMOLOGAÇÃO DE SOFTWARE</t>
  </si>
  <si>
    <t>ListDiciplina006</t>
  </si>
  <si>
    <t>Identificar, consolidar e refinar os requisitos</t>
  </si>
  <si>
    <t>ListAtividade003</t>
  </si>
  <si>
    <t>Card Sorting – moderado - Execução</t>
  </si>
  <si>
    <t>1.1.11</t>
  </si>
  <si>
    <t>ListDescArt419</t>
  </si>
  <si>
    <t>ListPlat006</t>
  </si>
  <si>
    <t>Mainframe</t>
  </si>
  <si>
    <t xml:space="preserve">Processamento </t>
  </si>
  <si>
    <t>ListUnidMed006</t>
  </si>
  <si>
    <t>Por Classe</t>
  </si>
  <si>
    <t>Por card sorting executado</t>
  </si>
  <si>
    <t>Atividades: - Preparar ambiente para realizar a técnica - Executar o card sorting Entregável: - Evidência como fotos, vídeos e anotações</t>
  </si>
  <si>
    <t xml:space="preserve">Modelar Processos </t>
  </si>
  <si>
    <t>ListAtividade004</t>
  </si>
  <si>
    <t>Card Sorting – moderado - Resultado</t>
  </si>
  <si>
    <t>1.1.12</t>
  </si>
  <si>
    <t>ListDescArt420</t>
  </si>
  <si>
    <t>ListPlat007</t>
  </si>
  <si>
    <t>Assembler</t>
  </si>
  <si>
    <t>ListComp004</t>
  </si>
  <si>
    <t>Muito Baixa</t>
  </si>
  <si>
    <t xml:space="preserve">CRUD </t>
  </si>
  <si>
    <t>ListUnidMed007</t>
  </si>
  <si>
    <t>Por Componente</t>
  </si>
  <si>
    <t>Atividade: - Criar relatório com resultados obtidos Entregáveis: - Documento detalhado com a compilação dos resultados obtidos na execução</t>
  </si>
  <si>
    <t xml:space="preserve">Projetar o Banco de Dados </t>
  </si>
  <si>
    <t>ListAtividade005</t>
  </si>
  <si>
    <t>Teste de Usabilidade - Planejamento</t>
  </si>
  <si>
    <t>1.1.13</t>
  </si>
  <si>
    <t>ListDescArt421</t>
  </si>
  <si>
    <t>ListPlat008</t>
  </si>
  <si>
    <t>SAS</t>
  </si>
  <si>
    <t xml:space="preserve">Canal adicional em MI </t>
  </si>
  <si>
    <t>ListUnidMed008</t>
  </si>
  <si>
    <t>Por Conjunto dos Objetos</t>
  </si>
  <si>
    <t>Atividades: - Definir o público-alvo - Criar roteiro do teste de usabilidade - Preencher o documento de planejamento (objetivos/tarefas/indicador de sucesso da tarefa) - Realizar o agendamento dos participantes e local para realizar o teste - Realizar o pré-teste para validação do roteiro Entregável: - Documento de planejamento com o roteiro do Teste de Usabilidade</t>
  </si>
  <si>
    <t>Projetar a Visão Estruturada</t>
  </si>
  <si>
    <t>ListAtividade006</t>
  </si>
  <si>
    <t>Teste de Usabilidade - Execução</t>
  </si>
  <si>
    <t>1.1.14</t>
  </si>
  <si>
    <t>ListDescArt422</t>
  </si>
  <si>
    <t>ListPlat009</t>
  </si>
  <si>
    <t>Baixa/x86</t>
  </si>
  <si>
    <t>ListCompo003</t>
  </si>
  <si>
    <t xml:space="preserve">Processo Referenciado </t>
  </si>
  <si>
    <t>ListUnidMed009</t>
  </si>
  <si>
    <t>Por dashboard</t>
  </si>
  <si>
    <t>Por usuário</t>
  </si>
  <si>
    <t>Realizar a execução dos testes de usabilidade com os participantes. Entregável: - Áudio, vídeo ou anotações. *Será considerado válido de 5 a 7 usuários por público-alvo do projeto</t>
  </si>
  <si>
    <t>Análise de solução – Alta Plataforma</t>
  </si>
  <si>
    <t>ListAtividade007</t>
  </si>
  <si>
    <t>Teste de Usabilidade - Resultado</t>
  </si>
  <si>
    <t>1.1.15</t>
  </si>
  <si>
    <t>ListDescArt423</t>
  </si>
  <si>
    <t>ListPlat010</t>
  </si>
  <si>
    <t>Portal Server</t>
  </si>
  <si>
    <t xml:space="preserve">Esboço de Tela  </t>
  </si>
  <si>
    <t>ListUnidMed010</t>
  </si>
  <si>
    <t>Por elemento animado</t>
  </si>
  <si>
    <t>Público-alvo (de 5 a 7 usuários válidos)</t>
  </si>
  <si>
    <t>Atividade: -Criar relatório com resultados obtidos Entregáveis: -Documento detalhado com a compilação dos resultados obtidos na execução. Observação: Para edição do vídeo do teste de usabilidade, utilizar o item 1.3.5Desenvolvimento de componentes audiovisuais para os canais de atendimento e de comunicação do BB (web, mobile, TAA, Intranet, redes sociais e etc.) e para apoiar as ações de transformação digital do BB do Guia USTIBB.</t>
  </si>
  <si>
    <t>Análise da solução – Plataforma Distribuída</t>
  </si>
  <si>
    <t>ListAtividade008</t>
  </si>
  <si>
    <t>Benchmarking</t>
  </si>
  <si>
    <t>1.1.16</t>
  </si>
  <si>
    <t>ListDescArt424</t>
  </si>
  <si>
    <t>ListPlat011</t>
  </si>
  <si>
    <t xml:space="preserve">Automação Bancária e Terminais </t>
  </si>
  <si>
    <t>Muito Alta</t>
  </si>
  <si>
    <t xml:space="preserve">Descrição da tarefa – controle, risco, sistema e executante </t>
  </si>
  <si>
    <t>ListUnidMed011</t>
  </si>
  <si>
    <t>Por Entidade</t>
  </si>
  <si>
    <t>Item / funcionalid ade / transação por concorrent e</t>
  </si>
  <si>
    <t>Atividade: - Realizar avaliação de um item, funcionalidade ou transação de 1 concorrente. Entregável: - Documento detalhado com evidência e a compilação da análise realizada.</t>
  </si>
  <si>
    <t>Validação de Caminho de Acesso</t>
  </si>
  <si>
    <t>ListAtividade030</t>
  </si>
  <si>
    <t>Criação de template de artefatos (Ex.: Documento de planejamento, relatório, roteiros, etc)</t>
  </si>
  <si>
    <t>1.1.17</t>
  </si>
  <si>
    <t>ListDescArt425</t>
  </si>
  <si>
    <t>ListPlat012</t>
  </si>
  <si>
    <t>Formulários de Impressão</t>
  </si>
  <si>
    <t>ListComp005</t>
  </si>
  <si>
    <t xml:space="preserve">Agrupamento </t>
  </si>
  <si>
    <t>ListUnidMed012</t>
  </si>
  <si>
    <t>Por formulário</t>
  </si>
  <si>
    <t>Por document o</t>
  </si>
  <si>
    <t>Atividades: - Pesquisar referências - Criar documento novo para ser utilizado como template. Entregável: - Documento modelo (*doc;*.pptx,*.key,*.pdf e etc.)</t>
  </si>
  <si>
    <t>Criação de Termos no Glossário Corporativos de Termos</t>
  </si>
  <si>
    <t>ListAtividade031</t>
  </si>
  <si>
    <t>Design de interface</t>
  </si>
  <si>
    <t>1.1.18</t>
  </si>
  <si>
    <t>ListDescArt501</t>
  </si>
  <si>
    <t>ListPlat013</t>
  </si>
  <si>
    <t>Mobile (Aplicações Nativas)</t>
  </si>
  <si>
    <t xml:space="preserve">Regra de Negócio </t>
  </si>
  <si>
    <t>ListUnidMed013</t>
  </si>
  <si>
    <t>Por Função</t>
  </si>
  <si>
    <t>Por grupo de até 10 telas/por sprint</t>
  </si>
  <si>
    <t>Atividade: - Prototipar interfaces dentro do padrão de interação, navegação e voz determinados pelo BB; - Fazer fluxograma para entendimento da demanda; - Criar protótipo navegável para entendimento da demanda; Entregável: Arquivo fonte, sketch ou figma com telas e fluxograma e link do Marvel ou figma.</t>
  </si>
  <si>
    <t>Modelagem estatística</t>
  </si>
  <si>
    <t>ListAtividade032</t>
  </si>
  <si>
    <t>Verificação de UX</t>
  </si>
  <si>
    <t>1.1.19</t>
  </si>
  <si>
    <t>ListDescArt502</t>
  </si>
  <si>
    <t>ListPlat014</t>
  </si>
  <si>
    <t>Big Data</t>
  </si>
  <si>
    <t>ListComp006</t>
  </si>
  <si>
    <t>ListCompo004</t>
  </si>
  <si>
    <t>ListUnidMed014</t>
  </si>
  <si>
    <t xml:space="preserve">Por função de upload </t>
  </si>
  <si>
    <t>Por projeto/spri nt</t>
  </si>
  <si>
    <t>Atividade: - Realizar análise, tirar dúvidas, orientar quanto aos padrões e ajudar no desenvolvimento de trabalhos de UX; - Explicar modo de trabalho do time; - Entender contexto e necessidades da demanda; - Realizando revisão, apontamentos, sugestão em documentos, de 3 a 5 documentos ou entregáveis. Entregável: - Documento com evidências e pontos de melhoria, além de registro das reuniões para orientações. ou - Orientações e considerações gerais do projeto no ALM</t>
  </si>
  <si>
    <t>Aplicação da metodologia Domain Driven Design (DDD)</t>
  </si>
  <si>
    <t>ListAtividade041</t>
  </si>
  <si>
    <t xml:space="preserve">Facilitar, Planejar, conduzir e consolidar 
sessão de Design Sprint </t>
  </si>
  <si>
    <t>1.2.1</t>
  </si>
  <si>
    <t>ListDescArt011</t>
  </si>
  <si>
    <t>ListPlat015</t>
  </si>
  <si>
    <t>Análise e exploração de dados</t>
  </si>
  <si>
    <t>Evento Inicial, Intermediário e Final</t>
  </si>
  <si>
    <t>ListUnidMed015</t>
  </si>
  <si>
    <t xml:space="preserve">Por Função ou Método </t>
  </si>
  <si>
    <t xml:space="preserve">Por Sessão  </t>
  </si>
  <si>
    <t>APM - Application Portfolio Management</t>
  </si>
  <si>
    <t>ListAtividade045</t>
  </si>
  <si>
    <t xml:space="preserve">Idear, Desenvolver 
Design de Interação e protótipo em 
sessão de Design Sprint </t>
  </si>
  <si>
    <t>1.2.2</t>
  </si>
  <si>
    <t>ListDescArt012</t>
  </si>
  <si>
    <t>ListPlat016</t>
  </si>
  <si>
    <t>Web Analytics</t>
  </si>
  <si>
    <t>ListUnidMed016</t>
  </si>
  <si>
    <t xml:space="preserve">Por funcionalidade </t>
  </si>
  <si>
    <t>Mapas</t>
  </si>
  <si>
    <t>ListAtividade009</t>
  </si>
  <si>
    <t xml:space="preserve">Planejar, conduzir e consolidar Testes em 
sessão de Design Sprint </t>
  </si>
  <si>
    <t>1.2.3</t>
  </si>
  <si>
    <t>ListDescArt013</t>
  </si>
  <si>
    <t>ListPlat017</t>
  </si>
  <si>
    <t>Negócios em Inteligência Artificial (NIA)</t>
  </si>
  <si>
    <t xml:space="preserve">Agrupamento – atributos </t>
  </si>
  <si>
    <t>ListUnidMed017</t>
  </si>
  <si>
    <t>Por imagem</t>
  </si>
  <si>
    <t xml:space="preserve">Áreas de dados (externas) </t>
  </si>
  <si>
    <t>ListAtividade010</t>
  </si>
  <si>
    <t xml:space="preserve">Desenvolvimento de design aplicado a Interface Visual para os canais de atendimento e de comunicação do BB (web, mobile, TAA, Intranet, redes sociais e etc.) </t>
  </si>
  <si>
    <t>1.3.1</t>
  </si>
  <si>
    <t>ListDescArt205</t>
  </si>
  <si>
    <t>ListPlat018</t>
  </si>
  <si>
    <t>Machine Learning</t>
  </si>
  <si>
    <t>ListComp007</t>
  </si>
  <si>
    <t>ListUnidMed018</t>
  </si>
  <si>
    <t>Por Imagem Tratada</t>
  </si>
  <si>
    <t>Por produto</t>
  </si>
  <si>
    <t xml:space="preserve">Criação de marca e manual de identidade visual com as versões em cores e monocromática, assinatura vertical e/ou horizontal*, padrão cromático, família tipográfica, malha construtiva, redução máxima, área de não interferência e proibições de uso da marca, além das artes das peças gráficas a seguir: 
a) papelaria básica: bloco de notas, cartão de visitas, envelope saco ou ofício, papel timbrado e pasta para documentos; 
b) aplicação de marca em modelo de brinde e camiseta (um de cada). </t>
  </si>
  <si>
    <t xml:space="preserve">Natural e Cobol </t>
  </si>
  <si>
    <t>ListAtividade011</t>
  </si>
  <si>
    <t xml:space="preserve">Desenvolvimento de tutoriais gráficos para  disponibilização via canais de comunicação do BB (web, mobile, TAA, Intranet, redes sociais e etc.) e para apoiar a ações de transformação digital do BB </t>
  </si>
  <si>
    <t>1.3.2</t>
  </si>
  <si>
    <t>ListDescArt206</t>
  </si>
  <si>
    <t>ListPlat019</t>
  </si>
  <si>
    <t>Realidade Estendida</t>
  </si>
  <si>
    <t>ListCompo005</t>
  </si>
  <si>
    <t xml:space="preserve">Entidade/tabela com até 6 campos sem FK </t>
  </si>
  <si>
    <t>ListUnidMed019</t>
  </si>
  <si>
    <t>Por indicador</t>
  </si>
  <si>
    <t xml:space="preserve">Criação de apresentação que envolva todas as atividades de complexidade Simples e contemple ainda: 
- criação de até 4 peças. </t>
  </si>
  <si>
    <t xml:space="preserve">Atividade: Job Control Language (JCL) </t>
  </si>
  <si>
    <t>ListAtividade012</t>
  </si>
  <si>
    <t xml:space="preserve">Desenvolvimento de Componentes 3D para os canais de atendimento e de comunicação do BB (web, mobile, TAA, Intranet, redes sociais e etc.) e para apoiar as ações de transformação digital do BB </t>
  </si>
  <si>
    <t>1.3.3</t>
  </si>
  <si>
    <t>ListDescArt207</t>
  </si>
  <si>
    <t>ListPlat020</t>
  </si>
  <si>
    <t>Mainframe (GRI)</t>
  </si>
  <si>
    <t xml:space="preserve">Entidade/tabela com 7 a 12 campos ou até 5 FK </t>
  </si>
  <si>
    <t>ListUnidMed020</t>
  </si>
  <si>
    <t>Por Interface</t>
  </si>
  <si>
    <t xml:space="preserve">Criação de apresentação que envolva todas as atividades de complexidades Simples, Média e contemple ainda: 
- criação de mais de 4 peças. </t>
  </si>
  <si>
    <t>Segurança</t>
  </si>
  <si>
    <t>ListAtividade013</t>
  </si>
  <si>
    <t xml:space="preserve">Desenvolvimento de Componentes 2D para os canais de atendimento e de comunicação do BB (web, mobile, TAA, Intranet, redes sociais e etc.) e para apoiar as ações de transformação digital do BB </t>
  </si>
  <si>
    <t>1.3.4</t>
  </si>
  <si>
    <t>ListDescArt208</t>
  </si>
  <si>
    <t xml:space="preserve">Demais casos </t>
  </si>
  <si>
    <t>ListUnidMed021</t>
  </si>
  <si>
    <t xml:space="preserve">Por job </t>
  </si>
  <si>
    <t xml:space="preserve">Criação de apresentação envolvendo todas as atividades abaixo: 
- Sistemas e métodos de organização visual; 
- Refinamento de conteúdo; 
- Adaptação de linguagem do conteúdo; 
- Seleção das partes textuais (highlights); 
- Tendências visuais; 
- Criação/Adaptação de Imagens, ilustrações e/ou iconografia.</t>
  </si>
  <si>
    <t xml:space="preserve">VisionPlus </t>
  </si>
  <si>
    <t>ListAtividade014</t>
  </si>
  <si>
    <t xml:space="preserve">Desenvolvimento de componentes audiovisuais para os canais de atendimento e de comunicação do BB (web, mobile, TAA, Intranet, redes sociais e etc.) e para apoiar as ações de transformação digital do BB </t>
  </si>
  <si>
    <t>1.3.5</t>
  </si>
  <si>
    <t>ListDescArt209</t>
  </si>
  <si>
    <t>ListCompo006</t>
  </si>
  <si>
    <t xml:space="preserve">Dimensão com até 10 campos </t>
  </si>
  <si>
    <t>ListUnidMed022</t>
  </si>
  <si>
    <t>Por Job DI</t>
  </si>
  <si>
    <t xml:space="preserve">Criação de apresentação que envolva todas as atividades de complexidade Simples e contemple ainda:
- Avaliação do público-alvo; 
- Criação do conceito visual; 
- Identidade visual a partir do conceito; 
- Animações e transições de slides (estilo motion graphic);</t>
  </si>
  <si>
    <t xml:space="preserve">DW e Analytics </t>
  </si>
  <si>
    <t>ListAtividade015</t>
  </si>
  <si>
    <t>Elaborar Canvas Proposta de valor</t>
  </si>
  <si>
    <t>1.4.1</t>
  </si>
  <si>
    <t>ListDescArt285</t>
  </si>
  <si>
    <t xml:space="preserve">Fato com até 15 campos e demais dimensões </t>
  </si>
  <si>
    <t>ListUnidMed023</t>
  </si>
  <si>
    <t xml:space="preserve">Por Job Guide </t>
  </si>
  <si>
    <t xml:space="preserve">Criação de apresentação que envolva todas as atividades de complexidades Simples, Média e contemple ainda: 
- Criação e animação de personagem; 
- Criação de vídeo </t>
  </si>
  <si>
    <t xml:space="preserve">Assembler </t>
  </si>
  <si>
    <t>ListAtividade016</t>
  </si>
  <si>
    <t>Jornada do usuário</t>
  </si>
  <si>
    <t>1.4.2</t>
  </si>
  <si>
    <t>ListDescArt286</t>
  </si>
  <si>
    <t>ListUnidMed024</t>
  </si>
  <si>
    <t>Por Leitor</t>
  </si>
  <si>
    <t xml:space="preserve">Criação de animação 3D que envolva todas as atividades: 
- Roteiro; - Story Board; 
- Conceito da Arte; 
- Modelagem inorgânica, texturização, rigging e animação de insumos/acessórios/cenário; 
- Iluminação; - Renderização 3D. </t>
  </si>
  <si>
    <t xml:space="preserve">SAS </t>
  </si>
  <si>
    <t>ListAtividade017</t>
  </si>
  <si>
    <t>Elaborar Blueprint</t>
  </si>
  <si>
    <t>1.4.3</t>
  </si>
  <si>
    <t>ListDescArt287</t>
  </si>
  <si>
    <t>ListCompo007</t>
  </si>
  <si>
    <t>Classe</t>
  </si>
  <si>
    <t>ListUnidMed025</t>
  </si>
  <si>
    <t>Por Mapa</t>
  </si>
  <si>
    <t xml:space="preserve">Criação de animação 3D que envolva todas as atividades de complexidade Simples e contemple ainda: 
- Modelagem orgânica, texturização, rigging e animação de 01 personagem. </t>
  </si>
  <si>
    <t>ListAtividade018</t>
  </si>
  <si>
    <t>Elaborar Persona/Protopersona</t>
  </si>
  <si>
    <t>1.4.6</t>
  </si>
  <si>
    <t>ListDescArt290</t>
  </si>
  <si>
    <t>Método</t>
  </si>
  <si>
    <t>ListUnidMed026</t>
  </si>
  <si>
    <t>Por objeto</t>
  </si>
  <si>
    <t xml:space="preserve">Criação de animação 3D que envolva todas as atividades de complexidade Simples e contemple ainda: 
- Modelagem orgânica, texturização, rigging e animação de 02 ou mais personagens.</t>
  </si>
  <si>
    <t xml:space="preserve">BMC AR SYSTEM </t>
  </si>
  <si>
    <t>ListAtividade019</t>
  </si>
  <si>
    <t xml:space="preserve">Realizar Entrevista – (Planejar/Aplicar e Relatório)
Entrega: Documento de Planejamento e Relatório de Entrevista</t>
  </si>
  <si>
    <t>1.4.7</t>
  </si>
  <si>
    <t>ListDescArt291</t>
  </si>
  <si>
    <t>Parâmetro</t>
  </si>
  <si>
    <t>ListUnidMed027</t>
  </si>
  <si>
    <t>Por operação</t>
  </si>
  <si>
    <t xml:space="preserve">Criação de filme que envolva as seguintes atividades: - Narração; - Escolha da Trilha Sonora; - Lettering; - Motion; - Pós-Produção; - Edição Final de Vídeo e Áudio. </t>
  </si>
  <si>
    <t xml:space="preserve">Portal Server </t>
  </si>
  <si>
    <t>ListAtividade020</t>
  </si>
  <si>
    <t>Entrevista - Planejamento</t>
  </si>
  <si>
    <t>1.4.8</t>
  </si>
  <si>
    <t>ListDescArt292</t>
  </si>
  <si>
    <t>Retorno</t>
  </si>
  <si>
    <t>ListUnidMed028</t>
  </si>
  <si>
    <t xml:space="preserve">Por pacote de 5 mapas </t>
  </si>
  <si>
    <t xml:space="preserve">Criação de filme que envolva as atividades de complexidade Simples e ainda: 
- Roteiro; 
- Story Board; 
- Conceito da Arte; 
- Captação de áudio; 
- Filmagem com câmera estática; 
- Iluminação. </t>
  </si>
  <si>
    <t>ListAtividade021</t>
  </si>
  <si>
    <t>Entrevista - Execução</t>
  </si>
  <si>
    <t>1.4.9</t>
  </si>
  <si>
    <t>ListDescArt293</t>
  </si>
  <si>
    <t>ListCompo008</t>
  </si>
  <si>
    <t xml:space="preserve">Fonte (tabela ou arquivo) </t>
  </si>
  <si>
    <t>ListUnidMed029</t>
  </si>
  <si>
    <t>Por pacote de até 10 objetos</t>
  </si>
  <si>
    <t xml:space="preserve">Criação de filme que envolva as atividades de complexidades Simples, Média e contemple ainda: 
- Filmagem com mais de uma câmera; 
- Filmagem com estabilizadores de imagens; 
- Filmagem com câmera em movimento. </t>
  </si>
  <si>
    <t xml:space="preserve">Formulários de Impressão </t>
  </si>
  <si>
    <t>ListAtividade022</t>
  </si>
  <si>
    <t>Entrevista - Resultado</t>
  </si>
  <si>
    <t>1.4.10</t>
  </si>
  <si>
    <t>ListDescArt294</t>
  </si>
  <si>
    <t xml:space="preserve">Variável normalizada </t>
  </si>
  <si>
    <t>ListUnidMed030</t>
  </si>
  <si>
    <t>Por pacote de até 5 arquivos</t>
  </si>
  <si>
    <t xml:space="preserve">Criação de filme que envolva as seguintes atividades: 
- Narração; 
- Escolha da Trilha Sonora; 
- Lettering; 
- Motion; 
- Pós-Produção; 
- Edição Final de Vídeo e Áudio.</t>
  </si>
  <si>
    <t xml:space="preserve">Software de Infraestrutura </t>
  </si>
  <si>
    <t>ListAtividade023</t>
  </si>
  <si>
    <t>Workshop - Planejar</t>
  </si>
  <si>
    <t>1.4.13</t>
  </si>
  <si>
    <t>ListDescArt297</t>
  </si>
  <si>
    <t xml:space="preserve">Variável padronizada </t>
  </si>
  <si>
    <t>ListUnidMed031</t>
  </si>
  <si>
    <t>Por pacote de até 5 objetos</t>
  </si>
  <si>
    <t xml:space="preserve">Mobile </t>
  </si>
  <si>
    <t>ListAtividade024</t>
  </si>
  <si>
    <t>Workshop – Aplicar/Executar</t>
  </si>
  <si>
    <t>1.4.14</t>
  </si>
  <si>
    <t>ListDescArt298</t>
  </si>
  <si>
    <t>ListCompo009</t>
  </si>
  <si>
    <t>ListUnidMed032</t>
  </si>
  <si>
    <t>Por pacote de até 5 steps</t>
  </si>
  <si>
    <t xml:space="preserve">Tarefas correlacionadas à Implementação </t>
  </si>
  <si>
    <t>ListAtividade025</t>
  </si>
  <si>
    <t>Workshop – Relatório</t>
  </si>
  <si>
    <t>1.4.15</t>
  </si>
  <si>
    <t>ListDescArt299</t>
  </si>
  <si>
    <t>ListUnidMed033</t>
  </si>
  <si>
    <t>Por Página</t>
  </si>
  <si>
    <t xml:space="preserve">Preencher canvas com proposta de valor.
Entrega: Canvas</t>
  </si>
  <si>
    <t xml:space="preserve">HP Service Manager </t>
  </si>
  <si>
    <t>ListAtividade029</t>
  </si>
  <si>
    <t>Proposta para atuação de UX</t>
  </si>
  <si>
    <t>1.4.16</t>
  </si>
  <si>
    <t>ListDescArt300</t>
  </si>
  <si>
    <t>ListUnidMed034</t>
  </si>
  <si>
    <t>Por PLT</t>
  </si>
  <si>
    <t>Por Jornada</t>
  </si>
  <si>
    <t>Atividade: - Definir o público-alvo - Definir o modelo de jornada do usuário Modelo deve contemplar no mínimo: objetivos, ações, pensamentos, ator e emoções do usuário. - Preencher o modelo de jornada do usuário Entregável: - Modelo de jornada preenchido.</t>
  </si>
  <si>
    <t xml:space="preserve">Serviços de integração externa </t>
  </si>
  <si>
    <t>ListAtividade033</t>
  </si>
  <si>
    <t>Apresentação de resultados de UX</t>
  </si>
  <si>
    <t>1.4.17</t>
  </si>
  <si>
    <t>ListDescArt301</t>
  </si>
  <si>
    <t>ListUnidMed035</t>
  </si>
  <si>
    <t xml:space="preserve">Por Plugin </t>
  </si>
  <si>
    <t>Por Blueprint</t>
  </si>
  <si>
    <t xml:space="preserve">Observar ou entrevistar e preencher o blueprint com até 2 intervenientes
Entrega: Blueprint</t>
  </si>
  <si>
    <t>Sterling Business Integrator</t>
  </si>
  <si>
    <t>ListAtividade035</t>
  </si>
  <si>
    <t>Grupo focal - Planejamento</t>
  </si>
  <si>
    <t>1.4.18</t>
  </si>
  <si>
    <t>ListDescArt426</t>
  </si>
  <si>
    <t>ListUnidMed036</t>
  </si>
  <si>
    <t>Por Programa ou Procedure</t>
  </si>
  <si>
    <t xml:space="preserve">Observar ou entrevistar e preencher o blueprint de 3 a 4 intervenientes
Entrega: Blueprint</t>
  </si>
  <si>
    <t>Curadoria - Design de Diálogo</t>
  </si>
  <si>
    <t>ListAtividade037</t>
  </si>
  <si>
    <t>Grupo focal – Execução</t>
  </si>
  <si>
    <t>1.4.19</t>
  </si>
  <si>
    <t>ListDescArt427</t>
  </si>
  <si>
    <t>ListUnidMed037</t>
  </si>
  <si>
    <t xml:space="preserve">Por push </t>
  </si>
  <si>
    <t xml:space="preserve">Observar ou entrevistar e preencher o blueprint a partir de 5 intervenientes
Entrega: Blueprint</t>
  </si>
  <si>
    <t>ListAtividade038</t>
  </si>
  <si>
    <t>Grupo focal - Resultado</t>
  </si>
  <si>
    <t>1.4.20</t>
  </si>
  <si>
    <t>ListDescArt428</t>
  </si>
  <si>
    <t>ListUnidMed038</t>
  </si>
  <si>
    <t xml:space="preserve">Por regra com o tratamento da mesma </t>
  </si>
  <si>
    <t>Criar persona/proto-persona para um perfil de usuário. Personas são modelos que descrevem usuários criados a partir de dados de pesquisas. Proto-persona é criado a partir de dados que a empresa possui ou do conhecimento do analista e não é embasado em pesquisas. Entrega: Documento Persona ou Proto-persona</t>
  </si>
  <si>
    <t>Softwares para Integração de Ambiente Tradicional e Cloud</t>
  </si>
  <si>
    <t>ListAtividade039</t>
  </si>
  <si>
    <t>Questionário Online (Quantitativo) – Planejamento</t>
  </si>
  <si>
    <t>1.4.21</t>
  </si>
  <si>
    <t>ListDescArt429</t>
  </si>
  <si>
    <t>ListUnidMed039</t>
  </si>
  <si>
    <t>Por relatório</t>
  </si>
  <si>
    <t>8 a 10 usuários</t>
  </si>
  <si>
    <t>Softwares para Cloud Privada e Publica</t>
  </si>
  <si>
    <t>ListAtividade040</t>
  </si>
  <si>
    <t>Questionário Online (Quantitativo) – Execução</t>
  </si>
  <si>
    <t>1.4.22</t>
  </si>
  <si>
    <t>ListDescArt430</t>
  </si>
  <si>
    <t>ListUnidMed040</t>
  </si>
  <si>
    <t>Por RFT</t>
  </si>
  <si>
    <t>11 a 15 usuários</t>
  </si>
  <si>
    <t>Design de API</t>
  </si>
  <si>
    <t>ListAtividade042</t>
  </si>
  <si>
    <t>Questionário Online (Quantitativo) – Resultado</t>
  </si>
  <si>
    <t>1.4.23</t>
  </si>
  <si>
    <t>ListDescArt431</t>
  </si>
  <si>
    <t>ListUnidMed041</t>
  </si>
  <si>
    <t xml:space="preserve">Por script </t>
  </si>
  <si>
    <t>16 a 20 usuários</t>
  </si>
  <si>
    <t>Implementação de aplicação Cloud</t>
  </si>
  <si>
    <t>ListAtividade043</t>
  </si>
  <si>
    <t>Elaborar pesquisa interna ou externa</t>
  </si>
  <si>
    <t>1.5.1</t>
  </si>
  <si>
    <t>ListDescArt315</t>
  </si>
  <si>
    <t>ListUnidMed042</t>
  </si>
  <si>
    <t>Por serviço consumido</t>
  </si>
  <si>
    <t>21 a 25 usuários</t>
  </si>
  <si>
    <t>Monitoração de aplicação Cloud</t>
  </si>
  <si>
    <t>ListAtividade044</t>
  </si>
  <si>
    <t>Planejar solução de bot</t>
  </si>
  <si>
    <t>1.5.2</t>
  </si>
  <si>
    <t>ListDescArt316</t>
  </si>
  <si>
    <t>ListUnidMed043</t>
  </si>
  <si>
    <t>Por step</t>
  </si>
  <si>
    <t>a partir de 26 usuários</t>
  </si>
  <si>
    <t>ListAtividade046</t>
  </si>
  <si>
    <t>Realizar análise semântica da entrada dos usuários</t>
  </si>
  <si>
    <t>1.5.3</t>
  </si>
  <si>
    <t>ListDescArt317</t>
  </si>
  <si>
    <t>ListUnidMed044</t>
  </si>
  <si>
    <t>Por Suíte de Execução de Casos de Teste</t>
  </si>
  <si>
    <t>Atividades: - Definir o público-alvo - Criar roteiro de perguntas - Preencher o documento de planejamento (objetivos / hipóteses / perguntas) - Realizar o agendamento dos participantes e local para realizar a entrevista - Realizar o pré-teste para validação do roteiro Entregável: - Documento de planejamento com o roteiro de entrevista</t>
  </si>
  <si>
    <t>Low Code</t>
  </si>
  <si>
    <t>ListAtividade047</t>
  </si>
  <si>
    <t>Criar mapa da jornada do usuário (fluxos lógico, conversacional, ontológico etc.)</t>
  </si>
  <si>
    <t>1.5.4</t>
  </si>
  <si>
    <t>ListDescArt318</t>
  </si>
  <si>
    <t>ListUnidMed045</t>
  </si>
  <si>
    <t>Por tabela</t>
  </si>
  <si>
    <t>Atividades: - Realizar entrevista via telefone, presencial ou videoconferência Entregáveis: Vídeo, áudio ou anotações</t>
  </si>
  <si>
    <t xml:space="preserve">Planejar, especificar, preparar, executar manualmente e avaliar os testes de sistema funcionais (caixa preta) e de compatibilidade </t>
  </si>
  <si>
    <t>ListAtividade026</t>
  </si>
  <si>
    <t>Atualizar mapa da jornada do usuário (fluxos lógico, conversacional, ontológico etc.)</t>
  </si>
  <si>
    <t>1.5.5</t>
  </si>
  <si>
    <t>ListDescArt319</t>
  </si>
  <si>
    <t>ListUnidMed046</t>
  </si>
  <si>
    <t>Por Tela</t>
  </si>
  <si>
    <t>Atividade: - Criar relatório compilado com resultados obtidos com até 12 usuários Entregáveis:- Documento detalhado com a compilação dos resultados obtidos na execução.</t>
  </si>
  <si>
    <t xml:space="preserve">Planejar, especificar, codificar, preparar, executar e avaliar os testes funcionais Automatizados </t>
  </si>
  <si>
    <t>ListAtividade027</t>
  </si>
  <si>
    <t>Elaborar guia ou manual de orientação para linguagem em canal digital</t>
  </si>
  <si>
    <t>1.5.6</t>
  </si>
  <si>
    <t>ListDescArt320</t>
  </si>
  <si>
    <t>ListUnidMed047</t>
  </si>
  <si>
    <t xml:space="preserve">Por View </t>
  </si>
  <si>
    <t>Por Sessão</t>
  </si>
  <si>
    <t>Definir os perfis, recrutar os usuários, criação do roteiro, preparação da atividade.</t>
  </si>
  <si>
    <t>Revisar guia ou manual de orientação para linguagem em canal digital</t>
  </si>
  <si>
    <t>1.5.7</t>
  </si>
  <si>
    <t>ListDescArt321</t>
  </si>
  <si>
    <t>ListUnidMed048</t>
  </si>
  <si>
    <t xml:space="preserve">Por Visão (Gráfico) </t>
  </si>
  <si>
    <t>Facilitar workshop de 1 dia com 1 facilitador</t>
  </si>
  <si>
    <t>Realizar análise de curadoria</t>
  </si>
  <si>
    <t>1.5.8</t>
  </si>
  <si>
    <t>ListDescArt322</t>
  </si>
  <si>
    <t>ListUnidMed049</t>
  </si>
  <si>
    <t xml:space="preserve">Por Widget </t>
  </si>
  <si>
    <t>Facilitar workshop de 1 dia com 2 facilitadores ou de 2 dias com 1 facilitador</t>
  </si>
  <si>
    <t>Criar ou atualizar texto de resposta para diálogo, utter ou artefato similar</t>
  </si>
  <si>
    <t>1.5.9</t>
  </si>
  <si>
    <t>ListDescArt323</t>
  </si>
  <si>
    <t>ListUnidMed050</t>
  </si>
  <si>
    <t>por participante em sprint quinzenal</t>
  </si>
  <si>
    <t>Facilitar workshop de 3 dias com 1 facilitador</t>
  </si>
  <si>
    <t>Criar ou revisar mensagem a ser apresentada para usuários dos canais digitais do BB</t>
  </si>
  <si>
    <t>1.5.10</t>
  </si>
  <si>
    <t>ListDescArt510</t>
  </si>
  <si>
    <t>Facilitar workshop de 2 dias com 2 facilitadores</t>
  </si>
  <si>
    <t>Elaborar documentos de apoio, tutoriais, lista de perguntas frequentes (FAQ, com respostas), scripts de atendimento e textos para páginas de produtos/serviços do BB</t>
  </si>
  <si>
    <t>1.5.11</t>
  </si>
  <si>
    <t>ListDescArt511</t>
  </si>
  <si>
    <t>Facilitar workshop de 3 dias com 2 facilitadores</t>
  </si>
  <si>
    <t>Revisar documentos de apoio, tutoriais, lista de perguntas frequentes (FAQ, com respostas), scripts de atendimento e textos para páginas de produtos/serviços do BB</t>
  </si>
  <si>
    <t>1.5.12</t>
  </si>
  <si>
    <t>ListDescArt512</t>
  </si>
  <si>
    <t>Criar relatório consolidando as informações.</t>
  </si>
  <si>
    <t xml:space="preserve">Criar funcionalidade  
Atividade de compreender a neces, elicitar requi e criar os artefatos que compõem uma func com uma desc do Fluxo de Comport ou um canal no MI-Modelo de Imple., excetuando-se Esboço e Protótipo de Telas!</t>
  </si>
  <si>
    <t>2.1.1</t>
  </si>
  <si>
    <t>ListDescArt014</t>
  </si>
  <si>
    <t>Entendimento, análise e elaboração da proposta de atuação de UX.</t>
  </si>
  <si>
    <t xml:space="preserve">Documentar funcionalidade </t>
  </si>
  <si>
    <t>2.1.3</t>
  </si>
  <si>
    <t>ListDescArt016</t>
  </si>
  <si>
    <t>Por sessão de apresentação</t>
  </si>
  <si>
    <t>Elaborar apresentação (PowerPoint ou similar) visando explanar os resultados</t>
  </si>
  <si>
    <t xml:space="preserve">Esboço de tela 
Elaborar, diagramar e criar o artefato “Esboço de Tela” para uma funcionalidade. </t>
  </si>
  <si>
    <t>2.1.4</t>
  </si>
  <si>
    <t>ListDescArt017</t>
  </si>
  <si>
    <t>Por sessão</t>
  </si>
  <si>
    <t>Atividades: - Definir o público-alvo - Criar roteiro de perguntas - Preencher o documento de planejamento (objetivos / hipóteses / perguntas) - Realizar o agendamento dos participantes - Realizar o pré-teste para validação do roteiro Entregável: - Documento de planejamento com o roteiro de perguntas do grupo focal</t>
  </si>
  <si>
    <t xml:space="preserve">Esboço de Fluxo de 
Comportamento de Funcionalidades 
Elaborar, diagramar e criar o artefato “Esboço de Fluxo de 
Comportamento de Telas” para um conjunto de funcionalidades. </t>
  </si>
  <si>
    <t>2.1.5</t>
  </si>
  <si>
    <t>ListDescArt018</t>
  </si>
  <si>
    <t>Atividades: - Preparar ambiente e equipamentos do grupo focal - Realizar o grupo focal Entregáveis: - Áudio, vídeo não editado ou anotações</t>
  </si>
  <si>
    <t xml:space="preserve">Consolidar requisitos </t>
  </si>
  <si>
    <t>2.1.6</t>
  </si>
  <si>
    <t>ListDescArt019</t>
  </si>
  <si>
    <t>Atividade: - Criar relatório com resultados obtidos Entregáveis: - Documento detalhado com a compilação dos resultados obtidos na execução Observação: Para edição do vídeo do grupo focal, utilizar o item 1.3.5 Desenvolvimento de componentes audiovisuais para os canais de atendimento e de comunicação do BB (web, mobile, TAA, Intranet, redes sociais e etc.) e para apoiar as ações de transformação digital do BB do Guia USTIBB.</t>
  </si>
  <si>
    <t xml:space="preserve">Criar Aprovação dos 
Requisitos da 
Intervenção </t>
  </si>
  <si>
    <t>2.1.7</t>
  </si>
  <si>
    <t>ListDescArt020</t>
  </si>
  <si>
    <t>Por questionário</t>
  </si>
  <si>
    <t>Atividades: - Definir o público alvo - Criar perguntas para o questionário - Preencher o documento de planejamento (objetivos / hipóteses / perguntas) - Cadastrar pesquisa em ferramenta de questionário - Realizar o pré-teste para validação do questionário Entregável: - Documento de planejamento do questionário ou formulário de pesquisa criado na ferramenta de questionário (Ex.: limesurvey, google forms, typeform, etc.)</t>
  </si>
  <si>
    <t>Especificação de requisitos relacional (ERR)</t>
  </si>
  <si>
    <t>2.1.8</t>
  </si>
  <si>
    <t>ListDescArt021</t>
  </si>
  <si>
    <t>Atividades: - Envio do questionário online para os usuários - Acionar usuários para realizar o questionário, se necessário. (exemplo: envio de e-mails, envio por Whatsapp, etc.) Deve atingir relevância estatística: - Margem de erro – entre 5% à 10% - Nível de confiança – entre 90% à 99% Entregável: - Link do questionário online - Relatório gerado pela ferramenta</t>
  </si>
  <si>
    <t xml:space="preserve">Especificação de requisitos multidimensional (ERM) </t>
  </si>
  <si>
    <t>2.1.9</t>
  </si>
  <si>
    <t>ListDescArt022</t>
  </si>
  <si>
    <t>Atividade: - Criar relatório com análise dos resultados obtidos Entregáveis: - Documento detalhado com a compilação dos resultados obtidos na execução do questionário.</t>
  </si>
  <si>
    <t xml:space="preserve">Elicitar os Requisitos – 
Documento de Requisitos da 
Descoberta de 
Conhecimento </t>
  </si>
  <si>
    <t>2.1.10</t>
  </si>
  <si>
    <t>ListDescArt023</t>
  </si>
  <si>
    <t>por pesquisa</t>
  </si>
  <si>
    <t>Pesquisar em ferramentas internas ou externas a fim de responder: Pesquisa interna - O que já está implementado - O que o cliente fala sobre o assunto - Como são resolvidas atualmente as demandas para esse assunto Pesquisa externa - A que informações os usuários tem acesso - O que estão falando sobre o assunto Entrega: Relatório consolidado contendo resultados da pesquisa interna ou externa de determinado assunto.</t>
  </si>
  <si>
    <t xml:space="preserve">Elaborar Protótipo de Tela </t>
  </si>
  <si>
    <t>2.1.11</t>
  </si>
  <si>
    <t>ListDescArt024</t>
  </si>
  <si>
    <t>por planejamento</t>
  </si>
  <si>
    <t>Planejamento da solução de bot contendo objetivo, escopo e principais intenções.</t>
  </si>
  <si>
    <t xml:space="preserve">Alterar Protótipo de Tela </t>
  </si>
  <si>
    <t>2.1.12</t>
  </si>
  <si>
    <t>ListDescArt025</t>
  </si>
  <si>
    <t>por relatório</t>
  </si>
  <si>
    <t>Análise semântica a partir do log de entradas dos usuários para uma intenção ou duas entidades, contendo também prévia da intenção (com seus exemplos) ou da entidade (com seus valores e sinônimos). Entrega: Relatório com a análise semântica e prévia da(s) intenção(ões) ou entidade(s)</t>
  </si>
  <si>
    <t xml:space="preserve">Modelo de Processo de Negócio – Descritiva </t>
  </si>
  <si>
    <t>3.1.1</t>
  </si>
  <si>
    <t>ListDescArt026</t>
  </si>
  <si>
    <t>Análise semântica a partir do log de entradas dos usuários para cinco intenções ou dez entidades, contendo também prévia da intenção (com seus exemplos) ou da entidade (com seus valores e sinônimos). Entrega: Relatório com a análise semântica e prévia da(s) intenção(ões) ou entidade(s).</t>
  </si>
  <si>
    <t xml:space="preserve">Modelo de Processo de Negócio – Analítica </t>
  </si>
  <si>
    <t>3.1.2</t>
  </si>
  <si>
    <t>ListDescArt027</t>
  </si>
  <si>
    <t>Análise semântica a partir do log de entradas dos usuários para dez intenções ou vinte entidades, contendo também prévia da intenção (com seus exemplos) ou da entidade (com seus valores e sinônimos). Entrega: Relatório com a análise semântica e prévia da(s) intenção(ões) ou entidade(s).</t>
  </si>
  <si>
    <t>Elaborar/alterar o Modelo de Entidade Relacionamento (MER) – Visão lógica e física</t>
  </si>
  <si>
    <t>4.1.1</t>
  </si>
  <si>
    <t>ListDescArt028</t>
  </si>
  <si>
    <t>por mapa/fluxo</t>
  </si>
  <si>
    <t>Representação gráfica (mapa mental) da jornada do usuário contendo as possíveis perguntas, condições, desambiguações e respostas aplicando UX Writing. Entrega: arquivo com o mapa da jornada do usuário.</t>
  </si>
  <si>
    <t>Elaborar/alterar o Modelo Dimensional de Dados (MDM) – Visão lógica e física</t>
  </si>
  <si>
    <t>4.1.2</t>
  </si>
  <si>
    <t>ListDescArt029</t>
  </si>
  <si>
    <t>por mapa/fluxo 5</t>
  </si>
  <si>
    <t>Atualizar textos do mapa da jornada do usuário. Obs: no caso de atualização de mais de 50% do conteúdo, considerar criar um novo mapa, detalhando as alterações efetuadas. Entrega: Evidência da alteração: - justificativa da alteração - mapa anterior - mapa alterado - detalhamento do que foi alterado e data</t>
  </si>
  <si>
    <t>Verificar Conformidade de Modelo de Entidade Relacionamento (MER) – Visão lógica e física</t>
  </si>
  <si>
    <t>4.1.3</t>
  </si>
  <si>
    <t>ListDescArt030</t>
  </si>
  <si>
    <t>por documento</t>
  </si>
  <si>
    <t>Atividade: Criar documento de texto com ilustrações (guia, manual, tutorial) Entrega: Arquivo com documento elaborado (guia, manual ou tutorial)</t>
  </si>
  <si>
    <t>Verificar Conformidade de Modelo Dimensional de Dados (MDM) – Visão lógica e física</t>
  </si>
  <si>
    <t>4.1.4</t>
  </si>
  <si>
    <t>ListDescArt031</t>
  </si>
  <si>
    <t>por revisão</t>
  </si>
  <si>
    <t>Atividade: Revisar/alterar documento de texto com ilustrações (guia, manual, tutorial) OBS: No caso de revisão de mais de 50% do documento original, considerar a criação de um novo, detalhando as alterações efetuadas. Entrega: Documento evidenciando as alterações realizadas no guia, manual, tutorial e nova versão final</t>
  </si>
  <si>
    <t>Especificação funcional do job de ETL: Resultado da Extração e REX, Mapa de Extração: MEX</t>
  </si>
  <si>
    <t>4.2.1</t>
  </si>
  <si>
    <t>ListDescArt487</t>
  </si>
  <si>
    <t>Elaborar relatório analítico voltado à melhoria da conversação que descreva o comportamento dos usuários, estatísticas e métricas, que não sejam gerados automaticamente pelos sistemas e necessitem análise intelectual humana. Entrega: relatório contendo conjunto de análises de comportamento dos usuários, estatísticas e métricas (Relatório Analítico de Curadoria)</t>
  </si>
  <si>
    <t>Especificação funcional do job de ETL: Mapa de Transformação e Carga: MTC</t>
  </si>
  <si>
    <t>4.2.2</t>
  </si>
  <si>
    <t>ListDescArt488</t>
  </si>
  <si>
    <t>por texto</t>
  </si>
  <si>
    <t>Criar ou atualizar texto de resposta para diálogo ou utter. Entrega: documento contendo o texto ou a evidência da atualização: - justificativa da alteração - mapa anterior - mapa alterado - detalhamento do que foi alterado e data</t>
  </si>
  <si>
    <t>Realizar análise e propor solução – Alta Plataforma</t>
  </si>
  <si>
    <t>4.3.1</t>
  </si>
  <si>
    <t>ListDescArt489</t>
  </si>
  <si>
    <t>A cada 5 mensagens</t>
  </si>
  <si>
    <t>Atividade: Criar ou revisar mensagem a ser apresentada a usuário de canal digital do BB. Entregável: Evidência (item de trabalho) da avaliação da mensagem e sua edição ou da publicação/alteração da mensagem no catálogo de mensagens.</t>
  </si>
  <si>
    <t>Realizar análise e propor solução – Plataforma Distribuída</t>
  </si>
  <si>
    <t>4.4.1</t>
  </si>
  <si>
    <t>ListDescArt490</t>
  </si>
  <si>
    <t>Por documento</t>
  </si>
  <si>
    <t>Atividade: Redigir documentos de apoio, tutoriais, lista de perguntas frequentes (FAQ, com respostas), scripts de atendimento e textos para páginas de produtos/serviços do BB Entrega: Arquivo com o documento em item de trabalho e evidência da publicação do documento.</t>
  </si>
  <si>
    <t>Criação de índice primário</t>
  </si>
  <si>
    <t>4.5.1</t>
  </si>
  <si>
    <t>ListDescArt230</t>
  </si>
  <si>
    <t>Por revisão</t>
  </si>
  <si>
    <t>Atividade: Revisão de documentos de apoio, tutoriais, lista de perguntas frequentes (FAQ, com respostas), scripts de atendimento e textos para páginas de produtos/serviços do BB Entrega: Arquivo com o documento revisado em item de trabalho e evidência da publicação do documento.</t>
  </si>
  <si>
    <t>Criação de índice secundário</t>
  </si>
  <si>
    <t>4.5.2</t>
  </si>
  <si>
    <t>ListDescArt231</t>
  </si>
  <si>
    <t>Compreender a necessidade, analisar e refinar os requisitos, e elaborar o artefato que detalha a funcionalidade correspondente. Entrega: Documento de Caso de Uso ou História de Usuário</t>
  </si>
  <si>
    <t>Criação de Termo em português</t>
  </si>
  <si>
    <t>4.6.1</t>
  </si>
  <si>
    <t>ListDescArt232</t>
  </si>
  <si>
    <t xml:space="preserve">Criar ou alterar os artefatos que compõem uma funcionalidade, excetuando-se o Esboço e o Protótipo de Telas. Nesta categoria está incluída apenas a transcrição da documentação para ferramenta utilizada pelo Banco. </t>
  </si>
  <si>
    <t>Alteração ou atualização de termo em português</t>
  </si>
  <si>
    <t>4.6.2</t>
  </si>
  <si>
    <t>ListDescArt233</t>
  </si>
  <si>
    <t xml:space="preserve">Por tela </t>
  </si>
  <si>
    <t xml:space="preserve">É uma representação gráfica, estática, não navegável da camada de apresentação de uma funcionalidade. Representa a interação, mas não interage com o usuário. </t>
  </si>
  <si>
    <t>Criação de termo em língua estrangeira</t>
  </si>
  <si>
    <t>4.6.3</t>
  </si>
  <si>
    <t>ListDescArt234</t>
  </si>
  <si>
    <t xml:space="preserve">Por Fluxo de 
Comportamento de 
Funcionalidades </t>
  </si>
  <si>
    <t xml:space="preserve">É uma representação gráfica, estática, não navegável da camada de apresentação de um conjunto de funcionalidades encadeadas em uma única tela. Representa a interação, mas não interage com o usuário. 
Para composição e sequenciamento de funcionalidades participantes do fluxo de comportamento que já tenham esboço de tela, </t>
  </si>
  <si>
    <t>Alteração ou atualização de termo em língua estrangeira</t>
  </si>
  <si>
    <t>4.6.4</t>
  </si>
  <si>
    <t>ListDescArt235</t>
  </si>
  <si>
    <t xml:space="preserve">Por 
Consolidação de requisitos </t>
  </si>
  <si>
    <t xml:space="preserve">Elaborar e descrever os dados básicos e o planejamento da fase de requisitos da intervenção. Tem como produto os seguintes artefatos: 
- Relação de Funcionalidades identificadas; 
- Objetivo de cada Funcionalidade identificada; 
- Planejamento das entregas; 
- Cronograma da fase de requisitos; </t>
  </si>
  <si>
    <t>Realizar extração e ingestão de dados internos</t>
  </si>
  <si>
    <t>4.7.1</t>
  </si>
  <si>
    <t>ListDescArt236</t>
  </si>
  <si>
    <t xml:space="preserve">Por Aprovação dos Requisitos </t>
  </si>
  <si>
    <t xml:space="preserve">Elaborar os artefatos da etapa de finalização dos requisitos. Tem como produto os seguintes artefatos: 
- Informações da Intervenção; </t>
  </si>
  <si>
    <t>Realizar extração e ingestão de dados externos (Webscraping)</t>
  </si>
  <si>
    <t>4.7.2</t>
  </si>
  <si>
    <t>ListDescArt237</t>
  </si>
  <si>
    <t>Por grupo de até 4 atributos</t>
  </si>
  <si>
    <t xml:space="preserve">Refinamento do DRI (Doc. de Req. de 
Intervenção) e criação do ERR 
(Especificação de Requisitos 
Relacional) </t>
  </si>
  <si>
    <t>Realizar análise descritiva</t>
  </si>
  <si>
    <t>4.7.3</t>
  </si>
  <si>
    <t>ListDescArt238</t>
  </si>
  <si>
    <t xml:space="preserve">Refinamento do DRI (Doc. de Req. de 
Intervenção) e criação do ERM 
(Especificação de Requisitos 
Multidimensional) </t>
  </si>
  <si>
    <t>Realizar análise para inserção de dados</t>
  </si>
  <si>
    <t>4.7.4</t>
  </si>
  <si>
    <t>ListDescArt239</t>
  </si>
  <si>
    <t xml:space="preserve">Por atributo de banco de dados de sistemas </t>
  </si>
  <si>
    <t xml:space="preserve">Identificar as funcionalidades de uma aplicação por engenharia reversa, à partir do modelo de dado e código fonte. </t>
  </si>
  <si>
    <t>Construir base para treinamento</t>
  </si>
  <si>
    <t>4.7.5</t>
  </si>
  <si>
    <t>ListDescArt240</t>
  </si>
  <si>
    <t xml:space="preserve">Por Tela </t>
  </si>
  <si>
    <t xml:space="preserve">Para casos de modelagem completa, conforme orientação da Matriz de Direcionamento. 
Telas com somente saída(s) de dados (output). </t>
  </si>
  <si>
    <t>Realizar modelagem</t>
  </si>
  <si>
    <t>4.7.6</t>
  </si>
  <si>
    <t>ListDescArt241</t>
  </si>
  <si>
    <t xml:space="preserve">Para casos de modelagem completa, conforme orientação da Matriz de Direcionamento. 
Telas que contenham entrada(s) de dados (input). </t>
  </si>
  <si>
    <t>Aplicação da Técnica de Event Storming</t>
  </si>
  <si>
    <t>4.8.1</t>
  </si>
  <si>
    <t>ListDescArt433</t>
  </si>
  <si>
    <t>Definição de Linguagem Ubíqua</t>
  </si>
  <si>
    <t>4.8.2</t>
  </si>
  <si>
    <t>ListDescArt434</t>
  </si>
  <si>
    <t>Elaboração de Documento da Aplicação de DDD</t>
  </si>
  <si>
    <t>4.8.3</t>
  </si>
  <si>
    <t>ListDescArt435</t>
  </si>
  <si>
    <t xml:space="preserve">Por Processo de Negócio </t>
  </si>
  <si>
    <t>Elaboração de Parecer sobre o Particionamento da Aplicação</t>
  </si>
  <si>
    <t>4.8.4</t>
  </si>
  <si>
    <t>ListDescArt436</t>
  </si>
  <si>
    <t xml:space="preserve">Por Esboço </t>
  </si>
  <si>
    <t>Elaboração de painéis negociais e de TI</t>
  </si>
  <si>
    <t>4.9.1</t>
  </si>
  <si>
    <t>ListDescArt454</t>
  </si>
  <si>
    <t xml:space="preserve">Por Tarefa </t>
  </si>
  <si>
    <t>Entrevista com áreas negociais e técnicas</t>
  </si>
  <si>
    <t>4.9.2</t>
  </si>
  <si>
    <t>ListDescArt455</t>
  </si>
  <si>
    <t xml:space="preserve">Por Agrupamento </t>
  </si>
  <si>
    <t>Elaboração de diagrama de soluções de TI</t>
  </si>
  <si>
    <t>4.9.3</t>
  </si>
  <si>
    <t>ListDescArt456</t>
  </si>
  <si>
    <t xml:space="preserve">Por Regra de 
Negócio </t>
  </si>
  <si>
    <t>Elaboração de relatório (recomendação) de soluções de TI</t>
  </si>
  <si>
    <t>4.9.4</t>
  </si>
  <si>
    <t>ListDescArt457</t>
  </si>
  <si>
    <t>Elaboração de modelos de padrão arquitetural de TI com referencial teórico</t>
  </si>
  <si>
    <t>4.9.5</t>
  </si>
  <si>
    <t>ListDescArt458</t>
  </si>
  <si>
    <t>Estudo de solução de TI, interna ou de mercado</t>
  </si>
  <si>
    <t>4.9.6</t>
  </si>
  <si>
    <t>ListDescArt459</t>
  </si>
  <si>
    <t>Revisão sobre documentos arquiteturais de TI - Diagrama</t>
  </si>
  <si>
    <t>4.9.7</t>
  </si>
  <si>
    <t>ListDescArt460</t>
  </si>
  <si>
    <t>Revisão sobre documentos arquiteturais de TI - Recomendação</t>
  </si>
  <si>
    <t>4.9.8</t>
  </si>
  <si>
    <t>ListDescArt461</t>
  </si>
  <si>
    <t>Revisão sobre documentos arquiteturais de TI - Modelo</t>
  </si>
  <si>
    <t>4.9.9</t>
  </si>
  <si>
    <t>ListDescArt462</t>
  </si>
  <si>
    <t>Por entidade/tabela</t>
  </si>
  <si>
    <t>-</t>
  </si>
  <si>
    <t xml:space="preserve">Criação de Mapa </t>
  </si>
  <si>
    <t>5.1.1</t>
  </si>
  <si>
    <t>ListDescArt073</t>
  </si>
  <si>
    <t xml:space="preserve">Alteração de Mapa </t>
  </si>
  <si>
    <t>5.1.2</t>
  </si>
  <si>
    <t>ListDescArt074</t>
  </si>
  <si>
    <t xml:space="preserve">Alteração (pacote de Mapas) </t>
  </si>
  <si>
    <t>5.1.3</t>
  </si>
  <si>
    <t>ListDescArt075</t>
  </si>
  <si>
    <t>Criação de área de dados (externas) (Book, Local, Global, Parameter)</t>
  </si>
  <si>
    <t>5.2.1</t>
  </si>
  <si>
    <t>ListDescArt076</t>
  </si>
  <si>
    <t>Por artefato</t>
  </si>
  <si>
    <t>Artefatos utilizados apenas quando se trata de extração para geração de arquivo</t>
  </si>
  <si>
    <t>Alteração de área de dados (externas) (Book, Local, Global, Parameter)</t>
  </si>
  <si>
    <t>5.2.2</t>
  </si>
  <si>
    <t>ListDescArt077</t>
  </si>
  <si>
    <t>Define a origem, destino e transformação do dado</t>
  </si>
  <si>
    <t xml:space="preserve">Alteração 
(pacote de áreas de dados externas) </t>
  </si>
  <si>
    <t>5.2.3</t>
  </si>
  <si>
    <t>ListDescArt078</t>
  </si>
  <si>
    <t>Por análise</t>
  </si>
  <si>
    <t>Analisar sistemas/componentes e propor solução. Entrega: documento com a situação problema, análise realizada e proposta de solução.</t>
  </si>
  <si>
    <t xml:space="preserve">Criação de Objetos Cobol (Programa, Subrotina e Copy) </t>
  </si>
  <si>
    <t>5.3.1</t>
  </si>
  <si>
    <t>ListDescArt079</t>
  </si>
  <si>
    <t>Alteração de Objetos Cobol (Programa, Sub-rotina e Copy)</t>
  </si>
  <si>
    <t>5.3.2</t>
  </si>
  <si>
    <t>ListDescArt080</t>
  </si>
  <si>
    <t>Por Por índice</t>
  </si>
  <si>
    <t>Alteração (pacote de Objetos Cobol)</t>
  </si>
  <si>
    <t>5.3.3</t>
  </si>
  <si>
    <t>ListDescArt081</t>
  </si>
  <si>
    <t xml:space="preserve">Criação de Objetos Natural (Programa, Subprograma, Subrotina, Helprotina, Copycode) </t>
  </si>
  <si>
    <t>5.3.4</t>
  </si>
  <si>
    <t>ListDescArt210</t>
  </si>
  <si>
    <t>Por termo</t>
  </si>
  <si>
    <t xml:space="preserve">Alteração de Objetos Natural (Programa, Subprograma, Subrotina, Helprotina, Copycode) </t>
  </si>
  <si>
    <t>5.3.5</t>
  </si>
  <si>
    <t>ListDescArt211</t>
  </si>
  <si>
    <t xml:space="preserve">Alteração (pacote de Objetos Natural) </t>
  </si>
  <si>
    <t>5.3.6</t>
  </si>
  <si>
    <t>ListDescArt212</t>
  </si>
  <si>
    <t>Criação de Scripts T-REXX</t>
  </si>
  <si>
    <t>5.3.7</t>
  </si>
  <si>
    <t>ListDescArt310</t>
  </si>
  <si>
    <t>Alteração de Scripts T-REXX</t>
  </si>
  <si>
    <t>5.3.8</t>
  </si>
  <si>
    <t>ListDescArt452</t>
  </si>
  <si>
    <t>Por tabela destino</t>
  </si>
  <si>
    <t xml:space="preserve">Extração de dados corporativos para preparação.
Ingerir dados de bases de dados da arquitetura de Big Data
Entrega: tabela destino disponibilizada no ambiente de Big Data e identificada na OF (schema e nome da tabela).</t>
  </si>
  <si>
    <t xml:space="preserve">ListAtividade012 </t>
  </si>
  <si>
    <t>Criação de Procedures</t>
  </si>
  <si>
    <t>5.4.1</t>
  </si>
  <si>
    <t>ListDescArt082</t>
  </si>
  <si>
    <t xml:space="preserve">Extração de dados de bases externas e ingestão dos mesmos nas bases de dados da arquitetura de Big Data.
Entrega: tabela destino disponibilizada no ambiente de Big Data e identificada na OF (schema e nome da tabela).</t>
  </si>
  <si>
    <t>Alteração de Procedures</t>
  </si>
  <si>
    <t>5.4.2</t>
  </si>
  <si>
    <t>ListDescArt083</t>
  </si>
  <si>
    <t xml:space="preserve">Identificação do tipo de distribuição, dados faltantes (missing values) e pontos fora da curva (outliers), domínios, correlação e matriz de correlação, univariada, bivariada e gráficos. Identificar quais as variáveis com maior poder de predição.
Entrega: relatório contendo os dados acima, anexado na OF.</t>
  </si>
  <si>
    <t xml:space="preserve">Alteração (Pacote de Procedures) </t>
  </si>
  <si>
    <t>5.4.3</t>
  </si>
  <si>
    <t>ListDescArt084</t>
  </si>
  <si>
    <t xml:space="preserve">Realizar tratamento de variáveis com dados faltantes para inserção de dados.
Padronização e Normalização de dados – descrever a regra para padronização e/ou normalização de dados.
Entrega: relatório com as regras descritas, anexado na OF.</t>
  </si>
  <si>
    <t xml:space="preserve">Criação de Doc. de procedure (DPC) </t>
  </si>
  <si>
    <t>5.4.4</t>
  </si>
  <si>
    <t>ListDescArt085</t>
  </si>
  <si>
    <t xml:space="preserve">Preparação de dados para modelagem.
Entrega: tabela disponibilizada em banco de dados e identificada na OF (URL de conexão ao banco, schema e nome da tabela).</t>
  </si>
  <si>
    <t xml:space="preserve">Alteração de Doc. de procedure (DPC) </t>
  </si>
  <si>
    <t>5.4.5</t>
  </si>
  <si>
    <t>ListDescArt086</t>
  </si>
  <si>
    <t>Por código fonte</t>
  </si>
  <si>
    <t xml:space="preserve">Selecionar e aplicar técnicas de mineração de dados apropriadas, dependendo dos objetivos identificados. Avaliação da modelagem. Construção de métricas para avaliação dos modelos criados. Out of Time.
Entrega: código fonte do modelo preditivo armazenado nos repositórios do banco e referenciados na OF (URL para acesso ao repositório, local e nome do arquivo com o código fonte do modelo).</t>
  </si>
  <si>
    <t xml:space="preserve">Alteração 
(Pacote de Doc. de procedure – DPC) </t>
  </si>
  <si>
    <t>5.4.6</t>
  </si>
  <si>
    <t>ListDescArt087</t>
  </si>
  <si>
    <t>Planejar e conduzir sessão de Event Storming para identificação dos contextos delimitados e seus elementos e elaborar um relatório da sessão, contendo os participantes, data e resultado.</t>
  </si>
  <si>
    <t xml:space="preserve">Criação de Cardlib/Sysin </t>
  </si>
  <si>
    <t>5.4.7</t>
  </si>
  <si>
    <t>ListDescArt088</t>
  </si>
  <si>
    <t>Definição de termo de entendimento único do negócio no contexto da aplicação.</t>
  </si>
  <si>
    <t xml:space="preserve">Alteração de Cardlib/Sysin </t>
  </si>
  <si>
    <t>5.4.8</t>
  </si>
  <si>
    <t>ListDescArt089</t>
  </si>
  <si>
    <t>Identificação de elementos do DDD e elaboração de um documento contento o resultado da aplicação desta metodologia com seus elementos e relacionamento entre eles.</t>
  </si>
  <si>
    <t xml:space="preserve">Alteração 
(Pacote de Cardlib/Sysin) </t>
  </si>
  <si>
    <t>5.4.9</t>
  </si>
  <si>
    <t>ListDescArt090</t>
  </si>
  <si>
    <t>Elaborar documento com ponderações sobre as alternativas de particionamento para a solução em análise e indicação da abordagem mais conveniente com base no resultado do DDD aplicado para ela.</t>
  </si>
  <si>
    <t>Criação de Job ou Job@</t>
  </si>
  <si>
    <t>5.4.10</t>
  </si>
  <si>
    <t>ListDescArt213</t>
  </si>
  <si>
    <t>por painel</t>
  </si>
  <si>
    <t>A partir de uma fonte de dados fornecida e esboço desejado, transformar, modelar e visualizar os dados, construindo um painel com as informações relevantes. Ferramenta: Power BI desktop, repositório genti.intranet.bb.com.br</t>
  </si>
  <si>
    <t>Alteração de Job ou Job@</t>
  </si>
  <si>
    <t>5.4.11</t>
  </si>
  <si>
    <t>ListDescArt214</t>
  </si>
  <si>
    <t>Entrevistar e/ou colher informações referentes a solução de negócio e elaborar um relatório conforme padrão disponibilizado na Central de Arquiteturas de TI. Ferramenta: suíte MS365, Draw.io, ou outra ferramenta similar, repositório genti.intranet.bb.com.br</t>
  </si>
  <si>
    <t xml:space="preserve">Alteração (Pacote de Job ou Job@) </t>
  </si>
  <si>
    <t>5.4.12</t>
  </si>
  <si>
    <t>ListDescArt215</t>
  </si>
  <si>
    <t>por diagrama</t>
  </si>
  <si>
    <t>Entrevistar e/ou colher informações referentes a solução de negócio e/ou de TI e elaborar um diagrama conforme padrão disponibilizado na Central de Arquiteturas de TI. Ferramenta: suíte MS365, Draw.io, ou outra ferramenta similar, repositório genti.intranet.bb.com.br</t>
  </si>
  <si>
    <t xml:space="preserve">Active Directory/LDAP Criação de programas para manter cadastro do usuário </t>
  </si>
  <si>
    <t>5.5.1</t>
  </si>
  <si>
    <t>ListDescArt091</t>
  </si>
  <si>
    <t>Entrevistar e/ou colher informações referentes a solução de negócio e/ou de TI e elaborar um relatório conforme padrão disponibilizado na Central de Arquiteturas de TI. Ferramenta: suíte MS365, Draw.io, ou outra ferramenta similar, repositório genti.intranet.bb.com.br</t>
  </si>
  <si>
    <t xml:space="preserve">Active Directory/LDAP Alteração de programas para manter cadastro do usuário </t>
  </si>
  <si>
    <t>5.5.2</t>
  </si>
  <si>
    <t>ListDescArt092</t>
  </si>
  <si>
    <t>por modelo</t>
  </si>
  <si>
    <t>Construir documento arquitetural de referência, contendo argumentos, citações, base de análise, dados, diagrama, tabelas, que embase o modelo criado. Como modelo entendemos algo que tenha orientações para ser reaplicável e ser apresentado em comitê técnico. Referente ao entregável seguir conforme padrão disponibilizado na Central de Arquiteturas de TI.Ferramenta: suíte MS365, Draw.io, ou outra ferramenta similar, repositório genti.intranet.bb.com.br</t>
  </si>
  <si>
    <t xml:space="preserve">Active Directory/LDAP Criação de programas para manter as autorizações do usuário </t>
  </si>
  <si>
    <t>5.5.3</t>
  </si>
  <si>
    <t>ListDescArt093</t>
  </si>
  <si>
    <t>por estudo</t>
  </si>
  <si>
    <t>Pesquisa de referencial teórico sobre padrões e evolução de arquitetura de TI, o estudo deve seguir padrão disponibilizado na Central de Arquiteturas de TI. Ferramenta: suíte MS365, Draw.io, ou outra ferramenta similar, repositório genti.intranet.bb.com.br</t>
  </si>
  <si>
    <t xml:space="preserve">Active Directory/LDAP Alteração de programas para manter as autorizações do usuário </t>
  </si>
  <si>
    <t>5.5.4</t>
  </si>
  <si>
    <t>ListDescArt094</t>
  </si>
  <si>
    <t>Revisar documento existente, fazendo as correções e atualizações que julgar necessárias, e elaborar um diagrama, conforme modelos disponibilizados na Central de Arquiteturas de TI. Ferramenta: suíte MS365, Draw.io, ou outra ferramenta similar, repositório genti.intranet.bb.com.br</t>
  </si>
  <si>
    <t xml:space="preserve">Extrair e validar dados do RACF e Z/OS com o sistema corporativo de gerenciamento de acessos </t>
  </si>
  <si>
    <t>5.5.5</t>
  </si>
  <si>
    <t>ListDescArt095</t>
  </si>
  <si>
    <t>Revisar documento existente, fazendo as correções e atualizações que julgar necessárias, e elaborar uma recomendação, conforme modelos disponibilizados na Central de Arquiteturas de TI. Ferramenta: suíte MS365, Draw.io, ou outra ferramenta similar, repositório genti.intranet.bb.com.br</t>
  </si>
  <si>
    <t xml:space="preserve">Criação de Programa ou Procedures para manter 
cadastro do usuário no 
RACF </t>
  </si>
  <si>
    <t>5.5.6</t>
  </si>
  <si>
    <t>ListDescArt096</t>
  </si>
  <si>
    <t>por Modelo</t>
  </si>
  <si>
    <t>Revisar documento existente, fazendo as correções e atualizações que julgar necessárias, e elaborar um modelo, conforme modelos disponibilizados na Central de Arquiteturas de TI. Ferramenta: suíte MS365, Draw.io, ou outra ferramenta similar, repositório genti.intranet.bb.com.br</t>
  </si>
  <si>
    <t xml:space="preserve">Manter cadastro do usuário no RACF </t>
  </si>
  <si>
    <t>5.5.7</t>
  </si>
  <si>
    <t>ListDescArt097</t>
  </si>
  <si>
    <t xml:space="preserve">Mapas que não contenham itens de complexidade listado no próximo nível de complexidade.  
Um objeto implementando as opções de um menu é um exemplo de um mapa de complexidade baixa. </t>
  </si>
  <si>
    <t xml:space="preserve">Criar as autorizações do usuário no RACF </t>
  </si>
  <si>
    <t>5.5.8</t>
  </si>
  <si>
    <t>ListDescArt098</t>
  </si>
  <si>
    <t xml:space="preserve">Mapas que contenham um ou mais itens de complexidade abaixo: 
- Mais de 20 (vinte) variáveis com o tipo e o tamanho definidos. Exceto, os itens de grupo; 
- Tabelas e/ou arrays tridimensionais ou acima; 
- Dimensões acima das convencionais 
(23x79); 
- Código interno (dentro do mapa); (Orientação: evitar esta pratica de codificação. Item de complexidade mantido em função do legado); 
- Modo “Report”; 
- Mapa BMS/CICS; 
- Apresentação de gráficos (barras, círculos, etc.); </t>
  </si>
  <si>
    <t xml:space="preserve">Alterar as autorizações do usuário no RACF </t>
  </si>
  <si>
    <t>5.5.9</t>
  </si>
  <si>
    <t>ListDescArt099</t>
  </si>
  <si>
    <t xml:space="preserve">Extrair dados dos usuários (e suas autorizações) no RACF e validá-los na base do sistema corporativo de gerenciamento de acesso </t>
  </si>
  <si>
    <t>5.5.10</t>
  </si>
  <si>
    <t>ListDescArt100</t>
  </si>
  <si>
    <t xml:space="preserve">Por objeto </t>
  </si>
  <si>
    <t xml:space="preserve">Mapas que não contenham itens de complexidade listados no próximo nível de complexidade.  
Um objeto implementando as opções de um menu é um exemplo de um mapa de complexidade baixa. 
</t>
  </si>
  <si>
    <t xml:space="preserve">ROSCOE  
Manter cadastro do usuário </t>
  </si>
  <si>
    <t>5.5.11</t>
  </si>
  <si>
    <t>ListDescArt101</t>
  </si>
  <si>
    <t xml:space="preserve">Mapas que contenham um ou mais itens de complexidade abaixo: 
- Mais de 20 (vinte) variáveis com o tipo e o tamanho definidos. Exceto, os itens de grupo; 
- Tabelas e/ou arrays tridimensionais ou acima; 
- Dimensões acima das convencionais 
(23x79); 
- Código interno (dentro do mapa); (Orentação: evitar esta pratica de codificação. Item de complexidade mantido em função do legado); 
- Modo “Report”; 
</t>
  </si>
  <si>
    <t>Realizar análise e propor solução de segurança</t>
  </si>
  <si>
    <t>5.5.12</t>
  </si>
  <si>
    <t>ListDescArt341</t>
  </si>
  <si>
    <t xml:space="preserve">Mapa BMS/CICS;
Apresentação de gráficos (barras, círculos, etc.); </t>
  </si>
  <si>
    <t xml:space="preserve">Criação de Objeto  (Programa, Sub-rotina, Copy) </t>
  </si>
  <si>
    <t>5.6.1</t>
  </si>
  <si>
    <t>ListDescArt102</t>
  </si>
  <si>
    <t xml:space="preserve">Em caso de alterações repetitivas Ficará a critério, do demandante, decidir qual a forma de orçamento, por pacote ou unitário, em caso de alterações repetitivas em objetos. </t>
  </si>
  <si>
    <t xml:space="preserve">Alteração de Objeto  (Programa, Sub-rotina, Copy) </t>
  </si>
  <si>
    <t>5.6.2</t>
  </si>
  <si>
    <t>ListDescArt103</t>
  </si>
  <si>
    <t>Criação de Objeto GRI (Programa, Sub-rotina, Copy)</t>
  </si>
  <si>
    <t>5.6.3</t>
  </si>
  <si>
    <t>ListDescArt479</t>
  </si>
  <si>
    <t>Alteração de Objeto GRI (Programa, Sub-rotina, Copy)</t>
  </si>
  <si>
    <t>5.6.4</t>
  </si>
  <si>
    <t>ListDescArt480</t>
  </si>
  <si>
    <t xml:space="preserve">Por pacote de até 5 objetos </t>
  </si>
  <si>
    <t xml:space="preserve">Ficará a critério, do demandante, decidir qual a forma de orçamento, por pacote ou unitário, em caso de alterações repetitivas em objetos. </t>
  </si>
  <si>
    <t xml:space="preserve">Construção do job ETL </t>
  </si>
  <si>
    <t>5.7.1</t>
  </si>
  <si>
    <t>ListDescArt104</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</si>
  <si>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</si>
  <si>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 xml:space="preserve">Construção de job para geração de bases de dados para treinamento, validação e testes </t>
  </si>
  <si>
    <t>5.7.6</t>
  </si>
  <si>
    <t>ListDescArt109</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</si>
  <si>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</si>
  <si>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Realizar suporte técnico em Analytics</t>
  </si>
  <si>
    <t>5.7.7</t>
  </si>
  <si>
    <t>ListDescArt279</t>
  </si>
  <si>
    <t xml:space="preserve">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t>
  </si>
  <si>
    <t>Instalar serviços/componentes</t>
  </si>
  <si>
    <t>5.7.8</t>
  </si>
  <si>
    <t>ListDescArt242</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</si>
  <si>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</si>
  <si>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Configurar serviços/componentes</t>
  </si>
  <si>
    <t>5.7.9</t>
  </si>
  <si>
    <t>ListDescArt243</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</si>
  <si>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</si>
  <si>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Realizar pesquisa técnica de componentes</t>
  </si>
  <si>
    <t>5.7.10</t>
  </si>
  <si>
    <t>ListDescArt244</t>
  </si>
  <si>
    <t xml:space="preserve">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 </t>
  </si>
  <si>
    <t>Executar testes</t>
  </si>
  <si>
    <t>5.7.11</t>
  </si>
  <si>
    <t>ListDescArt245</t>
  </si>
  <si>
    <t>Elaborar manual de instruções</t>
  </si>
  <si>
    <t>5.7.12</t>
  </si>
  <si>
    <t>ListDescArt246</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</si>
  <si>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</si>
  <si>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Elaborar roteiro de instalação/configuração</t>
  </si>
  <si>
    <t>5.7.13</t>
  </si>
  <si>
    <t>ListDescArt247</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</si>
  <si>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</si>
  <si>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Elaborar script de automação</t>
  </si>
  <si>
    <t>5.7.14</t>
  </si>
  <si>
    <t>ListDescArt248</t>
  </si>
  <si>
    <t xml:space="preserve">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t>
  </si>
  <si>
    <t>Solucionar incidente em Big Data</t>
  </si>
  <si>
    <t>5.7.15</t>
  </si>
  <si>
    <t>ListDescArt249</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</si>
  <si>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</si>
  <si>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Construir/alterar relatório utilizando ferramentas de visualização de dados (Ex: Spotfire ou similar)</t>
  </si>
  <si>
    <t>5.7.16</t>
  </si>
  <si>
    <t>ListDescArt250</t>
  </si>
  <si>
    <t>Construir/alterar gráfico utilizando ferramentas de visualização de dados (Ex: Spotfire ou similar)</t>
  </si>
  <si>
    <t>5.7.17</t>
  </si>
  <si>
    <t>ListDescArt251</t>
  </si>
  <si>
    <t xml:space="preserve">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 </t>
  </si>
  <si>
    <t>Construir/alterar Indicador utilizando ferramentas de visualização de dados (Ex: Spotfire ou Similar)</t>
  </si>
  <si>
    <t>5.7.18</t>
  </si>
  <si>
    <t>ListDescArt252</t>
  </si>
  <si>
    <t>Construir/alterar Dashboard utilizando ferramentas de visualização de dados (Ex: Spotfire ou similar)</t>
  </si>
  <si>
    <t>5.7.19</t>
  </si>
  <si>
    <t>ListDescArt253</t>
  </si>
  <si>
    <t>Por script</t>
  </si>
  <si>
    <t>Entregável: nome do módulo/Nome do script de teste Ex.: STTS0001/TSTT0001</t>
  </si>
  <si>
    <t>Mapear Objeto de Dados</t>
  </si>
  <si>
    <t>5.7.20</t>
  </si>
  <si>
    <t>ListDescArt254</t>
  </si>
  <si>
    <t>Realizar suporte técnico</t>
  </si>
  <si>
    <t>5.7.21</t>
  </si>
  <si>
    <t>ListDescArt255</t>
  </si>
  <si>
    <t xml:space="preserve">Até 3 steps </t>
  </si>
  <si>
    <t>Documentar práticas em Visualização de Dados</t>
  </si>
  <si>
    <t>5.7.22</t>
  </si>
  <si>
    <t>ListDescArt256</t>
  </si>
  <si>
    <t xml:space="preserve">Entre 4 e 5 steps </t>
  </si>
  <si>
    <t>Construir/alterar funções, scripts ou métricas calculadas utilizadas em ferramentas de visualização de dados (Ex: Spotfire ou similar)</t>
  </si>
  <si>
    <t>5.7.23</t>
  </si>
  <si>
    <t>ListDescArt257</t>
  </si>
  <si>
    <t xml:space="preserve">Entre 6 e 99 steps </t>
  </si>
  <si>
    <t>Análise de Performance</t>
  </si>
  <si>
    <t>5.7.24</t>
  </si>
  <si>
    <t>ListDescArt258</t>
  </si>
  <si>
    <t>Mais de 99 steps</t>
  </si>
  <si>
    <t>Construir ou alterar script para a criação de imagens de containers</t>
  </si>
  <si>
    <t>5.7.25</t>
  </si>
  <si>
    <t>ListDescArt259</t>
  </si>
  <si>
    <t>Realizar pesquisa técnica de componentes.</t>
  </si>
  <si>
    <t>5.7.26</t>
  </si>
  <si>
    <t>ListDescArt260</t>
  </si>
  <si>
    <t>Elaborar query para Inteligência Artificial</t>
  </si>
  <si>
    <t>5.7.27</t>
  </si>
  <si>
    <t>ListDescArt313</t>
  </si>
  <si>
    <t>Realizar exploração ou modelagem de dados.</t>
  </si>
  <si>
    <t>5.7.28</t>
  </si>
  <si>
    <t>ListDescArt333</t>
  </si>
  <si>
    <t>Pré-processamento de dados</t>
  </si>
  <si>
    <t>5.7.29</t>
  </si>
  <si>
    <t>ListDescArt334</t>
  </si>
  <si>
    <t xml:space="preserve">Por pacote de até 5 steps </t>
  </si>
  <si>
    <t>Pesquisa técnica de Modelos e Métodos</t>
  </si>
  <si>
    <t>5.7.30</t>
  </si>
  <si>
    <t>ListDescArt335</t>
  </si>
  <si>
    <t xml:space="preserve">O objeto não possui 
“Providências Complementares – JOB”. 
</t>
  </si>
  <si>
    <t>Parametrização/Confi guração de Modelo</t>
  </si>
  <si>
    <t>5.7.31</t>
  </si>
  <si>
    <t>ListDescArt336</t>
  </si>
  <si>
    <t xml:space="preserve">O objeto possui “Providências 
Complementares – JOB “ até 10 steps. 
</t>
  </si>
  <si>
    <t>Treinamento/Retreina mento de Modelo e Análise de Resultados</t>
  </si>
  <si>
    <t>5.7.32</t>
  </si>
  <si>
    <t>ListDescArt337</t>
  </si>
  <si>
    <t xml:space="preserve">O objeto possui “Providências Complementares – JOB” com mais de 10 steps. </t>
  </si>
  <si>
    <t>Planejamento da solução</t>
  </si>
  <si>
    <t>5.7.33</t>
  </si>
  <si>
    <t>ListDescArt338</t>
  </si>
  <si>
    <t>Anotação de dados</t>
  </si>
  <si>
    <t>5.7.34</t>
  </si>
  <si>
    <t>ListDescArt339</t>
  </si>
  <si>
    <t>Realização de oficina sobre Machine Learning</t>
  </si>
  <si>
    <t>5.7.35</t>
  </si>
  <si>
    <t>ListDescArt340</t>
  </si>
  <si>
    <t>Construir Manualmente Dataset de Imagens para treinamento/validacao</t>
  </si>
  <si>
    <t>5.7.36</t>
  </si>
  <si>
    <t>ListDescArt468</t>
  </si>
  <si>
    <t xml:space="preserve">Ficará a critério, do demandante, decidir qual a forma de orçamento, por pacote ou 
unitário, em caso de alterações repetitivas em objetos. 
</t>
  </si>
  <si>
    <t xml:space="preserve">Criação de 
Objetos Assembler 
(Sub-rotina) </t>
  </si>
  <si>
    <t>5.8.1</t>
  </si>
  <si>
    <t>ListDescArt110</t>
  </si>
  <si>
    <t xml:space="preserve">Não contém Balance Line, nem mais de 5 instruções internas. </t>
  </si>
  <si>
    <t xml:space="preserve">Alteração de 
Objetos Assembler 
(Sub-rotina) </t>
  </si>
  <si>
    <t>5.8.2</t>
  </si>
  <si>
    <t>ListDescArt111</t>
  </si>
  <si>
    <t xml:space="preserve">Balance Line OU mais de 5 instruções internas. </t>
  </si>
  <si>
    <t xml:space="preserve">Alteração 
(pacote de Objetos 
Assembler) </t>
  </si>
  <si>
    <t>5.8.3</t>
  </si>
  <si>
    <t>ListDescArt112</t>
  </si>
  <si>
    <t xml:space="preserve">Construção do job Guide </t>
  </si>
  <si>
    <t>5.9.1</t>
  </si>
  <si>
    <t>ListDescArt113</t>
  </si>
  <si>
    <t xml:space="preserve">Alteração de job Guide </t>
  </si>
  <si>
    <t>5.9.2</t>
  </si>
  <si>
    <t>ListDescArt114</t>
  </si>
  <si>
    <t xml:space="preserve">Em caso de alterações repetitivas. Ficará a critério, do demandante, decidir qual a forma de orçamento, por pacote ou unitário, em caso de alterações repetitivas em objetos. </t>
  </si>
  <si>
    <t xml:space="preserve">Construção do job DI </t>
  </si>
  <si>
    <t>5.9.3</t>
  </si>
  <si>
    <t>ListDescArt115</t>
  </si>
  <si>
    <t xml:space="preserve">Alteração de job DI </t>
  </si>
  <si>
    <t>5.9.4</t>
  </si>
  <si>
    <t>ListDescArt116</t>
  </si>
  <si>
    <t xml:space="preserve">Especificação Técnica </t>
  </si>
  <si>
    <t>5.9.5</t>
  </si>
  <si>
    <t>ListDescArt117</t>
  </si>
  <si>
    <t xml:space="preserve">Construção de Relatórios VA </t>
  </si>
  <si>
    <t>5.9.6</t>
  </si>
  <si>
    <t>ListDescArt118</t>
  </si>
  <si>
    <t>Criação de tela HTML ou XHTML ou JSP ou XML ou VTL ou XSL ou Swing ou AWT ou XUI ou PHP</t>
  </si>
  <si>
    <t>5.10.1</t>
  </si>
  <si>
    <t>ListDescArt119</t>
  </si>
  <si>
    <t>Alteração de tela HTML ou XHTML ou JSP ou XML ou VTL ou XSL ou Swing ou AWT ou XUI ou PHP</t>
  </si>
  <si>
    <t>5.10.2</t>
  </si>
  <si>
    <t>ListDescArt120</t>
  </si>
  <si>
    <t xml:space="preserve">Criação CSS ou SCSS </t>
  </si>
  <si>
    <t>5.10.3</t>
  </si>
  <si>
    <t>ListDescArt121</t>
  </si>
  <si>
    <t xml:space="preserve">Alteração CSS ou SCSS </t>
  </si>
  <si>
    <t>5.10.4</t>
  </si>
  <si>
    <t>ListDescArt122</t>
  </si>
  <si>
    <t>Criação JavaScript</t>
  </si>
  <si>
    <t>5.10.5</t>
  </si>
  <si>
    <t>ListDescArt123</t>
  </si>
  <si>
    <t>Ficará a critério, do demandante, decidir qual a forma de orçamento, por pacote ou unitário, em caso de alterações repetitivas em objetos.</t>
  </si>
  <si>
    <t>Alteração JavaScript</t>
  </si>
  <si>
    <t>5.10.6</t>
  </si>
  <si>
    <t>ListDescArt124</t>
  </si>
  <si>
    <t xml:space="preserve">Por Programa ou 
Procedure 
</t>
  </si>
  <si>
    <t xml:space="preserve">Criação de programas Cobol ou Procedures para geração do LDIF para manter cadastro do usuário no AD ou LDAP </t>
  </si>
  <si>
    <t xml:space="preserve">Criação de arquivo chave/valor ou tipo xml </t>
  </si>
  <si>
    <t>5.10.7</t>
  </si>
  <si>
    <t>ListDescArt125</t>
  </si>
  <si>
    <t xml:space="preserve">Alteração de programas Cobol ou Procedures para geração do LDIF para manter cadastro do usuário no AD ou LDAP </t>
  </si>
  <si>
    <t xml:space="preserve">Alteração de arquivo chave/valor ou tipo xml </t>
  </si>
  <si>
    <t>5.10.8</t>
  </si>
  <si>
    <t>ListDescArt126</t>
  </si>
  <si>
    <t xml:space="preserve">Criação de programas Cobol ou Procedures para geração do LDIF para manter as autorizações do usuário no AD ou LDAP </t>
  </si>
  <si>
    <t>Criação de objetos de Integração e Negócio Java</t>
  </si>
  <si>
    <t>5.10.9</t>
  </si>
  <si>
    <t>ListDescArt127</t>
  </si>
  <si>
    <t xml:space="preserve">Alteração de programas Cobol ou Procedures para geração do LDIF para manter as autorizações do usuário no AD ou LDAP </t>
  </si>
  <si>
    <t xml:space="preserve">Alteração de Objetos de Integração e Negócio Java </t>
  </si>
  <si>
    <t>5.10.10</t>
  </si>
  <si>
    <t>ListDescArt128</t>
  </si>
  <si>
    <t xml:space="preserve">Codificação em linguagem CARLA (linguagem de programação do zSecure) para extrair e validar dados do RACF e Z/OS na base do sistema corporativo de gerenciamento de acesso </t>
  </si>
  <si>
    <t xml:space="preserve">Alteração de pacote de Objetos de Integração e Negócio Java </t>
  </si>
  <si>
    <t>5.10.11</t>
  </si>
  <si>
    <t>ListDescArt129</t>
  </si>
  <si>
    <t xml:space="preserve">Criação de Programa ou Procedures para manter cadastro do usuário no RACF </t>
  </si>
  <si>
    <t>Criação de objetos de Integração e Negócio C, C# e C++</t>
  </si>
  <si>
    <t>5.10.12</t>
  </si>
  <si>
    <t>ListDescArt130</t>
  </si>
  <si>
    <t xml:space="preserve">Alteração de Programa ou Procedures para manter cadastro do usuário no RACF </t>
  </si>
  <si>
    <t>Alteração de Objetos de Integração e Negócio C, C# e C++</t>
  </si>
  <si>
    <t>5.10.13</t>
  </si>
  <si>
    <t>ListDescArt216</t>
  </si>
  <si>
    <t xml:space="preserve">Criação de Programa ou Procedures para manter as autorizações do usuário no RACF </t>
  </si>
  <si>
    <t>Alteração de pacote de Objetos de Integração e Negócio C, C# e C++</t>
  </si>
  <si>
    <t>5.10.14</t>
  </si>
  <si>
    <t>ListDescArt217</t>
  </si>
  <si>
    <t xml:space="preserve">Alteração de Programa ou Procedures para manter as autorizações do usuário no RACF </t>
  </si>
  <si>
    <t xml:space="preserve">Criação de objetos de Integração e Negócio .Net </t>
  </si>
  <si>
    <t>5.10.15</t>
  </si>
  <si>
    <t>ListDescArt218</t>
  </si>
  <si>
    <t xml:space="preserve">Criação de Procedures com comandos RACF para extrair e validar dados dos usuários RACF na base do sistema corporativo de gerenciamento de acesso </t>
  </si>
  <si>
    <t xml:space="preserve">Alteração de Objetos de Integração e Negócio .Net </t>
  </si>
  <si>
    <t>5.10.16</t>
  </si>
  <si>
    <t>ListDescArt219</t>
  </si>
  <si>
    <t xml:space="preserve">Criação de Procedure com comandos 
ROSCOE para manter dados dos usuários 
</t>
  </si>
  <si>
    <t xml:space="preserve">Alteração de pacote de Objetos de Integração e Negócio .Net </t>
  </si>
  <si>
    <t>5.10.17</t>
  </si>
  <si>
    <t>ListDescArt220</t>
  </si>
  <si>
    <t>Realizar análise e propor solução em sistemas e componentes de segurança e criptografia. Entrega: tarefa ALM(ou similar) contendo relatório descrevendo a situação problema, análise e solução proposta.</t>
  </si>
  <si>
    <t>Criação de objeto de teste automatizado</t>
  </si>
  <si>
    <t>5.10.18</t>
  </si>
  <si>
    <t>ListDescArt221</t>
  </si>
  <si>
    <t xml:space="preserve">Objetos pertencentes ao pacote VisionPLUS, ou módulos Cobol relacionados a componentes do pacote VisionPlus. 
Em tais objetos, toda e qualquer alteração implica em testes que 
contemplem todos os componentes relacionados ao sistema “Cartão”, tendo em vista os riscos e a criticidade associados ao negócio. 
</t>
  </si>
  <si>
    <t>Criação de Objeto Java Componente VXML</t>
  </si>
  <si>
    <t>5.10.19</t>
  </si>
  <si>
    <t>ListDescArt350</t>
  </si>
  <si>
    <t>Alteração de Objeto Java Componente VXML</t>
  </si>
  <si>
    <t>5.10.20</t>
  </si>
  <si>
    <t>ListDescArt351</t>
  </si>
  <si>
    <t>Módulos e recursos que envolvam monitor GRI (online e batch), por exemplo: - Protocolo de integração input/output; - Roteamento de monitor interno (GRI) e externo (TCP/IP, CICS); - Buffer input/output; - Integração com outros canais BB e externos (TecBan, POS, Coban); - Subrotinas críticas ref. a autenticação de base de cartões; - Terminais de autoatendimento TCX, TAA, Coban, débito em conta corrente, poupança e outras credenciais de segurança; - Cadastramento e manutenção de transações em tabelas; - Arquivos VSAM de alta performance; - Mensageria específica de tabela do SOL; - Fluxo transacional distinto de acordo com origem terminal/cliente/sistema legado; - Estrutura de dados para leitura e/ou alteração; - estes integrados etc.</t>
  </si>
  <si>
    <t>Alteração de objeto de teste automatizado</t>
  </si>
  <si>
    <t>5.10.21</t>
  </si>
  <si>
    <t>ListDescArt467</t>
  </si>
  <si>
    <t xml:space="preserve">Formulário </t>
  </si>
  <si>
    <t>5.11.1</t>
  </si>
  <si>
    <t>ListDescArt131</t>
  </si>
  <si>
    <t xml:space="preserve">Web Services </t>
  </si>
  <si>
    <t>5.11.2</t>
  </si>
  <si>
    <t>ListDescArt132</t>
  </si>
  <si>
    <t xml:space="preserve">Imputação de dados faltantes (missing values), por meio de consulta a outras bases </t>
  </si>
  <si>
    <t xml:space="preserve">Relatório BIRT </t>
  </si>
  <si>
    <t>5.11.3</t>
  </si>
  <si>
    <t>ListDescArt133</t>
  </si>
  <si>
    <t xml:space="preserve">Flashboards </t>
  </si>
  <si>
    <t>5.11.4</t>
  </si>
  <si>
    <t>ListDescArt134</t>
  </si>
  <si>
    <t xml:space="preserve">Notificação </t>
  </si>
  <si>
    <t>5.11.5</t>
  </si>
  <si>
    <t>ListDescArt135</t>
  </si>
  <si>
    <t>Por atendimento</t>
  </si>
  <si>
    <t xml:space="preserve">Suporte técnico em tecnologias de
Big Data (Spark, HDFS, SolR, HBase, Hive ou similiar).
Entrega: Requisição de Suporte Técnico (tarefa ALM ou similar) validada pelo solicitante descrevendo o contexto ou problema objeto da requisição.</t>
  </si>
  <si>
    <t xml:space="preserve">Workflow </t>
  </si>
  <si>
    <t>5.11.6</t>
  </si>
  <si>
    <t>ListDescArt136</t>
  </si>
  <si>
    <t>Por serviço ou componente</t>
  </si>
  <si>
    <t xml:space="preserve">Efetuar instalação e configuração inicial de serviços do ecossistema Big Data.
Ecossistema Big Data é o conjunto de recursos para tratar dados digitais em alto volume, alta variedade e alta velocidade.
São exemplos de tecnologias Big Data: armazenamento e processamento distribuídos (HDFS, YARN, Spark etc.), ferramentas de streaming (Kafka), bases de dados (Hive, HBase, MongoDB etc.) e linguagens Python, R, Scala, Java etc.), entre outras.
Entrega: Print de tela exibindo a interface do
componente e log da instalação do componente anexados a OF (identificar servidor, nome do host ou IP e diretório da instalação)</t>
  </si>
  <si>
    <t xml:space="preserve">Desenvolvimento de página Web com publicação em WCM </t>
  </si>
  <si>
    <t>5.12.1</t>
  </si>
  <si>
    <t>ListDescArt137</t>
  </si>
  <si>
    <t xml:space="preserve">Efetuar configuração adicional em serviços ativos do ecossistema Big Data.
Entrega: Print de tela exibindo as configurações alteradas na interface gráfica ou diff do arquivo de configuração (xml, sh, properties ou similiar) anexado na OF. Identificar servidor, nome do host ou IP, e diretório do arquivo de configuração alterado.</t>
  </si>
  <si>
    <t xml:space="preserve">Alteração de página 
Web com publicação 
em WCM </t>
  </si>
  <si>
    <t>5.12.2</t>
  </si>
  <si>
    <t>ListDescArt138</t>
  </si>
  <si>
    <t xml:space="preserve">Entrega: Relatório contendo uma introdução / objetivo da pesquisa, o detalhamento dos
trabalhos e a conclusão dos estudos, anexado a OF.</t>
  </si>
  <si>
    <t xml:space="preserve">Desenvolvimento de 
Interface de 
Publicação com WCM </t>
  </si>
  <si>
    <t>5.12.3</t>
  </si>
  <si>
    <t>ListDescArt139</t>
  </si>
  <si>
    <t>Por Plano e Relatório de Teste</t>
  </si>
  <si>
    <t xml:space="preserve">Elaborar plano de testes, gerar massa de dados, executar testes para até 2 cenários de testes.
Entrega: Plano de Teste e relatório com a análise dos testes executados, anexados a OF.</t>
  </si>
  <si>
    <t xml:space="preserve">Alteração de Interface de Publicação com 
WCM </t>
  </si>
  <si>
    <t>5.12.4</t>
  </si>
  <si>
    <t>ListDescArt140</t>
  </si>
  <si>
    <t xml:space="preserve">Elaborar plano de testes, gerar massa de dados, executar testes entre 3 e 5 cenários de testes.
Entrega: Plano de Teste e relatório com a análise dos testes executados, anexados a OF.</t>
  </si>
  <si>
    <t xml:space="preserve">Desenvolvimento de plugin de 
customização do 
WCM </t>
  </si>
  <si>
    <t>5.12.5</t>
  </si>
  <si>
    <t>ListDescArt141</t>
  </si>
  <si>
    <t xml:space="preserve">Elaborar plano de testes, gerar massa de dados, executar testes para mais de 5 cenários de testes.
Entrega: Plano de Teste e relatório com
a análise dos testes executados, anexados a OF.</t>
  </si>
  <si>
    <t xml:space="preserve">Alteração de plugin de customização do 
WCM </t>
  </si>
  <si>
    <t>5.12.6</t>
  </si>
  <si>
    <t>ListDescArt142</t>
  </si>
  <si>
    <t>Por assunto</t>
  </si>
  <si>
    <t xml:space="preserve">Entrega: manual de instruções em forma de
apresentação Power Point ou similar anexado a OF.</t>
  </si>
  <si>
    <t xml:space="preserve">Desenvolvimento de página Web para tema de Portal </t>
  </si>
  <si>
    <t>5.12.7</t>
  </si>
  <si>
    <t>ListDescArt143</t>
  </si>
  <si>
    <t xml:space="preserve">Elaboração de roteiro contendo a descrição de
comandos e imagens de telas correspondentes
que devem guiar procedimentos de instalação
e/ou configuração.
Entrega: roteiro armazenado no repositório de
controle de versão (Git ou similar) e referenciado
na OF (endereço do repositório, local e nome do
arquivo do roteiro).</t>
  </si>
  <si>
    <t xml:space="preserve">Alteração de página 
Web para tema de Portal </t>
  </si>
  <si>
    <t>5.12.8</t>
  </si>
  <si>
    <t>ListDescArt144</t>
  </si>
  <si>
    <t>Por tarefa</t>
  </si>
  <si>
    <t xml:space="preserve">Desenvolver scriptsde automação.
Entrega: script armazenado no repositório de
controle de versão (Git ou similar) e referenciado na OF (endereço do repositório, local e nome do
arquivo do script).</t>
  </si>
  <si>
    <t xml:space="preserve">Desenvolvimento de view de Portlet </t>
  </si>
  <si>
    <t>5.12.9</t>
  </si>
  <si>
    <t>ListDescArt145</t>
  </si>
  <si>
    <t>Por incidente</t>
  </si>
  <si>
    <t xml:space="preserve">Resolução de incidentes (RDI).
Entrega: Incidente resolvido e finalizado no GSTI e registrado na OF (número do RDI).</t>
  </si>
  <si>
    <t xml:space="preserve">Alteração de view de Portlet </t>
  </si>
  <si>
    <t>5.12.10</t>
  </si>
  <si>
    <t>ListDescArt146</t>
  </si>
  <si>
    <t xml:space="preserve">Elaboração de lista tabular com pelo menos 2
Colunas.
Entrega: Arquivo da análise (DXP, PBIX ou
similar) disponibilizado no repositório, com o
endereço (link) informado na OF.</t>
  </si>
  <si>
    <t xml:space="preserve">Framework – Criação de 
Classes e Funcionalidades de Transações </t>
  </si>
  <si>
    <t>5.13.1</t>
  </si>
  <si>
    <t>ListDescArt147</t>
  </si>
  <si>
    <t>Por gráfico</t>
  </si>
  <si>
    <t xml:space="preserve">Construção de elemento visual para representar
dados.
Entrega: Arquivo da análise (DXP, PBIX ou
similar) disponibilizado no repositório com o
endereço (link) informado na OF e Imagem da
captura de tela identificando os gráficos criados
anexada na OF.</t>
  </si>
  <si>
    <t xml:space="preserve">Framework – Alteração de 
Classes e Funcionalidades de Transações </t>
  </si>
  <si>
    <t>5.13.2</t>
  </si>
  <si>
    <t>ListDescArt148</t>
  </si>
  <si>
    <t xml:space="preserve">Construção de indicador em forma de lista, medidor, filtros, seletores ou propriedades.
Entrega: Arquivo da análise (DXP, PBIX ou
similar) disponibilizado no repositório com o endereço (link) informado na OF e com a identificação dos elementos descrita na OF.</t>
  </si>
  <si>
    <t xml:space="preserve">Dispositivo (Hardware) – 
Criação de Funcionalidades </t>
  </si>
  <si>
    <t>5.13.3</t>
  </si>
  <si>
    <t>ListDescArt149</t>
  </si>
  <si>
    <t xml:space="preserve">Construção de uma página ou aba contendo
2 ou mais gráficos ou indicadores.
Entrega: Arquivo da análise (DXP, PBIX ou similar) disponibilizado no repositório com o endereço (link) informado na OF e Imagem da captura de tela identificando cada página ou aba criada, anexada na OF</t>
  </si>
  <si>
    <t xml:space="preserve">Dispositivo (Hardware) – 
Alteração de Funcionalidades </t>
  </si>
  <si>
    <t>5.13.4</t>
  </si>
  <si>
    <t>ListDescArt150</t>
  </si>
  <si>
    <t>Por objeto/tabela</t>
  </si>
  <si>
    <t xml:space="preserve">Mapeamento de objetos como filtros, joins, conexão com banco de dados, tabelas ou queries.
Entrega: Arquivo da análise (DXP, PBIX ou
Similar OF (URL para acesso ao repositório, local
e nome do arquivo com o código fonte do modelo) disponibilizado no repositório com o endereço (link) informado na OF e Identificação na OF de todos os elementos criados no relatório (nome e local no repositório).</t>
  </si>
  <si>
    <t xml:space="preserve">Módulo Auxiliar – Criação de Funcionalidades </t>
  </si>
  <si>
    <t>5.13.5</t>
  </si>
  <si>
    <t>ListDescArt151</t>
  </si>
  <si>
    <t>Por requisição</t>
  </si>
  <si>
    <t xml:space="preserve">Suporte na construção dos seguintes elementos:
gráficos, indicadores, dashboards ou mapeamento de objetos.
Entrega: Requisição de Suporte Técnico (tarefa
ALM ou similar) validada pelo solicitante identificando o painel e o elemento (join, gráfico, filtro, etc) objeto da requisição.</t>
  </si>
  <si>
    <t xml:space="preserve">Módulo Auxiliar – Alteração de 
Funcionalidades </t>
  </si>
  <si>
    <t>5.13.6</t>
  </si>
  <si>
    <t>ListDescArt152</t>
  </si>
  <si>
    <t xml:space="preserve">Elaboração de documento contendo boas práticas em visualização de dados.
Entrega: Documento texto, apresentação de
Slides ou artigo em plataforma web (wiki, blog, notícia), contendo a descrição das práticas de
visualização de dados anexados ou referenciados na OF (para artefatos web, fornecer a URL).</t>
  </si>
  <si>
    <t>Módulos– Criação de funcionalidade/Método</t>
  </si>
  <si>
    <t>5.13.7</t>
  </si>
  <si>
    <t>ListDescArt342</t>
  </si>
  <si>
    <t>Por função, script ou métrica</t>
  </si>
  <si>
    <t xml:space="preserve">Construção de função, script ou métricas calculadas em linguagens de programação. (Ex: Python, R, DAX, M, S+ e similares).
Entrega: Arquivo da análise (DXP, PBIX ou similar) disponibilizado no repositório com o endereço (link) informado na OF e identificação na OF das funções criadas no relatório (nome e elemento (aba/página/gráfico) onde foi utilizada).</t>
  </si>
  <si>
    <t>Módulos– Alteração de funcionalidade/Método</t>
  </si>
  <si>
    <t>5.13.8</t>
  </si>
  <si>
    <t>ListDescArt343</t>
  </si>
  <si>
    <t>Por documento ou análise</t>
  </si>
  <si>
    <t xml:space="preserve">Avaliação e diagnóstico das estruturas de carga
visando melhoria de performance do processo
de carga/volume de dados carregados.
Entrega: Print do antes/depois do tempo de carregamento ou do volume de dados carregado anexado na OF.</t>
  </si>
  <si>
    <t>Dispositivos – Criação de funcionalidade/Método</t>
  </si>
  <si>
    <t>5.13.9</t>
  </si>
  <si>
    <t>ListDescArt344</t>
  </si>
  <si>
    <t>Por arquivo de script</t>
  </si>
  <si>
    <t xml:space="preserve">Efetuar configuração e instalação de software em
containers.
Entrega: Arquivo Dockerfile ou dockercompose armazenados em repositório e referenciados na OF (URL para acesso ao repositório, local e nome do
arquivo).</t>
  </si>
  <si>
    <t>Dispositivos – Alteração de funcionalidade/Método</t>
  </si>
  <si>
    <t>5.13.10</t>
  </si>
  <si>
    <t>ListDescArt345</t>
  </si>
  <si>
    <t>Entrega: Relatório contendo uma introdução / objetivo da pesquisa, o detalhamento dos trabalhos e a conclusão dos estudos.</t>
  </si>
  <si>
    <t>Transações – Criação de transações</t>
  </si>
  <si>
    <t>5.13.11</t>
  </si>
  <si>
    <t>ListDescArt346</t>
  </si>
  <si>
    <t>Objeto/Tabela</t>
  </si>
  <si>
    <t>Até 2 objetos/tabelas contidos/envolvidos na query. Repositório: ALM-GenTI.</t>
  </si>
  <si>
    <t>Transações – Alteração de transações</t>
  </si>
  <si>
    <t>5.13.12</t>
  </si>
  <si>
    <t>ListDescArt347</t>
  </si>
  <si>
    <t>De 3 até 5 objetos/tabelas contidos/envolvidos na query. Repositório: ALM-GenTI.</t>
  </si>
  <si>
    <t>Arquivos de controle e/ou configuração</t>
  </si>
  <si>
    <t>5.13.13</t>
  </si>
  <si>
    <t>ListDescArt348</t>
  </si>
  <si>
    <t>Acima de 6 objetos/tabelas contidos/envolvidos na query. Repositório: ALM-GenTI.</t>
  </si>
  <si>
    <t>Elaborar roteiro de instrução/instalação/config uração</t>
  </si>
  <si>
    <t>5.13.14</t>
  </si>
  <si>
    <t>ListDescArt410</t>
  </si>
  <si>
    <t>Exploração ou modelagem de dados com objetivo de entender e verificar padrões nos dados. Dataset: Até 100MB Entrega: Código fonte utilizado para a exploração ou modelagem e dados e resultado do processamento em formato markdown/jupyter notebook ou similar disponibilizado repositório corporativo (Git ou similares).</t>
  </si>
  <si>
    <t xml:space="preserve">Criação de formulário 
(utilizando IDE gráfica, VTL ou 
página web com 
HTML/JavaScript) </t>
  </si>
  <si>
    <t>5.14.1</t>
  </si>
  <si>
    <t>ListDescArt153</t>
  </si>
  <si>
    <t>Exploração ou modelagem de dados com objetivo de entender e verificar padrões nos dados. Dataset: 101MB a 1GB dados. Entrega: Código fonte utilizado para a exploração ou modelagem e dados e resultado do processamento em formato markdown/jupyter notebook ou similar disponibilizado repositório corporativo (Git ou similares).</t>
  </si>
  <si>
    <t xml:space="preserve">Alteração ou 
Reaproveitamento de formulário 
(utilizando IDE gráfica, VTL ou 
página web com 
HTML/JavaScript) </t>
  </si>
  <si>
    <t>5.14.2</t>
  </si>
  <si>
    <t>ListDescArt154</t>
  </si>
  <si>
    <t>Exploração ou modelagem de dados com objetivo de entender e verificar padrões nos dados. Dataset: 1,01GB a 10GB dados. Entrega: Código fonte utilizado para a exploração ou modelagem e dados e resultado do processamento em formato markdown/jupyter notebook ou similar disponibilizado repositório corporativo (Git ou similares).</t>
  </si>
  <si>
    <t xml:space="preserve">Criação de imagens </t>
  </si>
  <si>
    <t>5.14.3</t>
  </si>
  <si>
    <t>ListDescArt155</t>
  </si>
  <si>
    <t>Exploração ou modelagem de dados com objetivo de entender e verificar padrões nos dados. Dataset: mais de 10,01GB dados. Entrega: Código fonte utilizado para a exploração ou modelagem e dados e resultado do processamento em formato markdown/jupyter notebook ou similar disponibilizado repositório corporativo (Git ou similares).</t>
  </si>
  <si>
    <t xml:space="preserve">Criação de formulário (exclusivo 
para a tecnologia 
iText) </t>
  </si>
  <si>
    <t>5.14.4</t>
  </si>
  <si>
    <t>ListDescArt156</t>
  </si>
  <si>
    <t>Criação de rotina/script de processamento de dados para treino, predição ou modelagem de dados. Entrega: Script disponibilizado no repositório corporativo (Git ou similares)</t>
  </si>
  <si>
    <t xml:space="preserve">Alteração de formulário (exclusivo para a tecnologia iText) </t>
  </si>
  <si>
    <t>5.14.5</t>
  </si>
  <si>
    <t>ListDescArt157</t>
  </si>
  <si>
    <t>Criação de rotina/script para processamento de grandes volumes de dados (mais de 500MB) para treino, predição ou modelagem de dados. Exemplos: utilização processamentos parelelo ou em cluster, Apache Hive, Hadoop, etc. Entrega: Script disponibilizado no repositório corporativo (Git ou similares).</t>
  </si>
  <si>
    <t xml:space="preserve">Criação de scripts Shell em 
JavaScript, Shell, PowerShell, 
PowerCli ou linguagem de construção de scripts equivalente, utilizado para automação de construção de infraestrutura de TI </t>
  </si>
  <si>
    <t>5.15.1</t>
  </si>
  <si>
    <t>ListDescArt158</t>
  </si>
  <si>
    <t>Por Modelo Avaliado</t>
  </si>
  <si>
    <t>Pesquisa de arquiteturas e modelos de Machine Learning disponíveis para utilização. Trata-se de pesquisa e revisão bibliográfica de trabalhos científicos para entender a aplicabilidade de determinada técnica ao problema em questão. Também engloba os testes preliminares de aplicação desses trabalhos científicos, busca e validação de repositórios.</t>
  </si>
  <si>
    <t xml:space="preserve">Alteração de scripts Shell em 
JavaScript, Shell, PowerShell, 
PowerCli ou linguagem de construção de scripts equivalente, utilizado para automação de construção de infraestrutura de TI </t>
  </si>
  <si>
    <t>5.15.2</t>
  </si>
  <si>
    <t>ListDescArt159</t>
  </si>
  <si>
    <t>Por modelo</t>
  </si>
  <si>
    <t>Configuração/Parametrização do modelo e seu respectivo script de treino, teste ou predição, em modelos de baixa complexidade como: Regressões, SVM, SVC, KNN, Binary Trees e modelos similares. Entrega: Códigos fonte, scripts e arquivos de configuração disponibilizados no repositório corporativo (Git ou similares).</t>
  </si>
  <si>
    <t>Criação de módulo em Python</t>
  </si>
  <si>
    <t>5.15.3</t>
  </si>
  <si>
    <t>ListDescArt160</t>
  </si>
  <si>
    <t>Configuração/Parametrização do modelo e seu respectivo script de treino, teste ou predição, em modelos de média complexidade como: Redes neurais simples densa, XGB, K-means, Random Forest e modelos similares. Entrega: Códigos fonte, scripts e arquivos de configuração disponibilizados no repositório corporativo (Git ou similares).</t>
  </si>
  <si>
    <t>Alteração de módulo em Python</t>
  </si>
  <si>
    <t>5.15.4</t>
  </si>
  <si>
    <t>ListDescArt161</t>
  </si>
  <si>
    <t>Configuração/Parametrização do modelo e seu respectivo script de treino, teste ou predição, em modelos de alta complexidade como: Redes neurais com até 5 camadas e modelos similares. Entrega: Códigos fonte, scripts e arquivos de configuração disponibilizados no repositório corporativo (Git ou similares).</t>
  </si>
  <si>
    <t xml:space="preserve">Criação de módulo em Java utilizado para automação de construção de infraestrutura de TI </t>
  </si>
  <si>
    <t>5.15.5</t>
  </si>
  <si>
    <t>ListDescArt162</t>
  </si>
  <si>
    <t>Configuração/Parametrização do modelo e seu respectivo script de treino, teste ou predição, em modelos de muito alta complexidade como: Modelos de Deep Learning e modelos similares. Entrega: Códigos fonte, scripts e arquivos de configuração disponibilizados no repositório corporativo (Git ou similares).</t>
  </si>
  <si>
    <t xml:space="preserve">Alteração de módulo em Java utilizado para automação de construção de infraestrutura de TI </t>
  </si>
  <si>
    <t>5.15.6</t>
  </si>
  <si>
    <t>ListDescArt163</t>
  </si>
  <si>
    <t>Por Iteração de Treinamento</t>
  </si>
  <si>
    <t>Iteração de treinamento e avaliação de modelos de baixa complexidade como: Regressões, SVM, SVC, KNN, Binary Trees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</si>
  <si>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 xml:space="preserve">Elaboração e criação de arquivo de definição "Dockerfile" </t>
  </si>
  <si>
    <t>5.15.7</t>
  </si>
  <si>
    <t>ListDescArt261</t>
  </si>
  <si>
    <t>Iteração de treinamento e avaliação de modelos de média complexidade como: Redes neurais simples, XGB, K-means, Random Forest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</si>
  <si>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 xml:space="preserve">Alteração de arquivo de definição "Dockerfile" </t>
  </si>
  <si>
    <t>5.15.8</t>
  </si>
  <si>
    <t>ListDescArt262</t>
  </si>
  <si>
    <t xml:space="preserve">Iteração de treinamento e avaliação de modelos de alta complexidade como: Redes neurais profundas até 5 camadas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 </t>
  </si>
  <si>
    <t xml:space="preserve">Elaboração e criação de arquivo de definição "Docker Compose" </t>
  </si>
  <si>
    <t>5.15.9</t>
  </si>
  <si>
    <t>ListDescArt263</t>
  </si>
  <si>
    <t>Iteração de treinamento e avaliação de modelos de muito alta complexidade como: Modelos de Deep Learning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</si>
  <si>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 xml:space="preserve">Alteração de arquivo de definição "Docker Compose" </t>
  </si>
  <si>
    <t>5.15.10</t>
  </si>
  <si>
    <t>ListDescArt264</t>
  </si>
  <si>
    <t>Sessão de planejamento de projeto com entendimento do problema a ser resolvido, definição de objetivos, estratégia de dados, definição da arquitetura de alto nível a ser utilizada, definição de métricas de perfomance do modelo, critérios de sucesso, planejamento de sprints/cronograma. Relatório do planejamento contendo os seguintes dados:  Definição do problema  Objetivo  Estratégia de dados  Modelo geral de arquitetura da solução  Critérios de sucesso  Métricas Entrega: relatório disponibilizado na tarefa do ALM ou similar.</t>
  </si>
  <si>
    <t xml:space="preserve">Definição e criação de arquivo de configuração para orquestrador de contêineres; </t>
  </si>
  <si>
    <t>5.15.11</t>
  </si>
  <si>
    <t>ListDescArt265</t>
  </si>
  <si>
    <t>Por cada lote de 1000</t>
  </si>
  <si>
    <t>Processo de Rotular a base de dados manualmente ou corrigir a rotulação automática a fim de gerar base de treinamento ou validação de modelos de Machine Learning. Entrega: Banco de dados com os rótulos associados a cada registro/entrada de dados em formato de tabela para dados relacionais ou arquivo compactado quando for um banco não relacional como imagens, arquivos, vídeos ou áudios, disponibilizados no ambiente de Big Data e identificados na OF (caminho e nome dos arquivos)</t>
  </si>
  <si>
    <t xml:space="preserve">Alteração de arquivo de configuração para orquestrador de contêineres; </t>
  </si>
  <si>
    <t>5.15.12</t>
  </si>
  <si>
    <t>ListDescArt266</t>
  </si>
  <si>
    <t>x'</t>
  </si>
  <si>
    <t>Produzir materiais didáticos e códigos fonte e realizar seção de oficina para nivelamento de conhecimento da equipe com detalhamento de arquiteturas/modelos de ML em formato handson e análise de códigos. Entrega: Materiais, códigos e exemplos disponibilizados no repositório corporativo (Git ou similares).</t>
  </si>
  <si>
    <t xml:space="preserve">Definição e criação de objetos de integração e negócio Node.js/GoLang/Kotlin; </t>
  </si>
  <si>
    <t>5.15.13</t>
  </si>
  <si>
    <t>ListDescArt267</t>
  </si>
  <si>
    <t>Por cada lote de 1000 imagens</t>
  </si>
  <si>
    <t>Construir/Gerar dataset de distintas imagens manualmente a fim de serem utilizadas como base de treinamento ou validação de modelos de Machine Learning. Entrega: Banco de dados de imagens compactado ou não em ambiente Big Data Corporativo descrito na Ordem de Fornecimento ou Tarefa ALM associada.</t>
  </si>
  <si>
    <t xml:space="preserve">Alteração de objetos de integração e negócio Node.js/GoLang/Kotlin; </t>
  </si>
  <si>
    <t>5.15.14</t>
  </si>
  <si>
    <t>ListDescArt268</t>
  </si>
  <si>
    <t xml:space="preserve">Objetos que não contenham itens de complexidade; </t>
  </si>
  <si>
    <t xml:space="preserve">Desenvolvimento de Interface 
(elaboração gráfica de tela, a partir de especificação técnica) </t>
  </si>
  <si>
    <t>5.16.1</t>
  </si>
  <si>
    <t>ListDescArt164</t>
  </si>
  <si>
    <t xml:space="preserve">Objetos que contenham um ou mais itens de complexidade: 
- tabelas e/ou arrays tridimensionais ou acima; 
- chamadas a outros programas/sub-rotinas; 
- mapeamento de áreas do sistema operacional (data areas) 
</t>
  </si>
  <si>
    <t xml:space="preserve">Alteração de 
Interface 
(elaboração gráfica de tela, a partir de especificação técnica incluindo-se os componentes de interface  </t>
  </si>
  <si>
    <t>5.16.2</t>
  </si>
  <si>
    <t>ListDescArt165</t>
  </si>
  <si>
    <t xml:space="preserve">Objetos que contenham um ou mais itens de complexidade: 
- chamadas a SVCs; 
- execução de comandos TSO via IKJ; 
- manipulação de arquivos 
- interceptação de erros (ESTAE, SPIE, ESPIE) 
- tratamento de concorrência 
</t>
  </si>
  <si>
    <t xml:space="preserve">Desenvolvimento de componente de 
interface reutilizável e customizado 
(elaboração gráfica de componente de 
interface, solicitada 
de forma avulsa, para adição ou 
substituição em tela já existente. Ex.: 
botões, campo de 
texto, etc.) </t>
  </si>
  <si>
    <t>5.16.3</t>
  </si>
  <si>
    <t>ListDescArt166</t>
  </si>
  <si>
    <t xml:space="preserve">Alteração de componente de 
interface reutilizável e customizado 
(elaboração gráfica de componente de 
interface, solicitada 
de forma avulsa, para adição ou 
substituição em tela já existente. Ex.: 
botões, campo de 
texto, etc.) </t>
  </si>
  <si>
    <t>5.16.4</t>
  </si>
  <si>
    <t>ListDescArt167</t>
  </si>
  <si>
    <t xml:space="preserve">Desenvolvimento de funcionalidade não vinculada à 
tela (não considerar consumo de serviço interno. Ex.: serviços 
disponibilizados pelo servidor web.) </t>
  </si>
  <si>
    <t>5.16.5</t>
  </si>
  <si>
    <t>ListDescArt168</t>
  </si>
  <si>
    <t xml:space="preserve">Alteração de funcionalidade não 
vinculada à tela 
(não considerar consumo de serviço interno. Ex.: serviços 
disponibilizados pelo servidor web.) </t>
  </si>
  <si>
    <t>5.16.6</t>
  </si>
  <si>
    <t>ListDescArt169</t>
  </si>
  <si>
    <t xml:space="preserve">Criar consumo de serviço interno e 
tratamento do retorno </t>
  </si>
  <si>
    <t>5.16.7</t>
  </si>
  <si>
    <t>ListDescArt170</t>
  </si>
  <si>
    <t xml:space="preserve">Até 2 tabelas e/ou até 8 campos utilizados. </t>
  </si>
  <si>
    <t xml:space="preserve">Alterar consumo de serviço interno e 
tratamento de retorno </t>
  </si>
  <si>
    <t>5.16.8</t>
  </si>
  <si>
    <t>ListDescArt171</t>
  </si>
  <si>
    <t xml:space="preserve">De 3 a 4 tabelas e/ou de 8 até 12 campos utilizados </t>
  </si>
  <si>
    <t xml:space="preserve">Desenvolvimento de captura de dados de 
localização do GPS do dispositivo </t>
  </si>
  <si>
    <t>5.16.9</t>
  </si>
  <si>
    <t>ListDescArt172</t>
  </si>
  <si>
    <t xml:space="preserve">Implementar Widget </t>
  </si>
  <si>
    <t>5.16.10</t>
  </si>
  <si>
    <t>ListDescArt173</t>
  </si>
  <si>
    <t xml:space="preserve">Implementar leitura biométrica em dispositivo </t>
  </si>
  <si>
    <t>5.16.11</t>
  </si>
  <si>
    <t>ListDescArt174</t>
  </si>
  <si>
    <t xml:space="preserve">Implementar persistência de dados </t>
  </si>
  <si>
    <t>5.16.12</t>
  </si>
  <si>
    <t>ListDescArt175</t>
  </si>
  <si>
    <t xml:space="preserve">Implementar algoritmo de criptografia </t>
  </si>
  <si>
    <t>5.16.13</t>
  </si>
  <si>
    <t>ListDescArt176</t>
  </si>
  <si>
    <t xml:space="preserve">Por Job DI </t>
  </si>
  <si>
    <t xml:space="preserve">Até 4 steps na Especificação Funcional </t>
  </si>
  <si>
    <t xml:space="preserve">Implementar Push </t>
  </si>
  <si>
    <t>5.16.14</t>
  </si>
  <si>
    <t>ListDescArt177</t>
  </si>
  <si>
    <t xml:space="preserve">Entre 5 e 8 steps na Especificação Funcional </t>
  </si>
  <si>
    <t xml:space="preserve">Implementar tratamento ao 
receber notificação Push </t>
  </si>
  <si>
    <t>5.16.15</t>
  </si>
  <si>
    <t>ListDescArt178</t>
  </si>
  <si>
    <t xml:space="preserve">Implementar função que acione o NFC do dispositivo </t>
  </si>
  <si>
    <t>5.16.16</t>
  </si>
  <si>
    <t>ListDescArt179</t>
  </si>
  <si>
    <t>Até 4 steps na Especificação Funcional</t>
  </si>
  <si>
    <t xml:space="preserve">Implementar animação </t>
  </si>
  <si>
    <t>5.16.17</t>
  </si>
  <si>
    <t>ListDescArt180</t>
  </si>
  <si>
    <t>Entre 5 e 8 steps na Especificação Funcional</t>
  </si>
  <si>
    <t xml:space="preserve">Implementar função que integre a API de terceiros </t>
  </si>
  <si>
    <t>5.16.18</t>
  </si>
  <si>
    <t>ListDescArt181</t>
  </si>
  <si>
    <t xml:space="preserve">Implementar tratamento de imagem </t>
  </si>
  <si>
    <t>5.16.19</t>
  </si>
  <si>
    <t>ListDescArt182</t>
  </si>
  <si>
    <t xml:space="preserve">Passos no job DI </t>
  </si>
  <si>
    <t xml:space="preserve">Cada step no job (Join, Extract, Splitter, etc) no SAS Data Integration. </t>
  </si>
  <si>
    <t xml:space="preserve">Implementar tratamento de 
arquivos para upload </t>
  </si>
  <si>
    <t>5.16.20</t>
  </si>
  <si>
    <t>ListDescArt183</t>
  </si>
  <si>
    <t xml:space="preserve">Até 2 tabelas ou até 5 atributos </t>
  </si>
  <si>
    <t xml:space="preserve">Implementar abertura de 
aplicativo através de 
UrlScheme/Intent </t>
  </si>
  <si>
    <t>5.16.21</t>
  </si>
  <si>
    <t>ListDescArt184</t>
  </si>
  <si>
    <t xml:space="preserve">3 ou mais tabelas ou 6 ou mais atributos </t>
  </si>
  <si>
    <t xml:space="preserve">Codificação de objetos de teste unitário (não 
considerar o teste 
unitário previsto no 
PDSTI) </t>
  </si>
  <si>
    <t>5.16.22</t>
  </si>
  <si>
    <t>ListDescArt185</t>
  </si>
  <si>
    <t>Por arquivo</t>
  </si>
  <si>
    <t xml:space="preserve">Load </t>
  </si>
  <si>
    <t>5.17.1</t>
  </si>
  <si>
    <t>ListDescArt186</t>
  </si>
  <si>
    <t xml:space="preserve">Unload </t>
  </si>
  <si>
    <t>5.17.2</t>
  </si>
  <si>
    <t>ListDescArt187</t>
  </si>
  <si>
    <t xml:space="preserve">Até 30 diretivas/blocos implementados. </t>
  </si>
  <si>
    <t xml:space="preserve">Recompilação (Objetos Cobol/Natural) </t>
  </si>
  <si>
    <t>5.17.3</t>
  </si>
  <si>
    <t>ListDescArt188</t>
  </si>
  <si>
    <t xml:space="preserve">De 31 até 60 diretivas/blocos implementados. </t>
  </si>
  <si>
    <t xml:space="preserve">Aprovação de operação no Catálogo Corporativo de Serviços de TI (CTL) conforme estabelecido no Processo de Desenvolvimento de Soluções de TI (PDSTI) 
</t>
  </si>
  <si>
    <t>5.17.4</t>
  </si>
  <si>
    <t>ListDescArt269</t>
  </si>
  <si>
    <t xml:space="preserve">Acima de 60 diretivas/blocos implementados. </t>
  </si>
  <si>
    <t xml:space="preserve">Gerenciar Ciclo de Vida  de Aplicações 
</t>
  </si>
  <si>
    <t>5.17.5</t>
  </si>
  <si>
    <t>ListDescArt270</t>
  </si>
  <si>
    <t>Participar em “ritos” de sala ágil</t>
  </si>
  <si>
    <t>5.17.6</t>
  </si>
  <si>
    <t>ListDescArt280</t>
  </si>
  <si>
    <t>Realizar refinamento de requisitos (sprint em andamento)</t>
  </si>
  <si>
    <t>5.17.7</t>
  </si>
  <si>
    <t>ListDescArt281</t>
  </si>
  <si>
    <t>Realizar refinamento de história (s) (próxima sprint)</t>
  </si>
  <si>
    <t>5.17.8</t>
  </si>
  <si>
    <t>ListDescArt282</t>
  </si>
  <si>
    <t>Cadastrar operação para integração</t>
  </si>
  <si>
    <t>5.17.9</t>
  </si>
  <si>
    <t>ListDescArt283</t>
  </si>
  <si>
    <t>Cadastrar e/ou vincular mensagem</t>
  </si>
  <si>
    <t>5.17.10</t>
  </si>
  <si>
    <t>ListDescArt284</t>
  </si>
  <si>
    <t>Atuar como facilitador</t>
  </si>
  <si>
    <t>5.17.11</t>
  </si>
  <si>
    <t>ListDescArt432</t>
  </si>
  <si>
    <t>Gerenciar Paas para Cloud</t>
  </si>
  <si>
    <t>5.17.12</t>
  </si>
  <si>
    <t>ListDescArt349</t>
  </si>
  <si>
    <t>Elaborar relatório ou manual de funcionalidades/confi guração do sistema</t>
  </si>
  <si>
    <t>5.17.13</t>
  </si>
  <si>
    <t>Realizar análise de erros ou performance</t>
  </si>
  <si>
    <t>5.17.14</t>
  </si>
  <si>
    <t>ListDescArt491</t>
  </si>
  <si>
    <t xml:space="preserve">Por pacote de até 5 arquivos </t>
  </si>
  <si>
    <t>Validar a integração de Serviços/APIs/Funcio nalidades entre sistemas, mediante execução de cenários de uso da solução de negócio. Avaliar eventuais ajustes na integração</t>
  </si>
  <si>
    <t>5.17.15</t>
  </si>
  <si>
    <t>ListDescArt492</t>
  </si>
  <si>
    <t>Objeto destinado ao trânsito de dados, podendo conter aplicações de formatações e validações sobre os dados encapsulados. (Exemplo: VO – Value Object, DTO – Data Transfer Object).</t>
  </si>
  <si>
    <t>Criação de Regra para fluxo de trabalho existente (objeto RuleSet</t>
  </si>
  <si>
    <t>5.18.1</t>
  </si>
  <si>
    <t>ListDescArt222</t>
  </si>
  <si>
    <t>Quantidade de até 15 dos itens de complexidade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t>
  </si>
  <si>
    <t>Criação de Fase ou Transições entre Fases (objetos WorkflowPhase)</t>
  </si>
  <si>
    <t>5.18.2</t>
  </si>
  <si>
    <t>ListDescArt223</t>
  </si>
  <si>
    <t>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t>
  </si>
  <si>
    <t>Criação de Estrutura de Banco de Dados (objeto dbdict ou datadict)</t>
  </si>
  <si>
    <t>5.18.3</t>
  </si>
  <si>
    <t>ListDescArt224</t>
  </si>
  <si>
    <t>Quantidade acima de 30 a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 - Semáforos; - Gerenciamento de Memória compartilhada; - Gerenciamento de filas IPC (Inter-Process Communication)</t>
  </si>
  <si>
    <t>Criação de Tela de Design de Formulário (objeto format)</t>
  </si>
  <si>
    <t>5.18.4</t>
  </si>
  <si>
    <t>ListDescArt225</t>
  </si>
  <si>
    <t>Quantidade acima de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</si>
  <si>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Criação de Regras de Controle de Formulário (objeto formatcontrol)</t>
  </si>
  <si>
    <t>5.18.5</t>
  </si>
  <si>
    <t>ListDescArt226</t>
  </si>
  <si>
    <t>Objeto destinado ao trânsito de dados, podendo conter aplicações de formatações e validações sobre os dados encapsulados. (Exemplo: VO – Value Object, DTO – Data Transfer Objec).</t>
  </si>
  <si>
    <t>Criação de Regras de Tela de Exibição (objeto displayscreen)</t>
  </si>
  <si>
    <t>5.18.6</t>
  </si>
  <si>
    <t>ListDescArt227</t>
  </si>
  <si>
    <t>Criação de Botões de Tela (objeto displayoption)</t>
  </si>
  <si>
    <t>5.18.7</t>
  </si>
  <si>
    <t>ListDescArt228</t>
  </si>
  <si>
    <t xml:space="preserve">Quantidade de 16 até 30 dos itens de complexidade elencadQuantidade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
os</t>
  </si>
  <si>
    <t>Criação de Wizards (objeto wizard)</t>
  </si>
  <si>
    <t>5.18.8</t>
  </si>
  <si>
    <t>ListDescArt229</t>
  </si>
  <si>
    <t>Criação de Biblioteca JavaScript (objeto ScriptLibrary)</t>
  </si>
  <si>
    <t>5.18.9</t>
  </si>
  <si>
    <t>ListDescArt302</t>
  </si>
  <si>
    <t xml:space="preserve">Quantidade acima de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
- Semáforos;
- Gerenciamento de Memória compartilhada;
- Gerenciamento de filas IPC (Inter-Process Communication)</t>
  </si>
  <si>
    <t>Criação de Web Services (objeto extaccess)</t>
  </si>
  <si>
    <t>5.18.10</t>
  </si>
  <si>
    <t>ListDescArt303</t>
  </si>
  <si>
    <t>abaixo:</t>
  </si>
  <si>
    <t>Criação de Web Services (objeto extaction)</t>
  </si>
  <si>
    <t>5.18.11</t>
  </si>
  <si>
    <t>ListDescArt304</t>
  </si>
  <si>
    <t>- Grupos de até 5 variáveis de entrada/saída para validação (por</t>
  </si>
  <si>
    <t>Criação de módulo Java para carga de arquivos</t>
  </si>
  <si>
    <t>5.18.12</t>
  </si>
  <si>
    <t>ListDescArt305</t>
  </si>
  <si>
    <t>grupo de variáveis);</t>
  </si>
  <si>
    <t>Criação de Objetos (demais objetos)</t>
  </si>
  <si>
    <t>5.18.13</t>
  </si>
  <si>
    <t>ListDescArt306</t>
  </si>
  <si>
    <t>- Regras de negócio a serem aplicadas (por regra de negócio);</t>
  </si>
  <si>
    <t>Alteração de Regra existente (objeto RuleSet)</t>
  </si>
  <si>
    <t>5.18.14</t>
  </si>
  <si>
    <t>ListDescArt307</t>
  </si>
  <si>
    <t>- Chamadas externas ao objeto (IIB, GTR, WS, BD, JMS,</t>
  </si>
  <si>
    <t>Alteração de Fase ou Transições entre Fases (objeto WorkflowPhase)</t>
  </si>
  <si>
    <t>5.18.15</t>
  </si>
  <si>
    <t>ListDescArt308</t>
  </si>
  <si>
    <t>Socket, HTTP Client, LDAP, Tibco Rendezvous, Apache Kafka)</t>
  </si>
  <si>
    <t>Alteração de Estrutura de Banco de Dados (objeto dbdict ou datadict)</t>
  </si>
  <si>
    <t>5.18.16</t>
  </si>
  <si>
    <t>ListDescArt309</t>
  </si>
  <si>
    <t>(por chamada);</t>
  </si>
  <si>
    <t>Alteração de Tela de Design de Formulário (objeto format)</t>
  </si>
  <si>
    <t>5.18.17</t>
  </si>
  <si>
    <t>ListDescArt469</t>
  </si>
  <si>
    <t>- Tratamento de arquivos (por arquivo);</t>
  </si>
  <si>
    <t>Alteração de Regras de Controle de Formulário (objeto formatcontrol)</t>
  </si>
  <si>
    <t>5.18.18</t>
  </si>
  <si>
    <t>ListDescArt470</t>
  </si>
  <si>
    <t>- Instruções SQL (DML - Data Manipulation Language) ou</t>
  </si>
  <si>
    <t>Alteração de Regras de Tela de Exibição (objeto displayscreen)</t>
  </si>
  <si>
    <t>5.18.19</t>
  </si>
  <si>
    <t>ListDescArt471</t>
  </si>
  <si>
    <t>chamadas de Frameworks ou APIs que abstraem estas</t>
  </si>
  <si>
    <t>Alteração de Botões de Tela (onjeto displayoption)</t>
  </si>
  <si>
    <t>5.18.20</t>
  </si>
  <si>
    <t>ListDescArt472</t>
  </si>
  <si>
    <t>instruções, tais como JPA, Hibernate, etc.(por instrução ou</t>
  </si>
  <si>
    <t>Alteração de Wizards (objeto wizard)</t>
  </si>
  <si>
    <t>5.18.21</t>
  </si>
  <si>
    <t>ListDescArt473</t>
  </si>
  <si>
    <t>chamada);</t>
  </si>
  <si>
    <t>Alteração de Biblioteca JavaScript (objeto ScriptLibrary)</t>
  </si>
  <si>
    <t>5.18.22</t>
  </si>
  <si>
    <t>ListDescArt474</t>
  </si>
  <si>
    <t>- Codificações de threads (por thread);</t>
  </si>
  <si>
    <t>Alteração de Web Services (objeto extaccess)</t>
  </si>
  <si>
    <t>5.18.23</t>
  </si>
  <si>
    <t>ListDescArt475</t>
  </si>
  <si>
    <t>Alteração de Web Services (objeto extaction)</t>
  </si>
  <si>
    <t>5.18.24</t>
  </si>
  <si>
    <t>ListDescArt476</t>
  </si>
  <si>
    <t>gerenciadores de acesso (por módulo);</t>
  </si>
  <si>
    <t>Alteração de módulo Java para carga de arquivos</t>
  </si>
  <si>
    <t>5.18.25</t>
  </si>
  <si>
    <t>ListDescArt477</t>
  </si>
  <si>
    <t>Alteração de Objetos (demais objetos)</t>
  </si>
  <si>
    <t>5.18.26</t>
  </si>
  <si>
    <t>ListDescArt478</t>
  </si>
  <si>
    <t>- Chamadas à bibliotecas (arquivos DLL ou SO);</t>
  </si>
  <si>
    <t xml:space="preserve">Análise da integração Externa (se já existe ou qual a melhor infraestrutura de comunicação). </t>
  </si>
  <si>
    <t>5.19.1</t>
  </si>
  <si>
    <t>ListDescArt271</t>
  </si>
  <si>
    <t>- Semáforos;</t>
  </si>
  <si>
    <t xml:space="preserve">Requisição das necessidades de infraestrutura de comunicação e segurança (servidores, regras de firewall, DNS, VIP, VPN e criação do tipo de Transporte - Filas MQ ou EMS). </t>
  </si>
  <si>
    <t>5.19.2</t>
  </si>
  <si>
    <t>ListDescArt272</t>
  </si>
  <si>
    <t>- Gerenciamento de Memória compartilhada;</t>
  </si>
  <si>
    <t xml:space="preserve">Análise do contrato de comunicação – copybook – e operação no catálogo (tipo, tamanho e quantidade de ocorrência e caso não exista definir essas informações junto ao demandante). 
</t>
  </si>
  <si>
    <t>5.19.3</t>
  </si>
  <si>
    <t>ListDescArt273</t>
  </si>
  <si>
    <t xml:space="preserve">Por operação </t>
  </si>
  <si>
    <t>- Gerenciamento de filas IPC (Inter-Process Communication)</t>
  </si>
  <si>
    <t xml:space="preserve">Criar projeto BW, criar repositório GIT, configurar conexões externas; configurar transportes e configurar segurança. </t>
  </si>
  <si>
    <t>5.19.4</t>
  </si>
  <si>
    <t>ListDescArt274</t>
  </si>
  <si>
    <t xml:space="preserve">Superior a 10 campos por operações </t>
  </si>
  <si>
    <t xml:space="preserve">Alterar projeto BW, repositório GIT, reconfigurar conexões externas, reconfigurar transportes e reconfigurar segurança. </t>
  </si>
  <si>
    <t>5.19.5</t>
  </si>
  <si>
    <t>ListDescArt275</t>
  </si>
  <si>
    <t xml:space="preserve">Por relatório </t>
  </si>
  <si>
    <t xml:space="preserve">Geração de relatórios no BIRT (Business Intelligence and Reporting Tools) </t>
  </si>
  <si>
    <t xml:space="preserve">Construir uma integração nova para uma operação padrão IIB. </t>
  </si>
  <si>
    <t>5.19.6</t>
  </si>
  <si>
    <t>ListDescArt276</t>
  </si>
  <si>
    <t xml:space="preserve">Quantidade de variáveis de flashboard até 3 </t>
  </si>
  <si>
    <t xml:space="preserve">Alterar uma integração de uma operação padrão IIB. </t>
  </si>
  <si>
    <t>5.19.7</t>
  </si>
  <si>
    <t>ListDescArt277</t>
  </si>
  <si>
    <t xml:space="preserve">Quantidade de variáveis de flashboard superior a 3 </t>
  </si>
  <si>
    <t xml:space="preserve">Validar a integração mediante execução de cenários de uso da solução de negócio, providenciar e analisar log das execuções realizadas. Realizar eventuais ajustes na integração. </t>
  </si>
  <si>
    <t>5.19.8</t>
  </si>
  <si>
    <t>ListDescArt278</t>
  </si>
  <si>
    <t xml:space="preserve">Até 5 campos por notificação </t>
  </si>
  <si>
    <t>Realizar serviço de integração</t>
  </si>
  <si>
    <t>5.19.9</t>
  </si>
  <si>
    <t>ListDescArt314</t>
  </si>
  <si>
    <t xml:space="preserve">Superior a 5 campos por notificação </t>
  </si>
  <si>
    <t>Construir ou alterar uma integração fora do padrão IIB.</t>
  </si>
  <si>
    <t>5.19.10</t>
  </si>
  <si>
    <t xml:space="preserve">Filtros/Activelinks/Escalations com até de 4 ações </t>
  </si>
  <si>
    <t>Realizar análise de erros ou performance em rotinas ou componentes.</t>
  </si>
  <si>
    <t>5.19.11</t>
  </si>
  <si>
    <t xml:space="preserve">Filtros/Activelinks/Escalations de 5 a 12 ações </t>
  </si>
  <si>
    <t>Validar a integração em ambiente de homologação</t>
  </si>
  <si>
    <t>5.19.12</t>
  </si>
  <si>
    <t>ListDescArt509</t>
  </si>
  <si>
    <t xml:space="preserve">Filtros/Activelinks/Escalations com mais de 12 ações </t>
  </si>
  <si>
    <t>Construção de mapa de conversão XML/Positional</t>
  </si>
  <si>
    <t>5.20.1</t>
  </si>
  <si>
    <t>ListDescArt311</t>
  </si>
  <si>
    <t xml:space="preserve">Por página </t>
  </si>
  <si>
    <t xml:space="preserve">Páginas estáticas </t>
  </si>
  <si>
    <t>Alteração/versionamento de mapa de conversão XML/Positional</t>
  </si>
  <si>
    <t>5.20.2</t>
  </si>
  <si>
    <t>ListDescArt312</t>
  </si>
  <si>
    <t xml:space="preserve">Páginas Dinâmicas Ou Com Customização Do WCM Através De Plugins </t>
  </si>
  <si>
    <t>Construção de mapa de conversão customizado Positional/Positional ou CSV/Positional</t>
  </si>
  <si>
    <t>5.20.3</t>
  </si>
  <si>
    <t>ListDescArt503</t>
  </si>
  <si>
    <t>Alteração/versionamento de mapa de conversão customizado Positional/Positional ou CSV/Positional</t>
  </si>
  <si>
    <t>5.20.4</t>
  </si>
  <si>
    <t>ListDescArt504</t>
  </si>
  <si>
    <t>Atendimento às demandas relacionadas a mapas de conversão</t>
  </si>
  <si>
    <t>5.20.5</t>
  </si>
  <si>
    <t>ListDescArt505</t>
  </si>
  <si>
    <t>Por interface</t>
  </si>
  <si>
    <t xml:space="preserve">interface de publicação utilizando elementos nativos do wcm </t>
  </si>
  <si>
    <t>5.20.6</t>
  </si>
  <si>
    <t>ListDescArt506</t>
  </si>
  <si>
    <t xml:space="preserve">Interface de Publicação utilizando elementos nativos do WCM e fluxos de trabalho </t>
  </si>
  <si>
    <t>5.20.7</t>
  </si>
  <si>
    <t>ListDescArt507</t>
  </si>
  <si>
    <t xml:space="preserve">Interface de Publicação utilizando campos personalizados e API do WCM </t>
  </si>
  <si>
    <t>Solucionar incidentes/problemas relacionados a mapas de conversão</t>
  </si>
  <si>
    <t>5.20.8</t>
  </si>
  <si>
    <t>ListDescArt508</t>
  </si>
  <si>
    <t>Criar ou alterar nó de diálogo, história de usuário ou recurso similar</t>
  </si>
  <si>
    <t>5.21.1</t>
  </si>
  <si>
    <t>ListDescArt324</t>
  </si>
  <si>
    <t>Incluir ou alterar artefatos de IA - intenções ou entidades</t>
  </si>
  <si>
    <t>5.21.2</t>
  </si>
  <si>
    <t>ListDescArt325</t>
  </si>
  <si>
    <t>Pesquisa para prospecção de novas ferramentas e metodologias</t>
  </si>
  <si>
    <t>5.21.3</t>
  </si>
  <si>
    <t>ListDescArt326</t>
  </si>
  <si>
    <t xml:space="preserve">Plugin de renderização, condição </t>
  </si>
  <si>
    <t>Testes de novas ferramentas e metodologias</t>
  </si>
  <si>
    <t>5.21.4</t>
  </si>
  <si>
    <t>ListDescArt327</t>
  </si>
  <si>
    <t xml:space="preserve">Plugin de customização de fluxo de trabalho utilizando a API WCM </t>
  </si>
  <si>
    <t>Gerar dados para relatório</t>
  </si>
  <si>
    <t>5.21.5</t>
  </si>
  <si>
    <t>ListDescArt328</t>
  </si>
  <si>
    <t>Curadoria de interações/entradas de usuários</t>
  </si>
  <si>
    <t>5.21.6</t>
  </si>
  <si>
    <t>ListDescArt329</t>
  </si>
  <si>
    <t>Executar testes manuais de comportamento do bot</t>
  </si>
  <si>
    <t>5.21.7</t>
  </si>
  <si>
    <t>ListDescArt330</t>
  </si>
  <si>
    <t>Produzir relatório de testes do bot</t>
  </si>
  <si>
    <t>5.21.8</t>
  </si>
  <si>
    <t>ListDescArt331</t>
  </si>
  <si>
    <t xml:space="preserve">Páginas dinâmicas ou com customização do Portal através da API de Portal </t>
  </si>
  <si>
    <t>Incluir cenário de teste automatizados</t>
  </si>
  <si>
    <t>5.21.9</t>
  </si>
  <si>
    <t>ListDescArt332</t>
  </si>
  <si>
    <t>Pesquisa para prospecção de novas ferramentas e tecnologias para realidade estendida</t>
  </si>
  <si>
    <t>5.22.1</t>
  </si>
  <si>
    <t>ListDescArt352</t>
  </si>
  <si>
    <t>Testes de novas ferramentas e tecnologias para realidade estendida</t>
  </si>
  <si>
    <t>5.22.2</t>
  </si>
  <si>
    <t>ListDescArt353</t>
  </si>
  <si>
    <t>Por view</t>
  </si>
  <si>
    <t xml:space="preserve">Views estáticas (Especificação JSR 168, JSR 286 e JSR 356) </t>
  </si>
  <si>
    <t>Criação de GameObject para integração com a camada C#</t>
  </si>
  <si>
    <t>5.22.3</t>
  </si>
  <si>
    <t>ListDescArt354</t>
  </si>
  <si>
    <t xml:space="preserve">Páginas dinâmicas (Especificação JSR 168, JSR 286 e JSR 356) </t>
  </si>
  <si>
    <t>Alteração de GameObject para integração com a camada C#</t>
  </si>
  <si>
    <t>5.22.4</t>
  </si>
  <si>
    <t>ListDescArt355</t>
  </si>
  <si>
    <t>Desenvolvimento de componentes 3D para a interface de usuário para os canais de realidade estendida.</t>
  </si>
  <si>
    <t>5.22.5</t>
  </si>
  <si>
    <t>ListDescArt356</t>
  </si>
  <si>
    <t>Alteração de componentes 3D para a interface de usuário para os canais de realidade estendida.</t>
  </si>
  <si>
    <t>5.22.6</t>
  </si>
  <si>
    <t>ListDescArt357</t>
  </si>
  <si>
    <t xml:space="preserve">Por Conjunto dos Objetos </t>
  </si>
  <si>
    <t>Renderização de componentes 3D para ambiente 3D e componentes 3D para os canais de realidade estendida.</t>
  </si>
  <si>
    <t>5.22.7</t>
  </si>
  <si>
    <t>ListDescArt358</t>
  </si>
  <si>
    <t>Renderização de componentes 2D para ambiente 2D e componentes 2D para os canais de realidade estendida.</t>
  </si>
  <si>
    <t>5.22.8</t>
  </si>
  <si>
    <t>ListDescArt359</t>
  </si>
  <si>
    <t>Desenvolvimento de componentes 2D para a interface de usuário para os canais de realidade estendida.</t>
  </si>
  <si>
    <t>5.22.9</t>
  </si>
  <si>
    <t>ListDescArt360</t>
  </si>
  <si>
    <t>Alteração de componentes 2D para a interface de usuário para os canais de realidade estendida.</t>
  </si>
  <si>
    <t>5.22.10</t>
  </si>
  <si>
    <t>ListDescArt361</t>
  </si>
  <si>
    <t>Desenvolvimento de componentes efeitos visuais para a interface de usuário para os canais de realidade estendida.</t>
  </si>
  <si>
    <t>5.22.11</t>
  </si>
  <si>
    <t>ListDescArt362</t>
  </si>
  <si>
    <t>Alteração de componentes efeitos visuais para a interface de usuário para os canais de realidade estendida.</t>
  </si>
  <si>
    <t>5.22.12</t>
  </si>
  <si>
    <t>ListDescArt363</t>
  </si>
  <si>
    <t>Desenvolvimento de componentes procedural 2D/3D para a interface de usuário para os canais de realidade estendida.</t>
  </si>
  <si>
    <t>5.22.13</t>
  </si>
  <si>
    <t>ListDescArt364</t>
  </si>
  <si>
    <t>Alteração de componentes procedural 2D/3D para a interface de usuário para os canais de realidade estendida.</t>
  </si>
  <si>
    <t>5.22.14</t>
  </si>
  <si>
    <t>ListDescArt365</t>
  </si>
  <si>
    <t xml:space="preserve">Dispositivo de Controle/Status ou de Saída. </t>
  </si>
  <si>
    <t>Animação de componentes 2D/3D para os canais de realidade estendida.</t>
  </si>
  <si>
    <t>5.22.15</t>
  </si>
  <si>
    <t>ListDescArt366</t>
  </si>
  <si>
    <t xml:space="preserve">Dispositivo de Captura ou de Cartões - Trilhas. </t>
  </si>
  <si>
    <t>Alteração de animação de componentes 2D/3D para os canais de realidade estendida.</t>
  </si>
  <si>
    <t>5.22.16</t>
  </si>
  <si>
    <t>ListDescArt367</t>
  </si>
  <si>
    <t xml:space="preserve">Dispositivo de Segurança, de Comunicação Móvel ou de SmartCard. </t>
  </si>
  <si>
    <t>Desenvolvimento rigging de componentes 2D/3D para a interface de usuário para os canais de realidade estendida</t>
  </si>
  <si>
    <t>5.22.21</t>
  </si>
  <si>
    <t>ListDescArt372</t>
  </si>
  <si>
    <t xml:space="preserve">Dispositivo de Mecânica Fina. </t>
  </si>
  <si>
    <t>Alteração rigging de componentes 2D/3D para a interface de usuário para os canais de realidade estendida.</t>
  </si>
  <si>
    <t>5.22.22</t>
  </si>
  <si>
    <t>ListDescArt373</t>
  </si>
  <si>
    <t xml:space="preserve">Módulos RPR/PRT Impressora, STU Acessibilidade, FLK Flicker, HRD Configuração ou Touch Screen. </t>
  </si>
  <si>
    <t>Criação de script em Python para Maya, Substance Painter, Substance Designer, Houdini.</t>
  </si>
  <si>
    <t>5.22.25</t>
  </si>
  <si>
    <t>ListDescArt376</t>
  </si>
  <si>
    <t xml:space="preserve">Módulos BCR Código Barras, DPC Câmera, PIN Teclado PIN ou CRW Trilhas. </t>
  </si>
  <si>
    <t>Alteração de script em Python para Maya, Substance Painter, Substance Designer, Houdini.</t>
  </si>
  <si>
    <t>5.22.26</t>
  </si>
  <si>
    <t>ListDescArt377</t>
  </si>
  <si>
    <t xml:space="preserve">Módulos AIO Sensores, EPP/EP2 Teclado 
Criptográfico, BIO Identificação Biométrica, 
CCR/NFC Comunicação Móvel ou SMC SmartCard. </t>
  </si>
  <si>
    <t>Criação de script em MEL para Maya.</t>
  </si>
  <si>
    <t>5.22.27</t>
  </si>
  <si>
    <t>ListDescArt378</t>
  </si>
  <si>
    <t xml:space="preserve">Módulos BDU Dispensador Cédulas, CDR 
Reciclador Cédulas, EDU Depositário Envelopes ou FPU Impressão Cheques. 
</t>
  </si>
  <si>
    <t>Alteração de script em MEL para Maya.</t>
  </si>
  <si>
    <t>5.22.28</t>
  </si>
  <si>
    <t>ListDescArt379</t>
  </si>
  <si>
    <t xml:space="preserve">Módulo de Monitoração Cli ou Outros de baixa complexidade. </t>
  </si>
  <si>
    <t>Criação de script em VEX para Houdini.</t>
  </si>
  <si>
    <t>5.22.29</t>
  </si>
  <si>
    <t>ListDescArt380</t>
  </si>
  <si>
    <t xml:space="preserve">Módulo de Contabilidade ou de Monitoração Srv. </t>
  </si>
  <si>
    <t>Alteração de script em VEX para Houdini.</t>
  </si>
  <si>
    <t>5.22.30</t>
  </si>
  <si>
    <t>ListDescArt381</t>
  </si>
  <si>
    <t xml:space="preserve">Módulo de Comunicação, de Atualização ou de Gerenciamento. </t>
  </si>
  <si>
    <t>Criação de Shader para Unity.</t>
  </si>
  <si>
    <t>5.22.31</t>
  </si>
  <si>
    <t>ListDescArt382</t>
  </si>
  <si>
    <t>Alteração de Shader para Unity.</t>
  </si>
  <si>
    <t>5.22.32</t>
  </si>
  <si>
    <t>ListDescArt383</t>
  </si>
  <si>
    <t>Instalação / Versionamento de Api Manager</t>
  </si>
  <si>
    <t>5.23.1</t>
  </si>
  <si>
    <t>ListDescArt384</t>
  </si>
  <si>
    <t>Integração de Componentes do API Manager</t>
  </si>
  <si>
    <t>5.23.2</t>
  </si>
  <si>
    <t>ListDescArt385</t>
  </si>
  <si>
    <t>Por Função ou Método</t>
  </si>
  <si>
    <t>Classes de suporte a transações (bbfile, bbstring, bbtk, qrcode, transactionbase, profiles, fieldvalidate, trace, …)</t>
  </si>
  <si>
    <t>Troca de certificados</t>
  </si>
  <si>
    <t>5.23.3</t>
  </si>
  <si>
    <t>ListDescArt386</t>
  </si>
  <si>
    <t>Integração com ferramenta externa de Log</t>
  </si>
  <si>
    <t>5.23.4</t>
  </si>
  <si>
    <t>ListDescArt387</t>
  </si>
  <si>
    <t>Classes de Comunicação, Atualver, Gerente e controladoras de dispositivos(AIO, CRW/MSR, SMC, BCR, RPR/PTR, BDU, EDU, CDR, STU, EPP/PIN, FPU, HRD, CCR/NFC, BIO, FLK, …)</t>
  </si>
  <si>
    <t>Integração com solução externa de autenticação / autorização</t>
  </si>
  <si>
    <t>5.23.5</t>
  </si>
  <si>
    <t>ListDescArt388</t>
  </si>
  <si>
    <t>Criação de script de automação</t>
  </si>
  <si>
    <t>5.23.6</t>
  </si>
  <si>
    <t>ListDescArt389</t>
  </si>
  <si>
    <t>Por iteração/”perna”</t>
  </si>
  <si>
    <t>Transações (.pot. .cpp, .itd, ...)</t>
  </si>
  <si>
    <t>Tunning de Aplicação</t>
  </si>
  <si>
    <t>5.23.7</t>
  </si>
  <si>
    <t>ListDescArt390</t>
  </si>
  <si>
    <t>Monitoração de solução de API Manager</t>
  </si>
  <si>
    <t>5.23.8</t>
  </si>
  <si>
    <t>ListDescArt391</t>
  </si>
  <si>
    <t>Por Arquivo</t>
  </si>
  <si>
    <t>Arquivos com INIs, Makefiles, scripts, XML, RPMs</t>
  </si>
  <si>
    <t>Integração com Catálogo Corporativo de T.I</t>
  </si>
  <si>
    <t>5.23.9</t>
  </si>
  <si>
    <t>ListDescArt392</t>
  </si>
  <si>
    <t>Elaboração de roteiro contendo a descrição de comandos e/ou imagens de telas correspondentes que devem guiar procedimentos de instrução, instalação e/ou configuração. O roteiro deverá ser anexado à tarefa ALM correspondente</t>
  </si>
  <si>
    <t>Integração com LDAP</t>
  </si>
  <si>
    <t>5.23.10</t>
  </si>
  <si>
    <t>ListDescArt393</t>
  </si>
  <si>
    <t xml:space="preserve">Texto simples com até 05 variáveis/campos, preenchendo até uma página; </t>
  </si>
  <si>
    <t>Teste de funcionalidade e de estresse</t>
  </si>
  <si>
    <t>5.23.11</t>
  </si>
  <si>
    <t>ListDescArt394</t>
  </si>
  <si>
    <t xml:space="preserve">De 06 a 15 variáveis/campos e/ou textos com mais de uma página; </t>
  </si>
  <si>
    <t>Autenticação e autorização em microsserviços</t>
  </si>
  <si>
    <t>5.23.12</t>
  </si>
  <si>
    <t>ListDescArt395</t>
  </si>
  <si>
    <t xml:space="preserve">Mais de 15 variáveis/campos diferentes; </t>
  </si>
  <si>
    <t>Passagem de conhecimento</t>
  </si>
  <si>
    <t>5.23.13</t>
  </si>
  <si>
    <t>ListDescArt396</t>
  </si>
  <si>
    <t xml:space="preserve">Texto simples com até 05 variáveis/campos a serem alterados, preenchendo até uma página; </t>
  </si>
  <si>
    <t>Construção de Componente de Integração</t>
  </si>
  <si>
    <t>5.23.14</t>
  </si>
  <si>
    <t>ListDescArt449</t>
  </si>
  <si>
    <t xml:space="preserve">De 06 a 15 variáveis/campos a serem alterados ou incluídos e/ou textos com mais de uma página; </t>
  </si>
  <si>
    <t>Testes de componente de integração</t>
  </si>
  <si>
    <t>5.23.15</t>
  </si>
  <si>
    <t>ListDescArt450</t>
  </si>
  <si>
    <t xml:space="preserve">Mais de 15 variáveis/campos diferentes a serem alterados e/ou necessidade de alteração da lógica do formulário; </t>
  </si>
  <si>
    <t>Atendimento de chamados de componente de integração</t>
  </si>
  <si>
    <t>5.23.16</t>
  </si>
  <si>
    <t>ListDescArt451</t>
  </si>
  <si>
    <t xml:space="preserve">Criação de chancelas, logos, fundo chapado, etc; </t>
  </si>
  <si>
    <t>Construção de aplicações de automação nativas de kubernetes utilizando os frameworks Operator Framework, Kubebuilder, Kudo.</t>
  </si>
  <si>
    <t>5.24.1</t>
  </si>
  <si>
    <t>ListDescArt397</t>
  </si>
  <si>
    <t>Alteração de aplicações de automação nativas de kubernetes utilizando os frameworks Operator Framework, Kubebuilder, Kudo.</t>
  </si>
  <si>
    <t>5.24.2</t>
  </si>
  <si>
    <t>ListDescArt398</t>
  </si>
  <si>
    <t>Criação de ofertas de serviços cloud baseados em templates de objetos kubernetes seguindo o framework HelmChart.</t>
  </si>
  <si>
    <t>5.24.3</t>
  </si>
  <si>
    <t>ListDescArt399</t>
  </si>
  <si>
    <t>Alteração de ofertas de serviços cloud baseados em templates de objetos kubernetes seguindo o framework HelmChart.</t>
  </si>
  <si>
    <t>5.24.4</t>
  </si>
  <si>
    <t>ListDescArt400</t>
  </si>
  <si>
    <t>Criação de ofertas de serviços cloud baseados em Ansible e Python e OpensServiceBroker.</t>
  </si>
  <si>
    <t>5.24.5</t>
  </si>
  <si>
    <t>ListDescArt401</t>
  </si>
  <si>
    <t>Alteração de ofertas de serviços cloud baseados em Ansible, Python e OpensServiceBroker.</t>
  </si>
  <si>
    <t>5.24.6</t>
  </si>
  <si>
    <t>ListDescArt402</t>
  </si>
  <si>
    <t>Construção de ambientes de Plataforma como Serviço baseadas em kubernetes.</t>
  </si>
  <si>
    <t>5.24.7</t>
  </si>
  <si>
    <t>ListDescArt403</t>
  </si>
  <si>
    <t xml:space="preserve">Até 10 funções implementadas. </t>
  </si>
  <si>
    <t>Alteração de ambientes de Plataforma como Serviço baseadas em kubernetes.</t>
  </si>
  <si>
    <t>5.24.8</t>
  </si>
  <si>
    <t>ListDescArt404</t>
  </si>
  <si>
    <t xml:space="preserve">De 11 Até 20 funções implementadas. </t>
  </si>
  <si>
    <t>Construção de esteiras que tratam códigos fonte relacionados ao provisionamento e configuração de infraestrutura</t>
  </si>
  <si>
    <t>5.24.9</t>
  </si>
  <si>
    <t>ListDescArt411</t>
  </si>
  <si>
    <t xml:space="preserve">Acima de 20 funções implementadas. </t>
  </si>
  <si>
    <t>Elaboração de roteiro de serviços, aplicações, procedimentos relacionados à construção e configuração de infraestrutura</t>
  </si>
  <si>
    <t>5.24.10</t>
  </si>
  <si>
    <t>ListDescArt412</t>
  </si>
  <si>
    <t>Criar configuração de infraestrutura para execução ou deploy de aplicações na plataforma de processamento Cloud</t>
  </si>
  <si>
    <t>5.24.11</t>
  </si>
  <si>
    <t>ListDescArt413</t>
  </si>
  <si>
    <t>Realizar análise do recurso a ser exposto na API</t>
  </si>
  <si>
    <t>5.25.6</t>
  </si>
  <si>
    <t>ListDescArt481</t>
  </si>
  <si>
    <t>Realizar mapeamento dos erros do recurso a ser exposto na API</t>
  </si>
  <si>
    <t>5.25.7</t>
  </si>
  <si>
    <t>ListDescArt482</t>
  </si>
  <si>
    <t>Elaborar documento Swagger</t>
  </si>
  <si>
    <t>5.25.8</t>
  </si>
  <si>
    <t>ListDescArt483</t>
  </si>
  <si>
    <t>Atualizar documento Swagger</t>
  </si>
  <si>
    <t>5.25.9</t>
  </si>
  <si>
    <t>ListDescArt484</t>
  </si>
  <si>
    <t xml:space="preserve">Até 20 variáveis tratadas. </t>
  </si>
  <si>
    <t>Realizar parametrização do recurso na ferramenta de gateway</t>
  </si>
  <si>
    <t>5.25.10</t>
  </si>
  <si>
    <t>ListDescArt485</t>
  </si>
  <si>
    <t xml:space="preserve">De 21 até 50 variáveis tratadas. </t>
  </si>
  <si>
    <t>Atualizar parametrização dos recursos na ferramenta de gateway</t>
  </si>
  <si>
    <t>5.25.11</t>
  </si>
  <si>
    <t>ListDescArt486</t>
  </si>
  <si>
    <t xml:space="preserve">Acima de 50 variáveis tratadas. </t>
  </si>
  <si>
    <t>Testar recurso no GW</t>
  </si>
  <si>
    <t>5.25.12</t>
  </si>
  <si>
    <t>Elaboração de documento de arquitetura da aplicação Cloud</t>
  </si>
  <si>
    <t>5.26.1</t>
  </si>
  <si>
    <t>ListDescArt442</t>
  </si>
  <si>
    <t>Elaboração de documentação README e documentos auxiliares da aplicação</t>
  </si>
  <si>
    <t>5.26.2</t>
  </si>
  <si>
    <t>ListDescArt443</t>
  </si>
  <si>
    <t>Construção/Alteração de arquivos requirements ou values para deploy no ambiente Cloud</t>
  </si>
  <si>
    <t>5.26.3</t>
  </si>
  <si>
    <t>ListDescArt444</t>
  </si>
  <si>
    <t xml:space="preserve">Até 5 instruções implementadas. </t>
  </si>
  <si>
    <t>Passagem de conhecimento específico / estratégico de tecnologia cloud</t>
  </si>
  <si>
    <t>5.26.4</t>
  </si>
  <si>
    <t>ListDescArt445</t>
  </si>
  <si>
    <t xml:space="preserve">De 6 a 10 instruções implementadas. </t>
  </si>
  <si>
    <t>Criação/Alteração de promql para tratamento de dados com origem nas métricas das aplicações</t>
  </si>
  <si>
    <t>5.27.1</t>
  </si>
  <si>
    <t>ListDescArt446</t>
  </si>
  <si>
    <t>Acima de 10 instruções implementadas.</t>
  </si>
  <si>
    <t>Criação/Alteração de alertas com base em consultas promql</t>
  </si>
  <si>
    <t>5.27.2</t>
  </si>
  <si>
    <t>ListDescArt447</t>
  </si>
  <si>
    <t>Criação/Alteração de dashboards para exibição das métricas das aplicações</t>
  </si>
  <si>
    <t>5.27.3</t>
  </si>
  <si>
    <t>ListDescArt448</t>
  </si>
  <si>
    <t>Modelo lógico de dados</t>
  </si>
  <si>
    <t>5.28.1</t>
  </si>
  <si>
    <t>ListDescArt493</t>
  </si>
  <si>
    <t>Carga de dados</t>
  </si>
  <si>
    <t>5.28.2</t>
  </si>
  <si>
    <t>ListDescArt494</t>
  </si>
  <si>
    <t>Formulário web UI Builder</t>
  </si>
  <si>
    <t>5.28.3</t>
  </si>
  <si>
    <t>ListDescArt495</t>
  </si>
  <si>
    <t>Interface Mobile Mobile Card Builder</t>
  </si>
  <si>
    <t>5.28.4</t>
  </si>
  <si>
    <t>ListDescArt496</t>
  </si>
  <si>
    <t>Automated Workflow Flow Designer</t>
  </si>
  <si>
    <t>5.28.5</t>
  </si>
  <si>
    <t>ListDescArt497</t>
  </si>
  <si>
    <t>Integração - API SOAP ou REST</t>
  </si>
  <si>
    <t>5.28.6</t>
  </si>
  <si>
    <t>ListDescArt498</t>
  </si>
  <si>
    <t>Integração - JDBC</t>
  </si>
  <si>
    <t>5.28.7</t>
  </si>
  <si>
    <t>ListDescArt499</t>
  </si>
  <si>
    <t>Relatório</t>
  </si>
  <si>
    <t>5.28.8</t>
  </si>
  <si>
    <t>ListDescArt500</t>
  </si>
  <si>
    <t xml:space="preserve">Até 2 componentes implementados. </t>
  </si>
  <si>
    <t>Elaborar o Plano de Testes para execução manual de testes</t>
  </si>
  <si>
    <t>6.1.1</t>
  </si>
  <si>
    <t>ListDescArt189</t>
  </si>
  <si>
    <t xml:space="preserve">De 3 a 5 componentes implementados. </t>
  </si>
  <si>
    <t xml:space="preserve">Especificar Casos de Testes para execução manual de testes </t>
  </si>
  <si>
    <t>6.1.2</t>
  </si>
  <si>
    <t>ListDescArt190</t>
  </si>
  <si>
    <t xml:space="preserve">Acima de 5 componentes  implementados. </t>
  </si>
  <si>
    <t>Preparar a massa de dados para a execução manual de testes</t>
  </si>
  <si>
    <t>6.1.3</t>
  </si>
  <si>
    <t>ListDescArt191</t>
  </si>
  <si>
    <t>Executar manualmente cenário de teste, analisar os resultados e registrar defeitos detectados (até 3 ciclos)</t>
  </si>
  <si>
    <t>6.1.4</t>
  </si>
  <si>
    <t>ListDescArt192</t>
  </si>
  <si>
    <t>Reexecutar manualmente casos de teste, inclusive Testes de Compatibilidade, analisar os resultados e registrar defeitos detectados a partir o 4º. ciclo de execuções</t>
  </si>
  <si>
    <t>6.1.5</t>
  </si>
  <si>
    <t>ListDescArt193</t>
  </si>
  <si>
    <t>Executar Testes de Compatibilidade, analisar os resultados e registrar defeitos detectados</t>
  </si>
  <si>
    <t>6.1.6</t>
  </si>
  <si>
    <t>ListDescArt194</t>
  </si>
  <si>
    <t xml:space="preserve">Até 10 instruções implementadas. </t>
  </si>
  <si>
    <t>Alterar cenário de Testes para execução manual de testes</t>
  </si>
  <si>
    <t>6.1.7</t>
  </si>
  <si>
    <t>ListDescArt195</t>
  </si>
  <si>
    <t xml:space="preserve">De 11 a 20 instruções implementadas. </t>
  </si>
  <si>
    <t>Preencher planilha de rastreabilidade de funcionalidade – cenários - scripts</t>
  </si>
  <si>
    <t>6.1.8</t>
  </si>
  <si>
    <t>ListDescArt414</t>
  </si>
  <si>
    <t xml:space="preserve">Acima de 20 instruções implementadas. </t>
  </si>
  <si>
    <t>Elaborar o Plano de Testes para execução automatizada de testes</t>
  </si>
  <si>
    <t>6.2.1</t>
  </si>
  <si>
    <t>ListDescArt196</t>
  </si>
  <si>
    <t>Especificar cenário de Teste para execução automatizada de teste</t>
  </si>
  <si>
    <t>6.2.2</t>
  </si>
  <si>
    <t>ListDescArt197</t>
  </si>
  <si>
    <t>Preparação de ambiente de desenvolvimento do teste</t>
  </si>
  <si>
    <t>6.2.3</t>
  </si>
  <si>
    <t>ListDescArt198</t>
  </si>
  <si>
    <t>Configuração do projeto para teste unitário ou serviço/API</t>
  </si>
  <si>
    <t>6.2.4</t>
  </si>
  <si>
    <t>ListDescArt199</t>
  </si>
  <si>
    <t xml:space="preserve">Ocorrência de até 3 pontos de complexidade elencados abaixo:  
Itens de 1 ponto: 
- Uso de até 8 componentes de interface que não exijam datasource(Ex.: campo de texto, switch, label, botão etc...); 
- Uso de até 5 alertas na tela(Ex.: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 Uso de mais de 1 evento de reconhecimento de gestos complexos (Ex.: pinça, drag, swipe);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 press); 
- Uso de mais de 1 evento de reconhecimento de gestos complexos (Ex.: pinça, drag, swipe); 
</t>
  </si>
  <si>
    <t>Codificar script para a realização automatizada de teste</t>
  </si>
  <si>
    <t>6.2.5</t>
  </si>
  <si>
    <t>ListDescArt200</t>
  </si>
  <si>
    <t xml:space="preserve">Ocorrência de uma das funcionalidades abaixo: 
- Captura de código de barras ou QRCode 
Ou 
Ocorrência de 4 a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t>
  </si>
  <si>
    <t>Preparar a massa de dados para a execução automatizada dos teste</t>
  </si>
  <si>
    <t>6.2.6</t>
  </si>
  <si>
    <t>ListDescArt201</t>
  </si>
  <si>
    <t xml:space="preserve">Ocorrência de uma das funcionalidades abaixo: 
- Streaming vídeo; 
- Customização de câmera; 
- Uso de gerenciadores de layout complexos (Ex.: layout de divisão de tela/SplitLayout) 
Ou 
Acima de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 press); 
- Uso de mais de 1 evento de reconhecimento de gestos complexos (Ex.: pinça, drag, swipe); 
</t>
  </si>
  <si>
    <t>Atualização do aplicativo e execução dos scripts na ferramenta qTeste</t>
  </si>
  <si>
    <t>6.2.7</t>
  </si>
  <si>
    <t>ListDescArt202</t>
  </si>
  <si>
    <t xml:space="preserve">Ocorrência de até 3 pontos de complexidade elencados abaixo:  
Itens de 1 ponto: 
- Uso de até 8 componentes de interface que não exijam datasource(Ex.: campo de texto, switch, label, botão etc...); 
- Uso de até 5 alertas na tela (Ex.: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 Uso de mais de 1 evento de reconhecimento de gestos complexos (Ex.: pinça, drag, swipe); 
</t>
  </si>
  <si>
    <t xml:space="preserve">Registrar e realizar o tratamento do defeito oriundo da execução de testes pela ferramenta qTeste
</t>
  </si>
  <si>
    <t>6.2.8</t>
  </si>
  <si>
    <t>ListDescArt203</t>
  </si>
  <si>
    <t xml:space="preserve">Ocorrência de uma das funcionalidades abaixo: 
- Captura de código de barras ou QRCode 
Ou 
Ocorrência de 4 a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 Uso de mais de 1 evento de reconhecimento de gestos complexos (Ex.: pinça, drag, swipe); 
</t>
  </si>
  <si>
    <t>Executar o disparo manual da execução automatizada do script de teste, analisar os resultados e registrar defeitos detectados</t>
  </si>
  <si>
    <t>6.2.9</t>
  </si>
  <si>
    <t>ListDescArt204</t>
  </si>
  <si>
    <t xml:space="preserve">Ocorrência de uma das funcionalidades abaixo: 
- Streaming vídeo; 
- Customização de câmera; 
- Uso de gerenciadores de layout complexos (Ex.: layout de divisão de tela/SplitLayout) 
Ou 
Acima de 8 pontos de complexidade elencados abaixo:  
Itens de 1 ponto: 
- Uso de até 8 componentes de interface que não exijam datasource(Ex.: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Uso de mais de 1 evento de reconhecimento de gestos complexos (Ex.: pinça, drag, swipe);
</t>
  </si>
  <si>
    <t>Alterar script(s) para a realização automatizada de testes</t>
  </si>
  <si>
    <t>6.2.10</t>
  </si>
  <si>
    <t>ListDescArt405</t>
  </si>
  <si>
    <t>Por componente</t>
  </si>
  <si>
    <t xml:space="preserve">Até 6 regras de comportamento.  (Ex. Ações que podem ser executadas e/ou formas de exibição do componente). </t>
  </si>
  <si>
    <t>Criar e implantar suíte para a execução conjunta de scripts de testes automatizados</t>
  </si>
  <si>
    <t>6.2.11</t>
  </si>
  <si>
    <t>ListDescArt406</t>
  </si>
  <si>
    <t xml:space="preserve">De 7 a 12 regras de comportamento. (Ex. Ações que podem ser executadas e/ou formas de exibição do componente). </t>
  </si>
  <si>
    <t>Alterar suíte para a execução conjunta de scripts de testes automatizados</t>
  </si>
  <si>
    <t>6.2.12</t>
  </si>
  <si>
    <t>ListDescArt407</t>
  </si>
  <si>
    <t xml:space="preserve">Acima de 12 regras de comportamento. (Ex. Ações que podem ser executadas e/ou formas de exibição do componente). </t>
  </si>
  <si>
    <t>Construção de script com código customizado</t>
  </si>
  <si>
    <t>6.2.13</t>
  </si>
  <si>
    <t>ListDescArt408</t>
  </si>
  <si>
    <t xml:space="preserve">Até 6 regras de comportamento. (Ex. Ações que podem ser executadas e/ou formas de exibição do componente). </t>
  </si>
  <si>
    <t>Preencher planilha de rastreabilidade de funcionalidade – cenários - scripts.</t>
  </si>
  <si>
    <t>6.2.14</t>
  </si>
  <si>
    <t>ListDescArt409</t>
  </si>
  <si>
    <t>Relatório de Testes não funcionais</t>
  </si>
  <si>
    <t>6.2.15</t>
  </si>
  <si>
    <t>ListDescArt415</t>
  </si>
  <si>
    <t xml:space="preserve">Mais 12 regras de comportamento. (Ex. Ações que podem ser executadas e/ou formas de exibição do componente). </t>
  </si>
  <si>
    <t>Realizar repasse técnico de conhecimento relacionado a processos ou ferramentas para uma pessoa</t>
  </si>
  <si>
    <t>6.2.16</t>
  </si>
  <si>
    <t>ListDescArt416</t>
  </si>
  <si>
    <t xml:space="preserve">Até 10 métodos codificados em todas as classes relacionadas à funcionalidade (não considerar métodos que podem ser gerados automaticamente como, por exemplo, getters e setters). </t>
  </si>
  <si>
    <t>Preparar e realizar repasse técnico de conhecimento relacionado a processos ou ferramentas para um grupo pequeno de pessoas</t>
  </si>
  <si>
    <t>6.2.17</t>
  </si>
  <si>
    <t>ListDescArt417</t>
  </si>
  <si>
    <t xml:space="preserve">De 11 a 20 métodos codificados em todas as classes relacionadas à funcionalidade (não considerar métodos que podem ser gerados automaticamente como por exemplo getters e setters). </t>
  </si>
  <si>
    <t>Preparar e realizar repasse técnico de conhecimento relacionado a processos ou ferramentas em uma apresentação formal de evento de guilda, live, Atuação ou formatos análogos para grupo médio ou grande de pessoas</t>
  </si>
  <si>
    <t>6.2.18</t>
  </si>
  <si>
    <t>ListDescArt418</t>
  </si>
  <si>
    <t xml:space="preserve">De 21 a 30 métodos codificados em todas as classes relacionadas à funcionalidade (não considerar métodos que podem ser gerados automaticamente como, por exemplo, getters e setters). </t>
  </si>
  <si>
    <t xml:space="preserve">Acima de 30 métodos codificados em todas as classes 
relacionadas à funcionalidade (não considerar métodos que podem ser gerados automaticamente como, por exemplo, getters e setters). 
</t>
  </si>
  <si>
    <t xml:space="preserve">Até 10 métodos alterados em todas as classes relacionadas à funcionalidade (não considerar métodos que podem ser gerados automaticamente como, por exemplo, getters e setters). 
</t>
  </si>
  <si>
    <t xml:space="preserve">De 11 a 20 métodos alterados em todas as classes relacionadas à funcionalidade (não considerar métodos que podem ser gerados automaticamente como, por exemplo, getters e setters). </t>
  </si>
  <si>
    <t xml:space="preserve">De 21 a 30 métodos alterados em todas as classes relacionadas à funcionalidade (não considerar métodos que podem ser gerados automaticamente como, por exemplo, getters e setters). </t>
  </si>
  <si>
    <t xml:space="preserve">Por serviço consumido </t>
  </si>
  <si>
    <t xml:space="preserve">Codificar consumo de serviço pelo aplicativo. Ex.: serviços disponibilizados pelo servidor web. </t>
  </si>
  <si>
    <t xml:space="preserve">Alterar consumo de serviço pelo aplicativo. Ex.: serviços disponibilizados pelo servidor web. </t>
  </si>
  <si>
    <t>Por mapa</t>
  </si>
  <si>
    <t xml:space="preserve">Desenvolver função que acione o GPS do dispositivo para captura da localização do usuário, sem atualização contínua e sem exibição em mapa. </t>
  </si>
  <si>
    <t xml:space="preserve">Desenvolver função que acione o GPS do dispositivo para captura da localização do usuário, com atualização contínua e/ou exibição em mapa, sem cálculo de rotas. </t>
  </si>
  <si>
    <t xml:space="preserve">Desenvolver função que acione o GPS do dispositivo para captura da localização do usuário, com atualização contínua e/ou exibição em mapa, com cálculo de rotas e apresentação de pontos de interesse. </t>
  </si>
  <si>
    <t xml:space="preserve">Widget para apresentação de dados: </t>
  </si>
  <si>
    <t xml:space="preserve">Widget para apresentação e/ou entrada de dados: </t>
  </si>
  <si>
    <t xml:space="preserve">Por leitor </t>
  </si>
  <si>
    <t xml:space="preserve">Implementar função que acione a leitora biométrica do dispositivo, com o objetivo de capturar dados para identificação do usuário. </t>
  </si>
  <si>
    <t xml:space="preserve">Por entidade </t>
  </si>
  <si>
    <t xml:space="preserve">Implementar componentes necessários para incluir, alterar, consultar e excluir dados em uma tabela. </t>
  </si>
  <si>
    <t>Por algoritmo</t>
  </si>
  <si>
    <t xml:space="preserve">Implementar função que utilize algoritmo de criptografia já existente (DES, 3DES, MD5). </t>
  </si>
  <si>
    <t>Por push</t>
  </si>
  <si>
    <t xml:space="preserve">Codificar e configurar conexão com servidor de envio de notificações PUSH. </t>
  </si>
  <si>
    <t xml:space="preserve">Codificar o tratamento da notificação ao ser recebida pelo dispositivo. </t>
  </si>
  <si>
    <t xml:space="preserve">Por função </t>
  </si>
  <si>
    <t xml:space="preserve">Implementar função que acione o NFC do dispositivo para troca de dados com outros dispositivos NFC. </t>
  </si>
  <si>
    <t xml:space="preserve">Por elemento animado </t>
  </si>
  <si>
    <t xml:space="preserve">Animações que utilizem o sdk da plataforma. Exemplo: Fade in, Fade out, Flip, Slide. Implementar animações nativas da plataforma. </t>
  </si>
  <si>
    <t xml:space="preserve">Animações customizadas </t>
  </si>
  <si>
    <t xml:space="preserve">Implementar função que integre a API de terceiros. </t>
  </si>
  <si>
    <t xml:space="preserve">Por imagem tratada </t>
  </si>
  <si>
    <t xml:space="preserve">Tipos de tratamento como: iluminação, crop, redimensionamento, filtros de imagem, etc. </t>
  </si>
  <si>
    <t xml:space="preserve">Implementar tratamentos necessários para adequar o arquivo às restrições de upload. Ex: compressão de imagem. </t>
  </si>
  <si>
    <t xml:space="preserve">Por aplicativo integrado </t>
  </si>
  <si>
    <t xml:space="preserve">Implementar abertura de outros aplicativos com passagem de parâmetros. Ex: abertura de mapas, facebook, acionamento simples da câmera, etc. </t>
  </si>
  <si>
    <t xml:space="preserve">Por classe </t>
  </si>
  <si>
    <t xml:space="preserve">Quantidade de até 20 itens de complexidade abaixo: 
- Cenários de teste (por cenário); 
- Configurações a fontes de dados externos (por configuração) 
</t>
  </si>
  <si>
    <t xml:space="preserve">Quantidade de 21 até 40 itens de complexidade elencados acima. </t>
  </si>
  <si>
    <t xml:space="preserve">Quantidade acima de 40 itens de complexidade elencados acima. </t>
  </si>
  <si>
    <t xml:space="preserve">Por tabela </t>
  </si>
  <si>
    <t xml:space="preserve">Carregar base de dados. </t>
  </si>
  <si>
    <t xml:space="preserve">Descarregar base de dados. </t>
  </si>
  <si>
    <t xml:space="preserve">Por pacote de até 10 objetos </t>
  </si>
  <si>
    <t xml:space="preserve">Recompilar objeto(s) por motivos registrados pelo demandante. </t>
  </si>
  <si>
    <t xml:space="preserve">Análise de conformidade de operação cadastrada no Catálogo de Serviços de TI, conforme estabelecido no PDSTI, resultando na aprovação ou reprovação da mesma. Em caso de reprovação, inclui-se posteriores reanálises após ajuste ou argumentação do solicitante. </t>
  </si>
  <si>
    <t xml:space="preserve">Atividades denominadas “Caixa Rápido” em recurso tecnológico de Gestão de Ciclo de vida de Aplicativos (IBM ALM ou similar) e sistemas complementares (Acesso etc.). 
Exemplos de atendimentos: 
- Criação de Time; 
- Criação e ajustes de Linhas de Tempo; 
- Criação de Regra de Acesso; 
- Criação e atualização de Categorias; 
- Criação de Modelo de Item de Trabalho; 
- Exclusão de Modelo de Item de Trabalho; 
- Criação de Sigla; 
- Criação e atualização de Área de Projeto; 
- Migração de Itens de Trabalho; 
- Criação e Atualização de painéis e consultas; 
- Criação de consultas no JRS; 
- Geração de relatórios; 
- Migração de artefatos do RDNG; - Migração de artefatos do RQM. 
Artefato: detalhamento registrado em tarefa no ALM ou similar. 
</t>
  </si>
  <si>
    <t>Por participante em sprint quinzenal</t>
  </si>
  <si>
    <t xml:space="preserve">Atuar e colaborar em time ágil de forma sistemática, participando em atividades de planejamento e revisão de trabalhos, retrospectiva e apresentação de resultados. 
Entrega: participação registrada no ALM ou recurso similar.</t>
  </si>
  <si>
    <t xml:space="preserve">Executar atividades tais como pesquisas, estudos e discussões que consolidem requisitos, regras de negócio e/ou refinamento de história (s) referente (s) à sprint em andamento.
Entrega: “História(s) de Usuário” e detalhamento de sua evolução registrados no ALM ou recurso similar.</t>
  </si>
  <si>
    <t xml:space="preserve">Executar atividades tais como pesquisas, estudos e discussões que consolidem requisitos, regras de negócio e/ou refinamento de história (s) referente (s) à próxima sprint.
Entrega: “História(s) de Usuário” e detalhamento de sua evolução registrados no ALM ou recurso similar.</t>
  </si>
  <si>
    <t>Realizar o cadastramento dos dados e informações de uma operação no Catálogo Corporativo de TI (CTL).</t>
  </si>
  <si>
    <t>por mensagem</t>
  </si>
  <si>
    <t xml:space="preserve">Realizar o cadastramento e/ou a vinculação da mensagem no sistema MSG (Ocorrências de Mensagens).
A mensagem deverá estar nos padrões estabelecidos pela Ditec no “Guia de boas práticas de redação de mensagens para usuários.</t>
  </si>
  <si>
    <t>por participate em sprint (podendo atuar em até 2 times por sprint )</t>
  </si>
  <si>
    <t>Facilitar atividades de planejamento e apresentação dos trabalhos em times ágeis, bem como apoiar a evolução do time através da melhoria contínua, tendo como base os valores e princípios do manifesto ágil. Entregas: - Plano de melhoria contínua do processo de trabalho do time; - Lista de impedimentos do time em que atua; - Levantamento de métricas do time para avaliar a evolução da eficiência e métrica de produto/serviço para avaliar a evolução da eficácia. Os registros das entregas deverão ser realizados no ALM ou recurso similar.</t>
  </si>
  <si>
    <t>por atendimento</t>
  </si>
  <si>
    <t>No âmbito da PaaS para Cloud, analisar e propor solução para ocorrências (issues) de: - tecnologias Java, JavaScript, TypeScript, Python, Docker, Charts, Yaml, Kubernetes e similares; - aplicações de processamento distribuído, mensageria e persistência de dados em cloud; - build de aplicações (ferramenta Jenkins), deploy de aplicações (ferramenta Argo); - construção de mecanismos de monitoração de aplicações, sob viés das ferramentas Prometheus, Grafana, AlertManager, e linguagem PromQL; Entrega: ocorrências (issues) registradas e atendidas na ferramenta GIT</t>
  </si>
  <si>
    <t>Tarefa no ALM, pela qual o responsável seja um funcionário do BB, contendo o relatório ou manual</t>
  </si>
  <si>
    <t>Tarefa ALM (ou similar) contendo relatório descrevendo: (1) Causa raiz da situação do problema/performance (2) Evidências do problema de erro ou performance (3) Pesquisas, análises e testes realizados (4) Proposta(s) de solução</t>
  </si>
  <si>
    <t>Por integração</t>
  </si>
  <si>
    <t>Tarefa ALM (ou similar), pela qual o responsável seja um funcionário do BB, contendo evidências da execução dos testes de integração realizados</t>
  </si>
  <si>
    <t>por objeto</t>
  </si>
  <si>
    <t>Criação de Regra para fluxo de trabalho existente (objeto RuleSet)</t>
  </si>
  <si>
    <t>Criação de Biblioteca JavaScript (por função do objeto ScriptLibrary)</t>
  </si>
  <si>
    <t>Criação de objetos de tipos não especificados (Menu/Triggers/Object/Process/States/etc.)</t>
  </si>
  <si>
    <t>Manutenção de Regra existente (objeto RuleSet)</t>
  </si>
  <si>
    <t>Manutenção de de Fase ou Transições entre Fases (objeto WorkflowPhase)</t>
  </si>
  <si>
    <t>Manutenção de Estrutura de Banco de Dados (objeto dbdict ou datadict)</t>
  </si>
  <si>
    <t>Manutenção de Tela de Design de Formulário (objeto format)</t>
  </si>
  <si>
    <t>Manutenção de Regras de Controle de Formulário (objeto formatcontrol)</t>
  </si>
  <si>
    <t>Manutenção de Regras de Tela de Exibição (objeto displayscreen)</t>
  </si>
  <si>
    <t>Manutenção de Botões de Tela (onjeto displayoption)</t>
  </si>
  <si>
    <t>Manutenção de Wizards (objeto wizard)</t>
  </si>
  <si>
    <t>Implementação ou Ajustes em uma Biblioteca JavaScript (objeto ScriptLibrary)</t>
  </si>
  <si>
    <t>Manutenção em Web Service (objeto extaccess)</t>
  </si>
  <si>
    <t>Manutenção em Web Services (objeto extaction)</t>
  </si>
  <si>
    <t>Manutenção em módulo Java para carga de arquivos</t>
  </si>
  <si>
    <t>Manutenção de objetos de tipos não especificados (Menu/Triggers/Object/Process/States/etc.)</t>
  </si>
  <si>
    <t xml:space="preserve">Por ação SSTI </t>
  </si>
  <si>
    <t xml:space="preserve">Existência de 5 ou 6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</si>
  <si>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 xml:space="preserve">Existência de 3 ou 4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</si>
  <si>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 xml:space="preserve">Existência de 1 ou 2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</si>
  <si>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Sem VPN</t>
  </si>
  <si>
    <t>Com de VPN</t>
  </si>
  <si>
    <t xml:space="preserve">Por Objeto (Operação cadastrada no CTL) </t>
  </si>
  <si>
    <t xml:space="preserve">Book com até 20 campos e havendo todas as informações </t>
  </si>
  <si>
    <t xml:space="preserve">Book maior que 20 campos e sem informações necessárias ou mais de 3 níveis. </t>
  </si>
  <si>
    <t xml:space="preserve">Book maior que 20 campos com vários níveis e sem informações necessárias. </t>
  </si>
  <si>
    <t xml:space="preserve">Por integração </t>
  </si>
  <si>
    <t>Estrutura padrão de integração externa (IIB,transportes e troca de certificados) ou uso de estrutura divergente da padrão. Os parâmetros devem estar condizentes com aqueles cadastrados no Catálogo de Integração Externa, ou em caso de exceção que conste a devida justificativa.</t>
  </si>
  <si>
    <t>Estrutura padrão de integração externa (IIB, transportes e troca de certificados) ou uso de estrutura divergente da padrão. Os parâmetros devem estar condizentes com aqueles cadastrados no Catálogo de Integração Externa, ou em caso de exceção que conste a devida justificativa.</t>
  </si>
  <si>
    <t>O documentação da aplicação deve estar armazenada no repositório especifico e o deploy realizado no ambiente de desenvolvimento.</t>
  </si>
  <si>
    <t>Realizar testes de integração com a equipe de responsável pelo serviço para validar os possíveis cenários envolvendo a aplicação.</t>
  </si>
  <si>
    <t>Analisar e propor solução de integração com base em siglas e serviçosdisponíveis;Prover informações de integração com base em siglas e serviços disponíveis;Gerar conteúdo para documentação e suporte das siglas e serviços da integração; Entrega/Repositório: detalhamento da solução em tarefa no ALM ou similar, informado na OF.</t>
  </si>
  <si>
    <t>ListDescArt465</t>
  </si>
  <si>
    <t>Por Integração</t>
  </si>
  <si>
    <t>Aplicações que não usam o padrão de operação/contrato IIB e portanto necessitam de uma análise específica.</t>
  </si>
  <si>
    <t>ListDescArt466</t>
  </si>
  <si>
    <t>Tarefa ALM (ou similar) contendo relatório descrevendo: (1) Causa raiz da situação/problema (2) Evidências do problema (3) Pesquisas, análises e testes realizados (4) Proposta(s) de solução</t>
  </si>
  <si>
    <t>Por mapa de conversão</t>
  </si>
  <si>
    <t>Construir, estruturar e formatar mapa de conversão XML/Positional na ferramenta Map Editor, da suite IBM Sterling Business Integrator, de acordo com os insumos disponiblizados (manual técnico e XSDs). Entrega: mapa de conversão (arquivo .map), arquivo compilado (arquivo .txo) e copybook.</t>
  </si>
  <si>
    <t>Alterar/versionar mapa de conversão XML/Positional na ferramenta Map Editor, da suite IBM Sterling Business Integrator, de acordo com os insumos disponiblizados (mapa de conversão anterior, manual técnico e XSDs). Entrega: mapa de conversão (arquivo .map), arquivo compilado (arquivo .txo) e copybook</t>
  </si>
  <si>
    <t>Construir, estruturar e formatar mapa de conversão Positional/Positional ou CSV/Positional na ferramenta Map Editor, da suite IBM Sterling Business Integrator, de acordo com os insumos disponiblizados (manual técnico e De-Para). Entrega: mapa de conversão (arquivo .map) e arquivo compilado (arquivo .txo).</t>
  </si>
  <si>
    <t>Alterar/versionar mapa de conversão Positional/Positional ou CSV/Positional na ferramenta Map Editor, da suite IBM Sterling Business Integrator, de acordo com os insumos disponiblizados (mapa de conversão anterior, manual técnico e De-Para). Entrega: mapa de conversão (arquivo .map) e arquivo compilado (arquivo .txo).</t>
  </si>
  <si>
    <t>Realizar as atividades abaixo relacionadas, de acordo com os scripts disponibilizados: - Análise, registro e condução de demandas; - Interação direta com os demandantes/intervenientes, tirando dúvidas e oferecendo todo o suporte necessário. Entrega: História, Tarefa e Entrega GENTI concluídas e registradas na OF.</t>
  </si>
  <si>
    <t>Por plano de teste</t>
  </si>
  <si>
    <t>Realizar as atividades abaixo relacionadas, de acordo com os scripts disponibilizados: - Realização de testes e registro de evidências. Entrega: Evidências de teste registradas, executadas, validadas e aceitas no RQM e QTeste, e registradas na OF.</t>
  </si>
  <si>
    <t>Por registro de liberação</t>
  </si>
  <si>
    <t>Realizar as atividades abaixo relacionadas, de acordo com os scripts disponibilizados: - Disponibilização de mapas de conversão em ambiente de homologação. Entrega: RMDs/RLBs executados e finalizados, no GSTI, em ambiente de homologação, e registrados na OF.</t>
  </si>
  <si>
    <t>Realizar as atividades abaixo relacionadas, de acordo com os scripts disponibilizados: - Análise, registro e solução de incidentes/problemas. Entrega: RDI redirecionado ou solucionado, finalizado e validado no GSTI, e registrado na OF e/ou Tarefa.</t>
  </si>
  <si>
    <t>por nó (pai ou filho) ou história</t>
  </si>
  <si>
    <t>Criar ou alterar um nó de diálogo com condições como entidades, intenções e variáveis de contexto e podendo utilizar recursos de programação como actions, spel, json, javascript, slots, handlers. Entrega: arquivo com documentação do fluxo de diálogo, printscreen de evidência do diálogo criado/alterado. No caso de alteração, detalhar o que foi alterado.</t>
  </si>
  <si>
    <t>por intenção/entidade</t>
  </si>
  <si>
    <t>Incluir ou alterar intenção ou entidade.</t>
  </si>
  <si>
    <t>Prospectar novas ferramentas e metodologias para aplicação em curadoria. Entrega: relatório contendo introdução, objetivo da pesquisa, detalhamento dos trabalhos e conclusão dos estudos</t>
  </si>
  <si>
    <t>por produto</t>
  </si>
  <si>
    <t>Testar novas ferramentas e metodologias para aplicação em curadoria. Entrega: relatório contendo o objetivo dos testes, evidenciando etapas realizadas, resultados e parecer técnico.</t>
  </si>
  <si>
    <t>Coletar dados para geração de relatórios usando querie de um parâmetro. Entrega: relatório contendo dados obtidos.</t>
  </si>
  <si>
    <t>por lote</t>
  </si>
  <si>
    <t>Até 100 processos de avaliação do comportamento do bot perante as entradas dos usuários, confirmando acertos ou apontando inadequações para correção. Exclusões não são consideradas. Entrega: printscreen do dashboard do NIA ou outra ferramenta de anotação evidenciando a produção no período.</t>
  </si>
  <si>
    <t>por teste</t>
  </si>
  <si>
    <t>Executar um teste simulando 10 entradas de usuário no bot. Entrega: arquivos com printscreen de todos os testes</t>
  </si>
  <si>
    <t>Preencher planilha ou formulário de registro dos testes. Cada teste deve conter, no mínimo, 10 entradas de usuário. Entrega: relatório de registro e resultado de testes.</t>
  </si>
  <si>
    <t>por cenário</t>
  </si>
  <si>
    <t>Incluir um cenário de testes automatizados na ferramenta específica Entrega: documento com descrição dos casos de teste e cenários com evidências de inclusão</t>
  </si>
  <si>
    <t>Prospectar novas ferramentas e tecnologias para realidade estendida Entrega: relatório contendo introdução, objetivo da pesquisa, detalhamento dos trabalhos e conclusão dos estudos.</t>
  </si>
  <si>
    <t>Testar novas ferramentas e tecnologias para realidade estendida Entrega: relatório contendo o objetivo dos testes, evidenciando etapas realizadas, resultados e parecer técnico.</t>
  </si>
  <si>
    <t>Por gameObject</t>
  </si>
  <si>
    <t>• Criação de componente 3D de complexidade simples para realidade virtual e/ou realidade aumentada que envolva as atividades abaixo: • Modelagem 3D; • Mapeamento UV para texturização; • Texturização; • Integração com a Unity</t>
  </si>
  <si>
    <t>• Alteração de componente 3D de complexidade simples para realidade virtual que envolva todas as atividades abaixo: • Modelagem 3D; • Mapeamento UV para texturização; • Texturização; • Integração com a Unity</t>
  </si>
  <si>
    <t>Por renderização</t>
  </si>
  <si>
    <t>• Criação de sets de componentes 3D; • Mapeamento de UV de set de componentes 3D; • Criação e configuração de materiais para render; • Criação de iluminação de cena; • Otimização de parâmetros de render; • Criação e configuração de instância de render; • Monitoramento de instância de render; • Implementação de resultado de render na Unity;</t>
  </si>
  <si>
    <t>• Criação de sets de componentes 2D; • Otimização de parâmetros de render; • Criação e configuração de instância de render; • Monitoramento de instância de render; • Implementação de resultado de render na Unity;</t>
  </si>
  <si>
    <t>Criação de componente 2D para realidade virtual e/ou realidade aumentada que envolva todas as atividades abaixo: • Ilustração vetorial do componente; • Integração com a Unity; • Criação de texturas avulsas de cor ou de máscaras;</t>
  </si>
  <si>
    <t>Alteração de componente 2D para realidade virtual e/ou realidade aumentada que envolva todas as atividades abaixo: • Ilustração vetorial do componente; • Integração com a Unity; • Criação de texturas avulsas de cor ou de máscaras;</t>
  </si>
  <si>
    <t>Criação de animação de componente 2D/3D para realidade virtual e/ou realidade aumentada contendo todas as atividades abaixo: • Animação do componente 2D/3D; • Animação do componente 2D/3D no Unity; • Criação do controlador de animação no Unity; • Integração com a Unity;</t>
  </si>
  <si>
    <t>Alteração de animação de componente 2D/3D para realidade virtual e/ou realidade aumentada contendo todas as atividades abaixo: • Animação do componente 2D/3D; • Animação do componente 2D/3D no Unity; • Criação do controlador de animação no Unity; • Integração com a Unity;</t>
  </si>
  <si>
    <t>Alteração de animação de componente 2D/3D para realidade virtual e/ou realidade aumentada contendo todas as atividades abaixo: • Animação do componente 2D/3D; • Animação do componente 2D/3D no Unity; • Criação do controlador de animação no Unity; • Integração com a Unity</t>
  </si>
  <si>
    <t>Criação de rigging de componente 3D de complexidade simples para realidade virtual e/ou realidade aumentada que envolva todas as atividades abaixo: • Criação de esqueleto de animação; • Criação de controladores de animação; • Pintura de influência; • Integração com a Unity;</t>
  </si>
  <si>
    <t>Alteração de rigging de componente 3D para realidade virtual e/ou realidade aumentada que envolva todas as atividades abaixo: • Criação de esqueleto de animação; • Criação de controladores de animação; • Pintura de influência; • Integração com a Unity;</t>
  </si>
  <si>
    <t>Alteração de rigging de componente 3D para realidade virtual e/ou realidade aumentada que envolva todas as atividades abaixo: • Criação de esqueleto de animação; • Criação de controladores de animação; • Pintura de influência; • Integração com a Unity</t>
  </si>
  <si>
    <t>Por Ambiente</t>
  </si>
  <si>
    <t>Instalação ou versionamento de componentes de software de solução de API Manager, englobando: Instalação ou Versionamento manual Roteirização da solução implementada Criação de script de automação do processo de instalação / versionamento</t>
  </si>
  <si>
    <t>Integração dos módulos de solução de API Manager, englobando: Integração manual dos componentes Roteirização da solução implementada Criação de script de automação do processo de integração dos componentes</t>
  </si>
  <si>
    <t>Geração e substituição de certificados nos componentes de solução de API Manager Criação de roteiro com procedimentos de geração e troca de certificados Criação de script de automação para o processo de substituição dos certificados</t>
  </si>
  <si>
    <t>Instalação e configuração de solução externa de coleta e visualização de logs Configuração manual dos componentes do API Manager para exportação de log para ferramenta externa. Roteirização da solução implementada Criação de script de automação para configuração dos componentes do API Manager para exportagem Log</t>
  </si>
  <si>
    <t>Configuração dos componentes do API Manager para integração com soluções externas que realizam autorização e autenticação de acesso às APIs Criação de script de automação do processo de integração com solução de autenticação / autorização</t>
  </si>
  <si>
    <t>Criação de script de automação de processos relativos à componente de API Manager, como: Customização Deploy de componentes Gestão de ciclo de Vida das APIS</t>
  </si>
  <si>
    <t>Análise de melhores práticas de tunning de sistema operacional da solução de API Manager e aplicação de tais tunnings na solução Criação de script de automação para ajuste de tunning dos servidores e módulos da solução de API Manager</t>
  </si>
  <si>
    <t>Por Aplicação</t>
  </si>
  <si>
    <t>Análise de itens passíveis de monitoração e construção de componentes de monitoração Confecção de relatórios automatizados para gestão do Planejamento de Capacidade da solução Construção de scripts de automação para inclusão, parada e retirada de componente da solução de atendimento</t>
  </si>
  <si>
    <t>Integração de Service Discovery em ambiente Cloud com Catálogo Corporativo de TI</t>
  </si>
  <si>
    <t>Integração da solução de API Manager com LDAP para autenticação e autorização de usuários Criação de script de automação para configuração de integração com LDAP pelos componentes do API Manager</t>
  </si>
  <si>
    <t>Por teste</t>
  </si>
  <si>
    <t>Criação de testes de funcionalidade e de estresse em solução de API Manager com geração de relatório com os dados obtidos</t>
  </si>
  <si>
    <t>Integração de componente de segurança de microsserviços com solução externa de autorização e autenticação para permissão de execução de microsserviços na cloud Roteirização da solução implementada</t>
  </si>
  <si>
    <t>Por módulo</t>
  </si>
  <si>
    <t>Documentação para passagem de conhecimento e acompanhamento junto aos analistas que receberão o conhecimento a ser repassado referente à solução de API Manager implementada</t>
  </si>
  <si>
    <t>Desenvolvimento de componente de integração em linguagem de programação highend, incluindo criação de manuais, topologias, roteiros e procedimentos de implementação e de uso do componente</t>
  </si>
  <si>
    <t>Testes funcionais e de carga em componente de integração</t>
  </si>
  <si>
    <t>Atendimentos de dúvidas de usuários registrados em issues, wikis e demais canais corporativos e incidentes relacionados ao componente de integração</t>
  </si>
  <si>
    <t>Por aplicação</t>
  </si>
  <si>
    <t>Construção/Alteração/Evolução de automações que utilizam framewoks cloud native e permitirão extender funcionalmente as atuais plataformas</t>
  </si>
  <si>
    <t>Construção/Alteração/Evolução de automações que utilizam framewoks cloud native e permitirão extender funcionalmente as atuais plataformas.</t>
  </si>
  <si>
    <t>Por template de serviço</t>
  </si>
  <si>
    <t>Construção/Alteração/Evolução de ofertas baseadas em HelmCharts que serão consumidas pelas aplicações em execução nas plataformas de processamento.</t>
  </si>
  <si>
    <t>Construção/Alteração/Evolução de ofertas baseadas em Ansible/Python que serão disponibilizadas no Portal OaaS, Operations as a Service.</t>
  </si>
  <si>
    <t>Por releases de infra no(s) respectivo(s) cluster(s) kubernetes.</t>
  </si>
  <si>
    <t>Construção/Alteração/Evolução de Plataformas de processamento baseadas em kubernetes serviços Cloud.</t>
  </si>
  <si>
    <t>Por releases de infra no(s) respectivo(s ) cluster(s) kubernetes</t>
  </si>
  <si>
    <t>Por esteira individual</t>
  </si>
  <si>
    <t>Construção/Alteração/Evolução de esteiras responsáveis por imagens de containers de infraestrutura, verificação de códigos de infraestrutura, deploy de infraestrutura e implementação de processos.</t>
  </si>
  <si>
    <t>Por serviço ou aplicação roteirizada</t>
  </si>
  <si>
    <t>Construção/Alteração/Evolução de roteiros de serviço sobre aplicações Cloud e Automação.</t>
  </si>
  <si>
    <t>Issues ou Workitem ALM</t>
  </si>
  <si>
    <t>Pelo menos 20 configurações realizadas e formalizadas via issues git ou workitem no ALM.</t>
  </si>
  <si>
    <t>Por recurso (operação IIB)</t>
  </si>
  <si>
    <t>Efetuar o entendimento do negócio que está relacionado ao recurso da API, definir o escopo oauth e incluir o XML do recurso no GW. Entrega/Repositório: Requisição de análise (tarefa ALM ou similar) validada pelo solicitante descrevendo os itens necessários para o design da API (Nome da API, Nome do Recurso, Caminho do recurso, método, fluxo oauth e escopo), informado na OF.</t>
  </si>
  <si>
    <t>Efetuar análise das mensagens de erro cadastradas no recurso e definir o status HTTP para cada um deles. Entrega/Repositório: Requisição de mapeamento de erros (tarefa ALM ou similar) validada pelo solicitante com a lista das mensagens e seus referidos códigos http, informado na OF.</t>
  </si>
  <si>
    <t>Criar o documento Swagger conforme a parametrização que for feita no Gateway, seguindo o template definido na solicitação e atualizar o recurso /swagger. Entrega/Repositório: Requisição de criação do documento swagger (tarefa ALM ou similar) validada pelo solicitante e com o JSON anexado, informando na OF.</t>
  </si>
  <si>
    <t>Atualizar o documento Swagger conforme solicitação feita no ALM. Entrega/Repositório: Requisição de criação do documento swagger (tarefa ALM ou similar) validada pelo solicitante e com o JSON anexado, informando na OF.</t>
  </si>
  <si>
    <t>Configurar os recursos, modificadores e extratores no Gateway, conforme foi definido no Swagger. Criar respostas de Sucesso e Erros, conforme o mapeamento dos erros realizados, incluindo os respectivos dos STATUS HTTP Entrega/Repositório: Requisição da solicitação de parametrização (tarefa ALM ou similar) validada pelo solicitante e com os anexos dos prints das telas do GW, informado na OF.</t>
  </si>
  <si>
    <t>Atualizar a parametrização conforme solicitação no ALM. Entrega/Repositório: Requisição da solicitação de parametrização (tarefa ALM ou similar) validada pelo solicitante e com os anexos dos prints das telas do GW, informado na OF.</t>
  </si>
  <si>
    <t>Testar o recurso. Entrega/Repositório: Anexar na requisição de solicitação de teste (tarefa ALM ou similar) os prints das evidências de log do próprio Gateway, mostrando a requisição e resposta que será validado pelo solicitante, informado na OF.</t>
  </si>
  <si>
    <t>Por documento de arquitetura</t>
  </si>
  <si>
    <t>Análise de arquitetura da solução, produção de documento conforme padrões do BB</t>
  </si>
  <si>
    <t>Por arquivo alterado</t>
  </si>
  <si>
    <t>Elaboração de documentação do sistema, Ajustes em documentos para esteira de compilação</t>
  </si>
  <si>
    <t>Por deploy</t>
  </si>
  <si>
    <t>Ajustes em arquivos para esteira de deploy da aplicação</t>
  </si>
  <si>
    <t>Estudos, provas de conceito, análise de mercado. Buscar o que tem de moderno e boas práticas. Produção de conhecimento em ferramentas corporativas (gitlab, sharepoint ou outros) e apresentação em ritos existentes (guildas, review, reunião técnica)</t>
  </si>
  <si>
    <t>Por query</t>
  </si>
  <si>
    <t>Criação de query de consulta a métricas trazendo informação importante de monitoração das aplicações</t>
  </si>
  <si>
    <t>Por alerta</t>
  </si>
  <si>
    <t>Criação de alerta gerado a partir das informações de métricas das aplicações</t>
  </si>
  <si>
    <t>Criação de dashboard - em ferramenta gráfica - gerado a partir das informações de métricas das aplicações</t>
  </si>
  <si>
    <t>Até 5 tabelas com até 10 campos cada</t>
  </si>
  <si>
    <t>De 6 a 15 tabelas com até 10 campos cada</t>
  </si>
  <si>
    <t>De 15 a 25 tabelas com até 10 campos cada</t>
  </si>
  <si>
    <t>Por planilha (aba do MS Excel)</t>
  </si>
  <si>
    <t>Carga de dados para cada planilha (aba) do excel fornecido</t>
  </si>
  <si>
    <t>Até 20 campos</t>
  </si>
  <si>
    <t>De 21 a 35 campos</t>
  </si>
  <si>
    <t>De 36 a 50 campos</t>
  </si>
  <si>
    <t>Por aba (conjunto de applets)</t>
  </si>
  <si>
    <t>Até 3 applets</t>
  </si>
  <si>
    <t>De 4 a 10 applets</t>
  </si>
  <si>
    <t>De 11 a 20 applets</t>
  </si>
  <si>
    <t>Por workflow</t>
  </si>
  <si>
    <t>Até 10 passos</t>
  </si>
  <si>
    <t>De 11 a 20 passos</t>
  </si>
  <si>
    <t>De 21 a 50 passos</t>
  </si>
  <si>
    <t>Por integração - Importante: as APIs do ServiceNow não estarão expostas para consumo externo.</t>
  </si>
  <si>
    <t>Flow com até 10 steps Construção de endpoint no ServiceNow com até 1 transform map Premissas: endpoint externo disponível, documentação dos métodos (payload e descrição), atributos e domínio de dados, credenciais de acesso</t>
  </si>
  <si>
    <t>integração - Importante: as APIs do ServiceNow não estarão expostas para consumo externo</t>
  </si>
  <si>
    <t>Flow com 11 a 20 steps Construção de endpoint no ServiceNow, de 2 a 4 transform maps Premissas: endpoint externo disponível, documentação dos métodos (payload e descrição), atributos e domínio de dados, credenciais de acesso</t>
  </si>
  <si>
    <t>Criação de um relatório na plataforma, usando as tabelas disponíveis, com criação de até 5 variáveis</t>
  </si>
  <si>
    <t>Criação de um relatório na plataforma, usando as tabelas disponíveis, com criação de 6 até 10 variáveis</t>
  </si>
  <si>
    <t xml:space="preserve">Por PLT </t>
  </si>
  <si>
    <t xml:space="preserve">Em projetos atuais de times que utilizam o GenTI, o PLT – Plano de Testes não é requerido.
Em casos de projetos antigos, quando necessário, o PLT deve ser construído na ferramenta ALM um único para cada Entrega pelo analista de teste no time e deve informar todos os tipos de testes realizados.</t>
  </si>
  <si>
    <t>Por cenário de Teste</t>
  </si>
  <si>
    <t>A especificação do cenário de teste deve ser construída e vinculada à HU – História de Usuário pelo analista de teste do time e deve caracterizar o teste que será executado para determinada parte da HU.</t>
  </si>
  <si>
    <t>A massa de dados, quando necessária, deve ser preparada para cada cenário de teste pelo analista de teste do time e deve viabilizar a execução do teste para determinada parte da HU.</t>
  </si>
  <si>
    <t xml:space="preserve">A execução manual do teste deve ser realizada para cada cenário de teste pelo analista de teste do time. a) Caso o resultado dessa execução apresente defeito, esse deve ser registrado na ferramenta ALM ou GenTI para que o desenvolvedor corrija. b) Quando o defeito registrado retornar como corrigido, o responsável deve reexecutar o teste e seguir o mesmo procedimento anterior a partir do item a). c) Se, na 3ª execução desse cenário de teste, ainda houver defeito registrado, a partir da 4ª execução desse mesmo cenário de teste, a tarefa passa a ser registrada
pelo item 6.1.5 deste guia</t>
  </si>
  <si>
    <t>Por cenário de Teste para o conjunto de execuções a partir do 4º. Ciclo</t>
  </si>
  <si>
    <t xml:space="preserve">A reexecução manual do teste, mesmo do teste de compatibilidade, a partir do 4º. ciclo de execuções, deve ser realizada para cada cenário de teste pelo analista de teste do time.
a) Caso o resultado dessa execução apresente defeito, esse deve ser registrado na ferramenta ALM ou GenTI para que o desenvolvedor corrija.
b) Quando o defeito registrado retornar como corrigido, o responsável deve reexecutar o teste e seguir o mesmo procedimento anterior a partir do item a).</t>
  </si>
  <si>
    <t>A execução do teste de compatibilidade deve ser realizada para cada cenário de teste identificado pelo analista de teste do time. Caso o resultado dessa execução apresente defeito, esse deve ser registrado para que o desenvolvedor corrija. Quando o defeito retornar como corrigido, o responsável deve reexecutar o teste e seguir o mesmo procedimento anterior até que novos defeitos não sejam identificados. Se, na 3ª execução desse caso de teste, ainda houver defeito registrado, a partir da 4ª execução desse mesmo cenário de teste, a tarefa passa a ser registrada pelo item 6.1.5 deste guia.</t>
  </si>
  <si>
    <t>A alteração do cenário de teste, quando necessária, deve ser realizada pelo analista de teste do time e deve caracterizar o teste que será executado para determinada parte da HU.</t>
  </si>
  <si>
    <t>Por sprint</t>
  </si>
  <si>
    <t>A planilha deve conter as informações que identifiquem quais testes foram realizados, vinculando a história de usuário, a funcionalidade, os cenários construídos, os scripts de automatização criados (se houver) e as runners de execução dos scripts (se houver)</t>
  </si>
  <si>
    <t>Por cenário de teste</t>
  </si>
  <si>
    <t>Por Configuração manual</t>
  </si>
  <si>
    <t>A preparação de ambiente de desenvolvimento de teste com instalação e configuração das ferramentas necessárias à codificação e execução dos testes é realizada uma única vez por tipo de canal (web ou mobile) ou tipo de teste (funcional ou não funcional), pelo analista de teste, de forma manual, para viabilizar a realização dos testes necessários ao time.</t>
  </si>
  <si>
    <t>A preparação e configuração do projeto com a linguagem/framework adequado é realizada uma única vez no início da codificação do projeto pelo analista de em teste, de forma manual, para viabilizar a realização do teste unitário ou serviço/API.</t>
  </si>
  <si>
    <t xml:space="preserve">A codificação do script de teste deve ocorrer para cada cenário de teste em determinada parte da HU e deve representar o teste completo que será executado.
Para teste de interface web ou mobile, utilizar o FTABB (feature, steps e runner) e ferramenta de apresentação dos resultados dos testes executados.
Para testes unitários da linguagem Cobol, utilizar o T-Rexx.
Para outros testes, utilizar as ferramentas mais adequadas a cada caso.
Sempre que possível, incluir a chamada automática do qMassa como tratamento de massa de dados no script de teste.</t>
  </si>
  <si>
    <t xml:space="preserve">A massa de dados deve ser preparada para cada cenário de teste pelo analista de teste do time e deve viabilizar a execução do teste para determinada parte da HU.
Sempre que possível, incluir a chamada automática do qMassa como tratamento de massa de dados no script de teste.</t>
  </si>
  <si>
    <t>Por cada nova versão do aplicativo no qTeste</t>
  </si>
  <si>
    <t xml:space="preserve">Este item aborda os seguintes passos:
a) A atualização da versão dos scripts para cada nova versão do aplicativo (subir o aplicativo no qTeste) ou cadastrar uma nova suite (apontar o caminho do .jar novo que contém os scripts) na ferramenta qTeste.
b) Preencher ambiente e contexto
c) Selecionar as runners e mandar o qTeste executar
d) Caso o resultado da execução dos testes não apresente defeito, o resultado positivo sobre os testes deverá ser informado, preferencialmente, por meio de uma ferramenta automatizada de apresentação dos resultados dos testes acessível ao time.
e) Caso o resultado dessa execução apresente defeito, esse deve ser registrado conforme orientações do item 6.2.8 deste guia.</t>
  </si>
  <si>
    <t>Por defeito registrado para o desenvolvedor</t>
  </si>
  <si>
    <t>Este item aborda os seguintes passos: 1) A identificação e análise manual do defeito na execução dos testes pelo qTeste deve ser registrada na ferramenta ALM ou GenTI para que o desenvolvedor corrija. 2) Quando o defeito registrado retornar como corrigido, o responsável deve reexecutar o teste e seguir e seguir os passos abaixo: a) Caso o resultado não apresente defeito, o resultado positivo sobre os testes deverá ser informado, preferencialmente, por meio de uma ferramenta automatizada de apresentação dos resultados dos testes acessível ao time. b) Caso ainda apresente defeito, esse deverá ser registrado seguindo os passos a partir do item 1 acima. Se, na 3ª execução desse cenário de teste, ainda houver defeito registrado, a partir da 4ª execução desse mesmo cenário de teste, a tarefa passa a ser registrada pelo item 6.1.5 deste guia.</t>
  </si>
  <si>
    <t xml:space="preserve">Este item aborda os seguintes passos: 1) O disparo manual de execução automatizada do script de teste deve ser realizado pelo analista de teste do time. a) Caso o resultado não apresente defeito, o resultado positivo sobre os testes deverá ser informado, preferencialmente, por meio de uma ferramenta automatizada de apresentação dos resultados dos testes acessível ao time. b) Caso o resultado dessa execução apresente defeito, esse deve ser registrado na ferramenta ALM ou GenTI para que o desenvolvedor corrija. c) Quando o defeito registrado retornar como corrigido, o responsável deve reexecutar o teste e seguir o mesmo procedimento anterior a partir do
item a).
d) Se, na 3ª execução desse cenário de teste, ainda
houver defeito registrado, a partir da 4ª execução
desse mesmo cenário de teste, a tarefa passa a
ser registrada pelo item 6.1.5 deste guia.
2) A execução automatizada do script pela ferramenta do
qTeste está prevista dentro do item 6.2.8.
</t>
  </si>
  <si>
    <t xml:space="preserve">A alteração do script de teste, quando necessária, deve ser executada para cada cenário de teste onde não houver alteração da funcionalidade.
Se houver alteração de regra de negócio, deverá ser considerada a criação de novo script.
Para testes de interface web ou mobile, utilizar o FTABB (feature, steps e runner).
Para outros testes, utilizar as ferramentas mais adequadas a cada caso.
Sempre que possível, incluir a chamada automática do qMassa como tratamento de massa de dados no script de teste.</t>
  </si>
  <si>
    <t>Por Suíte de execução de script de Teste</t>
  </si>
  <si>
    <t>A criação e implantação de uma suíte para execução conjunta de scripts de testes automatizados deve ser realizada pelo analista de testes e deve viabilizar a automatização da execução sequencial ou simultânea de um conjunto de testes.</t>
  </si>
  <si>
    <t>A alteração da suíte para execução conjunta de scripts de testes automatizados, quando necessária, deve ser realizada pelo analista de testes e deve viabilizar a automatização da execução sequencial ou simultânea de um conjunto de testes.</t>
  </si>
  <si>
    <t>Por Escopo</t>
  </si>
  <si>
    <t>A construção de script com código customizado ocorre quando algum tipo de teste funcional ou não funcional necessário a time precisa ser customizado em relação a padrões existes. Essa atividade é realizada pelo Analista responsável pela qualidade em testes no time ou outro analista de testes do time.</t>
  </si>
  <si>
    <t>Por sprint do time</t>
  </si>
  <si>
    <t>Por escopo de teste não funcional</t>
  </si>
  <si>
    <t>O Relatório de Testes não funcionais é o documento produzido exclusivamente pelo Analista responsável pela qualidade em testes no time que seja especialista no teste não funcional realizado e que tenha sido o executor do teste. Nesse documento, é apresentado o parecer técnico geral dos testes não funcionais realizados para o escopo completo desse tipo de teste independentemente do tempo necessário para a realização e conclusão desses testes.</t>
  </si>
  <si>
    <t>Por Atendimento</t>
  </si>
  <si>
    <t>A realização de repasse técnico de conhecimento relacionado a processos ou ferramentas ocorre quando o analista de teste prepara conteúdo de instrução e instrui membros do seu time sobre as atividades ou ferramentas relacionadas aos testes necessários ao time (por dedicação similar a 1h a 3h de trabalho), sejam funcionais ou não funcionais.</t>
  </si>
  <si>
    <t>A preparação e realização de repasse técnico de conhecimento relacionado a processos ou ferramentas ocorre quando o analista de teste prepara conteúdo de instrução e instrui membros do seu time sobre as atividades ou ferramentas relacionadas aos testes necessários ao time (por dedicação similar a 6h a 8h de trabalho), sejam funcionais ou não funcionais.</t>
  </si>
  <si>
    <t>A preparação e realização de repasse técnico de conhecimento relacionado a processos ou ferramentas ocorre quando o analista de teste prepara conteúdo de instrução e realiza apresentação formal para público superior a 20 pessoas em evento de guilda ou live, evento Atuação ou formatos análogos sempre por convite de organizador do evento do Banco do Brasil sobre as atividades ou ferramentas relacionadas a testes.</t>
  </si>
  <si>
    <t/>
  </si>
  <si>
    <t xml:space="preserve"> Guia - Vrs 2.21</t>
  </si>
  <si>
    <t>Plataforma</t>
  </si>
  <si>
    <t xml:space="preserve">Unidade de medida </t>
  </si>
  <si>
    <t xml:space="preserve">Descrição da complexidade </t>
  </si>
  <si>
    <t xml:space="preserve">USTIBB
Unitário</t>
  </si>
  <si>
    <t>USTIBB Total</t>
  </si>
  <si>
    <t>Componente/Item</t>
  </si>
  <si>
    <t>Plataforma Distribuída</t>
  </si>
  <si>
    <t>Padrão</t>
  </si>
  <si>
    <t xml:space="preserve">	qgd-credenciamento-api/src/main/java/br/com/bb/qgd/models/PedidoCan.java#d544bdb2b0
	qgd-credenciamento-rotinas/src/main/java/br/com/bb/qgd/dao/LoteDao.java#6c4efea60f
	qgd-credenciamento-rotinas/src/main/java/br/com/bb/qgd/models/pedidos/Lote.java#6c4efea60f
	qgd-credenciamento-rotinas/src/main/java/br/com/bb/qgd/models/pedidos/Endereco.java#937c701ea2
	qgd-credenciamento-rotinas/src/main/java/br/com/bb/qgd/models/pedidos/Fornecedores.java#937c701ea2
	qgd-credenciamento-rotinas/src/main/java/br/com/bb/qgd/dao/CircuitoDao.java#ff1d5665e7
	qgd-credenciamento-rotinas/src/main/java/br/com/bb/qgd/models/InternetCrd.java#ff1d5665e7
	qgd-credenciamento-rotinas/src/main/java/br/com/bb/qgd/models/Requisicao.java#ff1d5665e7
	qgd-credenciamento-rotinas/src/main/java/br/com/bb/qgd/models/RequisicaoInstalacaoInternetCredenciamento.java#ff1d5665e7
	qgd-credenciamento-rotinas/src/main/java/br/com/bb/qgd/services/CircuitoService.java#ff1d5665e7
	qgd-credenciamento-rotinas/src/main/java/br/com/bb/qgd/services/RequisicaoService.java#ff1d5665e7
	qgd-credenciamento-rotinas/src/main/java/br/com/bb/qgd/dao/PedidosDao.java#b3b3373597
	qgd-credenciamento-rotinas/src/main/java/br/com/bb/qgd/models/Pedidos.java#b3b3373597
	qgd-credenciamento-rotinas/src/main/java/br/com/bb/qgd/rest/RotinasResource.java#b3b3373597
	qgd-credenciamento-rotinas/src/main/java/br/com/bb/qgd/config/AppConfig.java#5a8ef0b0c8
	qgd-credenciamento-rotinas/src/main/java/br/com/bb/qgd/exceptions/ChavesMonitoradasSistema.java#5a8ef0b0c8
	qgd-credenciamento-rotinas/src/main/java/br/com/bb/qgd/exceptions/ErrosSistema.java#5a8ef0b0c8
	qgd-credenciamento-rotinas/src/main/java/br/com/bb/qgd/integration/InterfaceConsumidor.java#5a8ef0b0c8
	qgd-credenciamento-rotinas/src/main/java/br/com/bb/qgd/rest/HelloWorldResources.java#5a8ef0b0c8
</t>
  </si>
  <si>
    <t>Alteração de Objetos de Integração e Negócio Java</t>
  </si>
  <si>
    <t xml:space="preserve">	qgd-controle-pedidos/src/main/java/br/com/bb/qgd/models/PedidoAed.java#8d8da51fd3
	qgd-controle-pedidos/src/main/java/br/com/bb/qgd/rest/PedidosAedResource.java#8d8da51fd3
	qgd-controle-pedidos/src/main/java/br/com/bb/qgd/models/Pedido.java#90d962599e
	qgd-controle-pedidos/src/main/java/br/com/bb/qgd/models/PedidoAlt.java#90d962599e
	qgd-controle-pedidos/src/main/java/br/com/bb/qgd/rest/PedidosAltResource.java#90d962599e
	qgd-controle-pedidos/src/main/java/br/com/bb/qgd/rest/PedidosResource.java#90d962599e
	qgd-credenciamento-api/src/main/java/br/com/bb/qgd/dao/PedidoCancelamentoDao.java#d5a67b7f99
	qgd-credenciamento-api/src/main/java/br/com/bb/qgd/dao/ProtocoloDao.java#d5a67b7f99
	qgd-credenciamento-api/src/main/java/br/com/bb/qgd/models/Protocolo.java#d5a67b7f99
	qgd-credenciamento-api/src/main/java/br/com/bb/qgd/models/Pedido.java#2a999d1973
	qgd-credenciamento-api/src/main/java/br/com/bb/qgd/rest/PedidosResource.java#0e83919d2d
	qgd-credenciamento-api/src/main/java/br/com/bb/qgd/dao/PedidoDao.java#c15e3a676b
	qgd-credenciamento-api/src/main/java/br/com/bb/qgd/rest/ProtocoloResource.java#5fee39224e
	qgd-credenciamento-rotinas/src/main/java/br/com/bb/qgd/dao/LoteDao.java#a23466f953
	qgd-credenciamento-rotinas/src/main/java/br/com/bb/qgd/dao/PedidosDao.java#a23466f953
	qgd-credenciamento-rotinas/src/main/java/br/com/bb/qgd/services/RotinasService.java#a23466f953
	qgd-credenciamento-rotinas/src/main/java/br/com/bb/qgd/services/CircuitoService.java#2a1f891fa5
	qgd-credenciamento-rotinas/src/main/java/br/com/bb/qgd/services/RequisicaoService.java#26740d0d1b
	qgd-credenciamento-rotinas/src/main/java/br/com/bb/qgd/models/RequisicaoCancelamentoCircuito.java#26436b446a
	qgd-credenciamento-rotinas/src/main/java/br/com/bb/qgd/dao/CircuitoDao.java#261c20520c
	qgd-credenciamento-rotinas/src/main/java/br/com/bb/qgd/models/pedidos/Endereco.java#261c20520c
	qgd-credenciamento-rotinas/src/main/java/br/com/bb/qgd/utils/Utils.java#261c20520c
	qgd-credenciamento-rotinas/src/main/java/br/com/bb/qgd/models/pedidos/Pedidos.java#8396059c73
	qgd-credenciamento-rotinas/src/main/java/br/com/bb/qgd/config/AppConfig.java#3e5887b2b2
	qgd-credenciamento-rotinas/src/main/java/br/com/bb/qgd/models/InternetCrd.java#937c701ea2
	qgd-credenciamento-rotinas/src/main/java/br/com/bb/qgd/rest/RotinasResource.java#ff1d5665e7
	qgd-gsti-api/src/main/java/br/com/bb/qgd/dao/FuncionarioDao.java#a0fb4b2e37
	qgd-gsti-api/src/main/java/br/com/bb/qgd/models/Funcionario.java#a0fb4b2e37
	qgd-gsti-api/src/main/java/br/com/bb/qgd/dao/CircuitoDao.java#5762fdad5e
	qgd-gsti-api/src/main/java/br/com/bb/qgd/models/Circuito.java#5762fdad5e
	qgd-gsti-api/src/main/java/br/com/bb/qgd/rest/CircuitoResource.java#c28b21d9c0
</t>
  </si>
  <si>
    <t xml:space="preserve">	qgd-credenciamento-api/src/main/java/br/com/bb/qgd/models/PedidoCan.java#d5a67b7f99
	qgd-credenciamento-rotinas/src/main/java/br/com/bb/qgd/rest/HelloWorldResources.java#b3b3373597
</t>
  </si>
  <si>
    <t xml:space="preserve">	qgd-credenciamento-api/src/test/java/br/com/bb/qgd/HelloWorldResourceTest.java#46716ba106
	qgd-credenciamento-api/src/test/java/br/com/bb/qgd/rest/PedidosResourceTest.java#46716ba106
	qgd-credenciamento-rotinas/src/test/java/br/com/bb/qgd/HelloWorldResourceTest.java#5a8ef0b0c8
	qgd-credenciamento-rotinas/src/test/java/br/com/bb/qgd/NativeHelloWorldResourceIT.java#5a8ef0b0c8
</t>
  </si>
  <si>
    <t xml:space="preserve">	qgd-credenciamento-estatico/src/app/spas/qgd/desativacao/desativacao-app.html#c73a485233
	qgd-credenciamento-estatico/src/app/spas/qgd/desativacao/desativacao-tpl.html#c73a485233
	qgd-credenciamento-estatico/src/app/spas/qgd/consultar-pedidos/consultar-pedidos-tpl.html#b3821d2895
	qgd-credenciamento-rotinas/src/main/resources/META-INF/resources/index.html#5a8ef0b0c8
</t>
  </si>
  <si>
    <t xml:space="preserve">	qgd-credenciamento-estatico/src/app/spas/qgd/consultar-pedidos/consultar-pedidos-tpl.html#68cdb26798
	qgd-credenciamento-estatico/src/app/spas/qgd/solicitar-instalacao/modals/modal-confirmacao-cancelar-circuito.html#a34bb7db29
	qgd-credenciamento-estatico/src/app/spas/qgd/solicitar-instalacao/modals/modal-aviso-cancelar.html#8fb29f6851
	qgd-credenciamento-estatico/src/app/spas/qgd/solicitar-instalacao/solicitar-instalacao-tpl.html#6c615aac38
	qgd-credenciamento-estatico/src/app/spas/qgd/solicitar-instalacao/solicitar-instalacao-app.html#8e1243dc5e
	qgd-credenciamento-estatico/src/app/spas/qgd/consultar-pedidos/consultar-pedidos-app.html#a74e04213b
	qgd-estatico/src/app/spas/qgd/nova-conectividade/solicitar-instalacao/solicitar-instalacao-tpl.html#107aba5e93
	qgd-estatico/src/app/spas/qgd/nova-conectividade/solicitar-alteracao/solicitar-alteracao-tpl.html#6c70939bfa
	qgd-estatico/src/app/spas/qgd/site-ti/detalhar/detalhar-sites-ti.html#c0dbfd9174
</t>
  </si>
  <si>
    <t xml:space="preserve">	qgd-credenciamento-estatico/src/app/spas/qgd/desativacao/desativacao-controller.js#c73a485233
	qgd-credenciamento-estatico/src/app/spas/qgd/desativacao/desativacao-modules.js#c73a485233
	qgd-credenciamento-estatico/src/app/spas/qgd/desativacao/desativacao-routes.js#c73a485233
	qgd-credenciamento-estatico/src/app/spas/qgd/desativacao/desativacao-services.js#c73a485233
	spec/consultar-pedidos-spec.js#b3821d2895
	spec/solicitar-instalacao-spec.js#b3821d2895
	qgd-credenciamento-estatico/src/app/spas/qgd/consultar-pedidos/consultar-pedidos-controller.js#b3821d2895
	qgd-credenciamento-estatico/src/app/spas/qgd/consultar-pedidos/consultar-pedidos-services.js#b3821d2895
	qgd-credenciamento-estatico/src/app/spas/qgd/solicitar-instalacao/solicitar-instalacao-controller.js#b3821d2895
	qgd-credenciamento-estatico/src/app/spas/qgd/solicitar-instalacao/solicitar-instalacao-services.js#b3821d2895
	spec/2-solicitar-alteracao-nova-conectividade-spec.js#4eecc43d44
	spec/solicitar-alteracao-nova-conectividade-spec.js#0d204e8e3e
	spec/solicitar-instalacao-nova-conectividade-spec.js#0d204e8e3e
	spec/solicitar-internet-descentralizada-controller-spec.js#0d204e8e3e
	spec/cadastrar-site-ti-controller-spec.js#369ae92674
	spec/consultar-pedidos-nova-conectividade-spec.js#369ae92674
	spec/dashboard-siteTi-controller-spec.js#369ae92674
	spec/desativar-circuito-nova-conectividade-controller-spec.js#369ae92674
	spec/detalhar-circuitos-controller-spec.js#369ae92674
	spec/detalhar-sites-ti-controller-spec.js#369ae92674
	spec/form-cadastro-alteracao-sites-ti-componete-spec.js#369ae92674
	spec/grafico-coluna-siteTi-controller-spec.js#369ae92674
	spec/grafico-pizza-siteTi-controller-spec.js#369ae92674
	spec/listar-siteTi-controller-spec.js#369ae92674
</t>
  </si>
  <si>
    <t xml:space="preserve">	qgd-credenciamento-estatico/src/app/spas/qgd/consultar-pedidos/consultar-pedidos-controller.js#452dba00fd
	qgd-credenciamento-estatico/src/app/spas/qgd/desativacao/desativacao-controller.js#452dba00fd
	qgd-credenciamento-estatico/src/app/spas/qgd/solicitar-instalacao/solicitar-instalacao-controller.js#263dbdbcb3
	qgd-credenciamento-estatico/src/app/spas/qgd/solicitar-instalacao/solicitar-instalacao-services.js#c414022375
	qgd-credenciamento-estatico/src/app/spas/qgd/consultar-pedidos/consultar-pedidos-services.js#c245543ab4
	spec/consultar-pedidos-spec.js#9d5f082224
	qgd-credenciamento-estatico/src/app/spas/qgd/consultar-pedidos/consultar-pedidos-modules.js#8e1243dc5e
	qgd-credenciamento-estatico/src/app/spas/qgd/qgd-estatico-modules.js#8e1243dc5e
	qgd-credenciamento-estatico/src/app/spas/qgd/solicitar-instalacao/solicitar-instalacao-modules.js#8e1243dc5e
	qgd-credenciamento-estatico/src/app/spas/qgd/componentes/config/config.js#b3821d2895
	qgd-estatico/src/app/spas/qgd/nova-conectividade/solicitar-instalacao/solicitar-instalacao-controller.js#107aba5e93
	Gruntfile.js#8c81e6dcdb
	spec/solicitar-instalacao-nova-conectividade-spec.js#8b6f3b7333
	spec/solicitar-alteracao-nova-conectividade-spec.js#82b5dae966
	spec/consultar-pedidos-nova-conectividade-spec.js#fe04cf281e
	qgd-estatico/src/app/spas/qgd/componentes/config/config.js#fe04cf281e
	qgd-estatico/src/app/spas/qgd/nova-conectividade/consultar-pedidos/consultar-pedidos-controller.js#fe04cf281e
	spec/solicitar-internet-descentralizada-controller-spec.js#244b3d3d4c
	spec/2-solicitar-alteracao-nova-conectividade-spec.js#dda16700be
	qgd-estatico/src/app/spas/qgd/nova-conectividade/solicitar-alteracao/solicitar-alteracao-controller.js#d3885736b9
</t>
  </si>
  <si>
    <t xml:space="preserve">	run/docker-compose-vpn.yaml#81ca111b89
	qgd-credenciamento-rotinas/pom.xml#5a8ef0b0c8
	run/docker-compose.yaml#5a8ef0b0c8
	qgd-credenciamento-rotinas/src/main/resources/application.properties#5a8ef0b0c8
</t>
  </si>
  <si>
    <t xml:space="preserve">	des-qgd-controle-pedidos/values.yaml#2e68bccc0e
	des-qgd-credenciamento-api/values.yaml#121a67ddcc
	des-qgd-credenciamento-controle-email/values.yaml#155fc3824d
	des-qgd-credenciamento-email/values.yaml#e5376536be
	des-qgd-credenciamento-rotinas/values.yaml#840d38359a
	des-qgd-gsti-api/values.yaml#1108390ac8
	prd-qgd-gsti-api/values.yaml#9c78ef2ae2
	qgd-controle-pedidos/pom.xml#8d8da51fd3
	qgd-credenciamento-api/pom.xml#d5a67b7f99
	run/docker-compose-vpn.yaml#64eb155c94
	qgd-credenciamento-api/src/main/resources/application.properties#64eb155c94
	package.json#68cdb26798
	config/dev.json#b3821d2895
	config/piloto.json#b3821d2895
	config/prod.json#b3821d2895
	qgd-credenciamento-rotinas/pom.xml#311f908582
	run/docker-compose-vpn.yaml#a23466f953
	run/docker-compose.yaml#8396059c73
	qgd-credenciamento-rotinas/src/main/resources/application.properties#8396059c73
	package.json#2e6d9d2836
	qgd-gsti-api/pom.xml#a0fb4b2e37
</t>
  </si>
  <si>
    <t>Tarefas correlacionadas à Implementação</t>
  </si>
  <si>
    <t xml:space="preserve">504588
502920
</t>
  </si>
  <si>
    <t>TOTAL GERAL DE SERVIÇOS (USTIBB)</t>
  </si>
  <si>
    <r>
      <rPr>
        <b/>
        <color rgb="FFFF0000"/>
        <family val="2"/>
        <sz val="9"/>
        <rFont val="Arial"/>
      </rPr>
      <t xml:space="preserve">Importante: </t>
    </r>
    <r>
      <rPr>
        <color theme="1"/>
        <family val="2"/>
        <sz val="9"/>
        <rFont val="Arial"/>
      </rPr>
      <t xml:space="preserve">As informações deste documento são confidenciais. O uso não autorizado é proibido. Uso exclusivo para funcionários da Stefanini. Por favor, considere o ambiente antes de imprimir. 
</t>
    </r>
    <r>
      <rPr>
        <b/>
        <color rgb="FFFF0000"/>
        <family val="2"/>
        <sz val="9"/>
        <rFont val="Arial"/>
      </rPr>
      <t/>
    </r>
  </si>
  <si>
    <r>
      <rPr>
        <b/>
        <color rgb="FFFF0000"/>
        <family val="2"/>
        <sz val="9"/>
        <rFont val="Arial"/>
      </rPr>
      <t xml:space="preserve">Important: </t>
    </r>
    <r>
      <rPr>
        <color theme="1"/>
        <family val="2"/>
        <sz val="9"/>
        <rFont val="Arial"/>
      </rPr>
      <t>The information on this document is confidential. Non-authorized use is prohibited. The use is exclusively destined for Stefanini employees. Please Consider the Environment Before Printing.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</si>
</sst>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 #,##0.00_-;_-* &quot;-&quot;??_-;_-@_-"/>
    <numFmt numFmtId="165" formatCode="00"/>
  </numFmts>
  <fonts count="24" x14ac:knownFonts="1">
    <font>
      <color theme="1"/>
      <family val="2"/>
      <scheme val="minor"/>
      <sz val="11"/>
      <name val="Calibri"/>
    </font>
    <font>
      <b/>
      <color theme="0"/>
      <family val="2"/>
      <sz val="12"/>
      <name val="Arial"/>
    </font>
    <font>
      <b/>
      <color theme="1"/>
      <family val="2"/>
      <scheme val="minor"/>
      <sz val="11"/>
      <name val="Calibri"/>
    </font>
    <font>
      <color rgb="FF000000"/>
      <family val="2"/>
      <sz val="10"/>
      <name val="Arial"/>
    </font>
    <font>
      <color rgb="FF000000"/>
      <family val="2"/>
      <scheme val="minor"/>
      <sz val="11"/>
      <name val="Calibri"/>
    </font>
    <font>
      <family val="2"/>
      <scheme val="minor"/>
      <sz val="11"/>
      <name val="Calibri"/>
    </font>
    <font>
      <u/>
      <color theme="1"/>
      <family val="2"/>
      <scheme val="minor"/>
      <sz val="11"/>
      <name val="Calibri"/>
    </font>
    <font>
      <color theme="1"/>
      <family val="2"/>
      <sz val="12"/>
      <name val="Arial"/>
    </font>
    <font>
      <b/>
      <color rgb="FFFF0000"/>
      <family val="2"/>
      <sz val="9"/>
      <name val="Arial"/>
    </font>
    <font>
      <b/>
      <color theme="1"/>
      <family val="2"/>
      <sz val="25"/>
      <name val="Arial"/>
    </font>
    <font>
      <b/>
      <color theme="1"/>
      <family val="2"/>
      <sz val="8"/>
      <name val="Arial"/>
    </font>
    <font>
      <b/>
      <color rgb="FFFF0000"/>
      <family val="2"/>
      <sz val="8"/>
      <name val="Arial"/>
    </font>
    <font>
      <b/>
      <color rgb="FFFF0000"/>
      <family val="2"/>
      <sz val="7"/>
      <name val="Arial"/>
    </font>
    <font>
      <b/>
      <color theme="1"/>
      <family val="2"/>
      <sz val="12"/>
      <name val="Arial"/>
    </font>
    <font>
      <family val="2"/>
      <sz val="12"/>
      <name val="Arial"/>
    </font>
    <font>
      <color rgb="FF000000"/>
      <family val="2"/>
      <sz val="12"/>
      <name val="Arial"/>
    </font>
    <font>
      <b/>
      <color theme="1"/>
      <family val="2"/>
      <scheme val="minor"/>
      <sz val="12"/>
      <name val="Calibri"/>
    </font>
    <font>
      <color rgb="FF000000"/>
      <family val="2"/>
      <sz val="12"/>
      <name val="Calibri"/>
    </font>
    <font>
      <color theme="1"/>
      <family val="2"/>
      <scheme val="minor"/>
      <sz val="12"/>
      <name val="Calibri"/>
    </font>
    <font>
      <b/>
      <color rgb="FF0000CC"/>
      <family val="2"/>
      <scheme val="minor"/>
      <sz val="12"/>
      <name val="Calibri"/>
    </font>
    <font>
      <b/>
      <color theme="0"/>
      <family val="2"/>
      <sz val="14"/>
      <name val="Arial"/>
    </font>
    <font>
      <b/>
      <color theme="1"/>
      <family val="2"/>
      <sz val="14"/>
      <name val="Arial"/>
    </font>
    <font>
      <b/>
      <color rgb="FF0000CC"/>
      <family val="2"/>
      <sz val="14"/>
      <name val="Arial"/>
    </font>
    <font>
      <color theme="1"/>
      <family val="2"/>
      <sz val="9"/>
      <name val="Arial"/>
    </font>
  </fonts>
  <fills count="10">
    <fill>
      <patternFill patternType="none"/>
    </fill>
    <fill>
      <patternFill patternType="gray125"/>
    </fill>
    <fill>
      <patternFill patternType="solid">
        <fgColor theme="1"/>
        <bgColor indexed="64"/>
      </patternFill>
    </fill>
    <fill>
      <patternFill patternType="solid">
        <fgColor theme="0" tint="-0.249977111117893"/>
        <bgColor indexed="64"/>
      </patternFill>
    </fill>
    <fill>
      <patternFill patternType="solid">
        <fgColor theme="0" tint="-0.0499893185216834"/>
        <bgColor indexed="64"/>
      </patternFill>
    </fill>
    <fill>
      <patternFill patternType="solid">
        <fgColor theme="0" tint="-0.3499862666707358"/>
        <bgColor indexed="64"/>
      </patternFill>
    </fill>
    <fill>
      <patternFill patternType="solid">
        <fgColor rgb="FFFFFF00"/>
        <bgColor indexed="64"/>
      </patternFill>
    </fill>
    <fill>
      <patternFill patternType="solid">
        <fgColor theme="0"/>
        <bgColor indexed="64"/>
      </patternFill>
    </fill>
    <fill>
      <patternFill patternType="solid">
        <fgColor rgb="FF1E2854"/>
        <bgColor indexed="64"/>
      </patternFill>
    </fill>
    <fill>
      <patternFill patternType="solid">
        <fgColor rgb="FFFFFFFF"/>
        <bgColor rgb="FFF2F2F2"/>
      </patternFill>
    </fill>
  </fills>
  <borders count="20">
    <border>
      <left/>
      <right/>
      <top/>
      <bottom/>
      <diagonal/>
    </border>
    <border>
      <left style="thin">
        <color indexed="64"/>
      </left>
      <right/>
      <top/>
      <bottom/>
      <diagonal/>
    </border>
    <border>
      <left/>
      <right style="thin"/>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right style="thin"/>
      <top/>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style="thin">
        <color theme="0"/>
      </top>
      <bottom style="thin">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116">
    <xf numFmtId="0" fontId="0" fillId="0" borderId="0" xfId="0"/>
    <xf numFmtId="0" fontId="0" fillId="0" borderId="0" xfId="0" applyAlignment="1">
      <alignment horizontal="left" vertical="center"/>
    </xf>
    <xf numFmtId="0" fontId="0" fillId="0" borderId="0" xfId="0" applyAlignment="1">
      <alignment horizontal="left"/>
    </xf>
    <xf numFmtId="0" fontId="0" fillId="0" borderId="0" xfId="0" applyAlignment="1">
      <alignment horizontal="center" vertical="center"/>
    </xf>
    <xf numFmtId="164" fontId="0" fillId="0" borderId="0" xfId="0" applyNumberFormat="1" applyAlignment="1">
      <alignment horizontal="left" vertical="center"/>
    </xf>
    <xf numFmtId="0" fontId="1" fillId="2" borderId="1" xfId="0" applyFont="1" applyFill="1" applyBorder="1" applyAlignment="1">
      <alignment horizontal="center" vertical="center"/>
    </xf>
    <xf numFmtId="0" fontId="1" fillId="2" borderId="0" xfId="0" applyFont="1" applyFill="1" applyAlignment="1">
      <alignment horizontal="center" vertical="center"/>
    </xf>
    <xf numFmtId="0" fontId="1" fillId="2" borderId="2" xfId="0" applyFont="1" applyFill="1" applyBorder="1" applyAlignment="1">
      <alignment horizontal="center" vertical="center"/>
    </xf>
    <xf numFmtId="0" fontId="1" fillId="2" borderId="0" xfId="0" applyFont="1" applyFill="1" applyAlignment="1">
      <alignment vertical="center"/>
    </xf>
    <xf numFmtId="0" fontId="1" fillId="2" borderId="3" xfId="0" applyFont="1" applyFill="1" applyBorder="1" applyAlignment="1">
      <alignment horizontal="center" vertical="center"/>
    </xf>
    <xf numFmtId="0" fontId="0" fillId="0" borderId="3" xfId="0" applyBorder="1"/>
    <xf numFmtId="0" fontId="0" fillId="0" borderId="3" xfId="0" applyBorder="1" applyAlignment="1">
      <alignment horizontal="center" vertical="center"/>
    </xf>
    <xf numFmtId="164" fontId="0" fillId="0" borderId="3" xfId="0" applyNumberFormat="1" applyBorder="1" applyAlignment="1">
      <alignment horizontal="left" vertic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3" borderId="3" xfId="0" applyFont="1" applyFill="1" applyBorder="1"/>
    <xf numFmtId="0" fontId="2" fillId="3" borderId="5" xfId="0" applyFont="1" applyFill="1" applyBorder="1"/>
    <xf numFmtId="0" fontId="1" fillId="2" borderId="5"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0" xfId="0" applyFont="1" applyFill="1" applyAlignment="1">
      <alignment horizontal="center" vertical="center"/>
    </xf>
    <xf numFmtId="0" fontId="2" fillId="3" borderId="3" xfId="0" applyFont="1" applyFill="1" applyBorder="1" applyAlignment="1">
      <alignment horizontal="center"/>
    </xf>
    <xf numFmtId="0" fontId="0" fillId="5" borderId="3" xfId="0" applyFill="1" applyBorder="1"/>
    <xf numFmtId="0" fontId="2" fillId="5" borderId="3" xfId="0" applyFont="1" applyFill="1" applyBorder="1"/>
    <xf numFmtId="0" fontId="2" fillId="5" borderId="3" xfId="0" applyFont="1" applyFill="1" applyBorder="1" applyAlignment="1">
      <alignment horizontal="center"/>
    </xf>
    <xf numFmtId="164" fontId="0" fillId="5" borderId="3" xfId="0" applyNumberFormat="1" applyFill="1" applyBorder="1" applyAlignment="1">
      <alignment horizontal="left" vertical="center"/>
    </xf>
    <xf numFmtId="0" fontId="0" fillId="0" borderId="3" xfId="0" applyBorder="1" applyAlignment="1">
      <alignment vertical="center"/>
    </xf>
    <xf numFmtId="0" fontId="3" fillId="0" borderId="3" xfId="0" applyFont="1" applyBorder="1" applyAlignment="1">
      <alignment horizontal="left" vertical="center" wrapText="1"/>
    </xf>
    <xf numFmtId="0" fontId="0" fillId="0" borderId="3" xfId="0" applyBorder="1" applyAlignment="1">
      <alignment horizontal="left"/>
    </xf>
    <xf numFmtId="0" fontId="0" fillId="0" borderId="0" xfId="0" applyAlignment="1">
      <alignment horizontal="center"/>
    </xf>
    <xf numFmtId="164" fontId="3" fillId="0" borderId="3" xfId="0" applyNumberFormat="1" applyFont="1" applyBorder="1" applyAlignment="1">
      <alignment horizontal="left" vertical="center"/>
    </xf>
    <xf numFmtId="0" fontId="0" fillId="0" borderId="3" xfId="0" applyBorder="1" applyAlignment="1">
      <alignment horizontal="left" vertical="center"/>
    </xf>
    <xf numFmtId="0" fontId="3" fillId="0" borderId="3" xfId="0" applyFont="1" applyBorder="1" applyAlignment="1">
      <alignment horizontal="left" vertical="center"/>
    </xf>
    <xf numFmtId="0" fontId="3" fillId="0" borderId="3" xfId="0" applyFont="1" applyBorder="1" applyAlignment="1">
      <alignment horizontal="center" vertical="center"/>
    </xf>
    <xf numFmtId="0" fontId="3" fillId="0" borderId="3" xfId="0" applyFont="1" applyBorder="1" applyAlignment="1">
      <alignment vertical="center"/>
    </xf>
    <xf numFmtId="0" fontId="0" fillId="0" borderId="3" xfId="0" applyBorder="1" applyAlignment="1">
      <alignment horizontal="center"/>
    </xf>
    <xf numFmtId="0" fontId="0" fillId="0" borderId="6" xfId="0" applyBorder="1"/>
    <xf numFmtId="0" fontId="3" fillId="0" borderId="7" xfId="0" applyFont="1" applyBorder="1" applyAlignment="1">
      <alignment vertical="center" wrapText="1"/>
    </xf>
    <xf numFmtId="0" fontId="0" fillId="0" borderId="0" xfId="0" applyAlignment="1">
      <alignment horizontal="left" vertical="center" wrapText="1"/>
    </xf>
    <xf numFmtId="0" fontId="0" fillId="0" borderId="8" xfId="0" applyBorder="1" applyAlignment="1">
      <alignment horizontal="center"/>
    </xf>
    <xf numFmtId="164" fontId="0" fillId="0" borderId="8" xfId="0" applyNumberFormat="1" applyBorder="1" applyAlignment="1">
      <alignment horizontal="left" vertical="center"/>
    </xf>
    <xf numFmtId="0" fontId="4" fillId="0" borderId="0" xfId="0" applyFont="1" applyAlignment="1">
      <alignment vertical="center"/>
    </xf>
    <xf numFmtId="0" fontId="0" fillId="0" borderId="8"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vertical="center"/>
    </xf>
    <xf numFmtId="0" fontId="0" fillId="0" borderId="8" xfId="0" applyBorder="1"/>
    <xf numFmtId="0" fontId="3" fillId="0" borderId="8" xfId="0" applyFont="1" applyBorder="1" applyAlignment="1">
      <alignment horizontal="left" vertical="center" wrapText="1"/>
    </xf>
    <xf numFmtId="0" fontId="0" fillId="0" borderId="9" xfId="0" applyBorder="1" applyAlignment="1">
      <alignment horizontal="center" vertical="center"/>
    </xf>
    <xf numFmtId="0" fontId="0" fillId="0" borderId="3" xfId="0" applyBorder="1" applyAlignment="1">
      <alignment horizontal="left" vertical="center" wrapText="1"/>
    </xf>
    <xf numFmtId="0" fontId="0" fillId="0" borderId="9" xfId="0" applyBorder="1" applyAlignment="1">
      <alignment vertical="center"/>
    </xf>
    <xf numFmtId="0" fontId="0" fillId="0" borderId="9" xfId="0" applyBorder="1"/>
    <xf numFmtId="0" fontId="3" fillId="0" borderId="3" xfId="0" applyFont="1" applyBorder="1"/>
    <xf numFmtId="0" fontId="0" fillId="0" borderId="3" xfId="0" applyBorder="1" applyAlignment="1">
      <alignment wrapText="1"/>
    </xf>
    <xf numFmtId="0" fontId="0" fillId="0" borderId="10" xfId="0" applyBorder="1"/>
    <xf numFmtId="0" fontId="0" fillId="0" borderId="11" xfId="0" applyBorder="1" applyAlignment="1">
      <alignment vertical="center"/>
    </xf>
    <xf numFmtId="3" fontId="0" fillId="0" borderId="3" xfId="0" applyNumberFormat="1" applyBorder="1"/>
    <xf numFmtId="0" fontId="0" fillId="0" borderId="11" xfId="0" applyBorder="1"/>
    <xf numFmtId="0" fontId="0" fillId="0" borderId="12" xfId="0" applyBorder="1"/>
    <xf numFmtId="0" fontId="5" fillId="0" borderId="3" xfId="0" applyFont="1" applyBorder="1"/>
    <xf numFmtId="0" fontId="0" fillId="0" borderId="8" xfId="0" applyBorder="1" applyAlignment="1">
      <alignment horizontal="left" vertical="center"/>
    </xf>
    <xf numFmtId="3" fontId="0" fillId="0" borderId="8" xfId="0" applyNumberFormat="1" applyBorder="1"/>
    <xf numFmtId="164" fontId="0" fillId="0" borderId="3" xfId="0" applyNumberFormat="1" applyBorder="1" applyAlignment="1">
      <alignment vertical="center"/>
    </xf>
    <xf numFmtId="0" fontId="0" fillId="0" borderId="0" xfId="0" applyAlignment="1">
      <alignment vertical="top" wrapText="1"/>
    </xf>
    <xf numFmtId="0" fontId="6" fillId="0" borderId="3" xfId="0" applyFont="1" applyBorder="1" applyAlignment="1">
      <alignment horizontal="center" vertical="center"/>
    </xf>
    <xf numFmtId="0" fontId="0" fillId="6" borderId="0" xfId="0" applyFill="1"/>
    <xf numFmtId="0" fontId="0" fillId="6" borderId="3" xfId="0" applyFill="1" applyBorder="1"/>
    <xf numFmtId="164" fontId="0" fillId="0" borderId="11" xfId="0" applyNumberFormat="1" applyBorder="1" applyAlignment="1">
      <alignment horizontal="left" vertical="center"/>
    </xf>
    <xf numFmtId="0" fontId="0" fillId="0" borderId="3" xfId="0" applyBorder="1" applyAlignment="1">
      <alignment vertical="top"/>
    </xf>
    <xf numFmtId="165" fontId="7" fillId="0" borderId="0" xfId="0" applyNumberFormat="1" applyFont="1" applyAlignment="1" applyProtection="1">
      <alignment wrapText="1"/>
      <protection hidden="1"/>
    </xf>
    <xf numFmtId="0" fontId="0" fillId="0" borderId="0" xfId="0" applyAlignment="1" applyProtection="1">
      <alignment wrapText="1"/>
      <protection hidden="1"/>
    </xf>
    <xf numFmtId="0" fontId="0" fillId="0" borderId="0" xfId="0" applyAlignment="1" applyProtection="1">
      <alignment horizontal="center" vertical="center" wrapText="1"/>
      <protection hidden="1"/>
    </xf>
    <xf numFmtId="164" fontId="0" fillId="0" borderId="0" xfId="0" applyNumberFormat="1" applyAlignment="1" applyProtection="1">
      <alignment horizontal="center" vertical="center" wrapText="1"/>
      <protection hidden="1"/>
    </xf>
    <xf numFmtId="0" fontId="0" fillId="7" borderId="0" xfId="0" applyFill="1" applyAlignment="1" applyProtection="1">
      <alignment wrapText="1"/>
      <protection hidden="1"/>
    </xf>
    <xf numFmtId="165" fontId="7" fillId="0" borderId="0" xfId="0" applyNumberFormat="1" applyFont="1" applyAlignment="1" applyProtection="1">
      <alignment horizontal="center" wrapText="1"/>
      <protection hidden="1"/>
    </xf>
    <xf numFmtId="0" fontId="8" fillId="0" borderId="0" xfId="0" applyFont="1" applyAlignment="1" applyProtection="1">
      <alignment horizontal="left" vertical="center"/>
      <protection hidden="1"/>
    </xf>
    <xf numFmtId="0" fontId="9" fillId="0" borderId="0" xfId="0" applyFont="1" applyAlignment="1" applyProtection="1">
      <alignment horizontal="center" vertical="center" wrapText="1"/>
      <protection hidden="1"/>
    </xf>
    <xf numFmtId="0" fontId="9" fillId="7" borderId="0" xfId="0" applyFont="1" applyFill="1" applyAlignment="1" applyProtection="1">
      <alignment horizontal="center" vertical="center" wrapText="1"/>
      <protection hidden="1"/>
    </xf>
    <xf numFmtId="0" fontId="10" fillId="7" borderId="0" xfId="0" applyFont="1" applyFill="1" applyAlignment="1" applyProtection="1">
      <alignment horizontal="center" vertical="center" wrapText="1"/>
      <protection hidden="1"/>
    </xf>
    <xf numFmtId="0" fontId="11" fillId="7" borderId="0" xfId="0" applyFont="1" applyFill="1" applyAlignment="1" applyProtection="1">
      <alignment horizontal="left" vertical="center"/>
      <protection hidden="1"/>
    </xf>
    <xf numFmtId="0" fontId="12" fillId="7" borderId="0" xfId="0" applyFont="1" applyFill="1" applyAlignment="1" applyProtection="1">
      <alignment horizontal="right" vertical="center"/>
      <protection hidden="1"/>
    </xf>
    <xf numFmtId="165" fontId="13" fillId="8" borderId="13" xfId="0" applyNumberFormat="1" applyFont="1" applyFill="1" applyBorder="1" applyAlignment="1" applyProtection="1">
      <alignment wrapText="1"/>
      <protection hidden="1"/>
    </xf>
    <xf numFmtId="0" fontId="1" fillId="8" borderId="14" xfId="0" applyFont="1" applyFill="1" applyBorder="1" applyAlignment="1" applyProtection="1">
      <alignment horizontal="center" vertical="center"/>
      <protection hidden="1"/>
    </xf>
    <xf numFmtId="0" fontId="1" fillId="8" borderId="15" xfId="0" applyFont="1" applyFill="1" applyBorder="1" applyAlignment="1" applyProtection="1">
      <alignment horizontal="center" vertical="center"/>
      <protection hidden="1"/>
    </xf>
    <xf numFmtId="0" fontId="1" fillId="8" borderId="15" xfId="0" applyFont="1" applyFill="1" applyBorder="1" applyAlignment="1" applyProtection="1">
      <alignment horizontal="center" vertical="center" wrapText="1"/>
      <protection hidden="1"/>
    </xf>
    <xf numFmtId="0" fontId="1" fillId="0" borderId="0" xfId="0" applyFont="1" applyAlignment="1" applyProtection="1">
      <alignment horizontal="center" vertical="center" wrapText="1"/>
      <protection hidden="1"/>
    </xf>
    <xf numFmtId="165" fontId="1" fillId="8" borderId="3" xfId="0" applyNumberFormat="1" applyFont="1" applyFill="1" applyBorder="1" applyAlignment="1" applyProtection="1">
      <alignment horizontal="center" vertical="center" wrapText="1"/>
      <protection hidden="1"/>
    </xf>
    <xf numFmtId="0" fontId="1" fillId="8" borderId="9" xfId="0" applyFont="1" applyFill="1" applyBorder="1" applyAlignment="1" applyProtection="1">
      <alignment horizontal="center" vertical="center" wrapText="1"/>
      <protection hidden="1"/>
    </xf>
    <xf numFmtId="0" fontId="14" fillId="9" borderId="9" xfId="0" applyFont="1" applyFill="1" applyBorder="1" applyAlignment="1" applyProtection="1">
      <alignment horizontal="center" vertical="center" wrapText="1"/>
      <protection locked="0"/>
    </xf>
    <xf numFmtId="0" fontId="13" fillId="3" borderId="9" xfId="0" applyFont="1" applyFill="1" applyBorder="1" applyAlignment="1" applyProtection="1">
      <alignment horizontal="center" vertical="center" wrapText="1"/>
      <protection hidden="1"/>
    </xf>
    <xf numFmtId="0" fontId="15" fillId="9" borderId="9" xfId="0" applyFont="1" applyFill="1" applyBorder="1" applyAlignment="1" applyProtection="1">
      <alignment horizontal="center" vertical="center" wrapText="1"/>
      <protection locked="0"/>
    </xf>
    <xf numFmtId="0" fontId="16" fillId="3" borderId="9" xfId="0" applyFont="1" applyFill="1" applyBorder="1" applyAlignment="1" applyProtection="1">
      <alignment horizontal="center" vertical="center" wrapText="1"/>
      <protection hidden="1"/>
    </xf>
    <xf numFmtId="0" fontId="17" fillId="9" borderId="9" xfId="0" applyFont="1" applyFill="1" applyBorder="1" applyAlignment="1" applyProtection="1">
      <alignment horizontal="center" vertical="center" wrapText="1"/>
      <protection locked="0"/>
    </xf>
    <xf numFmtId="0" fontId="18" fillId="7" borderId="9" xfId="0" applyFont="1" applyFill="1" applyBorder="1" applyAlignment="1" applyProtection="1">
      <alignment horizontal="left" vertical="center" wrapText="1"/>
      <protection locked="0"/>
    </xf>
    <xf numFmtId="164" fontId="13" fillId="3" borderId="9" xfId="0" applyNumberFormat="1" applyFont="1" applyFill="1" applyBorder="1" applyAlignment="1" applyProtection="1">
      <alignment horizontal="center" vertical="center" wrapText="1"/>
      <protection hidden="1"/>
    </xf>
    <xf numFmtId="164" fontId="19" fillId="3" borderId="9" xfId="0" applyNumberFormat="1" applyFont="1" applyFill="1" applyBorder="1" applyAlignment="1" applyProtection="1">
      <alignment horizontal="center" vertical="center" wrapText="1"/>
      <protection hidden="1"/>
    </xf>
    <xf numFmtId="0" fontId="1" fillId="8" borderId="3" xfId="0" applyFont="1" applyFill="1" applyBorder="1" applyAlignment="1" applyProtection="1">
      <alignment horizontal="center" vertical="center" wrapText="1"/>
      <protection hidden="1"/>
    </xf>
    <xf numFmtId="0" fontId="14" fillId="9" borderId="3" xfId="0" applyFont="1" applyFill="1" applyBorder="1" applyAlignment="1" applyProtection="1">
      <alignment horizontal="center" vertical="center" wrapText="1"/>
      <protection locked="0"/>
    </xf>
    <xf numFmtId="0" fontId="13" fillId="3" borderId="3" xfId="0" applyFont="1" applyFill="1" applyBorder="1" applyAlignment="1" applyProtection="1">
      <alignment horizontal="center" vertical="center" wrapText="1"/>
      <protection hidden="1"/>
    </xf>
    <xf numFmtId="0" fontId="15" fillId="9" borderId="3" xfId="0" applyFont="1" applyFill="1" applyBorder="1" applyAlignment="1" applyProtection="1">
      <alignment horizontal="center" vertical="center" wrapText="1"/>
      <protection locked="0"/>
    </xf>
    <xf numFmtId="0" fontId="16" fillId="3" borderId="3" xfId="0" applyFont="1" applyFill="1" applyBorder="1" applyAlignment="1" applyProtection="1">
      <alignment horizontal="center" vertical="center" wrapText="1"/>
      <protection hidden="1"/>
    </xf>
    <xf numFmtId="0" fontId="17" fillId="9" borderId="3" xfId="0" applyFont="1" applyFill="1" applyBorder="1" applyAlignment="1" applyProtection="1">
      <alignment horizontal="center" vertical="center" wrapText="1"/>
      <protection locked="0"/>
    </xf>
    <xf numFmtId="0" fontId="18" fillId="7" borderId="3" xfId="0" applyFont="1" applyFill="1" applyBorder="1" applyAlignment="1" applyProtection="1">
      <alignment horizontal="left" vertical="center" wrapText="1"/>
      <protection locked="0"/>
    </xf>
    <xf numFmtId="164" fontId="13" fillId="3" borderId="3" xfId="0" applyNumberFormat="1" applyFont="1" applyFill="1" applyBorder="1" applyAlignment="1" applyProtection="1">
      <alignment horizontal="center" vertical="center" wrapText="1"/>
      <protection hidden="1"/>
    </xf>
    <xf numFmtId="164" fontId="19" fillId="3" borderId="3" xfId="0" applyNumberFormat="1" applyFont="1" applyFill="1" applyBorder="1" applyAlignment="1" applyProtection="1">
      <alignment horizontal="center" vertical="center" wrapText="1"/>
      <protection hidden="1"/>
    </xf>
    <xf numFmtId="0" fontId="14" fillId="7" borderId="3" xfId="0" applyFont="1" applyFill="1" applyBorder="1" applyAlignment="1" applyProtection="1">
      <alignment horizontal="center" vertical="center" wrapText="1"/>
      <protection locked="0"/>
    </xf>
    <xf numFmtId="0" fontId="7" fillId="7" borderId="3" xfId="0" applyFont="1" applyFill="1" applyBorder="1" applyAlignment="1" applyProtection="1">
      <alignment horizontal="center" vertical="center" wrapText="1"/>
      <protection locked="0"/>
    </xf>
    <xf numFmtId="0" fontId="18" fillId="7" borderId="3" xfId="0" applyFont="1" applyFill="1" applyBorder="1" applyAlignment="1" applyProtection="1">
      <alignment horizontal="center" vertical="center" wrapText="1"/>
      <protection locked="0"/>
    </xf>
    <xf numFmtId="165" fontId="1" fillId="8" borderId="16" xfId="0" applyNumberFormat="1" applyFont="1" applyFill="1" applyBorder="1" applyAlignment="1" applyProtection="1">
      <alignment wrapText="1"/>
      <protection hidden="1"/>
    </xf>
    <xf numFmtId="165" fontId="1" fillId="8" borderId="17" xfId="0" applyNumberFormat="1" applyFont="1" applyFill="1" applyBorder="1" applyAlignment="1" applyProtection="1">
      <alignment wrapText="1"/>
      <protection hidden="1"/>
    </xf>
    <xf numFmtId="165" fontId="1" fillId="8" borderId="16" xfId="0" applyNumberFormat="1" applyFont="1" applyFill="1" applyBorder="1" applyAlignment="1" applyProtection="1">
      <alignment horizontal="center" vertical="center"/>
      <protection hidden="1"/>
    </xf>
    <xf numFmtId="165" fontId="20" fillId="8" borderId="16" xfId="0" applyNumberFormat="1" applyFont="1" applyFill="1" applyBorder="1" applyAlignment="1" applyProtection="1">
      <alignment horizontal="right"/>
      <protection hidden="1"/>
    </xf>
    <xf numFmtId="0" fontId="21" fillId="8" borderId="18" xfId="0" applyFont="1" applyFill="1" applyBorder="1" applyAlignment="1" applyProtection="1">
      <alignment wrapText="1"/>
      <protection hidden="1"/>
    </xf>
    <xf numFmtId="165" fontId="20" fillId="8" borderId="16" xfId="0" applyNumberFormat="1" applyFont="1" applyFill="1" applyBorder="1" applyAlignment="1" applyProtection="1">
      <alignment horizontal="right" vertical="center"/>
      <protection hidden="1"/>
    </xf>
    <xf numFmtId="164" fontId="22" fillId="0" borderId="19" xfId="0" applyNumberFormat="1" applyFont="1" applyBorder="1" applyAlignment="1" applyProtection="1">
      <alignment horizontal="center" vertical="center" wrapText="1"/>
      <protection hidden="1"/>
    </xf>
    <xf numFmtId="0" fontId="13" fillId="0" borderId="0" xfId="0" applyFont="1" applyAlignment="1" applyProtection="1">
      <alignment wrapText="1"/>
      <protection hidden="1"/>
    </xf>
    <xf numFmtId="165" fontId="23" fillId="0" borderId="0" xfId="0" applyNumberFormat="1" applyFont="1" applyAlignment="1" applyProtection="1">
      <alignment vertical="center"/>
      <protection hidden="1"/>
    </xf>
    <xf numFmtId="165" fontId="23" fillId="0" borderId="0" xfId="0" applyNumberFormat="1" applyFont="1" applyAlignment="1" applyProtection="1">
      <alignment vertical="center" wrapText="1"/>
      <protection hidden="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3.xml"/><Relationship Id="rId5"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 Id="rId3" Type="http://schemas.openxmlformats.org/officeDocument/2006/relationships/image" Target="../media/image3.jpeg"/><Relationship Id="rId4" Type="http://schemas.openxmlformats.org/officeDocument/2006/relationships/image" Target="../media/image4.jpeg"/><Relationship Id="rId5" Type="http://schemas.openxmlformats.org/officeDocument/2006/relationships/image" Target="../media/image1.jpeg"/><Relationship Id="rId6" Type="http://schemas.openxmlformats.org/officeDocument/2006/relationships/image" Target="../media/image3.jpeg"/><Relationship Id="rId7" Type="http://schemas.openxmlformats.org/officeDocument/2006/relationships/image" Target="../media/image2.jpeg"/><Relationship Id="rId8" Type="http://schemas.openxmlformats.org/officeDocument/2006/relationships/image" Target="../media/image1.jpeg"/><Relationship Id="rId9" Type="http://schemas.openxmlformats.org/officeDocument/2006/relationships/image" Target="../media/image3.jpeg"/><Relationship Id="rId10" Type="http://schemas.openxmlformats.org/officeDocument/2006/relationships/image" Target="../media/image2.jpeg"/><Relationship Id="rId11" Type="http://schemas.openxmlformats.org/officeDocument/2006/relationships/image" Target="../media/image1.jpeg"/><Relationship Id="rId12" Type="http://schemas.openxmlformats.org/officeDocument/2006/relationships/image" Target="../media/image5.png"/><Relationship Id="rId13" Type="http://schemas.openxmlformats.org/officeDocument/2006/relationships/image" Target="../media/image1.jpeg"/><Relationship Id="rId1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xdr:col>
      <xdr:colOff>807357</xdr:colOff>
      <xdr:row>0</xdr:row>
      <xdr:rowOff>0</xdr:rowOff>
    </xdr:from>
    <xdr:to>
      <xdr:col>3</xdr:col>
      <xdr:colOff>453573</xdr:colOff>
      <xdr:row>1</xdr:row>
      <xdr:rowOff>171633</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0</xdr:col>
      <xdr:colOff>0</xdr:colOff>
      <xdr:row>0</xdr:row>
      <xdr:rowOff>0</xdr:rowOff>
    </xdr:from>
    <xdr:to>
      <xdr:col>2</xdr:col>
      <xdr:colOff>1050759</xdr:colOff>
      <xdr:row>1</xdr:row>
      <xdr:rowOff>171633</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xdr:col>
      <xdr:colOff>431800</xdr:colOff>
      <xdr:row>0</xdr:row>
      <xdr:rowOff>1</xdr:rowOff>
    </xdr:from>
    <xdr:to>
      <xdr:col>4</xdr:col>
      <xdr:colOff>361225</xdr:colOff>
      <xdr:row>1</xdr:row>
      <xdr:rowOff>171634</xdr:rowOff>
    </xdr:to>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4</xdr:col>
      <xdr:colOff>334736</xdr:colOff>
      <xdr:row>0</xdr:row>
      <xdr:rowOff>0</xdr:rowOff>
    </xdr:from>
    <xdr:to>
      <xdr:col>5</xdr:col>
      <xdr:colOff>16239</xdr:colOff>
      <xdr:row>1</xdr:row>
      <xdr:rowOff>171633</xdr:rowOff>
    </xdr:to>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twoCellAnchor editAs="oneCell">
    <xdr:from>
      <xdr:col>4</xdr:col>
      <xdr:colOff>2311400</xdr:colOff>
      <xdr:row>0</xdr:row>
      <xdr:rowOff>1</xdr:rowOff>
    </xdr:from>
    <xdr:to>
      <xdr:col>5</xdr:col>
      <xdr:colOff>1958883</xdr:colOff>
      <xdr:row>1</xdr:row>
      <xdr:rowOff>171634</xdr:rowOff>
    </xdr:to>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twoCellAnchor editAs="oneCell">
    <xdr:from>
      <xdr:col>5</xdr:col>
      <xdr:colOff>1928586</xdr:colOff>
      <xdr:row>0</xdr:row>
      <xdr:rowOff>0</xdr:rowOff>
    </xdr:from>
    <xdr:to>
      <xdr:col>7</xdr:col>
      <xdr:colOff>438787</xdr:colOff>
      <xdr:row>1</xdr:row>
      <xdr:rowOff>171633</xdr:rowOff>
    </xdr:to>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twoCellAnchor editAs="oneCell">
    <xdr:from>
      <xdr:col>7</xdr:col>
      <xdr:colOff>381000</xdr:colOff>
      <xdr:row>0</xdr:row>
      <xdr:rowOff>1</xdr:rowOff>
    </xdr:from>
    <xdr:to>
      <xdr:col>8</xdr:col>
      <xdr:colOff>931453</xdr:colOff>
      <xdr:row>1</xdr:row>
      <xdr:rowOff>171634</xdr:rowOff>
    </xdr:to>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twoCellAnchor editAs="oneCell">
    <xdr:from>
      <xdr:col>8</xdr:col>
      <xdr:colOff>912586</xdr:colOff>
      <xdr:row>0</xdr:row>
      <xdr:rowOff>0</xdr:rowOff>
    </xdr:from>
    <xdr:to>
      <xdr:col>9</xdr:col>
      <xdr:colOff>1313816</xdr:colOff>
      <xdr:row>1</xdr:row>
      <xdr:rowOff>171633</xdr:rowOff>
    </xdr:to>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9</xdr:col>
      <xdr:colOff>1306606</xdr:colOff>
      <xdr:row>0</xdr:row>
      <xdr:rowOff>1</xdr:rowOff>
    </xdr:from>
    <xdr:to>
      <xdr:col>9</xdr:col>
      <xdr:colOff>3296157</xdr:colOff>
      <xdr:row>1</xdr:row>
      <xdr:rowOff>171634</xdr:rowOff>
    </xdr:to>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twoCellAnchor>
  <xdr:twoCellAnchor editAs="oneCell">
    <xdr:from>
      <xdr:col>9</xdr:col>
      <xdr:colOff>3263954</xdr:colOff>
      <xdr:row>0</xdr:row>
      <xdr:rowOff>0</xdr:rowOff>
    </xdr:from>
    <xdr:to>
      <xdr:col>9</xdr:col>
      <xdr:colOff>5237444</xdr:colOff>
      <xdr:row>1</xdr:row>
      <xdr:rowOff>171633</xdr:rowOff>
    </xdr:to>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twoCellAnchor>
  <xdr:twoCellAnchor editAs="oneCell">
    <xdr:from>
      <xdr:col>9</xdr:col>
      <xdr:colOff>5240618</xdr:colOff>
      <xdr:row>0</xdr:row>
      <xdr:rowOff>1</xdr:rowOff>
    </xdr:from>
    <xdr:to>
      <xdr:col>9</xdr:col>
      <xdr:colOff>7222436</xdr:colOff>
      <xdr:row>1</xdr:row>
      <xdr:rowOff>171634</xdr:rowOff>
    </xdr:to>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twoCellAnchor>
  <xdr:twoCellAnchor editAs="oneCell">
    <xdr:from>
      <xdr:col>9</xdr:col>
      <xdr:colOff>7203568</xdr:colOff>
      <xdr:row>0</xdr:row>
      <xdr:rowOff>0</xdr:rowOff>
    </xdr:from>
    <xdr:to>
      <xdr:col>11</xdr:col>
      <xdr:colOff>669067</xdr:colOff>
      <xdr:row>1</xdr:row>
      <xdr:rowOff>171633</xdr:rowOff>
    </xdr:to>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twoCellAnchor>
  <xdr:twoCellAnchor editAs="oneCell">
    <xdr:from>
      <xdr:col>11</xdr:col>
      <xdr:colOff>620806</xdr:colOff>
      <xdr:row>0</xdr:row>
      <xdr:rowOff>1</xdr:rowOff>
    </xdr:from>
    <xdr:to>
      <xdr:col>11</xdr:col>
      <xdr:colOff>2611477</xdr:colOff>
      <xdr:row>1</xdr:row>
      <xdr:rowOff>171634</xdr:rowOff>
    </xdr:to>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twoCellAnchor>
  <xdr:twoCellAnchor editAs="oneCell">
    <xdr:from>
      <xdr:col>11</xdr:col>
      <xdr:colOff>2579274</xdr:colOff>
      <xdr:row>0</xdr:row>
      <xdr:rowOff>0</xdr:rowOff>
    </xdr:from>
    <xdr:to>
      <xdr:col>13</xdr:col>
      <xdr:colOff>207459</xdr:colOff>
      <xdr:row>1</xdr:row>
      <xdr:rowOff>171633</xdr:rowOff>
    </xdr:to>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twoCellAnchor>
  <xdr:twoCellAnchor editAs="oneCell">
    <xdr:from>
      <xdr:col>2</xdr:col>
      <xdr:colOff>103115</xdr:colOff>
      <xdr:row>0</xdr:row>
      <xdr:rowOff>52294</xdr:rowOff>
    </xdr:from>
    <xdr:to>
      <xdr:col>3</xdr:col>
      <xdr:colOff>1959610</xdr:colOff>
      <xdr:row>0</xdr:row>
      <xdr:rowOff>821602</xdr:rowOff>
    </xdr:to>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twoCellAnchor>
  <xdr:twoCellAnchor editAs="oneCell">
    <xdr:from>
      <xdr:col>11</xdr:col>
      <xdr:colOff>3265074</xdr:colOff>
      <xdr:row>0</xdr:row>
      <xdr:rowOff>0</xdr:rowOff>
    </xdr:from>
    <xdr:to>
      <xdr:col>14</xdr:col>
      <xdr:colOff>16958</xdr:colOff>
      <xdr:row>1</xdr:row>
      <xdr:rowOff>171633</xdr:rowOff>
    </xdr:to>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twoCellAnchor>
  <xdr:twoCellAnchor editAs="oneCell">
    <xdr:from>
      <xdr:col>0</xdr:col>
      <xdr:colOff>59823</xdr:colOff>
      <xdr:row>0</xdr:row>
      <xdr:rowOff>539498</xdr:rowOff>
    </xdr:from>
    <xdr:to>
      <xdr:col>1</xdr:col>
      <xdr:colOff>630855</xdr:colOff>
      <xdr:row>1</xdr:row>
      <xdr:rowOff>133354</xdr:rowOff>
    </xdr:to>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6"/>
  <sheetViews>
    <sheetView workbookViewId="0" showGridLines="0" zoomScale="70" zoomScaleNormal="70">
      <pane xSplit="2" ySplit="3" topLeftCell="C4" activePane="bottomRight" state="frozen"/>
      <selection pane="bottomRight" activeCell="E14" sqref="E14"/>
    </sheetView>
  </sheetViews>
  <sheetFormatPr defaultRowHeight="15.6" outlineLevelRow="0" outlineLevelCol="0" x14ac:dyDescent="0.3" defaultColWidth="9.21875" customHeight="1"/>
  <cols>
    <col min="1" max="1" width="4" style="67" customWidth="1"/>
    <col min="2" max="2" width="9.44140625" style="67" customWidth="1"/>
    <col min="3" max="3" width="33.44140625" style="68" customWidth="1"/>
    <col min="4" max="4" width="29.44140625" style="69" customWidth="1"/>
    <col min="5" max="5" width="33.5546875" style="69" customWidth="1"/>
    <col min="6" max="6" width="29.44140625" style="69" customWidth="1"/>
    <col min="7" max="8" width="20.44140625" style="69" customWidth="1"/>
    <col min="9" max="9" width="22.44140625" style="69" customWidth="1"/>
    <col min="10" max="10" width="112.77734375" style="69" customWidth="1"/>
    <col min="11" max="11" width="9.21875" style="69" customWidth="1"/>
    <col min="12" max="12" width="47.21875" style="68" customWidth="1"/>
    <col min="13" max="13" width="15.21875" style="70" customWidth="1"/>
    <col min="14" max="14" width="12.5546875" style="69" customWidth="1"/>
    <col min="15" max="28" width="18.44140625" style="68" customWidth="1"/>
    <col min="29" max="33" width="9.21875" style="68" customWidth="1"/>
    <col min="34" max="34" width="10.44140625" style="68" customWidth="1"/>
    <col min="35" max="35" width="9.77734375" style="68" customWidth="1"/>
    <col min="36" max="36" width="10" style="68" customWidth="1"/>
    <col min="37" max="37" width="9.5546875" style="68" customWidth="1"/>
    <col min="38" max="38" width="10.5546875" style="68" customWidth="1"/>
    <col min="39" max="39" width="7.77734375" style="68" customWidth="1"/>
    <col min="40" max="40" width="16.44140625" style="68" customWidth="1"/>
    <col min="41" max="16384" width="9.21875" style="68" customWidth="1"/>
  </cols>
  <sheetData>
    <row r="1" ht="66" customHeight="1" spans="1:14" s="71" customFormat="1" x14ac:dyDescent="0.25">
      <c r="A1" s="72" t="s">
        <v>2291</v>
      </c>
      <c r="B1" s="72"/>
      <c r="C1" s="72"/>
      <c r="D1" s="72"/>
      <c r="E1" s="72"/>
      <c r="F1" s="72"/>
      <c r="G1" s="72"/>
      <c r="H1" s="72"/>
      <c r="I1" s="72"/>
      <c r="J1" s="72"/>
      <c r="K1" s="72"/>
      <c r="L1" s="72"/>
      <c r="M1" s="72"/>
      <c r="N1" s="72"/>
    </row>
    <row r="2" ht="13.5" customHeight="1" spans="1:28" s="71" customFormat="1" x14ac:dyDescent="0.25">
      <c r="A2" s="73" t="s">
        <v>2292</v>
      </c>
      <c r="B2" s="74"/>
      <c r="C2" s="75" t="s">
        <v>2291</v>
      </c>
      <c r="D2" s="75" t="s">
        <v>2291</v>
      </c>
      <c r="E2" s="75" t="s">
        <v>2291</v>
      </c>
      <c r="F2" s="75"/>
      <c r="G2" s="75" t="s">
        <v>2291</v>
      </c>
      <c r="H2" s="75" t="s">
        <v>2291</v>
      </c>
      <c r="I2" s="75"/>
      <c r="J2" s="75"/>
      <c r="K2" s="75" t="s">
        <v>2291</v>
      </c>
      <c r="L2" s="76" t="s">
        <v>2291</v>
      </c>
      <c r="M2" s="77"/>
      <c r="N2" s="78"/>
      <c r="O2" s="75"/>
      <c r="P2" s="75"/>
      <c r="Q2" s="75"/>
      <c r="R2" s="75"/>
      <c r="S2" s="75"/>
      <c r="T2" s="75"/>
      <c r="U2" s="75"/>
      <c r="V2" s="75"/>
      <c r="W2" s="75"/>
      <c r="X2" s="75"/>
      <c r="Y2" s="75"/>
      <c r="Z2" s="75"/>
      <c r="AA2" s="75"/>
      <c r="AB2" s="75"/>
    </row>
    <row r="3" ht="31.2" customHeight="1" spans="1:38" s="68" customFormat="1" x14ac:dyDescent="0.25">
      <c r="A3" s="79"/>
      <c r="B3" s="80" t="s">
        <v>12</v>
      </c>
      <c r="C3" s="81" t="s">
        <v>2291</v>
      </c>
      <c r="D3" s="81" t="s">
        <v>2291</v>
      </c>
      <c r="E3" s="81" t="s">
        <v>2291</v>
      </c>
      <c r="F3" s="81" t="s">
        <v>2293</v>
      </c>
      <c r="G3" s="81" t="s">
        <v>2291</v>
      </c>
      <c r="H3" s="82" t="s">
        <v>2291</v>
      </c>
      <c r="I3" s="82" t="s">
        <v>2294</v>
      </c>
      <c r="J3" s="82" t="s">
        <v>2295</v>
      </c>
      <c r="K3" s="82" t="s">
        <v>2291</v>
      </c>
      <c r="L3" s="82" t="s">
        <v>2291</v>
      </c>
      <c r="M3" s="82" t="s">
        <v>2296</v>
      </c>
      <c r="N3" s="82" t="s">
        <v>2297</v>
      </c>
      <c r="O3" s="83"/>
      <c r="P3" s="83"/>
      <c r="Q3" s="83"/>
      <c r="R3" s="83"/>
      <c r="S3" s="83"/>
      <c r="T3" s="83"/>
      <c r="U3" s="83"/>
      <c r="V3" s="83"/>
      <c r="W3" s="83"/>
      <c r="X3" s="83"/>
      <c r="Y3" s="83"/>
      <c r="Z3" s="83"/>
      <c r="AA3" s="83"/>
      <c r="AB3" s="83"/>
      <c r="AH3" s="68" t="s">
        <v>0</v>
      </c>
      <c r="AI3" s="68" t="s">
        <v>1</v>
      </c>
      <c r="AJ3" s="68" t="s">
        <v>2293</v>
      </c>
      <c r="AK3" s="68" t="s">
        <v>5</v>
      </c>
      <c r="AL3" s="68" t="s">
        <v>2298</v>
      </c>
    </row>
    <row r="4" spans="1:40" x14ac:dyDescent="0.25">
      <c r="A4" s="84">
        <v>1</v>
      </c>
      <c r="B4" s="85">
        <f>IFERROR(VLOOKUP(E4,'Banco de Dados'!$I$3:$L$1000,4,FALSE),"")</f>
      </c>
      <c r="C4" s="86" t="s">
        <v>84</v>
      </c>
      <c r="D4" s="86" t="s">
        <v>2299</v>
      </c>
      <c r="E4" s="86" t="s">
        <v>1079</v>
      </c>
      <c r="F4" s="87">
        <f>IFERROR(VLOOKUP(AJ4,'Banco de Dados'!$Q$3:$R$22,2,FALSE),"")</f>
      </c>
      <c r="G4" s="88" t="s">
        <v>2300</v>
      </c>
      <c r="H4" s="88" t="s">
        <v>27</v>
      </c>
      <c r="I4" s="87">
        <f>IFERROR(VLOOKUP(AN4,'Banco de Dados'!$AD$3:$AJ$10000,5,FALSE),"")</f>
      </c>
      <c r="J4" s="89">
        <f>IFERROR(VLOOKUP(AN4,'Banco de Dados'!$AD$3:$AJ$10000,7,FALSE),"")</f>
      </c>
      <c r="K4" s="90">
        <v>19</v>
      </c>
      <c r="L4" s="91" t="s">
        <v>2301</v>
      </c>
      <c r="M4" s="92">
        <f>IFERROR(VLOOKUP(AN4,'Banco de Dados'!$AD$3:$AJ$10000,6,FALSE),"")</f>
      </c>
      <c r="N4" s="93">
        <f t="shared" ref="N4:N35" si="0">IF(K4="",0,K4*M4)</f>
        <v>0</v>
      </c>
      <c r="O4" s="68"/>
      <c r="P4" s="68"/>
      <c r="Q4" s="68"/>
      <c r="R4" s="68"/>
      <c r="S4" s="68"/>
      <c r="T4" s="68"/>
      <c r="U4" s="68"/>
      <c r="V4" s="68"/>
      <c r="W4" s="68"/>
      <c r="X4" s="68"/>
      <c r="Y4" s="68"/>
      <c r="Z4" s="68"/>
      <c r="AA4" s="68"/>
      <c r="AB4" s="68"/>
      <c r="AH4" s="68" t="e">
        <f>VLOOKUP(C4,'Banco de Dados'!$A$3:$B$8,2,FALSE)</f>
        <v>#N/A</v>
      </c>
      <c r="AI4" s="68" t="e">
        <f>VLOOKUP(D4,'Banco de Dados'!$E$3:$F$49,2,FALSE)</f>
        <v>#N/A</v>
      </c>
      <c r="AJ4" s="68" t="e">
        <f>VLOOKUP(E4,'Banco de Dados'!$I$3:$J$900,2,FALSE)</f>
        <v>#N/A</v>
      </c>
      <c r="AK4" s="68" t="e">
        <f>VLOOKUP(E4,'Banco de Dados'!$I$3:$O$900,6,FALSE)</f>
        <v>#N/A</v>
      </c>
      <c r="AL4" s="68" t="e">
        <f>VLOOKUP(E4,'Banco de Dados'!$I$3:$O$900,7,FALSE)</f>
        <v>#N/A</v>
      </c>
      <c r="AM4" s="68" t="e">
        <f>VLOOKUP(E4,'Banco de Dados'!$I$3:$N$900,5,FALSE)</f>
        <v>#N/A</v>
      </c>
      <c r="AN4" s="68" t="e">
        <f t="shared" ref="AN4:AN35" si="1">CONCATENATE(AM4,"_",G4,"_",H4)</f>
        <v>#N/A</v>
      </c>
    </row>
    <row r="5" spans="1:40" x14ac:dyDescent="0.25">
      <c r="A5" s="84">
        <v>2</v>
      </c>
      <c r="B5" s="94">
        <f>IFERROR(VLOOKUP(E5,'Banco de Dados'!$I$3:$L$1000,4,FALSE),"")</f>
      </c>
      <c r="C5" s="95" t="s">
        <v>84</v>
      </c>
      <c r="D5" s="95" t="s">
        <v>2299</v>
      </c>
      <c r="E5" s="95" t="s">
        <v>2302</v>
      </c>
      <c r="F5" s="96">
        <f>IFERROR(VLOOKUP(AJ5,'Banco de Dados'!$Q$3:$R$22,2,FALSE),"")</f>
      </c>
      <c r="G5" s="97" t="s">
        <v>2300</v>
      </c>
      <c r="H5" s="97" t="s">
        <v>27</v>
      </c>
      <c r="I5" s="96">
        <f>IFERROR(VLOOKUP(AN5,'Banco de Dados'!$AD$3:$AJ$10000,5,FALSE),"")</f>
      </c>
      <c r="J5" s="98">
        <f>IFERROR(VLOOKUP(AN5,'Banco de Dados'!$AD$3:$AJ$10000,7,FALSE),"")</f>
      </c>
      <c r="K5" s="99">
        <v>31</v>
      </c>
      <c r="L5" s="100" t="s">
        <v>2303</v>
      </c>
      <c r="M5" s="101">
        <f>IFERROR(VLOOKUP(AN5,'Banco de Dados'!$AD$3:$AJ$10000,6,FALSE),"")</f>
      </c>
      <c r="N5" s="102">
        <f t="shared" si="0"/>
        <v>0</v>
      </c>
      <c r="O5" s="68"/>
      <c r="P5" s="68"/>
      <c r="Q5" s="68"/>
      <c r="R5" s="68"/>
      <c r="S5" s="68"/>
      <c r="T5" s="68"/>
      <c r="U5" s="68"/>
      <c r="V5" s="68"/>
      <c r="W5" s="68"/>
      <c r="X5" s="68"/>
      <c r="Y5" s="68"/>
      <c r="Z5" s="68"/>
      <c r="AA5" s="68"/>
      <c r="AB5" s="68"/>
      <c r="AH5" s="68" t="e">
        <f>VLOOKUP(C5,'Banco de Dados'!$A$3:$B$8,2,FALSE)</f>
        <v>#N/A</v>
      </c>
      <c r="AI5" s="68" t="e">
        <f>VLOOKUP(D5,'Banco de Dados'!$E$3:$F$49,2,FALSE)</f>
        <v>#N/A</v>
      </c>
      <c r="AJ5" s="68" t="e">
        <f>VLOOKUP(E5,'Banco de Dados'!$I$3:$J$900,2,FALSE)</f>
        <v>#N/A</v>
      </c>
      <c r="AK5" s="68" t="e">
        <f>VLOOKUP(E5,'Banco de Dados'!$I$3:$O$900,6,FALSE)</f>
        <v>#N/A</v>
      </c>
      <c r="AL5" s="68" t="e">
        <f>VLOOKUP(E5,'Banco de Dados'!$I$3:$O$900,7,FALSE)</f>
        <v>#N/A</v>
      </c>
      <c r="AM5" s="68" t="e">
        <f>VLOOKUP(E5,'Banco de Dados'!$I$3:$N$900,5,FALSE)</f>
        <v>#N/A</v>
      </c>
      <c r="AN5" s="68" t="e">
        <f t="shared" si="1"/>
        <v>#N/A</v>
      </c>
    </row>
    <row r="6" spans="1:40" x14ac:dyDescent="0.25">
      <c r="A6" s="84">
        <v>3</v>
      </c>
      <c r="B6" s="94">
        <f>IFERROR(VLOOKUP(E6,'Banco de Dados'!$I$3:$L$1000,4,FALSE),"")</f>
      </c>
      <c r="C6" s="95" t="s">
        <v>84</v>
      </c>
      <c r="D6" s="95" t="s">
        <v>2299</v>
      </c>
      <c r="E6" s="95" t="s">
        <v>1122</v>
      </c>
      <c r="F6" s="96">
        <f>IFERROR(VLOOKUP(AJ6,'Banco de Dados'!$Q$3:$R$22,2,FALSE),"")</f>
      </c>
      <c r="G6" s="97" t="s">
        <v>2300</v>
      </c>
      <c r="H6" s="97" t="s">
        <v>27</v>
      </c>
      <c r="I6" s="96">
        <f>IFERROR(VLOOKUP(AN6,'Banco de Dados'!$AD$3:$AJ$10000,5,FALSE),"")</f>
      </c>
      <c r="J6" s="98">
        <f>IFERROR(VLOOKUP(AN6,'Banco de Dados'!$AD$3:$AJ$10000,7,FALSE),"")</f>
      </c>
      <c r="K6" s="99">
        <v>2</v>
      </c>
      <c r="L6" s="100" t="s">
        <v>2304</v>
      </c>
      <c r="M6" s="101">
        <f>IFERROR(VLOOKUP(AN6,'Banco de Dados'!$AD$3:$AJ$10000,6,FALSE),"")</f>
      </c>
      <c r="N6" s="102">
        <f t="shared" si="0"/>
        <v>0</v>
      </c>
      <c r="O6" s="68"/>
      <c r="P6" s="68"/>
      <c r="Q6" s="68"/>
      <c r="R6" s="68"/>
      <c r="S6" s="68"/>
      <c r="T6" s="68"/>
      <c r="U6" s="68"/>
      <c r="V6" s="68"/>
      <c r="W6" s="68"/>
      <c r="X6" s="68"/>
      <c r="Y6" s="68"/>
      <c r="Z6" s="68"/>
      <c r="AA6" s="68"/>
      <c r="AB6" s="68"/>
      <c r="AH6" s="68" t="e">
        <f>VLOOKUP(C6,'Banco de Dados'!$A$3:$B$8,2,FALSE)</f>
        <v>#N/A</v>
      </c>
      <c r="AI6" s="68" t="e">
        <f>VLOOKUP(D6,'Banco de Dados'!$E$3:$F$49,2,FALSE)</f>
        <v>#N/A</v>
      </c>
      <c r="AJ6" s="68" t="e">
        <f>VLOOKUP(E6,'Banco de Dados'!$I$3:$J$900,2,FALSE)</f>
        <v>#N/A</v>
      </c>
      <c r="AK6" s="68" t="e">
        <f>VLOOKUP(E6,'Banco de Dados'!$I$3:$O$900,6,FALSE)</f>
        <v>#N/A</v>
      </c>
      <c r="AL6" s="68" t="e">
        <f>VLOOKUP(E6,'Banco de Dados'!$I$3:$O$900,7,FALSE)</f>
        <v>#N/A</v>
      </c>
      <c r="AM6" s="68" t="e">
        <f>VLOOKUP(E6,'Banco de Dados'!$I$3:$N$900,5,FALSE)</f>
        <v>#N/A</v>
      </c>
      <c r="AN6" s="68" t="e">
        <f t="shared" si="1"/>
        <v>#N/A</v>
      </c>
    </row>
    <row r="7" spans="1:40" x14ac:dyDescent="0.25">
      <c r="A7" s="84">
        <v>4</v>
      </c>
      <c r="B7" s="94">
        <f>IFERROR(VLOOKUP(E7,'Banco de Dados'!$I$3:$L$1000,4,FALSE),"")</f>
      </c>
      <c r="C7" s="95" t="s">
        <v>84</v>
      </c>
      <c r="D7" s="95" t="s">
        <v>2299</v>
      </c>
      <c r="E7" s="95" t="s">
        <v>1115</v>
      </c>
      <c r="F7" s="96">
        <f>IFERROR(VLOOKUP(AJ7,'Banco de Dados'!$Q$3:$R$22,2,FALSE),"")</f>
      </c>
      <c r="G7" s="97" t="s">
        <v>2300</v>
      </c>
      <c r="H7" s="97" t="s">
        <v>27</v>
      </c>
      <c r="I7" s="96">
        <f>IFERROR(VLOOKUP(AN7,'Banco de Dados'!$AD$3:$AJ$10000,5,FALSE),"")</f>
      </c>
      <c r="J7" s="98">
        <f>IFERROR(VLOOKUP(AN7,'Banco de Dados'!$AD$3:$AJ$10000,7,FALSE),"")</f>
      </c>
      <c r="K7" s="99">
        <v>4</v>
      </c>
      <c r="L7" s="100" t="s">
        <v>2305</v>
      </c>
      <c r="M7" s="101">
        <f>IFERROR(VLOOKUP(AN7,'Banco de Dados'!$AD$3:$AJ$10000,6,FALSE),"")</f>
      </c>
      <c r="N7" s="102">
        <f t="shared" si="0"/>
        <v>0</v>
      </c>
      <c r="O7" s="68"/>
      <c r="P7" s="68"/>
      <c r="Q7" s="68"/>
      <c r="R7" s="68"/>
      <c r="S7" s="68"/>
      <c r="T7" s="68"/>
      <c r="U7" s="68"/>
      <c r="V7" s="68"/>
      <c r="W7" s="68"/>
      <c r="X7" s="68"/>
      <c r="Y7" s="68"/>
      <c r="Z7" s="68"/>
      <c r="AA7" s="68"/>
      <c r="AB7" s="68"/>
      <c r="AH7" s="68" t="e">
        <f>VLOOKUP(C7,'Banco de Dados'!$A$3:$B$8,2,FALSE)</f>
        <v>#N/A</v>
      </c>
      <c r="AI7" s="68" t="e">
        <f>VLOOKUP(D7,'Banco de Dados'!$E$3:$F$49,2,FALSE)</f>
        <v>#N/A</v>
      </c>
      <c r="AJ7" s="68" t="e">
        <f>VLOOKUP(E7,'Banco de Dados'!$I$3:$J$900,2,FALSE)</f>
        <v>#N/A</v>
      </c>
      <c r="AK7" s="68" t="e">
        <f>VLOOKUP(E7,'Banco de Dados'!$I$3:$O$900,6,FALSE)</f>
        <v>#N/A</v>
      </c>
      <c r="AL7" s="68" t="e">
        <f>VLOOKUP(E7,'Banco de Dados'!$I$3:$O$900,7,FALSE)</f>
        <v>#N/A</v>
      </c>
      <c r="AM7" s="68" t="e">
        <f>VLOOKUP(E7,'Banco de Dados'!$I$3:$N$900,5,FALSE)</f>
        <v>#N/A</v>
      </c>
      <c r="AN7" s="68" t="e">
        <f t="shared" si="1"/>
        <v>#N/A</v>
      </c>
    </row>
    <row r="8" spans="1:40" x14ac:dyDescent="0.25">
      <c r="A8" s="84">
        <v>5</v>
      </c>
      <c r="B8" s="94">
        <f>IFERROR(VLOOKUP(E8,'Banco de Dados'!$I$3:$L$1000,4,FALSE),"")</f>
      </c>
      <c r="C8" s="95" t="s">
        <v>84</v>
      </c>
      <c r="D8" s="95" t="s">
        <v>2299</v>
      </c>
      <c r="E8" s="95" t="s">
        <v>1050</v>
      </c>
      <c r="F8" s="96">
        <f>IFERROR(VLOOKUP(AJ8,'Banco de Dados'!$Q$3:$R$22,2,FALSE),"")</f>
      </c>
      <c r="G8" s="97" t="s">
        <v>2300</v>
      </c>
      <c r="H8" s="97" t="s">
        <v>27</v>
      </c>
      <c r="I8" s="96">
        <f>IFERROR(VLOOKUP(AN8,'Banco de Dados'!$AD$3:$AJ$10000,5,FALSE),"")</f>
      </c>
      <c r="J8" s="98">
        <f>IFERROR(VLOOKUP(AN8,'Banco de Dados'!$AD$3:$AJ$10000,7,FALSE),"")</f>
      </c>
      <c r="K8" s="99">
        <v>4</v>
      </c>
      <c r="L8" s="100" t="s">
        <v>2306</v>
      </c>
      <c r="M8" s="101">
        <f>IFERROR(VLOOKUP(AN8,'Banco de Dados'!$AD$3:$AJ$10000,6,FALSE),"")</f>
      </c>
      <c r="N8" s="102">
        <f t="shared" si="0"/>
        <v>0</v>
      </c>
      <c r="O8" s="68"/>
      <c r="P8" s="68"/>
      <c r="Q8" s="68"/>
      <c r="R8" s="68"/>
      <c r="S8" s="68"/>
      <c r="T8" s="68"/>
      <c r="U8" s="68"/>
      <c r="V8" s="68"/>
      <c r="W8" s="68"/>
      <c r="X8" s="68"/>
      <c r="Y8" s="68"/>
      <c r="Z8" s="68"/>
      <c r="AA8" s="68"/>
      <c r="AB8" s="68"/>
      <c r="AH8" s="68" t="e">
        <f>VLOOKUP(C8,'Banco de Dados'!$A$3:$B$8,2,FALSE)</f>
        <v>#N/A</v>
      </c>
      <c r="AI8" s="68" t="e">
        <f>VLOOKUP(D8,'Banco de Dados'!$E$3:$F$49,2,FALSE)</f>
        <v>#N/A</v>
      </c>
      <c r="AJ8" s="68" t="e">
        <f>VLOOKUP(E8,'Banco de Dados'!$I$3:$J$900,2,FALSE)</f>
        <v>#N/A</v>
      </c>
      <c r="AK8" s="68" t="e">
        <f>VLOOKUP(E8,'Banco de Dados'!$I$3:$O$900,6,FALSE)</f>
        <v>#N/A</v>
      </c>
      <c r="AL8" s="68" t="e">
        <f>VLOOKUP(E8,'Banco de Dados'!$I$3:$O$900,7,FALSE)</f>
        <v>#N/A</v>
      </c>
      <c r="AM8" s="68" t="e">
        <f>VLOOKUP(E8,'Banco de Dados'!$I$3:$N$900,5,FALSE)</f>
        <v>#N/A</v>
      </c>
      <c r="AN8" s="68" t="e">
        <f t="shared" si="1"/>
        <v>#N/A</v>
      </c>
    </row>
    <row r="9" spans="1:40" x14ac:dyDescent="0.25">
      <c r="A9" s="84">
        <v>6</v>
      </c>
      <c r="B9" s="94">
        <f>IFERROR(VLOOKUP(E9,'Banco de Dados'!$I$3:$L$1000,4,FALSE),"")</f>
      </c>
      <c r="C9" s="95" t="s">
        <v>84</v>
      </c>
      <c r="D9" s="95" t="s">
        <v>2299</v>
      </c>
      <c r="E9" s="95" t="s">
        <v>1053</v>
      </c>
      <c r="F9" s="96">
        <f>IFERROR(VLOOKUP(AJ9,'Banco de Dados'!$Q$3:$R$22,2,FALSE),"")</f>
      </c>
      <c r="G9" s="97" t="s">
        <v>2300</v>
      </c>
      <c r="H9" s="97" t="s">
        <v>27</v>
      </c>
      <c r="I9" s="96">
        <f>IFERROR(VLOOKUP(AN9,'Banco de Dados'!$AD$3:$AJ$10000,5,FALSE),"")</f>
      </c>
      <c r="J9" s="98">
        <f>IFERROR(VLOOKUP(AN9,'Banco de Dados'!$AD$3:$AJ$10000,7,FALSE),"")</f>
      </c>
      <c r="K9" s="99">
        <v>9</v>
      </c>
      <c r="L9" s="100" t="s">
        <v>2307</v>
      </c>
      <c r="M9" s="101">
        <f>IFERROR(VLOOKUP(AN9,'Banco de Dados'!$AD$3:$AJ$10000,6,FALSE),"")</f>
      </c>
      <c r="N9" s="102">
        <f t="shared" si="0"/>
        <v>0</v>
      </c>
      <c r="O9" s="68"/>
      <c r="P9" s="68"/>
      <c r="Q9" s="68"/>
      <c r="R9" s="68"/>
      <c r="S9" s="68"/>
      <c r="T9" s="68"/>
      <c r="U9" s="68"/>
      <c r="V9" s="68"/>
      <c r="W9" s="68"/>
      <c r="X9" s="68"/>
      <c r="Y9" s="68"/>
      <c r="Z9" s="68"/>
      <c r="AA9" s="68"/>
      <c r="AB9" s="68"/>
      <c r="AH9" s="68" t="e">
        <f>VLOOKUP(C9,'Banco de Dados'!$A$3:$B$8,2,FALSE)</f>
        <v>#N/A</v>
      </c>
      <c r="AI9" s="68" t="e">
        <f>VLOOKUP(D9,'Banco de Dados'!$E$3:$F$49,2,FALSE)</f>
        <v>#N/A</v>
      </c>
      <c r="AJ9" s="68" t="e">
        <f>VLOOKUP(E9,'Banco de Dados'!$I$3:$J$900,2,FALSE)</f>
        <v>#N/A</v>
      </c>
      <c r="AK9" s="68" t="e">
        <f>VLOOKUP(E9,'Banco de Dados'!$I$3:$O$900,6,FALSE)</f>
        <v>#N/A</v>
      </c>
      <c r="AL9" s="68" t="e">
        <f>VLOOKUP(E9,'Banco de Dados'!$I$3:$O$900,7,FALSE)</f>
        <v>#N/A</v>
      </c>
      <c r="AM9" s="68" t="e">
        <f>VLOOKUP(E9,'Banco de Dados'!$I$3:$N$900,5,FALSE)</f>
        <v>#N/A</v>
      </c>
      <c r="AN9" s="68" t="e">
        <f t="shared" si="1"/>
        <v>#N/A</v>
      </c>
    </row>
    <row r="10" spans="1:40" x14ac:dyDescent="0.25">
      <c r="A10" s="84">
        <v>7</v>
      </c>
      <c r="B10" s="94">
        <f>IFERROR(VLOOKUP(E10,'Banco de Dados'!$I$3:$L$1000,4,FALSE),"")</f>
      </c>
      <c r="C10" s="95" t="s">
        <v>84</v>
      </c>
      <c r="D10" s="95" t="s">
        <v>2299</v>
      </c>
      <c r="E10" s="95" t="s">
        <v>1062</v>
      </c>
      <c r="F10" s="96">
        <f>IFERROR(VLOOKUP(AJ10,'Banco de Dados'!$Q$3:$R$22,2,FALSE),"")</f>
      </c>
      <c r="G10" s="97" t="s">
        <v>2300</v>
      </c>
      <c r="H10" s="97" t="s">
        <v>27</v>
      </c>
      <c r="I10" s="96">
        <f>IFERROR(VLOOKUP(AN10,'Banco de Dados'!$AD$3:$AJ$10000,5,FALSE),"")</f>
      </c>
      <c r="J10" s="98">
        <f>IFERROR(VLOOKUP(AN10,'Banco de Dados'!$AD$3:$AJ$10000,7,FALSE),"")</f>
      </c>
      <c r="K10" s="99">
        <v>24</v>
      </c>
      <c r="L10" s="100" t="s">
        <v>2308</v>
      </c>
      <c r="M10" s="101">
        <f>IFERROR(VLOOKUP(AN10,'Banco de Dados'!$AD$3:$AJ$10000,6,FALSE),"")</f>
      </c>
      <c r="N10" s="102">
        <f t="shared" si="0"/>
        <v>0</v>
      </c>
      <c r="O10" s="68"/>
      <c r="P10" s="68"/>
      <c r="Q10" s="68"/>
      <c r="R10" s="68"/>
      <c r="S10" s="68"/>
      <c r="T10" s="68"/>
      <c r="U10" s="68"/>
      <c r="V10" s="68"/>
      <c r="W10" s="68"/>
      <c r="X10" s="68"/>
      <c r="Y10" s="68"/>
      <c r="Z10" s="68"/>
      <c r="AA10" s="68"/>
      <c r="AB10" s="68"/>
      <c r="AH10" s="68" t="e">
        <f>VLOOKUP(C10,'Banco de Dados'!$A$3:$B$8,2,FALSE)</f>
        <v>#N/A</v>
      </c>
      <c r="AI10" s="68" t="e">
        <f>VLOOKUP(D10,'Banco de Dados'!$E$3:$F$49,2,FALSE)</f>
        <v>#N/A</v>
      </c>
      <c r="AJ10" s="68" t="e">
        <f>VLOOKUP(E10,'Banco de Dados'!$I$3:$J$900,2,FALSE)</f>
        <v>#N/A</v>
      </c>
      <c r="AK10" s="68" t="e">
        <f>VLOOKUP(E10,'Banco de Dados'!$I$3:$O$900,6,FALSE)</f>
        <v>#N/A</v>
      </c>
      <c r="AL10" s="68" t="e">
        <f>VLOOKUP(E10,'Banco de Dados'!$I$3:$O$900,7,FALSE)</f>
        <v>#N/A</v>
      </c>
      <c r="AM10" s="68" t="e">
        <f>VLOOKUP(E10,'Banco de Dados'!$I$3:$N$900,5,FALSE)</f>
        <v>#N/A</v>
      </c>
      <c r="AN10" s="68" t="e">
        <f t="shared" si="1"/>
        <v>#N/A</v>
      </c>
    </row>
    <row r="11" spans="1:40" x14ac:dyDescent="0.25">
      <c r="A11" s="84">
        <v>8</v>
      </c>
      <c r="B11" s="94">
        <f>IFERROR(VLOOKUP(E11,'Banco de Dados'!$I$3:$L$1000,4,FALSE),"")</f>
      </c>
      <c r="C11" s="95" t="s">
        <v>84</v>
      </c>
      <c r="D11" s="95" t="s">
        <v>2299</v>
      </c>
      <c r="E11" s="95" t="s">
        <v>1066</v>
      </c>
      <c r="F11" s="96">
        <f>IFERROR(VLOOKUP(AJ11,'Banco de Dados'!$Q$3:$R$22,2,FALSE),"")</f>
      </c>
      <c r="G11" s="97" t="s">
        <v>2300</v>
      </c>
      <c r="H11" s="97" t="s">
        <v>27</v>
      </c>
      <c r="I11" s="96">
        <f>IFERROR(VLOOKUP(AN11,'Banco de Dados'!$AD$3:$AJ$10000,5,FALSE),"")</f>
      </c>
      <c r="J11" s="98">
        <f>IFERROR(VLOOKUP(AN11,'Banco de Dados'!$AD$3:$AJ$10000,7,FALSE),"")</f>
      </c>
      <c r="K11" s="99">
        <v>20</v>
      </c>
      <c r="L11" s="100" t="s">
        <v>2309</v>
      </c>
      <c r="M11" s="101">
        <f>IFERROR(VLOOKUP(AN11,'Banco de Dados'!$AD$3:$AJ$10000,6,FALSE),"")</f>
      </c>
      <c r="N11" s="102">
        <f t="shared" si="0"/>
        <v>0</v>
      </c>
      <c r="O11" s="68"/>
      <c r="P11" s="68"/>
      <c r="Q11" s="68"/>
      <c r="R11" s="68"/>
      <c r="S11" s="68"/>
      <c r="T11" s="68"/>
      <c r="U11" s="68"/>
      <c r="V11" s="68"/>
      <c r="W11" s="68"/>
      <c r="X11" s="68"/>
      <c r="Y11" s="68"/>
      <c r="Z11" s="68"/>
      <c r="AA11" s="68"/>
      <c r="AB11" s="68"/>
      <c r="AH11" s="68" t="e">
        <f>VLOOKUP(C11,'Banco de Dados'!$A$3:$B$8,2,FALSE)</f>
        <v>#N/A</v>
      </c>
      <c r="AI11" s="68" t="e">
        <f>VLOOKUP(D11,'Banco de Dados'!$E$3:$F$49,2,FALSE)</f>
        <v>#N/A</v>
      </c>
      <c r="AJ11" s="68" t="e">
        <f>VLOOKUP(E11,'Banco de Dados'!$I$3:$J$900,2,FALSE)</f>
        <v>#N/A</v>
      </c>
      <c r="AK11" s="68" t="e">
        <f>VLOOKUP(E11,'Banco de Dados'!$I$3:$O$900,6,FALSE)</f>
        <v>#N/A</v>
      </c>
      <c r="AL11" s="68" t="e">
        <f>VLOOKUP(E11,'Banco de Dados'!$I$3:$O$900,7,FALSE)</f>
        <v>#N/A</v>
      </c>
      <c r="AM11" s="68" t="e">
        <f>VLOOKUP(E11,'Banco de Dados'!$I$3:$N$900,5,FALSE)</f>
        <v>#N/A</v>
      </c>
      <c r="AN11" s="68" t="e">
        <f t="shared" si="1"/>
        <v>#N/A</v>
      </c>
    </row>
    <row r="12" spans="1:40" x14ac:dyDescent="0.25">
      <c r="A12" s="84">
        <v>9</v>
      </c>
      <c r="B12" s="94">
        <f>IFERROR(VLOOKUP(E12,'Banco de Dados'!$I$3:$L$1000,4,FALSE),"")</f>
      </c>
      <c r="C12" s="95" t="s">
        <v>84</v>
      </c>
      <c r="D12" s="95" t="s">
        <v>2299</v>
      </c>
      <c r="E12" s="95" t="s">
        <v>1050</v>
      </c>
      <c r="F12" s="96">
        <f>IFERROR(VLOOKUP(AJ12,'Banco de Dados'!$Q$3:$R$22,2,FALSE),"")</f>
      </c>
      <c r="G12" s="97" t="s">
        <v>2300</v>
      </c>
      <c r="H12" s="97" t="s">
        <v>27</v>
      </c>
      <c r="I12" s="96">
        <f>IFERROR(VLOOKUP(AN12,'Banco de Dados'!$AD$3:$AJ$10000,5,FALSE),"")</f>
      </c>
      <c r="J12" s="98">
        <f>IFERROR(VLOOKUP(AN12,'Banco de Dados'!$AD$3:$AJ$10000,7,FALSE),"")</f>
      </c>
      <c r="K12" s="99">
        <v>4</v>
      </c>
      <c r="L12" s="100" t="s">
        <v>2310</v>
      </c>
      <c r="M12" s="101">
        <f>IFERROR(VLOOKUP(AN12,'Banco de Dados'!$AD$3:$AJ$10000,6,FALSE),"")</f>
      </c>
      <c r="N12" s="102">
        <f t="shared" si="0"/>
        <v>0</v>
      </c>
      <c r="O12" s="68"/>
      <c r="P12" s="68"/>
      <c r="Q12" s="68"/>
      <c r="R12" s="68"/>
      <c r="S12" s="68"/>
      <c r="T12" s="68"/>
      <c r="U12" s="68"/>
      <c r="V12" s="68"/>
      <c r="W12" s="68"/>
      <c r="X12" s="68"/>
      <c r="Y12" s="68"/>
      <c r="Z12" s="68"/>
      <c r="AA12" s="68"/>
      <c r="AB12" s="68"/>
      <c r="AH12" s="68" t="e">
        <f>VLOOKUP(C12,'Banco de Dados'!$A$3:$B$8,2,FALSE)</f>
        <v>#N/A</v>
      </c>
      <c r="AI12" s="68" t="e">
        <f>VLOOKUP(D12,'Banco de Dados'!$E$3:$F$49,2,FALSE)</f>
        <v>#N/A</v>
      </c>
      <c r="AJ12" s="68" t="e">
        <f>VLOOKUP(E12,'Banco de Dados'!$I$3:$J$900,2,FALSE)</f>
        <v>#N/A</v>
      </c>
      <c r="AK12" s="68" t="e">
        <f>VLOOKUP(E12,'Banco de Dados'!$I$3:$O$900,6,FALSE)</f>
        <v>#N/A</v>
      </c>
      <c r="AL12" s="68" t="e">
        <f>VLOOKUP(E12,'Banco de Dados'!$I$3:$O$900,7,FALSE)</f>
        <v>#N/A</v>
      </c>
      <c r="AM12" s="68" t="e">
        <f>VLOOKUP(E12,'Banco de Dados'!$I$3:$N$900,5,FALSE)</f>
        <v>#N/A</v>
      </c>
      <c r="AN12" s="68" t="e">
        <f t="shared" si="1"/>
        <v>#N/A</v>
      </c>
    </row>
    <row r="13" spans="1:40" x14ac:dyDescent="0.25">
      <c r="A13" s="84">
        <v>10</v>
      </c>
      <c r="B13" s="94">
        <f>IFERROR(VLOOKUP(E13,'Banco de Dados'!$I$3:$L$1000,4,FALSE),"")</f>
      </c>
      <c r="C13" s="95" t="s">
        <v>84</v>
      </c>
      <c r="D13" s="95" t="s">
        <v>2299</v>
      </c>
      <c r="E13" s="95" t="s">
        <v>1053</v>
      </c>
      <c r="F13" s="96">
        <f>IFERROR(VLOOKUP(AJ13,'Banco de Dados'!$Q$3:$R$22,2,FALSE),"")</f>
      </c>
      <c r="G13" s="97" t="s">
        <v>2300</v>
      </c>
      <c r="H13" s="97" t="s">
        <v>27</v>
      </c>
      <c r="I13" s="96">
        <f>IFERROR(VLOOKUP(AN13,'Banco de Dados'!$AD$3:$AJ$10000,5,FALSE),"")</f>
      </c>
      <c r="J13" s="98">
        <f>IFERROR(VLOOKUP(AN13,'Banco de Dados'!$AD$3:$AJ$10000,7,FALSE),"")</f>
      </c>
      <c r="K13" s="99">
        <v>21</v>
      </c>
      <c r="L13" s="100" t="s">
        <v>2311</v>
      </c>
      <c r="M13" s="101">
        <f>IFERROR(VLOOKUP(AN13,'Banco de Dados'!$AD$3:$AJ$10000,6,FALSE),"")</f>
      </c>
      <c r="N13" s="102">
        <f t="shared" si="0"/>
        <v>0</v>
      </c>
      <c r="O13" s="68"/>
      <c r="P13" s="68"/>
      <c r="Q13" s="68"/>
      <c r="R13" s="68"/>
      <c r="S13" s="68"/>
      <c r="T13" s="68"/>
      <c r="U13" s="68"/>
      <c r="V13" s="68"/>
      <c r="W13" s="68"/>
      <c r="X13" s="68"/>
      <c r="Y13" s="68"/>
      <c r="Z13" s="68"/>
      <c r="AA13" s="68"/>
      <c r="AB13" s="68"/>
      <c r="AH13" s="68" t="e">
        <f>VLOOKUP(C13,'Banco de Dados'!$A$3:$B$8,2,FALSE)</f>
        <v>#N/A</v>
      </c>
      <c r="AI13" s="68" t="e">
        <f>VLOOKUP(D13,'Banco de Dados'!$E$3:$F$49,2,FALSE)</f>
        <v>#N/A</v>
      </c>
      <c r="AJ13" s="68" t="e">
        <f>VLOOKUP(E13,'Banco de Dados'!$I$3:$J$900,2,FALSE)</f>
        <v>#N/A</v>
      </c>
      <c r="AK13" s="68" t="e">
        <f>VLOOKUP(E13,'Banco de Dados'!$I$3:$O$900,6,FALSE)</f>
        <v>#N/A</v>
      </c>
      <c r="AL13" s="68" t="e">
        <f>VLOOKUP(E13,'Banco de Dados'!$I$3:$O$900,7,FALSE)</f>
        <v>#N/A</v>
      </c>
      <c r="AM13" s="68" t="e">
        <f>VLOOKUP(E13,'Banco de Dados'!$I$3:$N$900,5,FALSE)</f>
        <v>#N/A</v>
      </c>
      <c r="AN13" s="68" t="e">
        <f t="shared" si="1"/>
        <v>#N/A</v>
      </c>
    </row>
    <row r="14" spans="1:40" x14ac:dyDescent="0.25">
      <c r="A14" s="84">
        <v>11</v>
      </c>
      <c r="B14" s="94">
        <f>IFERROR(VLOOKUP(E14,'Banco de Dados'!$I$3:$L$1000,4,FALSE),"")</f>
      </c>
      <c r="C14" s="95" t="s">
        <v>84</v>
      </c>
      <c r="D14" s="95" t="s">
        <v>2312</v>
      </c>
      <c r="E14" s="95" t="s">
        <v>1439</v>
      </c>
      <c r="F14" s="96">
        <f>IFERROR(VLOOKUP(AJ14,'Banco de Dados'!$Q$3:$R$22,2,FALSE),"")</f>
      </c>
      <c r="G14" s="97" t="s">
        <v>2300</v>
      </c>
      <c r="H14" s="97" t="s">
        <v>27</v>
      </c>
      <c r="I14" s="96">
        <f>IFERROR(VLOOKUP(AN14,'Banco de Dados'!$AD$3:$AJ$10000,5,FALSE),"")</f>
      </c>
      <c r="J14" s="98">
        <f>IFERROR(VLOOKUP(AN14,'Banco de Dados'!$AD$3:$AJ$10000,7,FALSE),"")</f>
      </c>
      <c r="K14" s="99">
        <v>2</v>
      </c>
      <c r="L14" s="100" t="s">
        <v>2313</v>
      </c>
      <c r="M14" s="101">
        <f>IFERROR(VLOOKUP(AN14,'Banco de Dados'!$AD$3:$AJ$10000,6,FALSE),"")</f>
      </c>
      <c r="N14" s="102">
        <f t="shared" si="0"/>
        <v>0</v>
      </c>
      <c r="O14" s="68"/>
      <c r="P14" s="68"/>
      <c r="Q14" s="68"/>
      <c r="R14" s="68"/>
      <c r="S14" s="68"/>
      <c r="T14" s="68"/>
      <c r="U14" s="68"/>
      <c r="V14" s="68"/>
      <c r="W14" s="68"/>
      <c r="X14" s="68"/>
      <c r="Y14" s="68"/>
      <c r="Z14" s="68"/>
      <c r="AA14" s="68"/>
      <c r="AB14" s="68"/>
      <c r="AH14" s="68" t="e">
        <f>VLOOKUP(C14,'Banco de Dados'!$A$3:$B$8,2,FALSE)</f>
        <v>#N/A</v>
      </c>
      <c r="AI14" s="68" t="e">
        <f>VLOOKUP(D14,'Banco de Dados'!$E$3:$F$49,2,FALSE)</f>
        <v>#N/A</v>
      </c>
      <c r="AJ14" s="68" t="e">
        <f>VLOOKUP(E14,'Banco de Dados'!$I$3:$J$900,2,FALSE)</f>
        <v>#N/A</v>
      </c>
      <c r="AK14" s="68" t="e">
        <f>VLOOKUP(E14,'Banco de Dados'!$I$3:$O$900,6,FALSE)</f>
        <v>#N/A</v>
      </c>
      <c r="AL14" s="68" t="e">
        <f>VLOOKUP(E14,'Banco de Dados'!$I$3:$O$900,7,FALSE)</f>
        <v>#N/A</v>
      </c>
      <c r="AM14" s="68" t="e">
        <f>VLOOKUP(E14,'Banco de Dados'!$I$3:$N$900,5,FALSE)</f>
        <v>#N/A</v>
      </c>
      <c r="AN14" s="68" t="e">
        <f t="shared" si="1"/>
        <v>#N/A</v>
      </c>
    </row>
    <row r="15" spans="1:40" x14ac:dyDescent="0.25">
      <c r="A15" s="84">
        <v>12</v>
      </c>
      <c r="B15" s="94">
        <f>IFERROR(VLOOKUP(E15,'Banco de Dados'!$I$3:$L$1000,4,FALSE),"")</f>
      </c>
      <c r="C15" s="95" t="s">
        <v>84</v>
      </c>
      <c r="D15" s="95" t="s">
        <v>2312</v>
      </c>
      <c r="E15" s="95" t="s">
        <v>1442</v>
      </c>
      <c r="F15" s="96">
        <f>IFERROR(VLOOKUP(AJ15,'Banco de Dados'!$Q$3:$R$22,2,FALSE),"")</f>
      </c>
      <c r="G15" s="97" t="s">
        <v>2300</v>
      </c>
      <c r="H15" s="97" t="s">
        <v>27</v>
      </c>
      <c r="I15" s="96">
        <f>IFERROR(VLOOKUP(AN15,'Banco de Dados'!$AD$3:$AJ$10000,5,FALSE),"")</f>
      </c>
      <c r="J15" s="98">
        <f>IFERROR(VLOOKUP(AN15,'Banco de Dados'!$AD$3:$AJ$10000,7,FALSE),"")</f>
      </c>
      <c r="K15" s="99">
        <v>2</v>
      </c>
      <c r="L15" s="100" t="s">
        <v>2313</v>
      </c>
      <c r="M15" s="101">
        <f>IFERROR(VLOOKUP(AN15,'Banco de Dados'!$AD$3:$AJ$10000,6,FALSE),"")</f>
      </c>
      <c r="N15" s="102">
        <f t="shared" si="0"/>
        <v>0</v>
      </c>
      <c r="O15" s="68"/>
      <c r="P15" s="68"/>
      <c r="Q15" s="68"/>
      <c r="R15" s="68"/>
      <c r="S15" s="68"/>
      <c r="T15" s="68"/>
      <c r="U15" s="68"/>
      <c r="V15" s="68"/>
      <c r="W15" s="68"/>
      <c r="X15" s="68"/>
      <c r="Y15" s="68"/>
      <c r="Z15" s="68"/>
      <c r="AA15" s="68"/>
      <c r="AB15" s="68"/>
      <c r="AH15" s="68" t="e">
        <f>VLOOKUP(C15,'Banco de Dados'!$A$3:$B$8,2,FALSE)</f>
        <v>#N/A</v>
      </c>
      <c r="AI15" s="68" t="e">
        <f>VLOOKUP(D15,'Banco de Dados'!$E$3:$F$49,2,FALSE)</f>
        <v>#N/A</v>
      </c>
      <c r="AJ15" s="68" t="e">
        <f>VLOOKUP(E15,'Banco de Dados'!$I$3:$J$900,2,FALSE)</f>
        <v>#N/A</v>
      </c>
      <c r="AK15" s="68" t="e">
        <f>VLOOKUP(E15,'Banco de Dados'!$I$3:$O$900,6,FALSE)</f>
        <v>#N/A</v>
      </c>
      <c r="AL15" s="68" t="e">
        <f>VLOOKUP(E15,'Banco de Dados'!$I$3:$O$900,7,FALSE)</f>
        <v>#N/A</v>
      </c>
      <c r="AM15" s="68" t="e">
        <f>VLOOKUP(E15,'Banco de Dados'!$I$3:$N$900,5,FALSE)</f>
        <v>#N/A</v>
      </c>
      <c r="AN15" s="68" t="e">
        <f t="shared" si="1"/>
        <v>#N/A</v>
      </c>
    </row>
    <row r="16" spans="1:40" x14ac:dyDescent="0.25">
      <c r="A16" s="84">
        <v>13</v>
      </c>
      <c r="B16" s="94">
        <f>IFERROR(VLOOKUP(E16,'Banco de Dados'!$I$3:$L$1000,4,FALSE),"")</f>
      </c>
      <c r="C16" s="95" t="s">
        <v>84</v>
      </c>
      <c r="D16" s="95" t="s">
        <v>2312</v>
      </c>
      <c r="E16" s="95" t="s">
        <v>1445</v>
      </c>
      <c r="F16" s="96">
        <f>IFERROR(VLOOKUP(AJ16,'Banco de Dados'!$Q$3:$R$22,2,FALSE),"")</f>
      </c>
      <c r="G16" s="97" t="s">
        <v>2300</v>
      </c>
      <c r="H16" s="97" t="s">
        <v>27</v>
      </c>
      <c r="I16" s="96">
        <f>IFERROR(VLOOKUP(AN16,'Banco de Dados'!$AD$3:$AJ$10000,5,FALSE),"")</f>
      </c>
      <c r="J16" s="98">
        <f>IFERROR(VLOOKUP(AN16,'Banco de Dados'!$AD$3:$AJ$10000,7,FALSE),"")</f>
      </c>
      <c r="K16" s="99">
        <v>2</v>
      </c>
      <c r="L16" s="100" t="s">
        <v>2313</v>
      </c>
      <c r="M16" s="101">
        <f>IFERROR(VLOOKUP(AN16,'Banco de Dados'!$AD$3:$AJ$10000,6,FALSE),"")</f>
      </c>
      <c r="N16" s="102">
        <f t="shared" si="0"/>
        <v>0</v>
      </c>
      <c r="O16" s="68"/>
      <c r="P16" s="68"/>
      <c r="Q16" s="68"/>
      <c r="R16" s="68"/>
      <c r="S16" s="68"/>
      <c r="T16" s="68"/>
      <c r="U16" s="68"/>
      <c r="V16" s="68"/>
      <c r="W16" s="68"/>
      <c r="X16" s="68"/>
      <c r="Y16" s="68"/>
      <c r="Z16" s="68"/>
      <c r="AA16" s="68"/>
      <c r="AB16" s="68"/>
      <c r="AH16" s="68" t="e">
        <f>VLOOKUP(C16,'Banco de Dados'!$A$3:$B$8,2,FALSE)</f>
        <v>#N/A</v>
      </c>
      <c r="AI16" s="68" t="e">
        <f>VLOOKUP(D16,'Banco de Dados'!$E$3:$F$49,2,FALSE)</f>
        <v>#N/A</v>
      </c>
      <c r="AJ16" s="68" t="e">
        <f>VLOOKUP(E16,'Banco de Dados'!$I$3:$J$900,2,FALSE)</f>
        <v>#N/A</v>
      </c>
      <c r="AK16" s="68" t="e">
        <f>VLOOKUP(E16,'Banco de Dados'!$I$3:$O$900,6,FALSE)</f>
        <v>#N/A</v>
      </c>
      <c r="AL16" s="68" t="e">
        <f>VLOOKUP(E16,'Banco de Dados'!$I$3:$O$900,7,FALSE)</f>
        <v>#N/A</v>
      </c>
      <c r="AM16" s="68" t="e">
        <f>VLOOKUP(E16,'Banco de Dados'!$I$3:$N$900,5,FALSE)</f>
        <v>#N/A</v>
      </c>
      <c r="AN16" s="68" t="e">
        <f t="shared" si="1"/>
        <v>#N/A</v>
      </c>
    </row>
    <row r="17" spans="1:40" x14ac:dyDescent="0.25">
      <c r="A17" s="84">
        <v>14</v>
      </c>
      <c r="B17" s="94">
        <f>IFERROR(VLOOKUP(E17,'Banco de Dados'!$I$3:$L$1000,4,FALSE),"")</f>
      </c>
      <c r="C17" s="103" t="s">
        <v>2291</v>
      </c>
      <c r="D17" s="103" t="s">
        <v>2291</v>
      </c>
      <c r="E17" s="103" t="s">
        <v>2291</v>
      </c>
      <c r="F17" s="96">
        <f>IFERROR(VLOOKUP(AJ17,'Banco de Dados'!$Q$3:$R$22,2,FALSE),"")</f>
      </c>
      <c r="G17" s="104" t="s">
        <v>2291</v>
      </c>
      <c r="H17" s="104" t="s">
        <v>2291</v>
      </c>
      <c r="I17" s="96">
        <f>IFERROR(VLOOKUP(AN17,'Banco de Dados'!$AD$3:$AJ$10000,5,FALSE),"")</f>
      </c>
      <c r="J17" s="98">
        <f>IFERROR(VLOOKUP(AN17,'Banco de Dados'!$AD$3:$AJ$10000,7,FALSE),"")</f>
      </c>
      <c r="K17" s="105" t="s">
        <v>2291</v>
      </c>
      <c r="L17" s="100" t="s">
        <v>2291</v>
      </c>
      <c r="M17" s="101">
        <f>IFERROR(VLOOKUP(AN17,'Banco de Dados'!$AD$3:$AJ$10000,6,FALSE),"")</f>
      </c>
      <c r="N17" s="102">
        <f t="shared" si="0"/>
        <v>0</v>
      </c>
      <c r="O17" s="68"/>
      <c r="P17" s="68"/>
      <c r="Q17" s="68"/>
      <c r="R17" s="68"/>
      <c r="S17" s="68"/>
      <c r="T17" s="68"/>
      <c r="U17" s="68"/>
      <c r="V17" s="68"/>
      <c r="W17" s="68"/>
      <c r="X17" s="68"/>
      <c r="Y17" s="68"/>
      <c r="Z17" s="68"/>
      <c r="AA17" s="68"/>
      <c r="AB17" s="68"/>
      <c r="AH17" s="68" t="e">
        <f>VLOOKUP(C17,'Banco de Dados'!$A$3:$B$8,2,FALSE)</f>
        <v>#N/A</v>
      </c>
      <c r="AI17" s="68" t="e">
        <f>VLOOKUP(D17,'Banco de Dados'!$E$3:$F$49,2,FALSE)</f>
        <v>#N/A</v>
      </c>
      <c r="AJ17" s="68" t="e">
        <f>VLOOKUP(E17,'Banco de Dados'!$I$3:$J$900,2,FALSE)</f>
        <v>#N/A</v>
      </c>
      <c r="AK17" s="68" t="e">
        <f>VLOOKUP(E17,'Banco de Dados'!$I$3:$O$900,6,FALSE)</f>
        <v>#N/A</v>
      </c>
      <c r="AL17" s="68" t="e">
        <f>VLOOKUP(E17,'Banco de Dados'!$I$3:$O$900,7,FALSE)</f>
        <v>#N/A</v>
      </c>
      <c r="AM17" s="68" t="e">
        <f>VLOOKUP(E17,'Banco de Dados'!$I$3:$N$900,5,FALSE)</f>
        <v>#N/A</v>
      </c>
      <c r="AN17" s="68" t="e">
        <f t="shared" si="1"/>
        <v>#N/A</v>
      </c>
    </row>
    <row r="18" spans="1:40" x14ac:dyDescent="0.25">
      <c r="A18" s="84">
        <v>15</v>
      </c>
      <c r="B18" s="94">
        <f>IFERROR(VLOOKUP(E18,'Banco de Dados'!$I$3:$L$1000,4,FALSE),"")</f>
      </c>
      <c r="C18" s="103" t="s">
        <v>2291</v>
      </c>
      <c r="D18" s="103" t="s">
        <v>2291</v>
      </c>
      <c r="E18" s="103" t="s">
        <v>2291</v>
      </c>
      <c r="F18" s="96">
        <f>IFERROR(VLOOKUP(AJ18,'Banco de Dados'!$Q$3:$R$22,2,FALSE),"")</f>
      </c>
      <c r="G18" s="104" t="s">
        <v>2291</v>
      </c>
      <c r="H18" s="104" t="s">
        <v>2291</v>
      </c>
      <c r="I18" s="96">
        <f>IFERROR(VLOOKUP(AN18,'Banco de Dados'!$AD$3:$AJ$10000,5,FALSE),"")</f>
      </c>
      <c r="J18" s="98">
        <f>IFERROR(VLOOKUP(AN18,'Banco de Dados'!$AD$3:$AJ$10000,7,FALSE),"")</f>
      </c>
      <c r="K18" s="105" t="s">
        <v>2291</v>
      </c>
      <c r="L18" s="100" t="s">
        <v>2291</v>
      </c>
      <c r="M18" s="101">
        <f>IFERROR(VLOOKUP(AN18,'Banco de Dados'!$AD$3:$AJ$10000,6,FALSE),"")</f>
      </c>
      <c r="N18" s="102">
        <f t="shared" si="0"/>
        <v>0</v>
      </c>
      <c r="O18" s="68"/>
      <c r="P18" s="68"/>
      <c r="Q18" s="68"/>
      <c r="R18" s="68"/>
      <c r="S18" s="68"/>
      <c r="T18" s="68"/>
      <c r="U18" s="68"/>
      <c r="V18" s="68"/>
      <c r="W18" s="68"/>
      <c r="X18" s="68"/>
      <c r="Y18" s="68"/>
      <c r="Z18" s="68"/>
      <c r="AA18" s="68"/>
      <c r="AB18" s="68"/>
      <c r="AH18" s="68" t="e">
        <f>VLOOKUP(C18,'Banco de Dados'!$A$3:$B$8,2,FALSE)</f>
        <v>#N/A</v>
      </c>
      <c r="AI18" s="68" t="e">
        <f>VLOOKUP(D18,'Banco de Dados'!$E$3:$F$49,2,FALSE)</f>
        <v>#N/A</v>
      </c>
      <c r="AJ18" s="68" t="e">
        <f>VLOOKUP(E18,'Banco de Dados'!$I$3:$J$900,2,FALSE)</f>
        <v>#N/A</v>
      </c>
      <c r="AK18" s="68" t="e">
        <f>VLOOKUP(E18,'Banco de Dados'!$I$3:$O$900,6,FALSE)</f>
        <v>#N/A</v>
      </c>
      <c r="AL18" s="68" t="e">
        <f>VLOOKUP(E18,'Banco de Dados'!$I$3:$O$900,7,FALSE)</f>
        <v>#N/A</v>
      </c>
      <c r="AM18" s="68" t="e">
        <f>VLOOKUP(E18,'Banco de Dados'!$I$3:$N$900,5,FALSE)</f>
        <v>#N/A</v>
      </c>
      <c r="AN18" s="68" t="e">
        <f t="shared" si="1"/>
        <v>#N/A</v>
      </c>
    </row>
    <row r="19" spans="1:40" x14ac:dyDescent="0.25">
      <c r="A19" s="84">
        <v>16</v>
      </c>
      <c r="B19" s="94">
        <f>IFERROR(VLOOKUP(E19,'Banco de Dados'!$I$3:$L$1000,4,FALSE),"")</f>
      </c>
      <c r="C19" s="103" t="s">
        <v>2291</v>
      </c>
      <c r="D19" s="103" t="s">
        <v>2291</v>
      </c>
      <c r="E19" s="103" t="s">
        <v>2291</v>
      </c>
      <c r="F19" s="96">
        <f>IFERROR(VLOOKUP(AJ19,'Banco de Dados'!$Q$3:$R$22,2,FALSE),"")</f>
      </c>
      <c r="G19" s="104" t="s">
        <v>2291</v>
      </c>
      <c r="H19" s="104" t="s">
        <v>2291</v>
      </c>
      <c r="I19" s="96">
        <f>IFERROR(VLOOKUP(AN19,'Banco de Dados'!$AD$3:$AJ$10000,5,FALSE),"")</f>
      </c>
      <c r="J19" s="98">
        <f>IFERROR(VLOOKUP(AN19,'Banco de Dados'!$AD$3:$AJ$10000,7,FALSE),"")</f>
      </c>
      <c r="K19" s="105" t="s">
        <v>2291</v>
      </c>
      <c r="L19" s="100" t="s">
        <v>2291</v>
      </c>
      <c r="M19" s="101">
        <f>IFERROR(VLOOKUP(AN19,'Banco de Dados'!$AD$3:$AJ$10000,6,FALSE),"")</f>
      </c>
      <c r="N19" s="102">
        <f t="shared" si="0"/>
        <v>0</v>
      </c>
      <c r="O19" s="68"/>
      <c r="P19" s="68"/>
      <c r="Q19" s="68"/>
      <c r="R19" s="68"/>
      <c r="S19" s="68"/>
      <c r="T19" s="68"/>
      <c r="U19" s="68"/>
      <c r="V19" s="68"/>
      <c r="W19" s="68"/>
      <c r="X19" s="68"/>
      <c r="Y19" s="68"/>
      <c r="Z19" s="68"/>
      <c r="AA19" s="68"/>
      <c r="AB19" s="68"/>
      <c r="AH19" s="68" t="e">
        <f>VLOOKUP(C19,'Banco de Dados'!$A$3:$B$8,2,FALSE)</f>
        <v>#N/A</v>
      </c>
      <c r="AI19" s="68" t="e">
        <f>VLOOKUP(D19,'Banco de Dados'!$E$3:$F$49,2,FALSE)</f>
        <v>#N/A</v>
      </c>
      <c r="AJ19" s="68" t="e">
        <f>VLOOKUP(E19,'Banco de Dados'!$I$3:$J$900,2,FALSE)</f>
        <v>#N/A</v>
      </c>
      <c r="AK19" s="68" t="e">
        <f>VLOOKUP(E19,'Banco de Dados'!$I$3:$O$900,6,FALSE)</f>
        <v>#N/A</v>
      </c>
      <c r="AL19" s="68" t="e">
        <f>VLOOKUP(E19,'Banco de Dados'!$I$3:$O$900,7,FALSE)</f>
        <v>#N/A</v>
      </c>
      <c r="AM19" s="68" t="e">
        <f>VLOOKUP(E19,'Banco de Dados'!$I$3:$N$900,5,FALSE)</f>
        <v>#N/A</v>
      </c>
      <c r="AN19" s="68" t="e">
        <f t="shared" si="1"/>
        <v>#N/A</v>
      </c>
    </row>
    <row r="20" spans="1:40" x14ac:dyDescent="0.25">
      <c r="A20" s="84">
        <v>17</v>
      </c>
      <c r="B20" s="94">
        <f>IFERROR(VLOOKUP(E20,'Banco de Dados'!$I$3:$L$1000,4,FALSE),"")</f>
      </c>
      <c r="C20" s="103" t="s">
        <v>2291</v>
      </c>
      <c r="D20" s="103" t="s">
        <v>2291</v>
      </c>
      <c r="E20" s="103" t="s">
        <v>2291</v>
      </c>
      <c r="F20" s="96">
        <f>IFERROR(VLOOKUP(AJ20,'Banco de Dados'!$Q$3:$R$22,2,FALSE),"")</f>
      </c>
      <c r="G20" s="104" t="s">
        <v>2291</v>
      </c>
      <c r="H20" s="104" t="s">
        <v>2291</v>
      </c>
      <c r="I20" s="96">
        <f>IFERROR(VLOOKUP(AN20,'Banco de Dados'!$AD$3:$AJ$10000,5,FALSE),"")</f>
      </c>
      <c r="J20" s="98">
        <f>IFERROR(VLOOKUP(AN20,'Banco de Dados'!$AD$3:$AJ$10000,7,FALSE),"")</f>
      </c>
      <c r="K20" s="105" t="s">
        <v>2291</v>
      </c>
      <c r="L20" s="100" t="s">
        <v>2291</v>
      </c>
      <c r="M20" s="101">
        <f>IFERROR(VLOOKUP(AN20,'Banco de Dados'!$AD$3:$AJ$10000,6,FALSE),"")</f>
      </c>
      <c r="N20" s="102">
        <f t="shared" si="0"/>
        <v>0</v>
      </c>
      <c r="O20" s="68"/>
      <c r="P20" s="68"/>
      <c r="Q20" s="68"/>
      <c r="R20" s="68"/>
      <c r="S20" s="68"/>
      <c r="T20" s="68"/>
      <c r="U20" s="68"/>
      <c r="V20" s="68"/>
      <c r="W20" s="68"/>
      <c r="X20" s="68"/>
      <c r="Y20" s="68"/>
      <c r="Z20" s="68"/>
      <c r="AA20" s="68"/>
      <c r="AB20" s="68"/>
      <c r="AH20" s="68" t="e">
        <f>VLOOKUP(C20,'Banco de Dados'!$A$3:$B$8,2,FALSE)</f>
        <v>#N/A</v>
      </c>
      <c r="AI20" s="68" t="e">
        <f>VLOOKUP(D20,'Banco de Dados'!$E$3:$F$49,2,FALSE)</f>
        <v>#N/A</v>
      </c>
      <c r="AJ20" s="68" t="e">
        <f>VLOOKUP(E20,'Banco de Dados'!$I$3:$J$900,2,FALSE)</f>
        <v>#N/A</v>
      </c>
      <c r="AK20" s="68" t="e">
        <f>VLOOKUP(E20,'Banco de Dados'!$I$3:$O$900,6,FALSE)</f>
        <v>#N/A</v>
      </c>
      <c r="AL20" s="68" t="e">
        <f>VLOOKUP(E20,'Banco de Dados'!$I$3:$O$900,7,FALSE)</f>
        <v>#N/A</v>
      </c>
      <c r="AM20" s="68" t="e">
        <f>VLOOKUP(E20,'Banco de Dados'!$I$3:$N$900,5,FALSE)</f>
        <v>#N/A</v>
      </c>
      <c r="AN20" s="68" t="e">
        <f t="shared" si="1"/>
        <v>#N/A</v>
      </c>
    </row>
    <row r="21" spans="1:40" x14ac:dyDescent="0.25">
      <c r="A21" s="84">
        <v>18</v>
      </c>
      <c r="B21" s="94">
        <f>IFERROR(VLOOKUP(E21,'Banco de Dados'!$I$3:$L$1000,4,FALSE),"")</f>
      </c>
      <c r="C21" s="103" t="s">
        <v>2291</v>
      </c>
      <c r="D21" s="103" t="s">
        <v>2291</v>
      </c>
      <c r="E21" s="103" t="s">
        <v>2291</v>
      </c>
      <c r="F21" s="96">
        <f>IFERROR(VLOOKUP(AJ21,'Banco de Dados'!$Q$3:$R$22,2,FALSE),"")</f>
      </c>
      <c r="G21" s="104" t="s">
        <v>2291</v>
      </c>
      <c r="H21" s="104" t="s">
        <v>2291</v>
      </c>
      <c r="I21" s="96">
        <f>IFERROR(VLOOKUP(AN21,'Banco de Dados'!$AD$3:$AJ$10000,5,FALSE),"")</f>
      </c>
      <c r="J21" s="98">
        <f>IFERROR(VLOOKUP(AN21,'Banco de Dados'!$AD$3:$AJ$10000,7,FALSE),"")</f>
      </c>
      <c r="K21" s="105" t="s">
        <v>2291</v>
      </c>
      <c r="L21" s="100" t="s">
        <v>2291</v>
      </c>
      <c r="M21" s="101">
        <f>IFERROR(VLOOKUP(AN21,'Banco de Dados'!$AD$3:$AJ$10000,6,FALSE),"")</f>
      </c>
      <c r="N21" s="102">
        <f t="shared" si="0"/>
        <v>0</v>
      </c>
      <c r="O21" s="68"/>
      <c r="P21" s="68"/>
      <c r="Q21" s="68"/>
      <c r="R21" s="68"/>
      <c r="S21" s="68"/>
      <c r="T21" s="68"/>
      <c r="U21" s="68"/>
      <c r="V21" s="68"/>
      <c r="W21" s="68"/>
      <c r="X21" s="68"/>
      <c r="Y21" s="68"/>
      <c r="Z21" s="68"/>
      <c r="AA21" s="68"/>
      <c r="AB21" s="68"/>
      <c r="AH21" s="68" t="e">
        <f>VLOOKUP(C21,'Banco de Dados'!$A$3:$B$8,2,FALSE)</f>
        <v>#N/A</v>
      </c>
      <c r="AI21" s="68" t="e">
        <f>VLOOKUP(D21,'Banco de Dados'!$E$3:$F$49,2,FALSE)</f>
        <v>#N/A</v>
      </c>
      <c r="AJ21" s="68" t="e">
        <f>VLOOKUP(E21,'Banco de Dados'!$I$3:$J$900,2,FALSE)</f>
        <v>#N/A</v>
      </c>
      <c r="AK21" s="68" t="e">
        <f>VLOOKUP(E21,'Banco de Dados'!$I$3:$O$900,6,FALSE)</f>
        <v>#N/A</v>
      </c>
      <c r="AL21" s="68" t="e">
        <f>VLOOKUP(E21,'Banco de Dados'!$I$3:$O$900,7,FALSE)</f>
        <v>#N/A</v>
      </c>
      <c r="AM21" s="68" t="e">
        <f>VLOOKUP(E21,'Banco de Dados'!$I$3:$N$900,5,FALSE)</f>
        <v>#N/A</v>
      </c>
      <c r="AN21" s="68" t="e">
        <f t="shared" si="1"/>
        <v>#N/A</v>
      </c>
    </row>
    <row r="22" spans="1:40" x14ac:dyDescent="0.25">
      <c r="A22" s="84">
        <v>19</v>
      </c>
      <c r="B22" s="94">
        <f>IFERROR(VLOOKUP(E22,'Banco de Dados'!$I$3:$L$1000,4,FALSE),"")</f>
      </c>
      <c r="C22" s="103" t="s">
        <v>2291</v>
      </c>
      <c r="D22" s="103" t="s">
        <v>2291</v>
      </c>
      <c r="E22" s="103" t="s">
        <v>2291</v>
      </c>
      <c r="F22" s="96">
        <f>IFERROR(VLOOKUP(AJ22,'Banco de Dados'!$Q$3:$R$22,2,FALSE),"")</f>
      </c>
      <c r="G22" s="104" t="s">
        <v>2291</v>
      </c>
      <c r="H22" s="104" t="s">
        <v>2291</v>
      </c>
      <c r="I22" s="96">
        <f>IFERROR(VLOOKUP(AN22,'Banco de Dados'!$AD$3:$AJ$10000,5,FALSE),"")</f>
      </c>
      <c r="J22" s="98">
        <f>IFERROR(VLOOKUP(AN22,'Banco de Dados'!$AD$3:$AJ$10000,7,FALSE),"")</f>
      </c>
      <c r="K22" s="105" t="s">
        <v>2291</v>
      </c>
      <c r="L22" s="100" t="s">
        <v>2291</v>
      </c>
      <c r="M22" s="101">
        <f>IFERROR(VLOOKUP(AN22,'Banco de Dados'!$AD$3:$AJ$10000,6,FALSE),"")</f>
      </c>
      <c r="N22" s="102">
        <f t="shared" si="0"/>
        <v>0</v>
      </c>
      <c r="O22" s="68"/>
      <c r="P22" s="68"/>
      <c r="Q22" s="68"/>
      <c r="R22" s="68"/>
      <c r="S22" s="68"/>
      <c r="T22" s="68"/>
      <c r="U22" s="68"/>
      <c r="V22" s="68"/>
      <c r="W22" s="68"/>
      <c r="X22" s="68"/>
      <c r="Y22" s="68"/>
      <c r="Z22" s="68"/>
      <c r="AA22" s="68"/>
      <c r="AB22" s="68"/>
      <c r="AH22" s="68" t="e">
        <f>VLOOKUP(C22,'Banco de Dados'!$A$3:$B$8,2,FALSE)</f>
        <v>#N/A</v>
      </c>
      <c r="AI22" s="68" t="e">
        <f>VLOOKUP(D22,'Banco de Dados'!$E$3:$F$49,2,FALSE)</f>
        <v>#N/A</v>
      </c>
      <c r="AJ22" s="68" t="e">
        <f>VLOOKUP(E22,'Banco de Dados'!$I$3:$J$900,2,FALSE)</f>
        <v>#N/A</v>
      </c>
      <c r="AK22" s="68" t="e">
        <f>VLOOKUP(E22,'Banco de Dados'!$I$3:$O$900,6,FALSE)</f>
        <v>#N/A</v>
      </c>
      <c r="AL22" s="68" t="e">
        <f>VLOOKUP(E22,'Banco de Dados'!$I$3:$O$900,7,FALSE)</f>
        <v>#N/A</v>
      </c>
      <c r="AM22" s="68" t="e">
        <f>VLOOKUP(E22,'Banco de Dados'!$I$3:$N$900,5,FALSE)</f>
        <v>#N/A</v>
      </c>
      <c r="AN22" s="68" t="e">
        <f t="shared" si="1"/>
        <v>#N/A</v>
      </c>
    </row>
    <row r="23" spans="1:40" x14ac:dyDescent="0.25">
      <c r="A23" s="84">
        <v>20</v>
      </c>
      <c r="B23" s="94">
        <f>IFERROR(VLOOKUP(E23,'Banco de Dados'!$I$3:$L$1000,4,FALSE),"")</f>
      </c>
      <c r="C23" s="103" t="s">
        <v>2291</v>
      </c>
      <c r="D23" s="103" t="s">
        <v>2291</v>
      </c>
      <c r="E23" s="103" t="s">
        <v>2291</v>
      </c>
      <c r="F23" s="96">
        <f>IFERROR(VLOOKUP(AJ23,'Banco de Dados'!$Q$3:$R$22,2,FALSE),"")</f>
      </c>
      <c r="G23" s="104" t="s">
        <v>2291</v>
      </c>
      <c r="H23" s="104" t="s">
        <v>2291</v>
      </c>
      <c r="I23" s="96">
        <f>IFERROR(VLOOKUP(AN23,'Banco de Dados'!$AD$3:$AJ$10000,5,FALSE),"")</f>
      </c>
      <c r="J23" s="98">
        <f>IFERROR(VLOOKUP(AN23,'Banco de Dados'!$AD$3:$AJ$10000,7,FALSE),"")</f>
      </c>
      <c r="K23" s="105" t="s">
        <v>2291</v>
      </c>
      <c r="L23" s="100" t="s">
        <v>2291</v>
      </c>
      <c r="M23" s="101">
        <f>IFERROR(VLOOKUP(AN23,'Banco de Dados'!$AD$3:$AJ$10000,6,FALSE),"")</f>
      </c>
      <c r="N23" s="102">
        <f t="shared" si="0"/>
        <v>0</v>
      </c>
      <c r="O23" s="68"/>
      <c r="P23" s="68"/>
      <c r="Q23" s="68"/>
      <c r="R23" s="68"/>
      <c r="S23" s="68"/>
      <c r="T23" s="68"/>
      <c r="U23" s="68"/>
      <c r="V23" s="68"/>
      <c r="W23" s="68"/>
      <c r="X23" s="68"/>
      <c r="Y23" s="68"/>
      <c r="Z23" s="68"/>
      <c r="AA23" s="68"/>
      <c r="AB23" s="68"/>
      <c r="AH23" s="68" t="e">
        <f>VLOOKUP(C23,'Banco de Dados'!$A$3:$B$8,2,FALSE)</f>
        <v>#N/A</v>
      </c>
      <c r="AI23" s="68" t="e">
        <f>VLOOKUP(D23,'Banco de Dados'!$E$3:$F$49,2,FALSE)</f>
        <v>#N/A</v>
      </c>
      <c r="AJ23" s="68" t="e">
        <f>VLOOKUP(E23,'Banco de Dados'!$I$3:$J$900,2,FALSE)</f>
        <v>#N/A</v>
      </c>
      <c r="AK23" s="68" t="e">
        <f>VLOOKUP(E23,'Banco de Dados'!$I$3:$O$900,6,FALSE)</f>
        <v>#N/A</v>
      </c>
      <c r="AL23" s="68" t="e">
        <f>VLOOKUP(E23,'Banco de Dados'!$I$3:$O$900,7,FALSE)</f>
        <v>#N/A</v>
      </c>
      <c r="AM23" s="68" t="e">
        <f>VLOOKUP(E23,'Banco de Dados'!$I$3:$N$900,5,FALSE)</f>
        <v>#N/A</v>
      </c>
      <c r="AN23" s="68" t="e">
        <f t="shared" si="1"/>
        <v>#N/A</v>
      </c>
    </row>
    <row r="24" spans="1:40" x14ac:dyDescent="0.25">
      <c r="A24" s="84">
        <v>21</v>
      </c>
      <c r="B24" s="94">
        <f>IFERROR(VLOOKUP(E24,'Banco de Dados'!$I$3:$L$1000,4,FALSE),"")</f>
      </c>
      <c r="C24" s="103" t="s">
        <v>2291</v>
      </c>
      <c r="D24" s="103" t="s">
        <v>2291</v>
      </c>
      <c r="E24" s="103" t="s">
        <v>2291</v>
      </c>
      <c r="F24" s="96">
        <f>IFERROR(VLOOKUP(AJ24,'Banco de Dados'!$Q$3:$R$22,2,FALSE),"")</f>
      </c>
      <c r="G24" s="104" t="s">
        <v>2291</v>
      </c>
      <c r="H24" s="104" t="s">
        <v>2291</v>
      </c>
      <c r="I24" s="96">
        <f>IFERROR(VLOOKUP(AN24,'Banco de Dados'!$AD$3:$AJ$10000,5,FALSE),"")</f>
      </c>
      <c r="J24" s="98">
        <f>IFERROR(VLOOKUP(AN24,'Banco de Dados'!$AD$3:$AJ$10000,7,FALSE),"")</f>
      </c>
      <c r="K24" s="105" t="s">
        <v>2291</v>
      </c>
      <c r="L24" s="100" t="s">
        <v>2291</v>
      </c>
      <c r="M24" s="101">
        <f>IFERROR(VLOOKUP(AN24,'Banco de Dados'!$AD$3:$AJ$10000,6,FALSE),"")</f>
      </c>
      <c r="N24" s="102">
        <f t="shared" si="0"/>
        <v>0</v>
      </c>
      <c r="O24" s="68"/>
      <c r="P24" s="68"/>
      <c r="Q24" s="68"/>
      <c r="R24" s="68"/>
      <c r="S24" s="68"/>
      <c r="T24" s="68"/>
      <c r="U24" s="68"/>
      <c r="V24" s="68"/>
      <c r="W24" s="68"/>
      <c r="X24" s="68"/>
      <c r="Y24" s="68"/>
      <c r="Z24" s="68"/>
      <c r="AA24" s="68"/>
      <c r="AB24" s="68"/>
      <c r="AH24" s="68" t="e">
        <f>VLOOKUP(C24,'Banco de Dados'!$A$3:$B$8,2,FALSE)</f>
        <v>#N/A</v>
      </c>
      <c r="AI24" s="68" t="e">
        <f>VLOOKUP(D24,'Banco de Dados'!$E$3:$F$49,2,FALSE)</f>
        <v>#N/A</v>
      </c>
      <c r="AJ24" s="68" t="e">
        <f>VLOOKUP(E24,'Banco de Dados'!$I$3:$J$900,2,FALSE)</f>
        <v>#N/A</v>
      </c>
      <c r="AK24" s="68" t="e">
        <f>VLOOKUP(E24,'Banco de Dados'!$I$3:$O$900,6,FALSE)</f>
        <v>#N/A</v>
      </c>
      <c r="AL24" s="68" t="e">
        <f>VLOOKUP(E24,'Banco de Dados'!$I$3:$O$900,7,FALSE)</f>
        <v>#N/A</v>
      </c>
      <c r="AM24" s="68" t="e">
        <f>VLOOKUP(E24,'Banco de Dados'!$I$3:$N$900,5,FALSE)</f>
        <v>#N/A</v>
      </c>
      <c r="AN24" s="68" t="e">
        <f t="shared" si="1"/>
        <v>#N/A</v>
      </c>
    </row>
    <row r="25" spans="1:40" x14ac:dyDescent="0.25">
      <c r="A25" s="84">
        <v>22</v>
      </c>
      <c r="B25" s="94">
        <f>IFERROR(VLOOKUP(E25,'Banco de Dados'!$I$3:$L$1000,4,FALSE),"")</f>
      </c>
      <c r="C25" s="103" t="s">
        <v>2291</v>
      </c>
      <c r="D25" s="103" t="s">
        <v>2291</v>
      </c>
      <c r="E25" s="103" t="s">
        <v>2291</v>
      </c>
      <c r="F25" s="96">
        <f>IFERROR(VLOOKUP(AJ25,'Banco de Dados'!$Q$3:$R$22,2,FALSE),"")</f>
      </c>
      <c r="G25" s="104" t="s">
        <v>2291</v>
      </c>
      <c r="H25" s="104" t="s">
        <v>2291</v>
      </c>
      <c r="I25" s="96">
        <f>IFERROR(VLOOKUP(AN25,'Banco de Dados'!$AD$3:$AJ$10000,5,FALSE),"")</f>
      </c>
      <c r="J25" s="98">
        <f>IFERROR(VLOOKUP(AN25,'Banco de Dados'!$AD$3:$AJ$10000,7,FALSE),"")</f>
      </c>
      <c r="K25" s="105" t="s">
        <v>2291</v>
      </c>
      <c r="L25" s="100" t="s">
        <v>2291</v>
      </c>
      <c r="M25" s="101">
        <f>IFERROR(VLOOKUP(AN25,'Banco de Dados'!$AD$3:$AJ$10000,6,FALSE),"")</f>
      </c>
      <c r="N25" s="102">
        <f t="shared" si="0"/>
        <v>0</v>
      </c>
      <c r="O25" s="68"/>
      <c r="P25" s="68"/>
      <c r="Q25" s="68"/>
      <c r="R25" s="68"/>
      <c r="S25" s="68"/>
      <c r="T25" s="68"/>
      <c r="U25" s="68"/>
      <c r="V25" s="68"/>
      <c r="W25" s="68"/>
      <c r="X25" s="68"/>
      <c r="Y25" s="68"/>
      <c r="Z25" s="68"/>
      <c r="AA25" s="68"/>
      <c r="AB25" s="68"/>
      <c r="AH25" s="68" t="e">
        <f>VLOOKUP(C25,'Banco de Dados'!$A$3:$B$8,2,FALSE)</f>
        <v>#N/A</v>
      </c>
      <c r="AI25" s="68" t="e">
        <f>VLOOKUP(D25,'Banco de Dados'!$E$3:$F$49,2,FALSE)</f>
        <v>#N/A</v>
      </c>
      <c r="AJ25" s="68" t="e">
        <f>VLOOKUP(E25,'Banco de Dados'!$I$3:$J$900,2,FALSE)</f>
        <v>#N/A</v>
      </c>
      <c r="AK25" s="68" t="e">
        <f>VLOOKUP(E25,'Banco de Dados'!$I$3:$O$900,6,FALSE)</f>
        <v>#N/A</v>
      </c>
      <c r="AL25" s="68" t="e">
        <f>VLOOKUP(E25,'Banco de Dados'!$I$3:$O$900,7,FALSE)</f>
        <v>#N/A</v>
      </c>
      <c r="AM25" s="68" t="e">
        <f>VLOOKUP(E25,'Banco de Dados'!$I$3:$N$900,5,FALSE)</f>
        <v>#N/A</v>
      </c>
      <c r="AN25" s="68" t="e">
        <f t="shared" si="1"/>
        <v>#N/A</v>
      </c>
    </row>
    <row r="26" spans="1:40" x14ac:dyDescent="0.25">
      <c r="A26" s="84">
        <v>23</v>
      </c>
      <c r="B26" s="94">
        <f>IFERROR(VLOOKUP(E26,'Banco de Dados'!$I$3:$L$1000,4,FALSE),"")</f>
      </c>
      <c r="C26" s="103" t="s">
        <v>2291</v>
      </c>
      <c r="D26" s="103" t="s">
        <v>2291</v>
      </c>
      <c r="E26" s="103" t="s">
        <v>2291</v>
      </c>
      <c r="F26" s="96">
        <f>IFERROR(VLOOKUP(AJ26,'Banco de Dados'!$Q$3:$R$22,2,FALSE),"")</f>
      </c>
      <c r="G26" s="104" t="s">
        <v>2291</v>
      </c>
      <c r="H26" s="104" t="s">
        <v>2291</v>
      </c>
      <c r="I26" s="96">
        <f>IFERROR(VLOOKUP(AN26,'Banco de Dados'!$AD$3:$AJ$10000,5,FALSE),"")</f>
      </c>
      <c r="J26" s="98">
        <f>IFERROR(VLOOKUP(AN26,'Banco de Dados'!$AD$3:$AJ$10000,7,FALSE),"")</f>
      </c>
      <c r="K26" s="105" t="s">
        <v>2291</v>
      </c>
      <c r="L26" s="100" t="s">
        <v>2291</v>
      </c>
      <c r="M26" s="101">
        <f>IFERROR(VLOOKUP(AN26,'Banco de Dados'!$AD$3:$AJ$10000,6,FALSE),"")</f>
      </c>
      <c r="N26" s="102">
        <f t="shared" si="0"/>
        <v>0</v>
      </c>
      <c r="O26" s="68"/>
      <c r="P26" s="68"/>
      <c r="Q26" s="68"/>
      <c r="R26" s="68"/>
      <c r="S26" s="68"/>
      <c r="T26" s="68"/>
      <c r="U26" s="68"/>
      <c r="V26" s="68"/>
      <c r="W26" s="68"/>
      <c r="X26" s="68"/>
      <c r="Y26" s="68"/>
      <c r="Z26" s="68"/>
      <c r="AA26" s="68"/>
      <c r="AB26" s="68"/>
      <c r="AH26" s="68" t="e">
        <f>VLOOKUP(C26,'Banco de Dados'!$A$3:$B$8,2,FALSE)</f>
        <v>#N/A</v>
      </c>
      <c r="AI26" s="68" t="e">
        <f>VLOOKUP(D26,'Banco de Dados'!$E$3:$F$49,2,FALSE)</f>
        <v>#N/A</v>
      </c>
      <c r="AJ26" s="68" t="e">
        <f>VLOOKUP(E26,'Banco de Dados'!$I$3:$J$900,2,FALSE)</f>
        <v>#N/A</v>
      </c>
      <c r="AK26" s="68" t="e">
        <f>VLOOKUP(E26,'Banco de Dados'!$I$3:$O$900,6,FALSE)</f>
        <v>#N/A</v>
      </c>
      <c r="AL26" s="68" t="e">
        <f>VLOOKUP(E26,'Banco de Dados'!$I$3:$O$900,7,FALSE)</f>
        <v>#N/A</v>
      </c>
      <c r="AM26" s="68" t="e">
        <f>VLOOKUP(E26,'Banco de Dados'!$I$3:$N$900,5,FALSE)</f>
        <v>#N/A</v>
      </c>
      <c r="AN26" s="68" t="e">
        <f t="shared" si="1"/>
        <v>#N/A</v>
      </c>
    </row>
    <row r="27" spans="1:40" x14ac:dyDescent="0.25">
      <c r="A27" s="84">
        <v>24</v>
      </c>
      <c r="B27" s="94">
        <f>IFERROR(VLOOKUP(E27,'Banco de Dados'!$I$3:$L$1000,4,FALSE),"")</f>
      </c>
      <c r="C27" s="103" t="s">
        <v>2291</v>
      </c>
      <c r="D27" s="103" t="s">
        <v>2291</v>
      </c>
      <c r="E27" s="103" t="s">
        <v>2291</v>
      </c>
      <c r="F27" s="96">
        <f>IFERROR(VLOOKUP(AJ27,'Banco de Dados'!$Q$3:$R$22,2,FALSE),"")</f>
      </c>
      <c r="G27" s="104" t="s">
        <v>2291</v>
      </c>
      <c r="H27" s="104" t="s">
        <v>2291</v>
      </c>
      <c r="I27" s="96">
        <f>IFERROR(VLOOKUP(AN27,'Banco de Dados'!$AD$3:$AJ$10000,5,FALSE),"")</f>
      </c>
      <c r="J27" s="98">
        <f>IFERROR(VLOOKUP(AN27,'Banco de Dados'!$AD$3:$AJ$10000,7,FALSE),"")</f>
      </c>
      <c r="K27" s="105" t="s">
        <v>2291</v>
      </c>
      <c r="L27" s="100" t="s">
        <v>2291</v>
      </c>
      <c r="M27" s="101">
        <f>IFERROR(VLOOKUP(AN27,'Banco de Dados'!$AD$3:$AJ$10000,6,FALSE),"")</f>
      </c>
      <c r="N27" s="102">
        <f t="shared" si="0"/>
        <v>0</v>
      </c>
      <c r="O27" s="68"/>
      <c r="P27" s="68"/>
      <c r="Q27" s="68"/>
      <c r="R27" s="68"/>
      <c r="S27" s="68"/>
      <c r="T27" s="68"/>
      <c r="U27" s="68"/>
      <c r="V27" s="68"/>
      <c r="W27" s="68"/>
      <c r="X27" s="68"/>
      <c r="Y27" s="68"/>
      <c r="Z27" s="68"/>
      <c r="AA27" s="68"/>
      <c r="AB27" s="68"/>
      <c r="AH27" s="68" t="e">
        <f>VLOOKUP(C27,'Banco de Dados'!$A$3:$B$8,2,FALSE)</f>
        <v>#N/A</v>
      </c>
      <c r="AI27" s="68" t="e">
        <f>VLOOKUP(D27,'Banco de Dados'!$E$3:$F$49,2,FALSE)</f>
        <v>#N/A</v>
      </c>
      <c r="AJ27" s="68" t="e">
        <f>VLOOKUP(E27,'Banco de Dados'!$I$3:$J$900,2,FALSE)</f>
        <v>#N/A</v>
      </c>
      <c r="AK27" s="68" t="e">
        <f>VLOOKUP(E27,'Banco de Dados'!$I$3:$O$900,6,FALSE)</f>
        <v>#N/A</v>
      </c>
      <c r="AL27" s="68" t="e">
        <f>VLOOKUP(E27,'Banco de Dados'!$I$3:$O$900,7,FALSE)</f>
        <v>#N/A</v>
      </c>
      <c r="AM27" s="68" t="e">
        <f>VLOOKUP(E27,'Banco de Dados'!$I$3:$N$900,5,FALSE)</f>
        <v>#N/A</v>
      </c>
      <c r="AN27" s="68" t="e">
        <f t="shared" si="1"/>
        <v>#N/A</v>
      </c>
    </row>
    <row r="28" spans="1:40" x14ac:dyDescent="0.25">
      <c r="A28" s="84">
        <v>25</v>
      </c>
      <c r="B28" s="94">
        <f>IFERROR(VLOOKUP(E28,'Banco de Dados'!$I$3:$L$1000,4,FALSE),"")</f>
      </c>
      <c r="C28" s="103" t="s">
        <v>2291</v>
      </c>
      <c r="D28" s="103" t="s">
        <v>2291</v>
      </c>
      <c r="E28" s="103" t="s">
        <v>2291</v>
      </c>
      <c r="F28" s="96">
        <f>IFERROR(VLOOKUP(AJ28,'Banco de Dados'!$Q$3:$R$22,2,FALSE),"")</f>
      </c>
      <c r="G28" s="104" t="s">
        <v>2291</v>
      </c>
      <c r="H28" s="104" t="s">
        <v>2291</v>
      </c>
      <c r="I28" s="96">
        <f>IFERROR(VLOOKUP(AN28,'Banco de Dados'!$AD$3:$AJ$10000,5,FALSE),"")</f>
      </c>
      <c r="J28" s="98">
        <f>IFERROR(VLOOKUP(AN28,'Banco de Dados'!$AD$3:$AJ$10000,7,FALSE),"")</f>
      </c>
      <c r="K28" s="105" t="s">
        <v>2291</v>
      </c>
      <c r="L28" s="100" t="s">
        <v>2291</v>
      </c>
      <c r="M28" s="101">
        <f>IFERROR(VLOOKUP(AN28,'Banco de Dados'!$AD$3:$AJ$10000,6,FALSE),"")</f>
      </c>
      <c r="N28" s="102">
        <f t="shared" si="0"/>
        <v>0</v>
      </c>
      <c r="O28" s="68"/>
      <c r="P28" s="68"/>
      <c r="Q28" s="68"/>
      <c r="R28" s="68"/>
      <c r="S28" s="68"/>
      <c r="T28" s="68"/>
      <c r="U28" s="68"/>
      <c r="V28" s="68"/>
      <c r="W28" s="68"/>
      <c r="X28" s="68"/>
      <c r="Y28" s="68"/>
      <c r="Z28" s="68"/>
      <c r="AA28" s="68"/>
      <c r="AB28" s="68"/>
      <c r="AH28" s="68" t="e">
        <f>VLOOKUP(C28,'Banco de Dados'!$A$3:$B$8,2,FALSE)</f>
        <v>#N/A</v>
      </c>
      <c r="AI28" s="68" t="e">
        <f>VLOOKUP(D28,'Banco de Dados'!$E$3:$F$49,2,FALSE)</f>
        <v>#N/A</v>
      </c>
      <c r="AJ28" s="68" t="e">
        <f>VLOOKUP(E28,'Banco de Dados'!$I$3:$J$900,2,FALSE)</f>
        <v>#N/A</v>
      </c>
      <c r="AK28" s="68" t="e">
        <f>VLOOKUP(E28,'Banco de Dados'!$I$3:$O$900,6,FALSE)</f>
        <v>#N/A</v>
      </c>
      <c r="AL28" s="68" t="e">
        <f>VLOOKUP(E28,'Banco de Dados'!$I$3:$O$900,7,FALSE)</f>
        <v>#N/A</v>
      </c>
      <c r="AM28" s="68" t="e">
        <f>VLOOKUP(E28,'Banco de Dados'!$I$3:$N$900,5,FALSE)</f>
        <v>#N/A</v>
      </c>
      <c r="AN28" s="68" t="e">
        <f t="shared" si="1"/>
        <v>#N/A</v>
      </c>
    </row>
    <row r="29" spans="1:40" x14ac:dyDescent="0.25">
      <c r="A29" s="84">
        <v>26</v>
      </c>
      <c r="B29" s="94">
        <f>IFERROR(VLOOKUP(E29,'Banco de Dados'!$I$3:$L$1000,4,FALSE),"")</f>
      </c>
      <c r="C29" s="103" t="s">
        <v>2291</v>
      </c>
      <c r="D29" s="103" t="s">
        <v>2291</v>
      </c>
      <c r="E29" s="103" t="s">
        <v>2291</v>
      </c>
      <c r="F29" s="96">
        <f>IFERROR(VLOOKUP(AJ29,'Banco de Dados'!$Q$3:$R$22,2,FALSE),"")</f>
      </c>
      <c r="G29" s="104" t="s">
        <v>2291</v>
      </c>
      <c r="H29" s="104" t="s">
        <v>2291</v>
      </c>
      <c r="I29" s="96">
        <f>IFERROR(VLOOKUP(AN29,'Banco de Dados'!$AD$3:$AJ$10000,5,FALSE),"")</f>
      </c>
      <c r="J29" s="98">
        <f>IFERROR(VLOOKUP(AN29,'Banco de Dados'!$AD$3:$AJ$10000,7,FALSE),"")</f>
      </c>
      <c r="K29" s="105" t="s">
        <v>2291</v>
      </c>
      <c r="L29" s="100" t="s">
        <v>2291</v>
      </c>
      <c r="M29" s="101">
        <f>IFERROR(VLOOKUP(AN29,'Banco de Dados'!$AD$3:$AJ$10000,6,FALSE),"")</f>
      </c>
      <c r="N29" s="102">
        <f t="shared" si="0"/>
        <v>0</v>
      </c>
      <c r="O29" s="68"/>
      <c r="P29" s="68"/>
      <c r="Q29" s="68"/>
      <c r="R29" s="68"/>
      <c r="S29" s="68"/>
      <c r="T29" s="68"/>
      <c r="U29" s="68"/>
      <c r="V29" s="68"/>
      <c r="W29" s="68"/>
      <c r="X29" s="68"/>
      <c r="Y29" s="68"/>
      <c r="Z29" s="68"/>
      <c r="AA29" s="68"/>
      <c r="AB29" s="68"/>
      <c r="AH29" s="68" t="e">
        <f>VLOOKUP(C29,'Banco de Dados'!$A$3:$B$8,2,FALSE)</f>
        <v>#N/A</v>
      </c>
      <c r="AI29" s="68" t="e">
        <f>VLOOKUP(D29,'Banco de Dados'!$E$3:$F$49,2,FALSE)</f>
        <v>#N/A</v>
      </c>
      <c r="AJ29" s="68" t="e">
        <f>VLOOKUP(E29,'Banco de Dados'!$I$3:$J$900,2,FALSE)</f>
        <v>#N/A</v>
      </c>
      <c r="AK29" s="68" t="e">
        <f>VLOOKUP(E29,'Banco de Dados'!$I$3:$O$900,6,FALSE)</f>
        <v>#N/A</v>
      </c>
      <c r="AL29" s="68" t="e">
        <f>VLOOKUP(E29,'Banco de Dados'!$I$3:$O$900,7,FALSE)</f>
        <v>#N/A</v>
      </c>
      <c r="AM29" s="68" t="e">
        <f>VLOOKUP(E29,'Banco de Dados'!$I$3:$N$900,5,FALSE)</f>
        <v>#N/A</v>
      </c>
      <c r="AN29" s="68" t="e">
        <f t="shared" si="1"/>
        <v>#N/A</v>
      </c>
    </row>
    <row r="30" spans="1:40" x14ac:dyDescent="0.25">
      <c r="A30" s="84">
        <v>27</v>
      </c>
      <c r="B30" s="94">
        <f>IFERROR(VLOOKUP(E30,'Banco de Dados'!$I$3:$L$1000,4,FALSE),"")</f>
      </c>
      <c r="C30" s="103" t="s">
        <v>2291</v>
      </c>
      <c r="D30" s="103" t="s">
        <v>2291</v>
      </c>
      <c r="E30" s="103" t="s">
        <v>2291</v>
      </c>
      <c r="F30" s="96">
        <f>IFERROR(VLOOKUP(AJ30,'Banco de Dados'!$Q$3:$R$22,2,FALSE),"")</f>
      </c>
      <c r="G30" s="104" t="s">
        <v>2291</v>
      </c>
      <c r="H30" s="104" t="s">
        <v>2291</v>
      </c>
      <c r="I30" s="96">
        <f>IFERROR(VLOOKUP(AN30,'Banco de Dados'!$AD$3:$AJ$10000,5,FALSE),"")</f>
      </c>
      <c r="J30" s="98">
        <f>IFERROR(VLOOKUP(AN30,'Banco de Dados'!$AD$3:$AJ$10000,7,FALSE),"")</f>
      </c>
      <c r="K30" s="105" t="s">
        <v>2291</v>
      </c>
      <c r="L30" s="100" t="s">
        <v>2291</v>
      </c>
      <c r="M30" s="101">
        <f>IFERROR(VLOOKUP(AN30,'Banco de Dados'!$AD$3:$AJ$10000,6,FALSE),"")</f>
      </c>
      <c r="N30" s="102">
        <f t="shared" si="0"/>
        <v>0</v>
      </c>
      <c r="O30" s="68"/>
      <c r="P30" s="68"/>
      <c r="Q30" s="68"/>
      <c r="R30" s="68"/>
      <c r="S30" s="68"/>
      <c r="T30" s="68"/>
      <c r="U30" s="68"/>
      <c r="V30" s="68"/>
      <c r="W30" s="68"/>
      <c r="X30" s="68"/>
      <c r="Y30" s="68"/>
      <c r="Z30" s="68"/>
      <c r="AA30" s="68"/>
      <c r="AB30" s="68"/>
      <c r="AH30" s="68" t="e">
        <f>VLOOKUP(C30,'Banco de Dados'!$A$3:$B$8,2,FALSE)</f>
        <v>#N/A</v>
      </c>
      <c r="AI30" s="68" t="e">
        <f>VLOOKUP(D30,'Banco de Dados'!$E$3:$F$49,2,FALSE)</f>
        <v>#N/A</v>
      </c>
      <c r="AJ30" s="68" t="e">
        <f>VLOOKUP(E30,'Banco de Dados'!$I$3:$J$900,2,FALSE)</f>
        <v>#N/A</v>
      </c>
      <c r="AK30" s="68" t="e">
        <f>VLOOKUP(E30,'Banco de Dados'!$I$3:$O$900,6,FALSE)</f>
        <v>#N/A</v>
      </c>
      <c r="AL30" s="68" t="e">
        <f>VLOOKUP(E30,'Banco de Dados'!$I$3:$O$900,7,FALSE)</f>
        <v>#N/A</v>
      </c>
      <c r="AM30" s="68" t="e">
        <f>VLOOKUP(E30,'Banco de Dados'!$I$3:$N$900,5,FALSE)</f>
        <v>#N/A</v>
      </c>
      <c r="AN30" s="68" t="e">
        <f t="shared" si="1"/>
        <v>#N/A</v>
      </c>
    </row>
    <row r="31" spans="1:40" x14ac:dyDescent="0.25">
      <c r="A31" s="84">
        <v>28</v>
      </c>
      <c r="B31" s="94">
        <f>IFERROR(VLOOKUP(E31,'Banco de Dados'!$I$3:$L$1000,4,FALSE),"")</f>
      </c>
      <c r="C31" s="103" t="s">
        <v>2291</v>
      </c>
      <c r="D31" s="103" t="s">
        <v>2291</v>
      </c>
      <c r="E31" s="103" t="s">
        <v>2291</v>
      </c>
      <c r="F31" s="96">
        <f>IFERROR(VLOOKUP(AJ31,'Banco de Dados'!$Q$3:$R$22,2,FALSE),"")</f>
      </c>
      <c r="G31" s="104" t="s">
        <v>2291</v>
      </c>
      <c r="H31" s="104" t="s">
        <v>2291</v>
      </c>
      <c r="I31" s="96">
        <f>IFERROR(VLOOKUP(AN31,'Banco de Dados'!$AD$3:$AJ$10000,5,FALSE),"")</f>
      </c>
      <c r="J31" s="98">
        <f>IFERROR(VLOOKUP(AN31,'Banco de Dados'!$AD$3:$AJ$10000,7,FALSE),"")</f>
      </c>
      <c r="K31" s="105" t="s">
        <v>2291</v>
      </c>
      <c r="L31" s="100" t="s">
        <v>2291</v>
      </c>
      <c r="M31" s="101">
        <f>IFERROR(VLOOKUP(AN31,'Banco de Dados'!$AD$3:$AJ$10000,6,FALSE),"")</f>
      </c>
      <c r="N31" s="102">
        <f t="shared" si="0"/>
        <v>0</v>
      </c>
      <c r="O31" s="68"/>
      <c r="P31" s="68"/>
      <c r="Q31" s="68"/>
      <c r="R31" s="68"/>
      <c r="S31" s="68"/>
      <c r="T31" s="68"/>
      <c r="U31" s="68"/>
      <c r="V31" s="68"/>
      <c r="W31" s="68"/>
      <c r="X31" s="68"/>
      <c r="Y31" s="68"/>
      <c r="Z31" s="68"/>
      <c r="AA31" s="68"/>
      <c r="AB31" s="68"/>
      <c r="AH31" s="68" t="e">
        <f>VLOOKUP(C31,'Banco de Dados'!$A$3:$B$8,2,FALSE)</f>
        <v>#N/A</v>
      </c>
      <c r="AI31" s="68" t="e">
        <f>VLOOKUP(D31,'Banco de Dados'!$E$3:$F$49,2,FALSE)</f>
        <v>#N/A</v>
      </c>
      <c r="AJ31" s="68" t="e">
        <f>VLOOKUP(E31,'Banco de Dados'!$I$3:$J$900,2,FALSE)</f>
        <v>#N/A</v>
      </c>
      <c r="AK31" s="68" t="e">
        <f>VLOOKUP(E31,'Banco de Dados'!$I$3:$O$900,6,FALSE)</f>
        <v>#N/A</v>
      </c>
      <c r="AL31" s="68" t="e">
        <f>VLOOKUP(E31,'Banco de Dados'!$I$3:$O$900,7,FALSE)</f>
        <v>#N/A</v>
      </c>
      <c r="AM31" s="68" t="e">
        <f>VLOOKUP(E31,'Banco de Dados'!$I$3:$N$900,5,FALSE)</f>
        <v>#N/A</v>
      </c>
      <c r="AN31" s="68" t="e">
        <f t="shared" si="1"/>
        <v>#N/A</v>
      </c>
    </row>
    <row r="32" spans="1:40" x14ac:dyDescent="0.25">
      <c r="A32" s="84">
        <v>29</v>
      </c>
      <c r="B32" s="94">
        <f>IFERROR(VLOOKUP(E32,'Banco de Dados'!$I$3:$L$1000,4,FALSE),"")</f>
      </c>
      <c r="C32" s="103" t="s">
        <v>2291</v>
      </c>
      <c r="D32" s="103" t="s">
        <v>2291</v>
      </c>
      <c r="E32" s="103" t="s">
        <v>2291</v>
      </c>
      <c r="F32" s="96">
        <f>IFERROR(VLOOKUP(AJ32,'Banco de Dados'!$Q$3:$R$22,2,FALSE),"")</f>
      </c>
      <c r="G32" s="104" t="s">
        <v>2291</v>
      </c>
      <c r="H32" s="104" t="s">
        <v>2291</v>
      </c>
      <c r="I32" s="96">
        <f>IFERROR(VLOOKUP(AN32,'Banco de Dados'!$AD$3:$AJ$10000,5,FALSE),"")</f>
      </c>
      <c r="J32" s="98">
        <f>IFERROR(VLOOKUP(AN32,'Banco de Dados'!$AD$3:$AJ$10000,7,FALSE),"")</f>
      </c>
      <c r="K32" s="105" t="s">
        <v>2291</v>
      </c>
      <c r="L32" s="100" t="s">
        <v>2291</v>
      </c>
      <c r="M32" s="101">
        <f>IFERROR(VLOOKUP(AN32,'Banco de Dados'!$AD$3:$AJ$10000,6,FALSE),"")</f>
      </c>
      <c r="N32" s="102">
        <f t="shared" si="0"/>
        <v>0</v>
      </c>
      <c r="O32" s="68"/>
      <c r="P32" s="68"/>
      <c r="Q32" s="68"/>
      <c r="R32" s="68"/>
      <c r="S32" s="68"/>
      <c r="T32" s="68"/>
      <c r="U32" s="68"/>
      <c r="V32" s="68"/>
      <c r="W32" s="68"/>
      <c r="X32" s="68"/>
      <c r="Y32" s="68"/>
      <c r="Z32" s="68"/>
      <c r="AA32" s="68"/>
      <c r="AB32" s="68"/>
      <c r="AH32" s="68" t="e">
        <f>VLOOKUP(C32,'Banco de Dados'!$A$3:$B$8,2,FALSE)</f>
        <v>#N/A</v>
      </c>
      <c r="AI32" s="68" t="e">
        <f>VLOOKUP(D32,'Banco de Dados'!$E$3:$F$49,2,FALSE)</f>
        <v>#N/A</v>
      </c>
      <c r="AJ32" s="68" t="e">
        <f>VLOOKUP(E32,'Banco de Dados'!$I$3:$J$900,2,FALSE)</f>
        <v>#N/A</v>
      </c>
      <c r="AK32" s="68" t="e">
        <f>VLOOKUP(E32,'Banco de Dados'!$I$3:$O$900,6,FALSE)</f>
        <v>#N/A</v>
      </c>
      <c r="AL32" s="68" t="e">
        <f>VLOOKUP(E32,'Banco de Dados'!$I$3:$O$900,7,FALSE)</f>
        <v>#N/A</v>
      </c>
      <c r="AM32" s="68" t="e">
        <f>VLOOKUP(E32,'Banco de Dados'!$I$3:$N$900,5,FALSE)</f>
        <v>#N/A</v>
      </c>
      <c r="AN32" s="68" t="e">
        <f t="shared" si="1"/>
        <v>#N/A</v>
      </c>
    </row>
    <row r="33" spans="1:40" x14ac:dyDescent="0.25">
      <c r="A33" s="84">
        <v>30</v>
      </c>
      <c r="B33" s="94">
        <f>IFERROR(VLOOKUP(E33,'Banco de Dados'!$I$3:$L$1000,4,FALSE),"")</f>
      </c>
      <c r="C33" s="103" t="s">
        <v>2291</v>
      </c>
      <c r="D33" s="103" t="s">
        <v>2291</v>
      </c>
      <c r="E33" s="103" t="s">
        <v>2291</v>
      </c>
      <c r="F33" s="96">
        <f>IFERROR(VLOOKUP(AJ33,'Banco de Dados'!$Q$3:$R$22,2,FALSE),"")</f>
      </c>
      <c r="G33" s="104" t="s">
        <v>2291</v>
      </c>
      <c r="H33" s="104" t="s">
        <v>2291</v>
      </c>
      <c r="I33" s="96">
        <f>IFERROR(VLOOKUP(AN33,'Banco de Dados'!$AD$3:$AJ$10000,5,FALSE),"")</f>
      </c>
      <c r="J33" s="98">
        <f>IFERROR(VLOOKUP(AN33,'Banco de Dados'!$AD$3:$AJ$10000,7,FALSE),"")</f>
      </c>
      <c r="K33" s="105" t="s">
        <v>2291</v>
      </c>
      <c r="L33" s="100" t="s">
        <v>2291</v>
      </c>
      <c r="M33" s="101">
        <f>IFERROR(VLOOKUP(AN33,'Banco de Dados'!$AD$3:$AJ$10000,6,FALSE),"")</f>
      </c>
      <c r="N33" s="102">
        <f t="shared" si="0"/>
        <v>0</v>
      </c>
      <c r="O33" s="68"/>
      <c r="P33" s="68"/>
      <c r="Q33" s="68"/>
      <c r="R33" s="68"/>
      <c r="S33" s="68"/>
      <c r="T33" s="68"/>
      <c r="U33" s="68"/>
      <c r="V33" s="68"/>
      <c r="W33" s="68"/>
      <c r="X33" s="68"/>
      <c r="Y33" s="68"/>
      <c r="Z33" s="68"/>
      <c r="AA33" s="68"/>
      <c r="AB33" s="68"/>
      <c r="AH33" s="68" t="e">
        <f>VLOOKUP(C33,'Banco de Dados'!$A$3:$B$8,2,FALSE)</f>
        <v>#N/A</v>
      </c>
      <c r="AI33" s="68" t="e">
        <f>VLOOKUP(D33,'Banco de Dados'!$E$3:$F$49,2,FALSE)</f>
        <v>#N/A</v>
      </c>
      <c r="AJ33" s="68" t="e">
        <f>VLOOKUP(E33,'Banco de Dados'!$I$3:$J$900,2,FALSE)</f>
        <v>#N/A</v>
      </c>
      <c r="AK33" s="68" t="e">
        <f>VLOOKUP(E33,'Banco de Dados'!$I$3:$O$900,6,FALSE)</f>
        <v>#N/A</v>
      </c>
      <c r="AL33" s="68" t="e">
        <f>VLOOKUP(E33,'Banco de Dados'!$I$3:$O$900,7,FALSE)</f>
        <v>#N/A</v>
      </c>
      <c r="AM33" s="68" t="e">
        <f>VLOOKUP(E33,'Banco de Dados'!$I$3:$N$900,5,FALSE)</f>
        <v>#N/A</v>
      </c>
      <c r="AN33" s="68" t="e">
        <f t="shared" si="1"/>
        <v>#N/A</v>
      </c>
    </row>
    <row r="34" spans="1:40" x14ac:dyDescent="0.25">
      <c r="A34" s="84">
        <v>31</v>
      </c>
      <c r="B34" s="94">
        <f>IFERROR(VLOOKUP(E34,'Banco de Dados'!$I$3:$L$1000,4,FALSE),"")</f>
      </c>
      <c r="C34" s="103" t="s">
        <v>2291</v>
      </c>
      <c r="D34" s="103" t="s">
        <v>2291</v>
      </c>
      <c r="E34" s="103" t="s">
        <v>2291</v>
      </c>
      <c r="F34" s="96">
        <f>IFERROR(VLOOKUP(AJ34,'Banco de Dados'!$Q$3:$R$22,2,FALSE),"")</f>
      </c>
      <c r="G34" s="104" t="s">
        <v>2291</v>
      </c>
      <c r="H34" s="104" t="s">
        <v>2291</v>
      </c>
      <c r="I34" s="96">
        <f>IFERROR(VLOOKUP(AN34,'Banco de Dados'!$AD$3:$AJ$10000,5,FALSE),"")</f>
      </c>
      <c r="J34" s="98">
        <f>IFERROR(VLOOKUP(AN34,'Banco de Dados'!$AD$3:$AJ$10000,7,FALSE),"")</f>
      </c>
      <c r="K34" s="105" t="s">
        <v>2291</v>
      </c>
      <c r="L34" s="100" t="s">
        <v>2291</v>
      </c>
      <c r="M34" s="101">
        <f>IFERROR(VLOOKUP(AN34,'Banco de Dados'!$AD$3:$AJ$10000,6,FALSE),"")</f>
      </c>
      <c r="N34" s="102">
        <f t="shared" si="0"/>
        <v>0</v>
      </c>
      <c r="O34" s="68"/>
      <c r="P34" s="68"/>
      <c r="Q34" s="68"/>
      <c r="R34" s="68"/>
      <c r="S34" s="68"/>
      <c r="T34" s="68"/>
      <c r="U34" s="68"/>
      <c r="V34" s="68"/>
      <c r="W34" s="68"/>
      <c r="X34" s="68"/>
      <c r="Y34" s="68"/>
      <c r="Z34" s="68"/>
      <c r="AA34" s="68"/>
      <c r="AB34" s="68"/>
      <c r="AH34" s="68" t="e">
        <f>VLOOKUP(C34,'Banco de Dados'!$A$3:$B$8,2,FALSE)</f>
        <v>#N/A</v>
      </c>
      <c r="AI34" s="68" t="e">
        <f>VLOOKUP(D34,'Banco de Dados'!$E$3:$F$49,2,FALSE)</f>
        <v>#N/A</v>
      </c>
      <c r="AJ34" s="68" t="e">
        <f>VLOOKUP(E34,'Banco de Dados'!$I$3:$J$900,2,FALSE)</f>
        <v>#N/A</v>
      </c>
      <c r="AK34" s="68" t="e">
        <f>VLOOKUP(E34,'Banco de Dados'!$I$3:$O$900,6,FALSE)</f>
        <v>#N/A</v>
      </c>
      <c r="AL34" s="68" t="e">
        <f>VLOOKUP(E34,'Banco de Dados'!$I$3:$O$900,7,FALSE)</f>
        <v>#N/A</v>
      </c>
      <c r="AM34" s="68" t="e">
        <f>VLOOKUP(E34,'Banco de Dados'!$I$3:$N$900,5,FALSE)</f>
        <v>#N/A</v>
      </c>
      <c r="AN34" s="68" t="e">
        <f t="shared" si="1"/>
        <v>#N/A</v>
      </c>
    </row>
    <row r="35" spans="1:40" x14ac:dyDescent="0.25">
      <c r="A35" s="84">
        <v>32</v>
      </c>
      <c r="B35" s="94">
        <f>IFERROR(VLOOKUP(E35,'Banco de Dados'!$I$3:$L$1000,4,FALSE),"")</f>
      </c>
      <c r="C35" s="103" t="s">
        <v>2291</v>
      </c>
      <c r="D35" s="103" t="s">
        <v>2291</v>
      </c>
      <c r="E35" s="103" t="s">
        <v>2291</v>
      </c>
      <c r="F35" s="96">
        <f>IFERROR(VLOOKUP(AJ35,'Banco de Dados'!$Q$3:$R$22,2,FALSE),"")</f>
      </c>
      <c r="G35" s="104" t="s">
        <v>2291</v>
      </c>
      <c r="H35" s="104" t="s">
        <v>2291</v>
      </c>
      <c r="I35" s="96">
        <f>IFERROR(VLOOKUP(AN35,'Banco de Dados'!$AD$3:$AJ$10000,5,FALSE),"")</f>
      </c>
      <c r="J35" s="98">
        <f>IFERROR(VLOOKUP(AN35,'Banco de Dados'!$AD$3:$AJ$10000,7,FALSE),"")</f>
      </c>
      <c r="K35" s="105" t="s">
        <v>2291</v>
      </c>
      <c r="L35" s="100" t="s">
        <v>2291</v>
      </c>
      <c r="M35" s="101">
        <f>IFERROR(VLOOKUP(AN35,'Banco de Dados'!$AD$3:$AJ$10000,6,FALSE),"")</f>
      </c>
      <c r="N35" s="102">
        <f t="shared" si="0"/>
        <v>0</v>
      </c>
      <c r="O35" s="68"/>
      <c r="P35" s="68"/>
      <c r="Q35" s="68"/>
      <c r="R35" s="68"/>
      <c r="S35" s="68"/>
      <c r="T35" s="68"/>
      <c r="U35" s="68"/>
      <c r="V35" s="68"/>
      <c r="W35" s="68"/>
      <c r="X35" s="68"/>
      <c r="Y35" s="68"/>
      <c r="Z35" s="68"/>
      <c r="AA35" s="68"/>
      <c r="AB35" s="68"/>
      <c r="AH35" s="68" t="e">
        <f>VLOOKUP(C35,'Banco de Dados'!$A$3:$B$8,2,FALSE)</f>
        <v>#N/A</v>
      </c>
      <c r="AI35" s="68" t="e">
        <f>VLOOKUP(D35,'Banco de Dados'!$E$3:$F$49,2,FALSE)</f>
        <v>#N/A</v>
      </c>
      <c r="AJ35" s="68" t="e">
        <f>VLOOKUP(E35,'Banco de Dados'!$I$3:$J$900,2,FALSE)</f>
        <v>#N/A</v>
      </c>
      <c r="AK35" s="68" t="e">
        <f>VLOOKUP(E35,'Banco de Dados'!$I$3:$O$900,6,FALSE)</f>
        <v>#N/A</v>
      </c>
      <c r="AL35" s="68" t="e">
        <f>VLOOKUP(E35,'Banco de Dados'!$I$3:$O$900,7,FALSE)</f>
        <v>#N/A</v>
      </c>
      <c r="AM35" s="68" t="e">
        <f>VLOOKUP(E35,'Banco de Dados'!$I$3:$N$900,5,FALSE)</f>
        <v>#N/A</v>
      </c>
      <c r="AN35" s="68" t="e">
        <f t="shared" si="1"/>
        <v>#N/A</v>
      </c>
    </row>
    <row r="36" spans="1:40" x14ac:dyDescent="0.25">
      <c r="A36" s="84">
        <v>33</v>
      </c>
      <c r="B36" s="94">
        <f>IFERROR(VLOOKUP(E36,'Banco de Dados'!$I$3:$L$1000,4,FALSE),"")</f>
      </c>
      <c r="C36" s="103" t="s">
        <v>2291</v>
      </c>
      <c r="D36" s="103" t="s">
        <v>2291</v>
      </c>
      <c r="E36" s="103" t="s">
        <v>2291</v>
      </c>
      <c r="F36" s="96">
        <f>IFERROR(VLOOKUP(AJ36,'Banco de Dados'!$Q$3:$R$22,2,FALSE),"")</f>
      </c>
      <c r="G36" s="104" t="s">
        <v>2291</v>
      </c>
      <c r="H36" s="104" t="s">
        <v>2291</v>
      </c>
      <c r="I36" s="96">
        <f>IFERROR(VLOOKUP(AN36,'Banco de Dados'!$AD$3:$AJ$10000,5,FALSE),"")</f>
      </c>
      <c r="J36" s="98">
        <f>IFERROR(VLOOKUP(AN36,'Banco de Dados'!$AD$3:$AJ$10000,7,FALSE),"")</f>
      </c>
      <c r="K36" s="105" t="s">
        <v>2291</v>
      </c>
      <c r="L36" s="100" t="s">
        <v>2291</v>
      </c>
      <c r="M36" s="101">
        <f>IFERROR(VLOOKUP(AN36,'Banco de Dados'!$AD$3:$AJ$10000,6,FALSE),"")</f>
      </c>
      <c r="N36" s="102">
        <f t="shared" ref="N36:N53" si="2">IF(K36="",0,K36*M36)</f>
        <v>0</v>
      </c>
      <c r="O36" s="68"/>
      <c r="P36" s="68"/>
      <c r="Q36" s="68"/>
      <c r="R36" s="68"/>
      <c r="S36" s="68"/>
      <c r="T36" s="68"/>
      <c r="U36" s="68"/>
      <c r="V36" s="68"/>
      <c r="W36" s="68"/>
      <c r="X36" s="68"/>
      <c r="Y36" s="68"/>
      <c r="Z36" s="68"/>
      <c r="AA36" s="68"/>
      <c r="AB36" s="68"/>
      <c r="AH36" s="68" t="e">
        <f>VLOOKUP(C36,'Banco de Dados'!$A$3:$B$8,2,FALSE)</f>
        <v>#N/A</v>
      </c>
      <c r="AI36" s="68" t="e">
        <f>VLOOKUP(D36,'Banco de Dados'!$E$3:$F$49,2,FALSE)</f>
        <v>#N/A</v>
      </c>
      <c r="AJ36" s="68" t="e">
        <f>VLOOKUP(E36,'Banco de Dados'!$I$3:$J$900,2,FALSE)</f>
        <v>#N/A</v>
      </c>
      <c r="AK36" s="68" t="e">
        <f>VLOOKUP(E36,'Banco de Dados'!$I$3:$O$900,6,FALSE)</f>
        <v>#N/A</v>
      </c>
      <c r="AL36" s="68" t="e">
        <f>VLOOKUP(E36,'Banco de Dados'!$I$3:$O$900,7,FALSE)</f>
        <v>#N/A</v>
      </c>
      <c r="AM36" s="68" t="e">
        <f>VLOOKUP(E36,'Banco de Dados'!$I$3:$N$900,5,FALSE)</f>
        <v>#N/A</v>
      </c>
      <c r="AN36" s="68" t="e">
        <f t="shared" ref="AN36:AN53" si="3">CONCATENATE(AM36,"_",G36,"_",H36)</f>
        <v>#N/A</v>
      </c>
    </row>
    <row r="37" spans="1:40" x14ac:dyDescent="0.25">
      <c r="A37" s="84">
        <v>34</v>
      </c>
      <c r="B37" s="94">
        <f>IFERROR(VLOOKUP(E37,'Banco de Dados'!$I$3:$L$1000,4,FALSE),"")</f>
      </c>
      <c r="C37" s="103" t="s">
        <v>2291</v>
      </c>
      <c r="D37" s="103" t="s">
        <v>2291</v>
      </c>
      <c r="E37" s="103" t="s">
        <v>2291</v>
      </c>
      <c r="F37" s="96">
        <f>IFERROR(VLOOKUP(AJ37,'Banco de Dados'!$Q$3:$R$22,2,FALSE),"")</f>
      </c>
      <c r="G37" s="104" t="s">
        <v>2291</v>
      </c>
      <c r="H37" s="104" t="s">
        <v>2291</v>
      </c>
      <c r="I37" s="96">
        <f>IFERROR(VLOOKUP(AN37,'Banco de Dados'!$AD$3:$AJ$10000,5,FALSE),"")</f>
      </c>
      <c r="J37" s="98">
        <f>IFERROR(VLOOKUP(AN37,'Banco de Dados'!$AD$3:$AJ$10000,7,FALSE),"")</f>
      </c>
      <c r="K37" s="105" t="s">
        <v>2291</v>
      </c>
      <c r="L37" s="100" t="s">
        <v>2291</v>
      </c>
      <c r="M37" s="101">
        <f>IFERROR(VLOOKUP(AN37,'Banco de Dados'!$AD$3:$AJ$10000,6,FALSE),"")</f>
      </c>
      <c r="N37" s="102">
        <f t="shared" si="2"/>
        <v>0</v>
      </c>
      <c r="O37" s="68"/>
      <c r="P37" s="68"/>
      <c r="Q37" s="68"/>
      <c r="R37" s="68"/>
      <c r="S37" s="68"/>
      <c r="T37" s="68"/>
      <c r="U37" s="68"/>
      <c r="V37" s="68"/>
      <c r="W37" s="68"/>
      <c r="X37" s="68"/>
      <c r="Y37" s="68"/>
      <c r="Z37" s="68"/>
      <c r="AA37" s="68"/>
      <c r="AB37" s="68"/>
      <c r="AH37" s="68" t="e">
        <f>VLOOKUP(C37,'Banco de Dados'!$A$3:$B$8,2,FALSE)</f>
        <v>#N/A</v>
      </c>
      <c r="AI37" s="68" t="e">
        <f>VLOOKUP(D37,'Banco de Dados'!$E$3:$F$49,2,FALSE)</f>
        <v>#N/A</v>
      </c>
      <c r="AJ37" s="68" t="e">
        <f>VLOOKUP(E37,'Banco de Dados'!$I$3:$J$900,2,FALSE)</f>
        <v>#N/A</v>
      </c>
      <c r="AK37" s="68" t="e">
        <f>VLOOKUP(E37,'Banco de Dados'!$I$3:$O$900,6,FALSE)</f>
        <v>#N/A</v>
      </c>
      <c r="AL37" s="68" t="e">
        <f>VLOOKUP(E37,'Banco de Dados'!$I$3:$O$900,7,FALSE)</f>
        <v>#N/A</v>
      </c>
      <c r="AM37" s="68" t="e">
        <f>VLOOKUP(E37,'Banco de Dados'!$I$3:$N$900,5,FALSE)</f>
        <v>#N/A</v>
      </c>
      <c r="AN37" s="68" t="e">
        <f t="shared" si="3"/>
        <v>#N/A</v>
      </c>
    </row>
    <row r="38" spans="1:40" x14ac:dyDescent="0.25">
      <c r="A38" s="84">
        <v>35</v>
      </c>
      <c r="B38" s="94">
        <f>IFERROR(VLOOKUP(E38,'Banco de Dados'!$I$3:$L$1000,4,FALSE),"")</f>
      </c>
      <c r="C38" s="103" t="s">
        <v>2291</v>
      </c>
      <c r="D38" s="103" t="s">
        <v>2291</v>
      </c>
      <c r="E38" s="103" t="s">
        <v>2291</v>
      </c>
      <c r="F38" s="96">
        <f>IFERROR(VLOOKUP(AJ38,'Banco de Dados'!$Q$3:$R$22,2,FALSE),"")</f>
      </c>
      <c r="G38" s="104" t="s">
        <v>2291</v>
      </c>
      <c r="H38" s="104" t="s">
        <v>2291</v>
      </c>
      <c r="I38" s="96">
        <f>IFERROR(VLOOKUP(AN38,'Banco de Dados'!$AD$3:$AJ$10000,5,FALSE),"")</f>
      </c>
      <c r="J38" s="98">
        <f>IFERROR(VLOOKUP(AN38,'Banco de Dados'!$AD$3:$AJ$10000,7,FALSE),"")</f>
      </c>
      <c r="K38" s="105" t="s">
        <v>2291</v>
      </c>
      <c r="L38" s="100" t="s">
        <v>2291</v>
      </c>
      <c r="M38" s="101">
        <f>IFERROR(VLOOKUP(AN38,'Banco de Dados'!$AD$3:$AJ$10000,6,FALSE),"")</f>
      </c>
      <c r="N38" s="102">
        <f t="shared" si="2"/>
        <v>0</v>
      </c>
      <c r="O38" s="68"/>
      <c r="P38" s="68"/>
      <c r="Q38" s="68"/>
      <c r="R38" s="68"/>
      <c r="S38" s="68"/>
      <c r="T38" s="68"/>
      <c r="U38" s="68"/>
      <c r="V38" s="68"/>
      <c r="W38" s="68"/>
      <c r="X38" s="68"/>
      <c r="Y38" s="68"/>
      <c r="Z38" s="68"/>
      <c r="AA38" s="68"/>
      <c r="AB38" s="68"/>
      <c r="AH38" s="68" t="e">
        <f>VLOOKUP(C38,'Banco de Dados'!$A$3:$B$8,2,FALSE)</f>
        <v>#N/A</v>
      </c>
      <c r="AI38" s="68" t="e">
        <f>VLOOKUP(D38,'Banco de Dados'!$E$3:$F$49,2,FALSE)</f>
        <v>#N/A</v>
      </c>
      <c r="AJ38" s="68" t="e">
        <f>VLOOKUP(E38,'Banco de Dados'!$I$3:$J$900,2,FALSE)</f>
        <v>#N/A</v>
      </c>
      <c r="AK38" s="68" t="e">
        <f>VLOOKUP(E38,'Banco de Dados'!$I$3:$O$900,6,FALSE)</f>
        <v>#N/A</v>
      </c>
      <c r="AL38" s="68" t="e">
        <f>VLOOKUP(E38,'Banco de Dados'!$I$3:$O$900,7,FALSE)</f>
        <v>#N/A</v>
      </c>
      <c r="AM38" s="68" t="e">
        <f>VLOOKUP(E38,'Banco de Dados'!$I$3:$N$900,5,FALSE)</f>
        <v>#N/A</v>
      </c>
      <c r="AN38" s="68" t="e">
        <f t="shared" si="3"/>
        <v>#N/A</v>
      </c>
    </row>
    <row r="39" spans="1:40" x14ac:dyDescent="0.25">
      <c r="A39" s="84">
        <v>36</v>
      </c>
      <c r="B39" s="94">
        <f>IFERROR(VLOOKUP(E39,'Banco de Dados'!$I$3:$L$1000,4,FALSE),"")</f>
      </c>
      <c r="C39" s="103" t="s">
        <v>2291</v>
      </c>
      <c r="D39" s="103" t="s">
        <v>2291</v>
      </c>
      <c r="E39" s="103" t="s">
        <v>2291</v>
      </c>
      <c r="F39" s="96">
        <f>IFERROR(VLOOKUP(AJ39,'Banco de Dados'!$Q$3:$R$22,2,FALSE),"")</f>
      </c>
      <c r="G39" s="104" t="s">
        <v>2291</v>
      </c>
      <c r="H39" s="104" t="s">
        <v>2291</v>
      </c>
      <c r="I39" s="96">
        <f>IFERROR(VLOOKUP(AN39,'Banco de Dados'!$AD$3:$AJ$10000,5,FALSE),"")</f>
      </c>
      <c r="J39" s="98">
        <f>IFERROR(VLOOKUP(AN39,'Banco de Dados'!$AD$3:$AJ$10000,7,FALSE),"")</f>
      </c>
      <c r="K39" s="105" t="s">
        <v>2291</v>
      </c>
      <c r="L39" s="100" t="s">
        <v>2291</v>
      </c>
      <c r="M39" s="101">
        <f>IFERROR(VLOOKUP(AN39,'Banco de Dados'!$AD$3:$AJ$10000,6,FALSE),"")</f>
      </c>
      <c r="N39" s="102">
        <f t="shared" si="2"/>
        <v>0</v>
      </c>
      <c r="O39" s="68"/>
      <c r="P39" s="68"/>
      <c r="Q39" s="68"/>
      <c r="R39" s="68"/>
      <c r="S39" s="68"/>
      <c r="T39" s="68"/>
      <c r="U39" s="68"/>
      <c r="V39" s="68"/>
      <c r="W39" s="68"/>
      <c r="X39" s="68"/>
      <c r="Y39" s="68"/>
      <c r="Z39" s="68"/>
      <c r="AA39" s="68"/>
      <c r="AB39" s="68"/>
      <c r="AH39" s="68" t="e">
        <f>VLOOKUP(C39,'Banco de Dados'!$A$3:$B$8,2,FALSE)</f>
        <v>#N/A</v>
      </c>
      <c r="AI39" s="68" t="e">
        <f>VLOOKUP(D39,'Banco de Dados'!$E$3:$F$49,2,FALSE)</f>
        <v>#N/A</v>
      </c>
      <c r="AJ39" s="68" t="e">
        <f>VLOOKUP(E39,'Banco de Dados'!$I$3:$J$900,2,FALSE)</f>
        <v>#N/A</v>
      </c>
      <c r="AK39" s="68" t="e">
        <f>VLOOKUP(E39,'Banco de Dados'!$I$3:$O$900,6,FALSE)</f>
        <v>#N/A</v>
      </c>
      <c r="AL39" s="68" t="e">
        <f>VLOOKUP(E39,'Banco de Dados'!$I$3:$O$900,7,FALSE)</f>
        <v>#N/A</v>
      </c>
      <c r="AM39" s="68" t="e">
        <f>VLOOKUP(E39,'Banco de Dados'!$I$3:$N$900,5,FALSE)</f>
        <v>#N/A</v>
      </c>
      <c r="AN39" s="68" t="e">
        <f t="shared" si="3"/>
        <v>#N/A</v>
      </c>
    </row>
    <row r="40" spans="1:40" x14ac:dyDescent="0.25">
      <c r="A40" s="84">
        <v>37</v>
      </c>
      <c r="B40" s="94">
        <f>IFERROR(VLOOKUP(E40,'Banco de Dados'!$I$3:$L$1000,4,FALSE),"")</f>
      </c>
      <c r="C40" s="103" t="s">
        <v>2291</v>
      </c>
      <c r="D40" s="103" t="s">
        <v>2291</v>
      </c>
      <c r="E40" s="103" t="s">
        <v>2291</v>
      </c>
      <c r="F40" s="96">
        <f>IFERROR(VLOOKUP(AJ40,'Banco de Dados'!$Q$3:$R$22,2,FALSE),"")</f>
      </c>
      <c r="G40" s="104" t="s">
        <v>2291</v>
      </c>
      <c r="H40" s="104" t="s">
        <v>2291</v>
      </c>
      <c r="I40" s="96">
        <f>IFERROR(VLOOKUP(AN40,'Banco de Dados'!$AD$3:$AJ$10000,5,FALSE),"")</f>
      </c>
      <c r="J40" s="98">
        <f>IFERROR(VLOOKUP(AN40,'Banco de Dados'!$AD$3:$AJ$10000,7,FALSE),"")</f>
      </c>
      <c r="K40" s="105" t="s">
        <v>2291</v>
      </c>
      <c r="L40" s="100" t="s">
        <v>2291</v>
      </c>
      <c r="M40" s="101">
        <f>IFERROR(VLOOKUP(AN40,'Banco de Dados'!$AD$3:$AJ$10000,6,FALSE),"")</f>
      </c>
      <c r="N40" s="102">
        <f t="shared" si="2"/>
        <v>0</v>
      </c>
      <c r="O40" s="68"/>
      <c r="P40" s="68"/>
      <c r="Q40" s="68"/>
      <c r="R40" s="68"/>
      <c r="S40" s="68"/>
      <c r="T40" s="68"/>
      <c r="U40" s="68"/>
      <c r="V40" s="68"/>
      <c r="W40" s="68"/>
      <c r="X40" s="68"/>
      <c r="Y40" s="68"/>
      <c r="Z40" s="68"/>
      <c r="AA40" s="68"/>
      <c r="AB40" s="68"/>
      <c r="AH40" s="68" t="e">
        <f>VLOOKUP(C40,'Banco de Dados'!$A$3:$B$8,2,FALSE)</f>
        <v>#N/A</v>
      </c>
      <c r="AI40" s="68" t="e">
        <f>VLOOKUP(D40,'Banco de Dados'!$E$3:$F$49,2,FALSE)</f>
        <v>#N/A</v>
      </c>
      <c r="AJ40" s="68" t="e">
        <f>VLOOKUP(E40,'Banco de Dados'!$I$3:$J$900,2,FALSE)</f>
        <v>#N/A</v>
      </c>
      <c r="AK40" s="68" t="e">
        <f>VLOOKUP(E40,'Banco de Dados'!$I$3:$O$900,6,FALSE)</f>
        <v>#N/A</v>
      </c>
      <c r="AL40" s="68" t="e">
        <f>VLOOKUP(E40,'Banco de Dados'!$I$3:$O$900,7,FALSE)</f>
        <v>#N/A</v>
      </c>
      <c r="AM40" s="68" t="e">
        <f>VLOOKUP(E40,'Banco de Dados'!$I$3:$N$900,5,FALSE)</f>
        <v>#N/A</v>
      </c>
      <c r="AN40" s="68" t="e">
        <f t="shared" si="3"/>
        <v>#N/A</v>
      </c>
    </row>
    <row r="41" spans="1:40" x14ac:dyDescent="0.25">
      <c r="A41" s="84">
        <v>38</v>
      </c>
      <c r="B41" s="94">
        <f>IFERROR(VLOOKUP(E41,'Banco de Dados'!$I$3:$L$1000,4,FALSE),"")</f>
      </c>
      <c r="C41" s="103" t="s">
        <v>2291</v>
      </c>
      <c r="D41" s="103" t="s">
        <v>2291</v>
      </c>
      <c r="E41" s="103" t="s">
        <v>2291</v>
      </c>
      <c r="F41" s="96">
        <f>IFERROR(VLOOKUP(AJ41,'Banco de Dados'!$Q$3:$R$22,2,FALSE),"")</f>
      </c>
      <c r="G41" s="104" t="s">
        <v>2291</v>
      </c>
      <c r="H41" s="104" t="s">
        <v>2291</v>
      </c>
      <c r="I41" s="96">
        <f>IFERROR(VLOOKUP(AN41,'Banco de Dados'!$AD$3:$AJ$10000,5,FALSE),"")</f>
      </c>
      <c r="J41" s="98">
        <f>IFERROR(VLOOKUP(AN41,'Banco de Dados'!$AD$3:$AJ$10000,7,FALSE),"")</f>
      </c>
      <c r="K41" s="105" t="s">
        <v>2291</v>
      </c>
      <c r="L41" s="100" t="s">
        <v>2291</v>
      </c>
      <c r="M41" s="101">
        <f>IFERROR(VLOOKUP(AN41,'Banco de Dados'!$AD$3:$AJ$10000,6,FALSE),"")</f>
      </c>
      <c r="N41" s="102">
        <f t="shared" si="2"/>
        <v>0</v>
      </c>
      <c r="O41" s="68"/>
      <c r="P41" s="68"/>
      <c r="Q41" s="68"/>
      <c r="R41" s="68"/>
      <c r="S41" s="68"/>
      <c r="T41" s="68"/>
      <c r="U41" s="68"/>
      <c r="V41" s="68"/>
      <c r="W41" s="68"/>
      <c r="X41" s="68"/>
      <c r="Y41" s="68"/>
      <c r="Z41" s="68"/>
      <c r="AA41" s="68"/>
      <c r="AB41" s="68"/>
      <c r="AH41" s="68" t="e">
        <f>VLOOKUP(C41,'Banco de Dados'!$A$3:$B$8,2,FALSE)</f>
        <v>#N/A</v>
      </c>
      <c r="AI41" s="68" t="e">
        <f>VLOOKUP(D41,'Banco de Dados'!$E$3:$F$49,2,FALSE)</f>
        <v>#N/A</v>
      </c>
      <c r="AJ41" s="68" t="e">
        <f>VLOOKUP(E41,'Banco de Dados'!$I$3:$J$900,2,FALSE)</f>
        <v>#N/A</v>
      </c>
      <c r="AK41" s="68" t="e">
        <f>VLOOKUP(E41,'Banco de Dados'!$I$3:$O$900,6,FALSE)</f>
        <v>#N/A</v>
      </c>
      <c r="AL41" s="68" t="e">
        <f>VLOOKUP(E41,'Banco de Dados'!$I$3:$O$900,7,FALSE)</f>
        <v>#N/A</v>
      </c>
      <c r="AM41" s="68" t="e">
        <f>VLOOKUP(E41,'Banco de Dados'!$I$3:$N$900,5,FALSE)</f>
        <v>#N/A</v>
      </c>
      <c r="AN41" s="68" t="e">
        <f t="shared" si="3"/>
        <v>#N/A</v>
      </c>
    </row>
    <row r="42" spans="1:40" x14ac:dyDescent="0.25">
      <c r="A42" s="84">
        <v>39</v>
      </c>
      <c r="B42" s="94">
        <f>IFERROR(VLOOKUP(E42,'Banco de Dados'!$I$3:$L$1000,4,FALSE),"")</f>
      </c>
      <c r="C42" s="103" t="s">
        <v>2291</v>
      </c>
      <c r="D42" s="103" t="s">
        <v>2291</v>
      </c>
      <c r="E42" s="103" t="s">
        <v>2291</v>
      </c>
      <c r="F42" s="96">
        <f>IFERROR(VLOOKUP(AJ42,'Banco de Dados'!$Q$3:$R$22,2,FALSE),"")</f>
      </c>
      <c r="G42" s="104" t="s">
        <v>2291</v>
      </c>
      <c r="H42" s="104" t="s">
        <v>2291</v>
      </c>
      <c r="I42" s="96">
        <f>IFERROR(VLOOKUP(AN42,'Banco de Dados'!$AD$3:$AJ$10000,5,FALSE),"")</f>
      </c>
      <c r="J42" s="98">
        <f>IFERROR(VLOOKUP(AN42,'Banco de Dados'!$AD$3:$AJ$10000,7,FALSE),"")</f>
      </c>
      <c r="K42" s="105" t="s">
        <v>2291</v>
      </c>
      <c r="L42" s="100" t="s">
        <v>2291</v>
      </c>
      <c r="M42" s="101">
        <f>IFERROR(VLOOKUP(AN42,'Banco de Dados'!$AD$3:$AJ$10000,6,FALSE),"")</f>
      </c>
      <c r="N42" s="102">
        <f t="shared" si="2"/>
        <v>0</v>
      </c>
      <c r="O42" s="68"/>
      <c r="P42" s="68"/>
      <c r="Q42" s="68"/>
      <c r="R42" s="68"/>
      <c r="S42" s="68"/>
      <c r="T42" s="68"/>
      <c r="U42" s="68"/>
      <c r="V42" s="68"/>
      <c r="W42" s="68"/>
      <c r="X42" s="68"/>
      <c r="Y42" s="68"/>
      <c r="Z42" s="68"/>
      <c r="AA42" s="68"/>
      <c r="AB42" s="68"/>
      <c r="AH42" s="68" t="e">
        <f>VLOOKUP(C42,'Banco de Dados'!$A$3:$B$8,2,FALSE)</f>
        <v>#N/A</v>
      </c>
      <c r="AI42" s="68" t="e">
        <f>VLOOKUP(D42,'Banco de Dados'!$E$3:$F$49,2,FALSE)</f>
        <v>#N/A</v>
      </c>
      <c r="AJ42" s="68" t="e">
        <f>VLOOKUP(E42,'Banco de Dados'!$I$3:$J$900,2,FALSE)</f>
        <v>#N/A</v>
      </c>
      <c r="AK42" s="68" t="e">
        <f>VLOOKUP(E42,'Banco de Dados'!$I$3:$O$900,6,FALSE)</f>
        <v>#N/A</v>
      </c>
      <c r="AL42" s="68" t="e">
        <f>VLOOKUP(E42,'Banco de Dados'!$I$3:$O$900,7,FALSE)</f>
        <v>#N/A</v>
      </c>
      <c r="AM42" s="68" t="e">
        <f>VLOOKUP(E42,'Banco de Dados'!$I$3:$N$900,5,FALSE)</f>
        <v>#N/A</v>
      </c>
      <c r="AN42" s="68" t="e">
        <f t="shared" si="3"/>
        <v>#N/A</v>
      </c>
    </row>
    <row r="43" spans="1:40" x14ac:dyDescent="0.25">
      <c r="A43" s="84">
        <v>40</v>
      </c>
      <c r="B43" s="94">
        <f>IFERROR(VLOOKUP(E43,'Banco de Dados'!$I$3:$L$1000,4,FALSE),"")</f>
      </c>
      <c r="C43" s="103" t="s">
        <v>2291</v>
      </c>
      <c r="D43" s="103" t="s">
        <v>2291</v>
      </c>
      <c r="E43" s="103" t="s">
        <v>2291</v>
      </c>
      <c r="F43" s="96">
        <f>IFERROR(VLOOKUP(AJ43,'Banco de Dados'!$Q$3:$R$22,2,FALSE),"")</f>
      </c>
      <c r="G43" s="104" t="s">
        <v>2291</v>
      </c>
      <c r="H43" s="104" t="s">
        <v>2291</v>
      </c>
      <c r="I43" s="96">
        <f>IFERROR(VLOOKUP(AN43,'Banco de Dados'!$AD$3:$AJ$10000,5,FALSE),"")</f>
      </c>
      <c r="J43" s="98">
        <f>IFERROR(VLOOKUP(AN43,'Banco de Dados'!$AD$3:$AJ$10000,7,FALSE),"")</f>
      </c>
      <c r="K43" s="105" t="s">
        <v>2291</v>
      </c>
      <c r="L43" s="100" t="s">
        <v>2291</v>
      </c>
      <c r="M43" s="101">
        <f>IFERROR(VLOOKUP(AN43,'Banco de Dados'!$AD$3:$AJ$10000,6,FALSE),"")</f>
      </c>
      <c r="N43" s="102">
        <f t="shared" si="2"/>
        <v>0</v>
      </c>
      <c r="O43" s="68"/>
      <c r="P43" s="68"/>
      <c r="Q43" s="68"/>
      <c r="R43" s="68"/>
      <c r="S43" s="68"/>
      <c r="T43" s="68"/>
      <c r="U43" s="68"/>
      <c r="V43" s="68"/>
      <c r="W43" s="68"/>
      <c r="X43" s="68"/>
      <c r="Y43" s="68"/>
      <c r="Z43" s="68"/>
      <c r="AA43" s="68"/>
      <c r="AB43" s="68"/>
      <c r="AH43" s="68" t="e">
        <f>VLOOKUP(C43,'Banco de Dados'!$A$3:$B$8,2,FALSE)</f>
        <v>#N/A</v>
      </c>
      <c r="AI43" s="68" t="e">
        <f>VLOOKUP(D43,'Banco de Dados'!$E$3:$F$49,2,FALSE)</f>
        <v>#N/A</v>
      </c>
      <c r="AJ43" s="68" t="e">
        <f>VLOOKUP(E43,'Banco de Dados'!$I$3:$J$900,2,FALSE)</f>
        <v>#N/A</v>
      </c>
      <c r="AK43" s="68" t="e">
        <f>VLOOKUP(E43,'Banco de Dados'!$I$3:$O$900,6,FALSE)</f>
        <v>#N/A</v>
      </c>
      <c r="AL43" s="68" t="e">
        <f>VLOOKUP(E43,'Banco de Dados'!$I$3:$O$900,7,FALSE)</f>
        <v>#N/A</v>
      </c>
      <c r="AM43" s="68" t="e">
        <f>VLOOKUP(E43,'Banco de Dados'!$I$3:$N$900,5,FALSE)</f>
        <v>#N/A</v>
      </c>
      <c r="AN43" s="68" t="e">
        <f t="shared" si="3"/>
        <v>#N/A</v>
      </c>
    </row>
    <row r="44" spans="1:40" x14ac:dyDescent="0.25">
      <c r="A44" s="84">
        <v>41</v>
      </c>
      <c r="B44" s="94">
        <f>IFERROR(VLOOKUP(E44,'Banco de Dados'!$I$3:$L$1000,4,FALSE),"")</f>
      </c>
      <c r="C44" s="103" t="s">
        <v>2291</v>
      </c>
      <c r="D44" s="103" t="s">
        <v>2291</v>
      </c>
      <c r="E44" s="103" t="s">
        <v>2291</v>
      </c>
      <c r="F44" s="96">
        <f>IFERROR(VLOOKUP(AJ44,'Banco de Dados'!$Q$3:$R$22,2,FALSE),"")</f>
      </c>
      <c r="G44" s="104" t="s">
        <v>2291</v>
      </c>
      <c r="H44" s="104" t="s">
        <v>2291</v>
      </c>
      <c r="I44" s="96">
        <f>IFERROR(VLOOKUP(AN44,'Banco de Dados'!$AD$3:$AJ$10000,5,FALSE),"")</f>
      </c>
      <c r="J44" s="98">
        <f>IFERROR(VLOOKUP(AN44,'Banco de Dados'!$AD$3:$AJ$10000,7,FALSE),"")</f>
      </c>
      <c r="K44" s="105" t="s">
        <v>2291</v>
      </c>
      <c r="L44" s="100" t="s">
        <v>2291</v>
      </c>
      <c r="M44" s="101">
        <f>IFERROR(VLOOKUP(AN44,'Banco de Dados'!$AD$3:$AJ$10000,6,FALSE),"")</f>
      </c>
      <c r="N44" s="102">
        <f t="shared" si="2"/>
        <v>0</v>
      </c>
      <c r="O44" s="68"/>
      <c r="P44" s="68"/>
      <c r="Q44" s="68"/>
      <c r="R44" s="68"/>
      <c r="S44" s="68"/>
      <c r="T44" s="68"/>
      <c r="U44" s="68"/>
      <c r="V44" s="68"/>
      <c r="W44" s="68"/>
      <c r="X44" s="68"/>
      <c r="Y44" s="68"/>
      <c r="Z44" s="68"/>
      <c r="AA44" s="68"/>
      <c r="AB44" s="68"/>
      <c r="AH44" s="68" t="e">
        <f>VLOOKUP(C44,'Banco de Dados'!$A$3:$B$8,2,FALSE)</f>
        <v>#N/A</v>
      </c>
      <c r="AI44" s="68" t="e">
        <f>VLOOKUP(D44,'Banco de Dados'!$E$3:$F$49,2,FALSE)</f>
        <v>#N/A</v>
      </c>
      <c r="AJ44" s="68" t="e">
        <f>VLOOKUP(E44,'Banco de Dados'!$I$3:$J$900,2,FALSE)</f>
        <v>#N/A</v>
      </c>
      <c r="AK44" s="68" t="e">
        <f>VLOOKUP(E44,'Banco de Dados'!$I$3:$O$900,6,FALSE)</f>
        <v>#N/A</v>
      </c>
      <c r="AL44" s="68" t="e">
        <f>VLOOKUP(E44,'Banco de Dados'!$I$3:$O$900,7,FALSE)</f>
        <v>#N/A</v>
      </c>
      <c r="AM44" s="68" t="e">
        <f>VLOOKUP(E44,'Banco de Dados'!$I$3:$N$900,5,FALSE)</f>
        <v>#N/A</v>
      </c>
      <c r="AN44" s="68" t="e">
        <f t="shared" si="3"/>
        <v>#N/A</v>
      </c>
    </row>
    <row r="45" spans="1:40" x14ac:dyDescent="0.25">
      <c r="A45" s="84">
        <v>42</v>
      </c>
      <c r="B45" s="94">
        <f>IFERROR(VLOOKUP(E45,'Banco de Dados'!$I$3:$L$1000,4,FALSE),"")</f>
      </c>
      <c r="C45" s="103" t="s">
        <v>2291</v>
      </c>
      <c r="D45" s="103" t="s">
        <v>2291</v>
      </c>
      <c r="E45" s="103" t="s">
        <v>2291</v>
      </c>
      <c r="F45" s="96">
        <f>IFERROR(VLOOKUP(AJ45,'Banco de Dados'!$Q$3:$R$22,2,FALSE),"")</f>
      </c>
      <c r="G45" s="104" t="s">
        <v>2291</v>
      </c>
      <c r="H45" s="104" t="s">
        <v>2291</v>
      </c>
      <c r="I45" s="96">
        <f>IFERROR(VLOOKUP(AN45,'Banco de Dados'!$AD$3:$AJ$10000,5,FALSE),"")</f>
      </c>
      <c r="J45" s="98">
        <f>IFERROR(VLOOKUP(AN45,'Banco de Dados'!$AD$3:$AJ$10000,7,FALSE),"")</f>
      </c>
      <c r="K45" s="105" t="s">
        <v>2291</v>
      </c>
      <c r="L45" s="100" t="s">
        <v>2291</v>
      </c>
      <c r="M45" s="101">
        <f>IFERROR(VLOOKUP(AN45,'Banco de Dados'!$AD$3:$AJ$10000,6,FALSE),"")</f>
      </c>
      <c r="N45" s="102">
        <f t="shared" si="2"/>
        <v>0</v>
      </c>
      <c r="O45" s="68"/>
      <c r="P45" s="68"/>
      <c r="Q45" s="68"/>
      <c r="R45" s="68"/>
      <c r="S45" s="68"/>
      <c r="T45" s="68"/>
      <c r="U45" s="68"/>
      <c r="V45" s="68"/>
      <c r="W45" s="68"/>
      <c r="X45" s="68"/>
      <c r="Y45" s="68"/>
      <c r="Z45" s="68"/>
      <c r="AA45" s="68"/>
      <c r="AB45" s="68"/>
      <c r="AH45" s="68" t="e">
        <f>VLOOKUP(C45,'Banco de Dados'!$A$3:$B$8,2,FALSE)</f>
        <v>#N/A</v>
      </c>
      <c r="AI45" s="68" t="e">
        <f>VLOOKUP(D45,'Banco de Dados'!$E$3:$F$49,2,FALSE)</f>
        <v>#N/A</v>
      </c>
      <c r="AJ45" s="68" t="e">
        <f>VLOOKUP(E45,'Banco de Dados'!$I$3:$J$900,2,FALSE)</f>
        <v>#N/A</v>
      </c>
      <c r="AK45" s="68" t="e">
        <f>VLOOKUP(E45,'Banco de Dados'!$I$3:$O$900,6,FALSE)</f>
        <v>#N/A</v>
      </c>
      <c r="AL45" s="68" t="e">
        <f>VLOOKUP(E45,'Banco de Dados'!$I$3:$O$900,7,FALSE)</f>
        <v>#N/A</v>
      </c>
      <c r="AM45" s="68" t="e">
        <f>VLOOKUP(E45,'Banco de Dados'!$I$3:$N$900,5,FALSE)</f>
        <v>#N/A</v>
      </c>
      <c r="AN45" s="68" t="e">
        <f t="shared" si="3"/>
        <v>#N/A</v>
      </c>
    </row>
    <row r="46" spans="1:40" x14ac:dyDescent="0.25">
      <c r="A46" s="84">
        <v>43</v>
      </c>
      <c r="B46" s="94">
        <f>IFERROR(VLOOKUP(E46,'Banco de Dados'!$I$3:$L$1000,4,FALSE),"")</f>
      </c>
      <c r="C46" s="103" t="s">
        <v>2291</v>
      </c>
      <c r="D46" s="103" t="s">
        <v>2291</v>
      </c>
      <c r="E46" s="103" t="s">
        <v>2291</v>
      </c>
      <c r="F46" s="96">
        <f>IFERROR(VLOOKUP(AJ46,'Banco de Dados'!$Q$3:$R$22,2,FALSE),"")</f>
      </c>
      <c r="G46" s="104" t="s">
        <v>2291</v>
      </c>
      <c r="H46" s="104" t="s">
        <v>2291</v>
      </c>
      <c r="I46" s="96">
        <f>IFERROR(VLOOKUP(AN46,'Banco de Dados'!$AD$3:$AJ$10000,5,FALSE),"")</f>
      </c>
      <c r="J46" s="98">
        <f>IFERROR(VLOOKUP(AN46,'Banco de Dados'!$AD$3:$AJ$10000,7,FALSE),"")</f>
      </c>
      <c r="K46" s="105" t="s">
        <v>2291</v>
      </c>
      <c r="L46" s="100" t="s">
        <v>2291</v>
      </c>
      <c r="M46" s="101">
        <f>IFERROR(VLOOKUP(AN46,'Banco de Dados'!$AD$3:$AJ$10000,6,FALSE),"")</f>
      </c>
      <c r="N46" s="102">
        <f t="shared" si="2"/>
        <v>0</v>
      </c>
      <c r="O46" s="68"/>
      <c r="P46" s="68"/>
      <c r="Q46" s="68"/>
      <c r="R46" s="68"/>
      <c r="S46" s="68"/>
      <c r="T46" s="68"/>
      <c r="U46" s="68"/>
      <c r="V46" s="68"/>
      <c r="W46" s="68"/>
      <c r="X46" s="68"/>
      <c r="Y46" s="68"/>
      <c r="Z46" s="68"/>
      <c r="AA46" s="68"/>
      <c r="AB46" s="68"/>
      <c r="AH46" s="68" t="e">
        <f>VLOOKUP(C46,'Banco de Dados'!$A$3:$B$8,2,FALSE)</f>
        <v>#N/A</v>
      </c>
      <c r="AI46" s="68" t="e">
        <f>VLOOKUP(D46,'Banco de Dados'!$E$3:$F$49,2,FALSE)</f>
        <v>#N/A</v>
      </c>
      <c r="AJ46" s="68" t="e">
        <f>VLOOKUP(E46,'Banco de Dados'!$I$3:$J$900,2,FALSE)</f>
        <v>#N/A</v>
      </c>
      <c r="AK46" s="68" t="e">
        <f>VLOOKUP(E46,'Banco de Dados'!$I$3:$O$900,6,FALSE)</f>
        <v>#N/A</v>
      </c>
      <c r="AL46" s="68" t="e">
        <f>VLOOKUP(E46,'Banco de Dados'!$I$3:$O$900,7,FALSE)</f>
        <v>#N/A</v>
      </c>
      <c r="AM46" s="68" t="e">
        <f>VLOOKUP(E46,'Banco de Dados'!$I$3:$N$900,5,FALSE)</f>
        <v>#N/A</v>
      </c>
      <c r="AN46" s="68" t="e">
        <f t="shared" si="3"/>
        <v>#N/A</v>
      </c>
    </row>
    <row r="47" spans="1:40" x14ac:dyDescent="0.25">
      <c r="A47" s="84">
        <v>44</v>
      </c>
      <c r="B47" s="94">
        <f>IFERROR(VLOOKUP(E47,'Banco de Dados'!$I$3:$L$1000,4,FALSE),"")</f>
      </c>
      <c r="C47" s="103" t="s">
        <v>2291</v>
      </c>
      <c r="D47" s="103" t="s">
        <v>2291</v>
      </c>
      <c r="E47" s="103" t="s">
        <v>2291</v>
      </c>
      <c r="F47" s="96">
        <f>IFERROR(VLOOKUP(AJ47,'Banco de Dados'!$Q$3:$R$22,2,FALSE),"")</f>
      </c>
      <c r="G47" s="104" t="s">
        <v>2291</v>
      </c>
      <c r="H47" s="104" t="s">
        <v>2291</v>
      </c>
      <c r="I47" s="96">
        <f>IFERROR(VLOOKUP(AN47,'Banco de Dados'!$AD$3:$AJ$10000,5,FALSE),"")</f>
      </c>
      <c r="J47" s="98">
        <f>IFERROR(VLOOKUP(AN47,'Banco de Dados'!$AD$3:$AJ$10000,7,FALSE),"")</f>
      </c>
      <c r="K47" s="105" t="s">
        <v>2291</v>
      </c>
      <c r="L47" s="100" t="s">
        <v>2291</v>
      </c>
      <c r="M47" s="101">
        <f>IFERROR(VLOOKUP(AN47,'Banco de Dados'!$AD$3:$AJ$10000,6,FALSE),"")</f>
      </c>
      <c r="N47" s="102">
        <f t="shared" si="2"/>
        <v>0</v>
      </c>
      <c r="O47" s="68"/>
      <c r="P47" s="68"/>
      <c r="Q47" s="68"/>
      <c r="R47" s="68"/>
      <c r="S47" s="68"/>
      <c r="T47" s="68"/>
      <c r="U47" s="68"/>
      <c r="V47" s="68"/>
      <c r="W47" s="68"/>
      <c r="X47" s="68"/>
      <c r="Y47" s="68"/>
      <c r="Z47" s="68"/>
      <c r="AA47" s="68"/>
      <c r="AB47" s="68"/>
      <c r="AH47" s="68" t="e">
        <f>VLOOKUP(C47,'Banco de Dados'!$A$3:$B$8,2,FALSE)</f>
        <v>#N/A</v>
      </c>
      <c r="AI47" s="68" t="e">
        <f>VLOOKUP(D47,'Banco de Dados'!$E$3:$F$49,2,FALSE)</f>
        <v>#N/A</v>
      </c>
      <c r="AJ47" s="68" t="e">
        <f>VLOOKUP(E47,'Banco de Dados'!$I$3:$J$900,2,FALSE)</f>
        <v>#N/A</v>
      </c>
      <c r="AK47" s="68" t="e">
        <f>VLOOKUP(E47,'Banco de Dados'!$I$3:$O$900,6,FALSE)</f>
        <v>#N/A</v>
      </c>
      <c r="AL47" s="68" t="e">
        <f>VLOOKUP(E47,'Banco de Dados'!$I$3:$O$900,7,FALSE)</f>
        <v>#N/A</v>
      </c>
      <c r="AM47" s="68" t="e">
        <f>VLOOKUP(E47,'Banco de Dados'!$I$3:$N$900,5,FALSE)</f>
        <v>#N/A</v>
      </c>
      <c r="AN47" s="68" t="e">
        <f t="shared" si="3"/>
        <v>#N/A</v>
      </c>
    </row>
    <row r="48" spans="1:40" x14ac:dyDescent="0.25">
      <c r="A48" s="84">
        <v>45</v>
      </c>
      <c r="B48" s="94">
        <f>IFERROR(VLOOKUP(E48,'Banco de Dados'!$I$3:$L$1000,4,FALSE),"")</f>
      </c>
      <c r="C48" s="103" t="s">
        <v>2291</v>
      </c>
      <c r="D48" s="103" t="s">
        <v>2291</v>
      </c>
      <c r="E48" s="103" t="s">
        <v>2291</v>
      </c>
      <c r="F48" s="96">
        <f>IFERROR(VLOOKUP(AJ48,'Banco de Dados'!$Q$3:$R$22,2,FALSE),"")</f>
      </c>
      <c r="G48" s="104" t="s">
        <v>2291</v>
      </c>
      <c r="H48" s="104" t="s">
        <v>2291</v>
      </c>
      <c r="I48" s="96">
        <f>IFERROR(VLOOKUP(AN48,'Banco de Dados'!$AD$3:$AJ$10000,5,FALSE),"")</f>
      </c>
      <c r="J48" s="98">
        <f>IFERROR(VLOOKUP(AN48,'Banco de Dados'!$AD$3:$AJ$10000,7,FALSE),"")</f>
      </c>
      <c r="K48" s="105" t="s">
        <v>2291</v>
      </c>
      <c r="L48" s="100" t="s">
        <v>2291</v>
      </c>
      <c r="M48" s="101">
        <f>IFERROR(VLOOKUP(AN48,'Banco de Dados'!$AD$3:$AJ$10000,6,FALSE),"")</f>
      </c>
      <c r="N48" s="102">
        <f t="shared" si="2"/>
        <v>0</v>
      </c>
      <c r="O48" s="68"/>
      <c r="P48" s="68"/>
      <c r="Q48" s="68"/>
      <c r="R48" s="68"/>
      <c r="S48" s="68"/>
      <c r="T48" s="68"/>
      <c r="U48" s="68"/>
      <c r="V48" s="68"/>
      <c r="W48" s="68"/>
      <c r="X48" s="68"/>
      <c r="Y48" s="68"/>
      <c r="Z48" s="68"/>
      <c r="AA48" s="68"/>
      <c r="AB48" s="68"/>
      <c r="AH48" s="68" t="e">
        <f>VLOOKUP(C48,'Banco de Dados'!$A$3:$B$8,2,FALSE)</f>
        <v>#N/A</v>
      </c>
      <c r="AI48" s="68" t="e">
        <f>VLOOKUP(D48,'Banco de Dados'!$E$3:$F$49,2,FALSE)</f>
        <v>#N/A</v>
      </c>
      <c r="AJ48" s="68" t="e">
        <f>VLOOKUP(E48,'Banco de Dados'!$I$3:$J$900,2,FALSE)</f>
        <v>#N/A</v>
      </c>
      <c r="AK48" s="68" t="e">
        <f>VLOOKUP(E48,'Banco de Dados'!$I$3:$O$900,6,FALSE)</f>
        <v>#N/A</v>
      </c>
      <c r="AL48" s="68" t="e">
        <f>VLOOKUP(E48,'Banco de Dados'!$I$3:$O$900,7,FALSE)</f>
        <v>#N/A</v>
      </c>
      <c r="AM48" s="68" t="e">
        <f>VLOOKUP(E48,'Banco de Dados'!$I$3:$N$900,5,FALSE)</f>
        <v>#N/A</v>
      </c>
      <c r="AN48" s="68" t="e">
        <f t="shared" si="3"/>
        <v>#N/A</v>
      </c>
    </row>
    <row r="49" spans="1:40" x14ac:dyDescent="0.25">
      <c r="A49" s="84">
        <v>46</v>
      </c>
      <c r="B49" s="94">
        <f>IFERROR(VLOOKUP(E49,'Banco de Dados'!$I$3:$L$1000,4,FALSE),"")</f>
      </c>
      <c r="C49" s="103" t="s">
        <v>2291</v>
      </c>
      <c r="D49" s="103" t="s">
        <v>2291</v>
      </c>
      <c r="E49" s="103" t="s">
        <v>2291</v>
      </c>
      <c r="F49" s="96">
        <f>IFERROR(VLOOKUP(AJ49,'Banco de Dados'!$Q$3:$R$22,2,FALSE),"")</f>
      </c>
      <c r="G49" s="104" t="s">
        <v>2291</v>
      </c>
      <c r="H49" s="104" t="s">
        <v>2291</v>
      </c>
      <c r="I49" s="96">
        <f>IFERROR(VLOOKUP(AN49,'Banco de Dados'!$AD$3:$AJ$10000,5,FALSE),"")</f>
      </c>
      <c r="J49" s="98">
        <f>IFERROR(VLOOKUP(AN49,'Banco de Dados'!$AD$3:$AJ$10000,7,FALSE),"")</f>
      </c>
      <c r="K49" s="105" t="s">
        <v>2291</v>
      </c>
      <c r="L49" s="100" t="s">
        <v>2291</v>
      </c>
      <c r="M49" s="101">
        <f>IFERROR(VLOOKUP(AN49,'Banco de Dados'!$AD$3:$AJ$10000,6,FALSE),"")</f>
      </c>
      <c r="N49" s="102">
        <f t="shared" si="2"/>
        <v>0</v>
      </c>
      <c r="O49" s="68"/>
      <c r="P49" s="68"/>
      <c r="Q49" s="68"/>
      <c r="R49" s="68"/>
      <c r="S49" s="68"/>
      <c r="T49" s="68"/>
      <c r="U49" s="68"/>
      <c r="V49" s="68"/>
      <c r="W49" s="68"/>
      <c r="X49" s="68"/>
      <c r="Y49" s="68"/>
      <c r="Z49" s="68"/>
      <c r="AA49" s="68"/>
      <c r="AB49" s="68"/>
      <c r="AH49" s="68" t="e">
        <f>VLOOKUP(C49,'Banco de Dados'!$A$3:$B$8,2,FALSE)</f>
        <v>#N/A</v>
      </c>
      <c r="AI49" s="68" t="e">
        <f>VLOOKUP(D49,'Banco de Dados'!$E$3:$F$49,2,FALSE)</f>
        <v>#N/A</v>
      </c>
      <c r="AJ49" s="68" t="e">
        <f>VLOOKUP(E49,'Banco de Dados'!$I$3:$J$900,2,FALSE)</f>
        <v>#N/A</v>
      </c>
      <c r="AK49" s="68" t="e">
        <f>VLOOKUP(E49,'Banco de Dados'!$I$3:$O$900,6,FALSE)</f>
        <v>#N/A</v>
      </c>
      <c r="AL49" s="68" t="e">
        <f>VLOOKUP(E49,'Banco de Dados'!$I$3:$O$900,7,FALSE)</f>
        <v>#N/A</v>
      </c>
      <c r="AM49" s="68" t="e">
        <f>VLOOKUP(E49,'Banco de Dados'!$I$3:$N$900,5,FALSE)</f>
        <v>#N/A</v>
      </c>
      <c r="AN49" s="68" t="e">
        <f t="shared" si="3"/>
        <v>#N/A</v>
      </c>
    </row>
    <row r="50" spans="1:40" x14ac:dyDescent="0.25">
      <c r="A50" s="84">
        <v>47</v>
      </c>
      <c r="B50" s="94">
        <f>IFERROR(VLOOKUP(E50,'Banco de Dados'!$I$3:$L$1000,4,FALSE),"")</f>
      </c>
      <c r="C50" s="103"/>
      <c r="D50" s="103"/>
      <c r="E50" s="103"/>
      <c r="F50" s="96">
        <f>IFERROR(VLOOKUP(AJ50,'Banco de Dados'!$Q$3:$R$22,2,FALSE),"")</f>
      </c>
      <c r="G50" s="104"/>
      <c r="H50" s="104"/>
      <c r="I50" s="96">
        <f>IFERROR(VLOOKUP(AN50,'Banco de Dados'!$AD$3:$AJ$10000,5,FALSE),"")</f>
      </c>
      <c r="J50" s="98">
        <f>IFERROR(VLOOKUP(AN50,'Banco de Dados'!$AD$3:$AJ$10000,7,FALSE),"")</f>
      </c>
      <c r="K50" s="105"/>
      <c r="L50" s="100"/>
      <c r="M50" s="101">
        <f>IFERROR(VLOOKUP(AN50,'Banco de Dados'!$AD$3:$AJ$10000,6,FALSE),"")</f>
      </c>
      <c r="N50" s="102">
        <f t="shared" si="2"/>
        <v>0</v>
      </c>
      <c r="O50" s="68"/>
      <c r="P50" s="68"/>
      <c r="Q50" s="68"/>
      <c r="R50" s="68"/>
      <c r="S50" s="68"/>
      <c r="T50" s="68"/>
      <c r="U50" s="68"/>
      <c r="V50" s="68"/>
      <c r="W50" s="68"/>
      <c r="X50" s="68"/>
      <c r="Y50" s="68"/>
      <c r="Z50" s="68"/>
      <c r="AA50" s="68"/>
      <c r="AB50" s="68"/>
      <c r="AH50" s="68" t="e">
        <f>VLOOKUP(C50,'Banco de Dados'!$A$3:$B$8,2,FALSE)</f>
        <v>#N/A</v>
      </c>
      <c r="AI50" s="68" t="e">
        <f>VLOOKUP(D50,'Banco de Dados'!$E$3:$F$49,2,FALSE)</f>
        <v>#N/A</v>
      </c>
      <c r="AJ50" s="68" t="e">
        <f>VLOOKUP(E50,'Banco de Dados'!$I$3:$J$900,2,FALSE)</f>
        <v>#N/A</v>
      </c>
      <c r="AK50" s="68" t="e">
        <f>VLOOKUP(E50,'Banco de Dados'!$I$3:$O$900,6,FALSE)</f>
        <v>#N/A</v>
      </c>
      <c r="AL50" s="68" t="e">
        <f>VLOOKUP(E50,'Banco de Dados'!$I$3:$O$900,7,FALSE)</f>
        <v>#N/A</v>
      </c>
      <c r="AM50" s="68" t="e">
        <f>VLOOKUP(E50,'Banco de Dados'!$I$3:$N$900,5,FALSE)</f>
        <v>#N/A</v>
      </c>
      <c r="AN50" s="68" t="e">
        <f t="shared" si="3"/>
        <v>#N/A</v>
      </c>
    </row>
    <row r="51" spans="1:40" x14ac:dyDescent="0.25">
      <c r="A51" s="84">
        <v>48</v>
      </c>
      <c r="B51" s="94">
        <f>IFERROR(VLOOKUP(E51,'Banco de Dados'!$I$3:$L$1000,4,FALSE),"")</f>
      </c>
      <c r="C51" s="103"/>
      <c r="D51" s="103"/>
      <c r="E51" s="103"/>
      <c r="F51" s="96">
        <f>IFERROR(VLOOKUP(AJ51,'Banco de Dados'!$Q$3:$R$22,2,FALSE),"")</f>
      </c>
      <c r="G51" s="104"/>
      <c r="H51" s="104"/>
      <c r="I51" s="96">
        <f>IFERROR(VLOOKUP(AN51,'Banco de Dados'!$AD$3:$AJ$10000,5,FALSE),"")</f>
      </c>
      <c r="J51" s="98">
        <f>IFERROR(VLOOKUP(AN51,'Banco de Dados'!$AD$3:$AJ$10000,7,FALSE),"")</f>
      </c>
      <c r="K51" s="105"/>
      <c r="L51" s="100"/>
      <c r="M51" s="101">
        <f>IFERROR(VLOOKUP(AN51,'Banco de Dados'!$AD$3:$AJ$10000,6,FALSE),"")</f>
      </c>
      <c r="N51" s="102">
        <f t="shared" si="2"/>
        <v>0</v>
      </c>
      <c r="O51" s="68"/>
      <c r="P51" s="68"/>
      <c r="Q51" s="68"/>
      <c r="R51" s="68"/>
      <c r="S51" s="68"/>
      <c r="T51" s="68"/>
      <c r="U51" s="68"/>
      <c r="V51" s="68"/>
      <c r="W51" s="68"/>
      <c r="X51" s="68"/>
      <c r="Y51" s="68"/>
      <c r="Z51" s="68"/>
      <c r="AA51" s="68"/>
      <c r="AB51" s="68"/>
      <c r="AH51" s="68" t="e">
        <f>VLOOKUP(C51,'Banco de Dados'!$A$3:$B$8,2,FALSE)</f>
        <v>#N/A</v>
      </c>
      <c r="AI51" s="68" t="e">
        <f>VLOOKUP(D51,'Banco de Dados'!$E$3:$F$49,2,FALSE)</f>
        <v>#N/A</v>
      </c>
      <c r="AJ51" s="68" t="e">
        <f>VLOOKUP(E51,'Banco de Dados'!$I$3:$J$900,2,FALSE)</f>
        <v>#N/A</v>
      </c>
      <c r="AK51" s="68" t="e">
        <f>VLOOKUP(E51,'Banco de Dados'!$I$3:$O$900,6,FALSE)</f>
        <v>#N/A</v>
      </c>
      <c r="AL51" s="68" t="e">
        <f>VLOOKUP(E51,'Banco de Dados'!$I$3:$O$900,7,FALSE)</f>
        <v>#N/A</v>
      </c>
      <c r="AM51" s="68" t="e">
        <f>VLOOKUP(E51,'Banco de Dados'!$I$3:$N$900,5,FALSE)</f>
        <v>#N/A</v>
      </c>
      <c r="AN51" s="68" t="e">
        <f t="shared" si="3"/>
        <v>#N/A</v>
      </c>
    </row>
    <row r="52" spans="1:40" x14ac:dyDescent="0.25">
      <c r="A52" s="84">
        <v>49</v>
      </c>
      <c r="B52" s="94">
        <f>IFERROR(VLOOKUP(E52,'Banco de Dados'!$I$3:$L$1000,4,FALSE),"")</f>
      </c>
      <c r="C52" s="103"/>
      <c r="D52" s="103"/>
      <c r="E52" s="103"/>
      <c r="F52" s="96">
        <f>IFERROR(VLOOKUP(AJ52,'Banco de Dados'!$Q$3:$R$22,2,FALSE),"")</f>
      </c>
      <c r="G52" s="104"/>
      <c r="H52" s="104"/>
      <c r="I52" s="96">
        <f>IFERROR(VLOOKUP(AN52,'Banco de Dados'!$AD$3:$AJ$10000,5,FALSE),"")</f>
      </c>
      <c r="J52" s="98">
        <f>IFERROR(VLOOKUP(AN52,'Banco de Dados'!$AD$3:$AJ$10000,7,FALSE),"")</f>
      </c>
      <c r="K52" s="105"/>
      <c r="L52" s="100"/>
      <c r="M52" s="101">
        <f>IFERROR(VLOOKUP(AN52,'Banco de Dados'!$AD$3:$AJ$10000,6,FALSE),"")</f>
      </c>
      <c r="N52" s="102">
        <f t="shared" si="2"/>
        <v>0</v>
      </c>
      <c r="O52" s="68"/>
      <c r="P52" s="68"/>
      <c r="Q52" s="68"/>
      <c r="R52" s="68"/>
      <c r="S52" s="68"/>
      <c r="T52" s="68"/>
      <c r="U52" s="68"/>
      <c r="V52" s="68"/>
      <c r="W52" s="68"/>
      <c r="X52" s="68"/>
      <c r="Y52" s="68"/>
      <c r="Z52" s="68"/>
      <c r="AA52" s="68"/>
      <c r="AB52" s="68"/>
      <c r="AH52" s="68" t="e">
        <f>VLOOKUP(C52,'Banco de Dados'!$A$3:$B$8,2,FALSE)</f>
        <v>#N/A</v>
      </c>
      <c r="AI52" s="68" t="e">
        <f>VLOOKUP(D52,'Banco de Dados'!$E$3:$F$49,2,FALSE)</f>
        <v>#N/A</v>
      </c>
      <c r="AJ52" s="68" t="e">
        <f>VLOOKUP(E52,'Banco de Dados'!$I$3:$J$900,2,FALSE)</f>
        <v>#N/A</v>
      </c>
      <c r="AK52" s="68" t="e">
        <f>VLOOKUP(E52,'Banco de Dados'!$I$3:$O$900,6,FALSE)</f>
        <v>#N/A</v>
      </c>
      <c r="AL52" s="68" t="e">
        <f>VLOOKUP(E52,'Banco de Dados'!$I$3:$O$900,7,FALSE)</f>
        <v>#N/A</v>
      </c>
      <c r="AM52" s="68" t="e">
        <f>VLOOKUP(E52,'Banco de Dados'!$I$3:$N$900,5,FALSE)</f>
        <v>#N/A</v>
      </c>
      <c r="AN52" s="68" t="e">
        <f t="shared" si="3"/>
        <v>#N/A</v>
      </c>
    </row>
    <row r="53" spans="1:40" x14ac:dyDescent="0.25">
      <c r="A53" s="84">
        <v>50</v>
      </c>
      <c r="B53" s="94">
        <f>IFERROR(VLOOKUP(E53,'Banco de Dados'!$I$3:$L$1000,4,FALSE),"")</f>
      </c>
      <c r="C53" s="103"/>
      <c r="D53" s="103"/>
      <c r="E53" s="103"/>
      <c r="F53" s="96">
        <f>IFERROR(VLOOKUP(AJ53,'Banco de Dados'!$Q$3:$R$22,2,FALSE),"")</f>
      </c>
      <c r="G53" s="104"/>
      <c r="H53" s="104"/>
      <c r="I53" s="96">
        <f>IFERROR(VLOOKUP(AN53,'Banco de Dados'!$AD$3:$AJ$10000,5,FALSE),"")</f>
      </c>
      <c r="J53" s="98">
        <f>IFERROR(VLOOKUP(AN53,'Banco de Dados'!$AD$3:$AJ$10000,7,FALSE),"")</f>
      </c>
      <c r="K53" s="105"/>
      <c r="L53" s="100"/>
      <c r="M53" s="101">
        <f>IFERROR(VLOOKUP(AN53,'Banco de Dados'!$AD$3:$AJ$10000,6,FALSE),"")</f>
      </c>
      <c r="N53" s="102">
        <f t="shared" si="2"/>
        <v>0</v>
      </c>
      <c r="O53" s="68"/>
      <c r="P53" s="68"/>
      <c r="Q53" s="68"/>
      <c r="R53" s="68"/>
      <c r="S53" s="68"/>
      <c r="T53" s="68"/>
      <c r="U53" s="68"/>
      <c r="V53" s="68"/>
      <c r="W53" s="68"/>
      <c r="X53" s="68"/>
      <c r="Y53" s="68"/>
      <c r="Z53" s="68"/>
      <c r="AA53" s="68"/>
      <c r="AB53" s="68"/>
      <c r="AH53" s="68" t="e">
        <f>VLOOKUP(C53,'Banco de Dados'!$A$3:$B$8,2,FALSE)</f>
        <v>#N/A</v>
      </c>
      <c r="AI53" s="68" t="e">
        <f>VLOOKUP(D53,'Banco de Dados'!$E$3:$F$49,2,FALSE)</f>
        <v>#N/A</v>
      </c>
      <c r="AJ53" s="68" t="e">
        <f>VLOOKUP(E53,'Banco de Dados'!$I$3:$J$900,2,FALSE)</f>
        <v>#N/A</v>
      </c>
      <c r="AK53" s="68" t="e">
        <f>VLOOKUP(E53,'Banco de Dados'!$I$3:$O$900,6,FALSE)</f>
        <v>#N/A</v>
      </c>
      <c r="AL53" s="68" t="e">
        <f>VLOOKUP(E53,'Banco de Dados'!$I$3:$O$900,7,FALSE)</f>
        <v>#N/A</v>
      </c>
      <c r="AM53" s="68" t="e">
        <f>VLOOKUP(E53,'Banco de Dados'!$I$3:$N$900,5,FALSE)</f>
        <v>#N/A</v>
      </c>
      <c r="AN53" s="68" t="e">
        <f t="shared" si="3"/>
        <v>#N/A</v>
      </c>
    </row>
    <row r="54" ht="24.6" customHeight="1" spans="1:28" x14ac:dyDescent="0.25">
      <c r="A54" s="106"/>
      <c r="B54" s="107"/>
      <c r="C54" s="107"/>
      <c r="D54" s="107"/>
      <c r="E54" s="107"/>
      <c r="F54" s="107"/>
      <c r="G54" s="107"/>
      <c r="H54" s="107"/>
      <c r="I54" s="107"/>
      <c r="J54" s="108"/>
      <c r="K54" s="109"/>
      <c r="L54" s="110"/>
      <c r="M54" s="111" t="s">
        <v>2314</v>
      </c>
      <c r="N54" s="112">
        <f>SUM(N4:N53)</f>
        <v>0</v>
      </c>
      <c r="O54" s="113"/>
      <c r="P54" s="113"/>
      <c r="Q54" s="113"/>
      <c r="R54" s="113"/>
      <c r="S54" s="113"/>
      <c r="T54" s="113"/>
      <c r="U54" s="113"/>
      <c r="V54" s="113"/>
      <c r="W54" s="113"/>
      <c r="X54" s="113"/>
      <c r="Y54" s="113"/>
      <c r="Z54" s="113"/>
      <c r="AA54" s="113"/>
      <c r="AB54" s="113"/>
    </row>
    <row r="55" ht="14.4" customHeight="1" spans="1:13" x14ac:dyDescent="0.25">
      <c r="A55" s="114" t="s">
        <v>2315</v>
      </c>
      <c r="B55" s="115"/>
      <c r="C55" s="115"/>
      <c r="D55" s="115"/>
      <c r="E55" s="115"/>
      <c r="F55" s="115"/>
      <c r="G55" s="115"/>
      <c r="H55" s="115"/>
      <c r="I55" s="115"/>
      <c r="M55" s="115"/>
    </row>
    <row r="56" spans="1:1" x14ac:dyDescent="0.25">
      <c r="A56" s="114" t="s">
        <v>2316</v>
      </c>
    </row>
  </sheetData>
  <sheetProtection sheet="1" algorithmName="SHA-512" hashValue="udvouu67FDUom3wJrA/yf018UTyFw7hGMWwDTBTxxLShnn+cHg7Ej6nm0cWdQ52uw0f9uI1zQ/+iLazW7vPw1A==" saltValue="C1T8yrilwIEcR61ETNmZPQ==" spinCount="100000" objects="1" scenarios="1"/>
  <mergeCells count="1">
    <mergeCell ref="A1:N1"/>
  </mergeCells>
  <dataValidations count="8">
    <dataValidation type="list" allowBlank="1" showInputMessage="1" showErrorMessage="1" sqref="C10:C53">
      <formula1>ListDiciplina</formula1>
    </dataValidation>
    <dataValidation type="list" allowBlank="1" showInputMessage="1" showErrorMessage="1" sqref="C4:C53">
      <formula1>ListDiciplina</formula1>
    </dataValidation>
    <dataValidation type="list" allowBlank="1" showInputMessage="1" showErrorMessage="1" sqref="D10:E53">
      <formula1>INDIRECT(AH4)</formula1>
    </dataValidation>
    <dataValidation type="list" allowBlank="1" showInputMessage="1" showErrorMessage="1" sqref="D4:E53">
      <formula1>INDIRECT(AH4)</formula1>
    </dataValidation>
    <dataValidation type="list" allowBlank="1" showInputMessage="1" showErrorMessage="1" sqref="G10:H53">
      <formula1>INDIRECT(AH4)</formula1>
    </dataValidation>
    <dataValidation type="list" allowBlank="1" showInputMessage="1" showErrorMessage="1" sqref="G4:H53">
      <formula1>INDIRECT(AH4)</formula1>
    </dataValidation>
    <dataValidation type="whole" allowBlank="1" showInputMessage="1" showErrorMessage="1" errorTitle="Apenas números" error="Digite a quantidade de itens de 1 até 9999" sqref="K10:K53">
      <formula1>1</formula1>
      <formula2>9999</formula2>
    </dataValidation>
    <dataValidation type="whole" allowBlank="1" showInputMessage="1" showErrorMessage="1" errorTitle="Apenas números" error="Digite a quantidade de itens de 1 até 9999" sqref="K4:K53">
      <formula1>1</formula1>
      <formula2>9999</formula2>
    </dataValidation>
  </dataValidations>
  <pageMargins left="0.25" right="0.25" top="0.75" bottom="0.75" header="0.3" footer="0.3"/>
  <pageSetup paperSize="9" orientation="landscape" horizontalDpi="4294967295" verticalDpi="4294967295" scale="100" fitToWidth="1" fitToHeight="1" firstPageNumber="1" useFirstPageNumber="1" copies="1"/>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6"/>
  <sheetViews>
    <sheetView workbookViewId="0" zoomScale="85" zoomScaleNormal="85">
      <pane ySplit="2" topLeftCell="A48" activePane="bottomLeft" state="frozen"/>
      <selection pane="bottomLeft" activeCell="AE75" sqref="AE75"/>
    </sheetView>
  </sheetViews>
  <sheetFormatPr defaultRowHeight="14.4" outlineLevelRow="0" outlineLevelCol="0" x14ac:dyDescent="0.3" customHeight="1"/>
  <cols>
    <col min="1" max="1" width="36.21875" customWidth="1"/>
    <col min="2" max="2" width="14.77734375" customWidth="1"/>
    <col min="3" max="3" width="9.21875" customWidth="1"/>
    <col min="4" max="4" width="16" customWidth="1"/>
    <col min="5" max="5" width="41" customWidth="1"/>
    <col min="6" max="6" width="27.5546875" customWidth="1"/>
    <col min="8" max="8" width="15.5546875" customWidth="1"/>
    <col min="9" max="9" width="83.21875" customWidth="1"/>
    <col min="10" max="10" width="14" customWidth="1"/>
    <col min="11" max="11" width="30.5546875" style="1" customWidth="1"/>
    <col min="13" max="15" width="14" customWidth="1"/>
    <col min="16" max="16" width="8.5546875" customWidth="1"/>
    <col min="17" max="17" width="14" customWidth="1"/>
    <col min="18" max="18" width="30.5546875" customWidth="1"/>
    <col min="19" max="19" width="9.21875" customWidth="1"/>
    <col min="20" max="20" width="12.21875" customWidth="1"/>
    <col min="21" max="21" width="11.44140625" customWidth="1"/>
    <col min="23" max="23" width="13.44140625" customWidth="1"/>
    <col min="24" max="24" width="51.77734375" style="2" customWidth="1"/>
    <col min="25" max="25" width="9.21875" customWidth="1"/>
    <col min="26" max="26" width="15.44140625" customWidth="1"/>
    <col min="27" max="27" width="37.21875" customWidth="1"/>
    <col min="29" max="29" width="9.21875" customWidth="1"/>
    <col min="30" max="30" width="23.44140625" customWidth="1"/>
    <col min="31" max="31" width="14" customWidth="1"/>
    <col min="32" max="32" width="14.21875" customWidth="1"/>
    <col min="33" max="33" width="16.5546875" customWidth="1"/>
    <col min="34" max="34" width="67.44140625" style="3" customWidth="1"/>
    <col min="35" max="35" width="9.21875" style="4" customWidth="1"/>
    <col min="36" max="36" width="51.21875" customWidth="1"/>
  </cols>
  <sheetData>
    <row r="1" ht="15.6" customHeight="1" spans="1:36" x14ac:dyDescent="0.25">
      <c r="A1" s="5" t="s">
        <v>0</v>
      </c>
      <c r="B1" s="6"/>
      <c r="D1" s="6" t="s">
        <v>1</v>
      </c>
      <c r="E1" s="6"/>
      <c r="F1" s="7"/>
      <c r="H1" s="6" t="s">
        <v>2</v>
      </c>
      <c r="I1" s="6"/>
      <c r="J1" s="6"/>
      <c r="K1" s="6" t="s">
        <v>3</v>
      </c>
      <c r="L1" s="8"/>
      <c r="M1" s="8"/>
      <c r="N1" s="8"/>
      <c r="O1" s="8"/>
      <c r="Q1" s="9" t="s">
        <v>4</v>
      </c>
      <c r="R1" s="9"/>
      <c r="T1" s="9" t="s">
        <v>5</v>
      </c>
      <c r="U1" s="9"/>
      <c r="W1" s="9" t="s">
        <v>6</v>
      </c>
      <c r="X1" s="9"/>
      <c r="Z1" s="9" t="s">
        <v>7</v>
      </c>
      <c r="AA1" s="9"/>
      <c r="AC1" s="10"/>
      <c r="AD1" s="10"/>
      <c r="AE1" s="9" t="s">
        <v>8</v>
      </c>
      <c r="AF1" s="9"/>
      <c r="AG1" s="9"/>
      <c r="AH1" s="11"/>
      <c r="AI1" s="12"/>
      <c r="AJ1" s="10"/>
    </row>
    <row r="2" spans="1:36" x14ac:dyDescent="0.25">
      <c r="A2" s="13" t="s">
        <v>9</v>
      </c>
      <c r="B2" s="14"/>
      <c r="D2" s="15" t="s">
        <v>10</v>
      </c>
      <c r="E2" s="15"/>
      <c r="F2" s="15"/>
      <c r="H2" s="16" t="s">
        <v>11</v>
      </c>
      <c r="I2" s="16"/>
      <c r="J2" s="16"/>
      <c r="K2" s="17"/>
      <c r="L2" s="18" t="s">
        <v>12</v>
      </c>
      <c r="M2" s="19"/>
      <c r="N2" s="19" t="s">
        <v>5</v>
      </c>
      <c r="O2" s="19" t="s">
        <v>13</v>
      </c>
      <c r="Q2" s="20" t="s">
        <v>14</v>
      </c>
      <c r="R2" s="20"/>
      <c r="T2" s="20" t="s">
        <v>15</v>
      </c>
      <c r="U2" s="20"/>
      <c r="W2" s="20" t="s">
        <v>16</v>
      </c>
      <c r="X2" s="20"/>
      <c r="Z2" s="20" t="s">
        <v>17</v>
      </c>
      <c r="AA2" s="20"/>
      <c r="AC2" s="21"/>
      <c r="AD2" s="21"/>
      <c r="AE2" s="22"/>
      <c r="AF2" s="22" t="s">
        <v>5</v>
      </c>
      <c r="AG2" s="23" t="s">
        <v>18</v>
      </c>
      <c r="AH2" s="23" t="s">
        <v>7</v>
      </c>
      <c r="AI2" s="24" t="s">
        <v>19</v>
      </c>
      <c r="AJ2" s="21" t="s">
        <v>20</v>
      </c>
    </row>
    <row r="3" spans="1:36" x14ac:dyDescent="0.25">
      <c r="A3" s="10" t="s">
        <v>21</v>
      </c>
      <c r="B3" s="10" t="s">
        <v>22</v>
      </c>
      <c r="D3" s="11" t="s">
        <v>22</v>
      </c>
      <c r="E3" s="10" t="s">
        <v>23</v>
      </c>
      <c r="F3" s="10" t="s">
        <v>24</v>
      </c>
      <c r="H3" s="25" t="s">
        <v>24</v>
      </c>
      <c r="I3" s="10" t="s">
        <v>25</v>
      </c>
      <c r="J3" s="10" t="s">
        <v>26</v>
      </c>
      <c r="K3" s="26" t="s">
        <v>27</v>
      </c>
      <c r="L3" s="10" t="s">
        <v>28</v>
      </c>
      <c r="M3" s="10" t="s">
        <v>29</v>
      </c>
      <c r="N3" s="25" t="s">
        <v>30</v>
      </c>
      <c r="O3" s="10" t="s">
        <v>31</v>
      </c>
      <c r="Q3" s="10" t="s">
        <v>26</v>
      </c>
      <c r="R3" s="26" t="s">
        <v>27</v>
      </c>
      <c r="T3" s="10" t="s">
        <v>32</v>
      </c>
      <c r="U3" s="10" t="s">
        <v>27</v>
      </c>
      <c r="W3" s="10" t="s">
        <v>31</v>
      </c>
      <c r="X3" s="27" t="s">
        <v>27</v>
      </c>
      <c r="Z3" s="10" t="s">
        <v>33</v>
      </c>
      <c r="AA3" s="10" t="s">
        <v>34</v>
      </c>
      <c r="AC3" s="10" t="s">
        <v>28</v>
      </c>
      <c r="AD3" s="10" t="str">
        <f>CONCATENATE(AE3,"_",AF9,"_",AG9)</f>
        <v>ListDescArt005_N/A_N/A</v>
      </c>
      <c r="AE3" s="10" t="s">
        <v>29</v>
      </c>
      <c r="AF3" s="10" t="s">
        <v>27</v>
      </c>
      <c r="AG3" s="10" t="s">
        <v>27</v>
      </c>
      <c r="AH3" s="28" t="s">
        <v>35</v>
      </c>
      <c r="AI3" s="29">
        <v>20</v>
      </c>
      <c r="AJ3" t="s">
        <v>36</v>
      </c>
    </row>
    <row r="4" spans="1:36" x14ac:dyDescent="0.25">
      <c r="A4" s="10" t="s">
        <v>37</v>
      </c>
      <c r="B4" s="10" t="s">
        <v>38</v>
      </c>
      <c r="D4" s="11"/>
      <c r="E4" s="10" t="s">
        <v>39</v>
      </c>
      <c r="F4" s="10" t="s">
        <v>40</v>
      </c>
      <c r="H4" s="25"/>
      <c r="I4" s="10" t="s">
        <v>41</v>
      </c>
      <c r="J4" s="10" t="s">
        <v>26</v>
      </c>
      <c r="K4" s="26" t="s">
        <v>27</v>
      </c>
      <c r="L4" s="10" t="s">
        <v>42</v>
      </c>
      <c r="M4" s="10" t="s">
        <v>43</v>
      </c>
      <c r="N4" s="10" t="s">
        <v>32</v>
      </c>
      <c r="O4" s="10" t="s">
        <v>31</v>
      </c>
      <c r="Q4" s="10" t="s">
        <v>44</v>
      </c>
      <c r="R4" s="30" t="s">
        <v>45</v>
      </c>
      <c r="T4" s="11" t="s">
        <v>46</v>
      </c>
      <c r="U4" s="10" t="s">
        <v>47</v>
      </c>
      <c r="W4" s="11" t="s">
        <v>48</v>
      </c>
      <c r="X4" s="31" t="s">
        <v>49</v>
      </c>
      <c r="Z4" s="10" t="s">
        <v>50</v>
      </c>
      <c r="AA4" s="10" t="s">
        <v>51</v>
      </c>
      <c r="AC4" s="10" t="s">
        <v>42</v>
      </c>
      <c r="AD4" s="10" t="str">
        <f t="shared" ref="AD4:AD9" si="0">CONCATENATE(AE4,"_",AF11,"_",AG11)</f>
        <v>ListDescArt006_N/A_N/A</v>
      </c>
      <c r="AE4" s="10" t="s">
        <v>43</v>
      </c>
      <c r="AF4" s="10" t="s">
        <v>27</v>
      </c>
      <c r="AG4" s="10" t="s">
        <v>27</v>
      </c>
      <c r="AH4" s="32" t="s">
        <v>52</v>
      </c>
      <c r="AI4" s="29">
        <v>3</v>
      </c>
      <c r="AJ4" s="33" t="s">
        <v>53</v>
      </c>
    </row>
    <row r="5" spans="1:36" x14ac:dyDescent="0.25">
      <c r="A5" s="10" t="s">
        <v>54</v>
      </c>
      <c r="B5" s="10" t="s">
        <v>55</v>
      </c>
      <c r="D5" s="11"/>
      <c r="E5" s="10" t="s">
        <v>56</v>
      </c>
      <c r="F5" s="10" t="s">
        <v>57</v>
      </c>
      <c r="H5" s="25"/>
      <c r="I5" s="10" t="s">
        <v>58</v>
      </c>
      <c r="J5" s="10" t="s">
        <v>26</v>
      </c>
      <c r="K5" s="26" t="s">
        <v>27</v>
      </c>
      <c r="L5" s="10" t="s">
        <v>59</v>
      </c>
      <c r="M5" s="10" t="s">
        <v>60</v>
      </c>
      <c r="N5" s="10" t="s">
        <v>32</v>
      </c>
      <c r="O5" s="10" t="s">
        <v>31</v>
      </c>
      <c r="Q5" s="10" t="s">
        <v>61</v>
      </c>
      <c r="R5" s="30" t="s">
        <v>62</v>
      </c>
      <c r="T5" s="11"/>
      <c r="U5" s="10" t="s">
        <v>63</v>
      </c>
      <c r="W5" s="11"/>
      <c r="X5" s="31" t="s">
        <v>64</v>
      </c>
      <c r="Z5" s="10" t="s">
        <v>65</v>
      </c>
      <c r="AA5" s="10" t="s">
        <v>66</v>
      </c>
      <c r="AC5" s="10" t="s">
        <v>59</v>
      </c>
      <c r="AD5" s="10" t="str">
        <f t="shared" si="0"/>
        <v>ListDescArt008_N/A_N/A</v>
      </c>
      <c r="AE5" s="10" t="s">
        <v>60</v>
      </c>
      <c r="AF5" s="10" t="s">
        <v>27</v>
      </c>
      <c r="AG5" s="10" t="s">
        <v>27</v>
      </c>
      <c r="AH5" s="28" t="s">
        <v>67</v>
      </c>
      <c r="AI5" s="29">
        <v>10</v>
      </c>
      <c r="AJ5" t="s">
        <v>68</v>
      </c>
    </row>
    <row r="6" spans="1:36" x14ac:dyDescent="0.25">
      <c r="A6" s="10" t="s">
        <v>69</v>
      </c>
      <c r="B6" s="10" t="s">
        <v>70</v>
      </c>
      <c r="D6" s="11"/>
      <c r="E6" s="10" t="s">
        <v>71</v>
      </c>
      <c r="F6" s="10" t="s">
        <v>72</v>
      </c>
      <c r="H6" s="25"/>
      <c r="I6" s="10" t="s">
        <v>73</v>
      </c>
      <c r="J6" s="10" t="s">
        <v>26</v>
      </c>
      <c r="K6" s="26" t="s">
        <v>27</v>
      </c>
      <c r="L6" s="10" t="s">
        <v>74</v>
      </c>
      <c r="M6" s="10" t="s">
        <v>75</v>
      </c>
      <c r="N6" s="10" t="s">
        <v>32</v>
      </c>
      <c r="O6" s="10" t="s">
        <v>31</v>
      </c>
      <c r="Q6" s="10" t="s">
        <v>76</v>
      </c>
      <c r="R6" s="30" t="s">
        <v>77</v>
      </c>
      <c r="T6" s="11"/>
      <c r="U6" s="10" t="s">
        <v>78</v>
      </c>
      <c r="W6" s="11"/>
      <c r="X6" s="31" t="s">
        <v>79</v>
      </c>
      <c r="Z6" s="10" t="s">
        <v>80</v>
      </c>
      <c r="AA6" s="10" t="s">
        <v>81</v>
      </c>
      <c r="AC6" s="10" t="s">
        <v>74</v>
      </c>
      <c r="AD6" s="10" t="str">
        <f t="shared" si="0"/>
        <v>ListDescArt009_N/A_N/A</v>
      </c>
      <c r="AE6" s="10" t="s">
        <v>75</v>
      </c>
      <c r="AF6" s="10" t="s">
        <v>27</v>
      </c>
      <c r="AG6" s="10" t="s">
        <v>27</v>
      </c>
      <c r="AH6" s="34" t="s">
        <v>82</v>
      </c>
      <c r="AI6" s="29">
        <v>16</v>
      </c>
      <c r="AJ6" s="10" t="s">
        <v>83</v>
      </c>
    </row>
    <row r="7" spans="1:36" x14ac:dyDescent="0.25">
      <c r="A7" s="10" t="s">
        <v>84</v>
      </c>
      <c r="B7" s="10" t="s">
        <v>85</v>
      </c>
      <c r="D7" s="11"/>
      <c r="E7" s="35" t="s">
        <v>86</v>
      </c>
      <c r="F7" s="10" t="s">
        <v>87</v>
      </c>
      <c r="H7" s="25"/>
      <c r="I7" s="10" t="s">
        <v>88</v>
      </c>
      <c r="J7" s="10" t="s">
        <v>26</v>
      </c>
      <c r="K7" s="26" t="s">
        <v>27</v>
      </c>
      <c r="L7" s="10" t="s">
        <v>89</v>
      </c>
      <c r="M7" s="10" t="s">
        <v>90</v>
      </c>
      <c r="N7" s="10" t="s">
        <v>32</v>
      </c>
      <c r="O7" s="10" t="s">
        <v>31</v>
      </c>
      <c r="Q7" s="10" t="s">
        <v>91</v>
      </c>
      <c r="R7" s="30" t="s">
        <v>92</v>
      </c>
      <c r="T7" s="11" t="s">
        <v>30</v>
      </c>
      <c r="U7" s="10" t="s">
        <v>47</v>
      </c>
      <c r="W7" s="11"/>
      <c r="X7" s="31" t="s">
        <v>93</v>
      </c>
      <c r="Z7" s="10" t="s">
        <v>94</v>
      </c>
      <c r="AA7" s="10" t="s">
        <v>95</v>
      </c>
      <c r="AC7" s="10" t="s">
        <v>89</v>
      </c>
      <c r="AD7" s="10" t="str">
        <f t="shared" si="0"/>
        <v>ListDescArt010_N/A_N/A</v>
      </c>
      <c r="AE7" s="10" t="s">
        <v>90</v>
      </c>
      <c r="AF7" s="10" t="s">
        <v>27</v>
      </c>
      <c r="AG7" s="10" t="s">
        <v>27</v>
      </c>
      <c r="AH7" s="34" t="s">
        <v>96</v>
      </c>
      <c r="AI7" s="29">
        <v>24</v>
      </c>
      <c r="AJ7" s="10" t="s">
        <v>97</v>
      </c>
    </row>
    <row r="8" spans="1:36" x14ac:dyDescent="0.25">
      <c r="A8" s="10" t="s">
        <v>98</v>
      </c>
      <c r="B8" s="10" t="s">
        <v>99</v>
      </c>
      <c r="D8" s="27" t="s">
        <v>38</v>
      </c>
      <c r="E8" s="10" t="s">
        <v>100</v>
      </c>
      <c r="F8" s="10" t="s">
        <v>101</v>
      </c>
      <c r="H8" s="25"/>
      <c r="I8" s="10" t="s">
        <v>102</v>
      </c>
      <c r="J8" s="10" t="s">
        <v>26</v>
      </c>
      <c r="K8" s="26" t="s">
        <v>27</v>
      </c>
      <c r="L8" s="10" t="s">
        <v>103</v>
      </c>
      <c r="M8" s="10" t="s">
        <v>104</v>
      </c>
      <c r="N8" s="10" t="s">
        <v>32</v>
      </c>
      <c r="O8" s="10" t="s">
        <v>31</v>
      </c>
      <c r="Q8" s="10" t="s">
        <v>105</v>
      </c>
      <c r="R8" s="10" t="s">
        <v>106</v>
      </c>
      <c r="T8" s="11"/>
      <c r="U8" s="10" t="s">
        <v>78</v>
      </c>
      <c r="W8" s="11"/>
      <c r="X8" s="31" t="s">
        <v>107</v>
      </c>
      <c r="Z8" s="10" t="s">
        <v>108</v>
      </c>
      <c r="AA8" s="10" t="s">
        <v>109</v>
      </c>
      <c r="AC8" s="10" t="s">
        <v>103</v>
      </c>
      <c r="AD8" s="10" t="str">
        <f t="shared" si="0"/>
        <v>ListDescArt419_N/A_N/A</v>
      </c>
      <c r="AE8" s="10" t="s">
        <v>104</v>
      </c>
      <c r="AF8" s="10" t="s">
        <v>27</v>
      </c>
      <c r="AG8" s="10" t="s">
        <v>27</v>
      </c>
      <c r="AH8" s="34" t="s">
        <v>110</v>
      </c>
      <c r="AI8" s="12">
        <v>8</v>
      </c>
      <c r="AJ8" t="s">
        <v>111</v>
      </c>
    </row>
    <row r="9" spans="4:36" x14ac:dyDescent="0.25">
      <c r="D9" s="27" t="s">
        <v>55</v>
      </c>
      <c r="E9" s="10" t="s">
        <v>112</v>
      </c>
      <c r="F9" s="10" t="s">
        <v>113</v>
      </c>
      <c r="H9" s="25"/>
      <c r="I9" s="10" t="s">
        <v>114</v>
      </c>
      <c r="J9" s="10" t="s">
        <v>26</v>
      </c>
      <c r="K9" s="26" t="s">
        <v>27</v>
      </c>
      <c r="L9" s="10" t="s">
        <v>115</v>
      </c>
      <c r="M9" s="10" t="s">
        <v>116</v>
      </c>
      <c r="N9" s="10" t="s">
        <v>32</v>
      </c>
      <c r="O9" s="10" t="s">
        <v>31</v>
      </c>
      <c r="Q9" s="10" t="s">
        <v>117</v>
      </c>
      <c r="R9" s="30" t="s">
        <v>118</v>
      </c>
      <c r="T9" s="11" t="s">
        <v>119</v>
      </c>
      <c r="U9" s="10" t="s">
        <v>120</v>
      </c>
      <c r="W9" s="11"/>
      <c r="X9" s="31" t="s">
        <v>121</v>
      </c>
      <c r="Z9" s="10" t="s">
        <v>122</v>
      </c>
      <c r="AA9" s="10" t="s">
        <v>123</v>
      </c>
      <c r="AC9" s="10" t="s">
        <v>115</v>
      </c>
      <c r="AD9" s="10" t="str">
        <f t="shared" si="0"/>
        <v>ListDescArt420_N/A_N/A</v>
      </c>
      <c r="AE9" s="10" t="s">
        <v>116</v>
      </c>
      <c r="AF9" s="10" t="s">
        <v>27</v>
      </c>
      <c r="AG9" s="10" t="s">
        <v>27</v>
      </c>
      <c r="AH9" s="34" t="s">
        <v>96</v>
      </c>
      <c r="AI9" s="12">
        <v>14</v>
      </c>
      <c r="AJ9" s="10" t="s">
        <v>124</v>
      </c>
    </row>
    <row r="10" ht="15" customHeight="1" spans="4:36" x14ac:dyDescent="0.25">
      <c r="D10" s="30" t="s">
        <v>70</v>
      </c>
      <c r="E10" s="10" t="s">
        <v>125</v>
      </c>
      <c r="F10" s="10" t="s">
        <v>126</v>
      </c>
      <c r="H10" s="25"/>
      <c r="I10" s="10" t="s">
        <v>127</v>
      </c>
      <c r="J10" s="10" t="s">
        <v>26</v>
      </c>
      <c r="K10" s="26" t="s">
        <v>27</v>
      </c>
      <c r="L10" s="10" t="s">
        <v>128</v>
      </c>
      <c r="M10" s="10" t="s">
        <v>129</v>
      </c>
      <c r="N10" s="10" t="s">
        <v>32</v>
      </c>
      <c r="O10" s="10" t="s">
        <v>31</v>
      </c>
      <c r="Q10" s="10" t="s">
        <v>130</v>
      </c>
      <c r="R10" s="30" t="s">
        <v>131</v>
      </c>
      <c r="T10" s="11"/>
      <c r="U10" s="10" t="s">
        <v>47</v>
      </c>
      <c r="W10" s="11"/>
      <c r="X10" s="31" t="s">
        <v>132</v>
      </c>
      <c r="Z10" s="10" t="s">
        <v>133</v>
      </c>
      <c r="AA10" s="10" t="s">
        <v>134</v>
      </c>
      <c r="AC10" s="10" t="s">
        <v>128</v>
      </c>
      <c r="AD10" s="10" t="str">
        <f t="shared" ref="AD10:AD16" si="1">CONCATENATE(AE10,"_",AF17,"_",AG17)</f>
        <v>ListDescArt421_N/A_N/A</v>
      </c>
      <c r="AE10" s="10" t="s">
        <v>129</v>
      </c>
      <c r="AF10" s="10" t="s">
        <v>27</v>
      </c>
      <c r="AG10" s="10" t="s">
        <v>27</v>
      </c>
      <c r="AH10" s="34" t="s">
        <v>96</v>
      </c>
      <c r="AI10" s="12">
        <v>14</v>
      </c>
      <c r="AJ10" s="10" t="s">
        <v>135</v>
      </c>
    </row>
    <row r="11" ht="15" customHeight="1" spans="4:37" x14ac:dyDescent="0.25">
      <c r="D11" s="11"/>
      <c r="E11" t="s">
        <v>136</v>
      </c>
      <c r="F11" s="10" t="s">
        <v>137</v>
      </c>
      <c r="H11" s="25"/>
      <c r="I11" s="10" t="s">
        <v>138</v>
      </c>
      <c r="J11" s="10" t="s">
        <v>26</v>
      </c>
      <c r="K11" s="26" t="s">
        <v>27</v>
      </c>
      <c r="L11" s="10" t="s">
        <v>139</v>
      </c>
      <c r="M11" s="10" t="s">
        <v>140</v>
      </c>
      <c r="N11" s="10" t="s">
        <v>32</v>
      </c>
      <c r="O11" s="10" t="s">
        <v>31</v>
      </c>
      <c r="Q11" s="10" t="s">
        <v>141</v>
      </c>
      <c r="R11" s="30" t="s">
        <v>142</v>
      </c>
      <c r="T11" s="11"/>
      <c r="U11" s="10" t="s">
        <v>63</v>
      </c>
      <c r="W11" s="11" t="s">
        <v>143</v>
      </c>
      <c r="X11" s="31" t="s">
        <v>144</v>
      </c>
      <c r="Z11" s="10" t="s">
        <v>145</v>
      </c>
      <c r="AA11" s="10" t="s">
        <v>146</v>
      </c>
      <c r="AC11" s="10" t="s">
        <v>139</v>
      </c>
      <c r="AD11" s="10" t="str">
        <f t="shared" si="1"/>
        <v>ListDescArt422_N/A_N/A</v>
      </c>
      <c r="AE11" s="10" t="s">
        <v>140</v>
      </c>
      <c r="AF11" s="10" t="s">
        <v>27</v>
      </c>
      <c r="AG11" s="10" t="s">
        <v>27</v>
      </c>
      <c r="AH11" s="34" t="s">
        <v>147</v>
      </c>
      <c r="AI11" s="12">
        <v>8</v>
      </c>
      <c r="AJ11" t="s">
        <v>148</v>
      </c>
      <c r="AK11" s="36"/>
    </row>
    <row r="12" spans="1:36" x14ac:dyDescent="0.25">
      <c r="A12" s="37"/>
      <c r="D12" s="11"/>
      <c r="E12" t="s">
        <v>149</v>
      </c>
      <c r="F12" s="10" t="s">
        <v>150</v>
      </c>
      <c r="H12" s="25"/>
      <c r="I12" s="10" t="s">
        <v>151</v>
      </c>
      <c r="J12" s="10" t="s">
        <v>26</v>
      </c>
      <c r="K12" s="26" t="s">
        <v>27</v>
      </c>
      <c r="L12" s="10" t="s">
        <v>152</v>
      </c>
      <c r="M12" s="10" t="s">
        <v>153</v>
      </c>
      <c r="N12" s="10" t="s">
        <v>32</v>
      </c>
      <c r="O12" s="10" t="s">
        <v>31</v>
      </c>
      <c r="Q12" s="10" t="s">
        <v>154</v>
      </c>
      <c r="R12" s="30" t="s">
        <v>155</v>
      </c>
      <c r="T12" s="11"/>
      <c r="U12" s="10" t="s">
        <v>78</v>
      </c>
      <c r="W12" s="11"/>
      <c r="X12" s="31" t="s">
        <v>156</v>
      </c>
      <c r="Z12" s="10" t="s">
        <v>157</v>
      </c>
      <c r="AA12" s="10" t="s">
        <v>158</v>
      </c>
      <c r="AC12" s="10" t="s">
        <v>152</v>
      </c>
      <c r="AD12" s="10" t="str">
        <f t="shared" si="1"/>
        <v>ListDescArt423_N/A_N/A</v>
      </c>
      <c r="AE12" s="10" t="s">
        <v>153</v>
      </c>
      <c r="AF12" s="10" t="s">
        <v>27</v>
      </c>
      <c r="AG12" s="10" t="s">
        <v>27</v>
      </c>
      <c r="AH12" s="34" t="s">
        <v>159</v>
      </c>
      <c r="AI12" s="12">
        <v>20</v>
      </c>
      <c r="AJ12" t="s">
        <v>160</v>
      </c>
    </row>
    <row r="13" spans="1:36" x14ac:dyDescent="0.25">
      <c r="A13" s="37"/>
      <c r="D13" s="11"/>
      <c r="E13" t="s">
        <v>161</v>
      </c>
      <c r="F13" s="10" t="s">
        <v>162</v>
      </c>
      <c r="H13" s="10"/>
      <c r="I13" s="10" t="s">
        <v>163</v>
      </c>
      <c r="J13" s="10" t="s">
        <v>26</v>
      </c>
      <c r="K13" s="26" t="s">
        <v>27</v>
      </c>
      <c r="L13" s="10" t="s">
        <v>164</v>
      </c>
      <c r="M13" s="10" t="s">
        <v>165</v>
      </c>
      <c r="N13" s="10" t="s">
        <v>32</v>
      </c>
      <c r="O13" s="10" t="s">
        <v>31</v>
      </c>
      <c r="Q13" s="10" t="s">
        <v>166</v>
      </c>
      <c r="R13" s="30" t="s">
        <v>167</v>
      </c>
      <c r="T13" s="11"/>
      <c r="U13" s="10" t="s">
        <v>168</v>
      </c>
      <c r="W13" s="11"/>
      <c r="X13" s="31" t="s">
        <v>169</v>
      </c>
      <c r="Z13" s="10" t="s">
        <v>170</v>
      </c>
      <c r="AA13" s="10" t="s">
        <v>171</v>
      </c>
      <c r="AC13" s="10" t="s">
        <v>164</v>
      </c>
      <c r="AD13" s="10" t="str">
        <f t="shared" si="1"/>
        <v>ListDescArt424_Baixa_N/A</v>
      </c>
      <c r="AE13" s="10" t="s">
        <v>165</v>
      </c>
      <c r="AF13" s="10" t="s">
        <v>27</v>
      </c>
      <c r="AG13" s="10" t="s">
        <v>27</v>
      </c>
      <c r="AH13" s="34" t="s">
        <v>172</v>
      </c>
      <c r="AI13" s="12">
        <v>10</v>
      </c>
      <c r="AJ13" t="s">
        <v>173</v>
      </c>
    </row>
    <row r="14" spans="1:36" x14ac:dyDescent="0.25">
      <c r="A14" s="37"/>
      <c r="D14" s="11"/>
      <c r="E14" s="10" t="s">
        <v>174</v>
      </c>
      <c r="F14" s="10" t="s">
        <v>175</v>
      </c>
      <c r="H14" s="10"/>
      <c r="I14" s="10" t="s">
        <v>176</v>
      </c>
      <c r="J14" s="10" t="s">
        <v>26</v>
      </c>
      <c r="K14" s="26" t="s">
        <v>27</v>
      </c>
      <c r="L14" s="10" t="s">
        <v>177</v>
      </c>
      <c r="M14" s="10" t="s">
        <v>178</v>
      </c>
      <c r="N14" s="10" t="s">
        <v>32</v>
      </c>
      <c r="O14" s="10" t="s">
        <v>31</v>
      </c>
      <c r="Q14" s="10" t="s">
        <v>179</v>
      </c>
      <c r="R14" s="30" t="s">
        <v>180</v>
      </c>
      <c r="T14" s="11" t="s">
        <v>181</v>
      </c>
      <c r="U14" s="10" t="s">
        <v>63</v>
      </c>
      <c r="W14" s="11"/>
      <c r="X14" s="31" t="s">
        <v>182</v>
      </c>
      <c r="Z14" s="10" t="s">
        <v>183</v>
      </c>
      <c r="AA14" s="10" t="s">
        <v>184</v>
      </c>
      <c r="AC14" s="10" t="s">
        <v>177</v>
      </c>
      <c r="AD14" s="10" t="str">
        <f t="shared" si="1"/>
        <v>ListDescArt425_Média_N/A</v>
      </c>
      <c r="AE14" s="10" t="s">
        <v>178</v>
      </c>
      <c r="AF14" s="10" t="s">
        <v>27</v>
      </c>
      <c r="AG14" s="10" t="s">
        <v>27</v>
      </c>
      <c r="AH14" s="38" t="s">
        <v>185</v>
      </c>
      <c r="AI14" s="39">
        <v>16</v>
      </c>
      <c r="AJ14" t="s">
        <v>186</v>
      </c>
    </row>
    <row r="15" spans="1:36" x14ac:dyDescent="0.25">
      <c r="A15" s="37"/>
      <c r="D15" s="11"/>
      <c r="E15" s="10" t="s">
        <v>187</v>
      </c>
      <c r="F15" s="10" t="s">
        <v>188</v>
      </c>
      <c r="H15" s="10"/>
      <c r="I15" s="10" t="s">
        <v>189</v>
      </c>
      <c r="J15" s="10" t="s">
        <v>26</v>
      </c>
      <c r="K15" s="26" t="s">
        <v>27</v>
      </c>
      <c r="L15" s="10" t="s">
        <v>190</v>
      </c>
      <c r="M15" s="10" t="s">
        <v>191</v>
      </c>
      <c r="N15" s="10" t="s">
        <v>32</v>
      </c>
      <c r="O15" s="10" t="s">
        <v>31</v>
      </c>
      <c r="Q15" s="10" t="s">
        <v>192</v>
      </c>
      <c r="R15" s="30" t="s">
        <v>193</v>
      </c>
      <c r="T15" s="11"/>
      <c r="U15" s="10" t="s">
        <v>78</v>
      </c>
      <c r="W15" s="11"/>
      <c r="X15" s="31" t="s">
        <v>194</v>
      </c>
      <c r="Z15" s="10" t="s">
        <v>195</v>
      </c>
      <c r="AA15" s="10" t="s">
        <v>196</v>
      </c>
      <c r="AC15" s="10" t="s">
        <v>190</v>
      </c>
      <c r="AD15" s="10" t="str">
        <f t="shared" si="1"/>
        <v>ListDescArt501_Alta_N/A</v>
      </c>
      <c r="AE15" t="s">
        <v>191</v>
      </c>
      <c r="AF15" s="10" t="s">
        <v>27</v>
      </c>
      <c r="AG15" s="10" t="s">
        <v>27</v>
      </c>
      <c r="AH15" s="34" t="s">
        <v>197</v>
      </c>
      <c r="AI15" s="12">
        <v>32</v>
      </c>
      <c r="AJ15" s="10" t="s">
        <v>198</v>
      </c>
    </row>
    <row r="16" spans="1:36" x14ac:dyDescent="0.25">
      <c r="A16" s="40"/>
      <c r="D16" s="11"/>
      <c r="E16" s="10" t="s">
        <v>199</v>
      </c>
      <c r="F16" s="10" t="s">
        <v>200</v>
      </c>
      <c r="H16" s="10"/>
      <c r="I16" s="10" t="s">
        <v>201</v>
      </c>
      <c r="J16" s="10" t="s">
        <v>26</v>
      </c>
      <c r="K16" s="26" t="s">
        <v>27</v>
      </c>
      <c r="L16" s="10" t="s">
        <v>202</v>
      </c>
      <c r="M16" s="10" t="s">
        <v>203</v>
      </c>
      <c r="N16" s="10" t="s">
        <v>32</v>
      </c>
      <c r="O16" s="10" t="s">
        <v>31</v>
      </c>
      <c r="Q16" s="10" t="s">
        <v>204</v>
      </c>
      <c r="R16" s="30" t="s">
        <v>205</v>
      </c>
      <c r="T16" s="11" t="s">
        <v>206</v>
      </c>
      <c r="U16" s="10" t="s">
        <v>47</v>
      </c>
      <c r="W16" s="41" t="s">
        <v>207</v>
      </c>
      <c r="X16" s="31" t="s">
        <v>144</v>
      </c>
      <c r="Z16" s="10" t="s">
        <v>208</v>
      </c>
      <c r="AA16" s="10" t="s">
        <v>209</v>
      </c>
      <c r="AC16" s="10" t="s">
        <v>202</v>
      </c>
      <c r="AD16" s="10" t="str">
        <f t="shared" si="1"/>
        <v>ListDescArt502_Baixa_N/A</v>
      </c>
      <c r="AE16" t="s">
        <v>203</v>
      </c>
      <c r="AF16" s="10" t="s">
        <v>27</v>
      </c>
      <c r="AG16" s="10" t="s">
        <v>27</v>
      </c>
      <c r="AH16" s="34" t="s">
        <v>210</v>
      </c>
      <c r="AI16" s="12">
        <v>40</v>
      </c>
      <c r="AJ16" s="10" t="s">
        <v>211</v>
      </c>
    </row>
    <row r="17" spans="1:36" x14ac:dyDescent="0.25">
      <c r="A17" s="37"/>
      <c r="D17" s="10"/>
      <c r="E17" s="10" t="s">
        <v>212</v>
      </c>
      <c r="F17" s="10" t="s">
        <v>213</v>
      </c>
      <c r="H17" s="25" t="s">
        <v>40</v>
      </c>
      <c r="I17" s="10" t="s">
        <v>214</v>
      </c>
      <c r="J17" s="10" t="s">
        <v>26</v>
      </c>
      <c r="K17" s="26" t="s">
        <v>27</v>
      </c>
      <c r="L17" s="10" t="s">
        <v>215</v>
      </c>
      <c r="M17" s="10" t="s">
        <v>216</v>
      </c>
      <c r="N17" s="10" t="s">
        <v>32</v>
      </c>
      <c r="O17" s="10" t="s">
        <v>31</v>
      </c>
      <c r="Q17" s="10" t="s">
        <v>217</v>
      </c>
      <c r="R17" s="30" t="s">
        <v>218</v>
      </c>
      <c r="T17" s="11"/>
      <c r="U17" s="10" t="s">
        <v>63</v>
      </c>
      <c r="W17" s="42"/>
      <c r="X17" s="31" t="s">
        <v>219</v>
      </c>
      <c r="Z17" s="10" t="s">
        <v>220</v>
      </c>
      <c r="AA17" s="10" t="s">
        <v>221</v>
      </c>
      <c r="AC17" s="10" t="s">
        <v>215</v>
      </c>
      <c r="AD17" s="10" t="str">
        <f t="shared" ref="AD17:AD28" si="2">CONCATENATE(AE17,"_",AF17,"_",AG17)</f>
        <v>ListDescArt011_N/A_N/A</v>
      </c>
      <c r="AE17" s="10" t="s">
        <v>216</v>
      </c>
      <c r="AF17" s="10" t="s">
        <v>27</v>
      </c>
      <c r="AG17" s="10" t="s">
        <v>27</v>
      </c>
      <c r="AH17" s="32" t="s">
        <v>222</v>
      </c>
      <c r="AI17" s="29">
        <v>80</v>
      </c>
      <c r="AJ17" s="10" t="s">
        <v>27</v>
      </c>
    </row>
    <row r="18" spans="1:36" x14ac:dyDescent="0.25">
      <c r="A18" s="37"/>
      <c r="D18" s="10"/>
      <c r="E18" s="10" t="s">
        <v>223</v>
      </c>
      <c r="F18" s="10" t="s">
        <v>224</v>
      </c>
      <c r="H18" s="25"/>
      <c r="I18" s="10" t="s">
        <v>225</v>
      </c>
      <c r="J18" s="10" t="s">
        <v>26</v>
      </c>
      <c r="K18" s="26" t="s">
        <v>27</v>
      </c>
      <c r="L18" s="10" t="s">
        <v>226</v>
      </c>
      <c r="M18" s="10" t="s">
        <v>227</v>
      </c>
      <c r="N18" s="10" t="s">
        <v>32</v>
      </c>
      <c r="O18" s="10" t="s">
        <v>31</v>
      </c>
      <c r="Q18" s="10" t="s">
        <v>228</v>
      </c>
      <c r="R18" s="30" t="s">
        <v>229</v>
      </c>
      <c r="T18" s="11"/>
      <c r="U18" s="10" t="s">
        <v>78</v>
      </c>
      <c r="W18" s="42"/>
      <c r="X18" s="31" t="s">
        <v>169</v>
      </c>
      <c r="Z18" s="10" t="s">
        <v>230</v>
      </c>
      <c r="AA18" s="10" t="s">
        <v>231</v>
      </c>
      <c r="AC18" s="10" t="s">
        <v>226</v>
      </c>
      <c r="AD18" s="10" t="str">
        <f t="shared" si="2"/>
        <v>ListDescArt012_N/A_N/A</v>
      </c>
      <c r="AE18" s="10" t="s">
        <v>227</v>
      </c>
      <c r="AF18" s="10" t="s">
        <v>27</v>
      </c>
      <c r="AG18" s="10" t="s">
        <v>27</v>
      </c>
      <c r="AH18" s="32" t="s">
        <v>222</v>
      </c>
      <c r="AI18" s="29">
        <v>40</v>
      </c>
      <c r="AJ18" s="10" t="s">
        <v>27</v>
      </c>
    </row>
    <row r="19" spans="1:36" x14ac:dyDescent="0.25">
      <c r="A19" s="37"/>
      <c r="D19" s="11" t="s">
        <v>85</v>
      </c>
      <c r="E19" s="10" t="s">
        <v>232</v>
      </c>
      <c r="F19" s="10" t="s">
        <v>233</v>
      </c>
      <c r="H19" s="25"/>
      <c r="I19" s="10" t="s">
        <v>234</v>
      </c>
      <c r="J19" s="10" t="s">
        <v>26</v>
      </c>
      <c r="K19" s="26" t="s">
        <v>27</v>
      </c>
      <c r="L19" s="10" t="s">
        <v>235</v>
      </c>
      <c r="M19" s="10" t="s">
        <v>236</v>
      </c>
      <c r="N19" s="10" t="s">
        <v>32</v>
      </c>
      <c r="O19" s="10" t="s">
        <v>31</v>
      </c>
      <c r="Q19" s="10" t="s">
        <v>237</v>
      </c>
      <c r="R19" s="10" t="s">
        <v>238</v>
      </c>
      <c r="T19" s="11"/>
      <c r="U19" s="10" t="s">
        <v>168</v>
      </c>
      <c r="W19" s="42"/>
      <c r="X19" s="31" t="s">
        <v>239</v>
      </c>
      <c r="Z19" s="10" t="s">
        <v>240</v>
      </c>
      <c r="AA19" s="10" t="s">
        <v>241</v>
      </c>
      <c r="AC19" s="10" t="s">
        <v>235</v>
      </c>
      <c r="AD19" s="10" t="str">
        <f t="shared" si="2"/>
        <v>ListDescArt013_N/A_N/A</v>
      </c>
      <c r="AE19" s="10" t="s">
        <v>236</v>
      </c>
      <c r="AF19" s="10" t="s">
        <v>27</v>
      </c>
      <c r="AG19" s="10" t="s">
        <v>27</v>
      </c>
      <c r="AH19" s="32" t="s">
        <v>222</v>
      </c>
      <c r="AI19" s="29">
        <v>40</v>
      </c>
      <c r="AJ19" s="10" t="s">
        <v>27</v>
      </c>
    </row>
    <row r="20" spans="1:36" x14ac:dyDescent="0.25">
      <c r="A20" s="37"/>
      <c r="D20" s="11"/>
      <c r="E20" s="10" t="s">
        <v>242</v>
      </c>
      <c r="F20" s="10" t="s">
        <v>243</v>
      </c>
      <c r="H20" s="43" t="s">
        <v>57</v>
      </c>
      <c r="I20" s="35" t="s">
        <v>244</v>
      </c>
      <c r="J20" s="44" t="s">
        <v>26</v>
      </c>
      <c r="K20" s="45" t="s">
        <v>27</v>
      </c>
      <c r="L20" s="35" t="s">
        <v>245</v>
      </c>
      <c r="M20" s="44" t="s">
        <v>246</v>
      </c>
      <c r="N20" s="43" t="s">
        <v>46</v>
      </c>
      <c r="O20" s="44" t="s">
        <v>31</v>
      </c>
      <c r="Q20" s="10" t="s">
        <v>247</v>
      </c>
      <c r="R20" s="10" t="s">
        <v>248</v>
      </c>
      <c r="T20" s="11" t="s">
        <v>249</v>
      </c>
      <c r="U20" s="10" t="s">
        <v>120</v>
      </c>
      <c r="W20" s="46"/>
      <c r="X20" s="31" t="s">
        <v>194</v>
      </c>
      <c r="Z20" s="10" t="s">
        <v>250</v>
      </c>
      <c r="AA20" s="10" t="s">
        <v>251</v>
      </c>
      <c r="AC20" s="10" t="s">
        <v>245</v>
      </c>
      <c r="AD20" s="10" t="str">
        <f t="shared" si="2"/>
        <v>ListDescArt205_Baixa_N/A</v>
      </c>
      <c r="AE20" s="10" t="s">
        <v>246</v>
      </c>
      <c r="AF20" s="10" t="s">
        <v>47</v>
      </c>
      <c r="AG20" s="10" t="s">
        <v>27</v>
      </c>
      <c r="AH20" s="11" t="s">
        <v>252</v>
      </c>
      <c r="AI20" s="12">
        <v>8</v>
      </c>
      <c r="AJ20" s="10" t="s">
        <v>253</v>
      </c>
    </row>
    <row r="21" spans="1:36" x14ac:dyDescent="0.25">
      <c r="A21" s="37"/>
      <c r="D21" s="11"/>
      <c r="E21" s="10" t="s">
        <v>254</v>
      </c>
      <c r="F21" s="10" t="s">
        <v>255</v>
      </c>
      <c r="H21" s="10"/>
      <c r="I21" s="10" t="s">
        <v>256</v>
      </c>
      <c r="J21" s="10" t="s">
        <v>26</v>
      </c>
      <c r="K21" s="26" t="s">
        <v>27</v>
      </c>
      <c r="L21" s="10" t="s">
        <v>257</v>
      </c>
      <c r="M21" s="10" t="s">
        <v>258</v>
      </c>
      <c r="N21" s="25" t="s">
        <v>46</v>
      </c>
      <c r="O21" s="10" t="s">
        <v>31</v>
      </c>
      <c r="Q21" s="10" t="s">
        <v>259</v>
      </c>
      <c r="R21" s="10" t="s">
        <v>260</v>
      </c>
      <c r="T21" s="11"/>
      <c r="U21" s="10" t="s">
        <v>47</v>
      </c>
      <c r="W21" s="41" t="s">
        <v>261</v>
      </c>
      <c r="X21" s="31" t="s">
        <v>262</v>
      </c>
      <c r="Z21" s="10" t="s">
        <v>263</v>
      </c>
      <c r="AA21" s="10" t="s">
        <v>264</v>
      </c>
      <c r="AC21" s="10"/>
      <c r="AD21" s="10" t="str">
        <f t="shared" si="2"/>
        <v>ListDescArt205_Média_N/A</v>
      </c>
      <c r="AE21" s="10" t="s">
        <v>246</v>
      </c>
      <c r="AF21" s="10" t="s">
        <v>63</v>
      </c>
      <c r="AG21" s="10" t="s">
        <v>27</v>
      </c>
      <c r="AH21" s="11" t="s">
        <v>252</v>
      </c>
      <c r="AI21" s="12">
        <v>16</v>
      </c>
      <c r="AJ21" s="10" t="s">
        <v>265</v>
      </c>
    </row>
    <row r="22" spans="1:36" x14ac:dyDescent="0.25">
      <c r="A22" s="37"/>
      <c r="D22" s="11"/>
      <c r="E22" s="10" t="s">
        <v>266</v>
      </c>
      <c r="F22" s="10" t="s">
        <v>267</v>
      </c>
      <c r="H22" s="10"/>
      <c r="I22" s="10" t="s">
        <v>268</v>
      </c>
      <c r="J22" s="10" t="s">
        <v>26</v>
      </c>
      <c r="K22" s="26" t="s">
        <v>27</v>
      </c>
      <c r="L22" s="10" t="s">
        <v>269</v>
      </c>
      <c r="M22" s="10" t="s">
        <v>270</v>
      </c>
      <c r="N22" s="25" t="s">
        <v>46</v>
      </c>
      <c r="O22" s="10" t="s">
        <v>31</v>
      </c>
      <c r="Q22" s="10" t="s">
        <v>271</v>
      </c>
      <c r="R22" t="s">
        <v>272</v>
      </c>
      <c r="T22" s="11"/>
      <c r="U22" s="10" t="s">
        <v>63</v>
      </c>
      <c r="W22" s="42"/>
      <c r="X22" s="31" t="s">
        <v>273</v>
      </c>
      <c r="Z22" s="10" t="s">
        <v>274</v>
      </c>
      <c r="AA22" s="10" t="s">
        <v>275</v>
      </c>
      <c r="AC22" s="10"/>
      <c r="AD22" s="10" t="str">
        <f t="shared" si="2"/>
        <v>ListDescArt205_Alta_N/A</v>
      </c>
      <c r="AE22" s="10" t="s">
        <v>246</v>
      </c>
      <c r="AF22" s="10" t="s">
        <v>78</v>
      </c>
      <c r="AG22" s="10" t="s">
        <v>27</v>
      </c>
      <c r="AH22" s="11" t="s">
        <v>252</v>
      </c>
      <c r="AI22" s="12">
        <v>24</v>
      </c>
      <c r="AJ22" s="10" t="s">
        <v>276</v>
      </c>
    </row>
    <row r="23" spans="1:36" x14ac:dyDescent="0.25">
      <c r="A23" s="37"/>
      <c r="D23" s="11"/>
      <c r="E23" s="10" t="s">
        <v>277</v>
      </c>
      <c r="F23" s="10" t="s">
        <v>278</v>
      </c>
      <c r="H23" s="10"/>
      <c r="I23" s="10" t="s">
        <v>279</v>
      </c>
      <c r="J23" s="10" t="s">
        <v>26</v>
      </c>
      <c r="K23" s="26" t="s">
        <v>27</v>
      </c>
      <c r="L23" s="10" t="s">
        <v>280</v>
      </c>
      <c r="M23" s="10" t="s">
        <v>281</v>
      </c>
      <c r="N23" s="25" t="s">
        <v>46</v>
      </c>
      <c r="O23" s="10" t="s">
        <v>31</v>
      </c>
      <c r="T23" s="11"/>
      <c r="U23" s="10" t="s">
        <v>78</v>
      </c>
      <c r="W23" s="46"/>
      <c r="X23" s="31" t="s">
        <v>282</v>
      </c>
      <c r="Z23" s="10" t="s">
        <v>283</v>
      </c>
      <c r="AA23" s="10" t="s">
        <v>284</v>
      </c>
      <c r="AC23" s="10" t="s">
        <v>257</v>
      </c>
      <c r="AD23" s="10" t="str">
        <f t="shared" si="2"/>
        <v>ListDescArt206_Baixa_N/A</v>
      </c>
      <c r="AE23" s="10" t="s">
        <v>258</v>
      </c>
      <c r="AF23" s="10" t="s">
        <v>47</v>
      </c>
      <c r="AG23" s="10" t="s">
        <v>27</v>
      </c>
      <c r="AH23" s="11" t="s">
        <v>252</v>
      </c>
      <c r="AI23" s="12">
        <v>24</v>
      </c>
      <c r="AJ23" s="10" t="s">
        <v>285</v>
      </c>
    </row>
    <row r="24" spans="1:36" x14ac:dyDescent="0.25">
      <c r="A24" s="37"/>
      <c r="D24" s="11"/>
      <c r="E24" s="10" t="s">
        <v>286</v>
      </c>
      <c r="F24" s="10" t="s">
        <v>287</v>
      </c>
      <c r="H24" s="10"/>
      <c r="I24" s="10" t="s">
        <v>288</v>
      </c>
      <c r="J24" s="10" t="s">
        <v>26</v>
      </c>
      <c r="K24" s="26" t="s">
        <v>27</v>
      </c>
      <c r="L24" s="10" t="s">
        <v>289</v>
      </c>
      <c r="M24" s="10" t="s">
        <v>290</v>
      </c>
      <c r="N24" s="25" t="s">
        <v>46</v>
      </c>
      <c r="O24" s="10" t="s">
        <v>31</v>
      </c>
      <c r="W24" s="41" t="s">
        <v>291</v>
      </c>
      <c r="X24" s="31" t="s">
        <v>292</v>
      </c>
      <c r="Z24" s="10" t="s">
        <v>293</v>
      </c>
      <c r="AA24" s="10" t="s">
        <v>294</v>
      </c>
      <c r="AC24" s="10"/>
      <c r="AD24" s="10" t="str">
        <f t="shared" si="2"/>
        <v>ListDescArt206_Média_N/A</v>
      </c>
      <c r="AE24" s="10" t="s">
        <v>258</v>
      </c>
      <c r="AF24" s="10" t="s">
        <v>63</v>
      </c>
      <c r="AG24" s="10" t="s">
        <v>27</v>
      </c>
      <c r="AH24" s="11" t="s">
        <v>252</v>
      </c>
      <c r="AI24" s="12">
        <v>35</v>
      </c>
      <c r="AJ24" s="10" t="s">
        <v>295</v>
      </c>
    </row>
    <row r="25" spans="1:36" x14ac:dyDescent="0.25">
      <c r="A25" s="37"/>
      <c r="D25" s="11"/>
      <c r="E25" s="10" t="s">
        <v>296</v>
      </c>
      <c r="F25" s="10" t="s">
        <v>297</v>
      </c>
      <c r="H25" s="10" t="s">
        <v>72</v>
      </c>
      <c r="I25" s="10" t="s">
        <v>298</v>
      </c>
      <c r="J25" s="10" t="s">
        <v>26</v>
      </c>
      <c r="K25" s="26" t="s">
        <v>27</v>
      </c>
      <c r="L25" s="10" t="s">
        <v>299</v>
      </c>
      <c r="M25" s="10" t="s">
        <v>300</v>
      </c>
      <c r="N25" s="25" t="s">
        <v>32</v>
      </c>
      <c r="O25" s="10" t="s">
        <v>31</v>
      </c>
      <c r="W25" s="42"/>
      <c r="X25" s="31" t="s">
        <v>301</v>
      </c>
      <c r="Z25" s="10" t="s">
        <v>302</v>
      </c>
      <c r="AA25" s="10" t="s">
        <v>303</v>
      </c>
      <c r="AC25" s="10"/>
      <c r="AD25" s="10" t="str">
        <f t="shared" si="2"/>
        <v>ListDescArt206_Alta_N/A</v>
      </c>
      <c r="AE25" s="10" t="s">
        <v>258</v>
      </c>
      <c r="AF25" s="10" t="s">
        <v>78</v>
      </c>
      <c r="AG25" s="10" t="s">
        <v>27</v>
      </c>
      <c r="AH25" s="11" t="s">
        <v>252</v>
      </c>
      <c r="AI25" s="12">
        <v>70</v>
      </c>
      <c r="AJ25" s="10" t="s">
        <v>304</v>
      </c>
    </row>
    <row r="26" spans="1:36" x14ac:dyDescent="0.25">
      <c r="A26" s="37"/>
      <c r="D26" s="11"/>
      <c r="E26" s="10" t="s">
        <v>305</v>
      </c>
      <c r="F26" s="10" t="s">
        <v>306</v>
      </c>
      <c r="H26" s="10"/>
      <c r="I26" t="s">
        <v>307</v>
      </c>
      <c r="J26" s="10" t="s">
        <v>26</v>
      </c>
      <c r="K26" s="26" t="s">
        <v>27</v>
      </c>
      <c r="L26" s="10" t="s">
        <v>308</v>
      </c>
      <c r="M26" s="10" t="s">
        <v>309</v>
      </c>
      <c r="N26" s="25" t="s">
        <v>32</v>
      </c>
      <c r="O26" s="10" t="s">
        <v>31</v>
      </c>
      <c r="W26" s="46"/>
      <c r="X26" s="31" t="s">
        <v>282</v>
      </c>
      <c r="Z26" s="10" t="s">
        <v>310</v>
      </c>
      <c r="AA26" s="10" t="s">
        <v>311</v>
      </c>
      <c r="AC26" s="10" t="s">
        <v>269</v>
      </c>
      <c r="AD26" s="10" t="str">
        <f t="shared" si="2"/>
        <v>ListDescArt207_Baixa_N/A</v>
      </c>
      <c r="AE26" s="10" t="s">
        <v>270</v>
      </c>
      <c r="AF26" s="10" t="s">
        <v>47</v>
      </c>
      <c r="AG26" s="10" t="s">
        <v>27</v>
      </c>
      <c r="AH26" s="11" t="s">
        <v>252</v>
      </c>
      <c r="AI26" s="12">
        <v>160</v>
      </c>
      <c r="AJ26" s="10" t="s">
        <v>312</v>
      </c>
    </row>
    <row r="27" spans="1:36" x14ac:dyDescent="0.25">
      <c r="A27" s="37"/>
      <c r="D27" s="11"/>
      <c r="E27" s="10" t="s">
        <v>313</v>
      </c>
      <c r="F27" s="10" t="s">
        <v>314</v>
      </c>
      <c r="H27" s="10"/>
      <c r="I27" s="10" t="s">
        <v>315</v>
      </c>
      <c r="J27" s="10" t="s">
        <v>26</v>
      </c>
      <c r="K27" s="26" t="s">
        <v>27</v>
      </c>
      <c r="L27" s="10" t="s">
        <v>316</v>
      </c>
      <c r="M27" s="10" t="s">
        <v>317</v>
      </c>
      <c r="N27" s="25" t="s">
        <v>46</v>
      </c>
      <c r="O27" s="10" t="s">
        <v>31</v>
      </c>
      <c r="W27" s="11" t="s">
        <v>318</v>
      </c>
      <c r="X27" s="47" t="s">
        <v>319</v>
      </c>
      <c r="Z27" s="10" t="s">
        <v>320</v>
      </c>
      <c r="AA27" s="10" t="s">
        <v>321</v>
      </c>
      <c r="AC27" s="10"/>
      <c r="AD27" s="10" t="str">
        <f t="shared" si="2"/>
        <v>ListDescArt207_Média_N/A</v>
      </c>
      <c r="AE27" s="10" t="s">
        <v>270</v>
      </c>
      <c r="AF27" s="10" t="s">
        <v>63</v>
      </c>
      <c r="AG27" s="10" t="s">
        <v>27</v>
      </c>
      <c r="AH27" s="11" t="s">
        <v>252</v>
      </c>
      <c r="AI27" s="12">
        <v>480</v>
      </c>
      <c r="AJ27" s="10" t="s">
        <v>322</v>
      </c>
    </row>
    <row r="28" spans="1:36" x14ac:dyDescent="0.25">
      <c r="A28" s="37"/>
      <c r="D28" s="11"/>
      <c r="E28" s="10" t="s">
        <v>62</v>
      </c>
      <c r="F28" s="10" t="s">
        <v>323</v>
      </c>
      <c r="H28" s="10"/>
      <c r="I28" t="s">
        <v>324</v>
      </c>
      <c r="J28" s="10" t="s">
        <v>26</v>
      </c>
      <c r="K28" s="26" t="s">
        <v>27</v>
      </c>
      <c r="L28" s="10" t="s">
        <v>325</v>
      </c>
      <c r="M28" s="10" t="s">
        <v>326</v>
      </c>
      <c r="N28" s="25" t="s">
        <v>32</v>
      </c>
      <c r="O28" s="10" t="s">
        <v>31</v>
      </c>
      <c r="W28" s="11"/>
      <c r="X28" s="47" t="s">
        <v>327</v>
      </c>
      <c r="Z28" s="10" t="s">
        <v>328</v>
      </c>
      <c r="AA28" s="10" t="s">
        <v>329</v>
      </c>
      <c r="AC28" s="10"/>
      <c r="AD28" s="10" t="str">
        <f t="shared" si="2"/>
        <v>ListDescArt207_Alta_N/A</v>
      </c>
      <c r="AE28" s="10" t="s">
        <v>270</v>
      </c>
      <c r="AF28" s="10" t="s">
        <v>78</v>
      </c>
      <c r="AG28" s="10" t="s">
        <v>27</v>
      </c>
      <c r="AH28" s="11" t="s">
        <v>252</v>
      </c>
      <c r="AI28" s="12">
        <v>960</v>
      </c>
      <c r="AJ28" s="10" t="s">
        <v>330</v>
      </c>
    </row>
    <row r="29" spans="1:36" x14ac:dyDescent="0.25">
      <c r="A29" s="37"/>
      <c r="D29" s="11"/>
      <c r="E29" s="10" t="s">
        <v>331</v>
      </c>
      <c r="F29" s="10" t="s">
        <v>332</v>
      </c>
      <c r="H29" s="10"/>
      <c r="I29" s="10" t="s">
        <v>333</v>
      </c>
      <c r="J29" s="10" t="s">
        <v>26</v>
      </c>
      <c r="K29" s="26" t="s">
        <v>27</v>
      </c>
      <c r="L29" s="10" t="s">
        <v>334</v>
      </c>
      <c r="M29" s="10" t="s">
        <v>335</v>
      </c>
      <c r="N29" s="25" t="s">
        <v>119</v>
      </c>
      <c r="O29" s="10" t="s">
        <v>31</v>
      </c>
      <c r="W29" s="11"/>
      <c r="X29" s="47" t="s">
        <v>336</v>
      </c>
      <c r="Z29" s="10" t="s">
        <v>337</v>
      </c>
      <c r="AA29" s="10" t="s">
        <v>338</v>
      </c>
      <c r="AC29" s="10" t="s">
        <v>280</v>
      </c>
      <c r="AD29" s="10" t="str">
        <f t="shared" ref="AD29:AD36" si="3">CONCATENATE(AE29,"_",AF29,"_",AG29)</f>
        <v>ListDescArt208_Baixa_N/A</v>
      </c>
      <c r="AE29" s="10" t="s">
        <v>281</v>
      </c>
      <c r="AF29" s="10" t="s">
        <v>47</v>
      </c>
      <c r="AG29" s="10" t="s">
        <v>27</v>
      </c>
      <c r="AH29" s="11" t="s">
        <v>252</v>
      </c>
      <c r="AI29" s="12">
        <v>40</v>
      </c>
      <c r="AJ29" s="10" t="s">
        <v>339</v>
      </c>
    </row>
    <row r="30" spans="4:36" x14ac:dyDescent="0.25">
      <c r="D30" s="11"/>
      <c r="E30" s="10" t="s">
        <v>340</v>
      </c>
      <c r="F30" s="10" t="s">
        <v>341</v>
      </c>
      <c r="H30" s="10"/>
      <c r="I30" s="10" t="s">
        <v>342</v>
      </c>
      <c r="J30" s="10" t="s">
        <v>26</v>
      </c>
      <c r="K30" s="26" t="s">
        <v>27</v>
      </c>
      <c r="L30" s="10" t="s">
        <v>343</v>
      </c>
      <c r="M30" s="10" t="s">
        <v>344</v>
      </c>
      <c r="N30" s="25" t="s">
        <v>32</v>
      </c>
      <c r="O30" s="10" t="s">
        <v>31</v>
      </c>
      <c r="W30" s="11"/>
      <c r="X30" s="47" t="s">
        <v>345</v>
      </c>
      <c r="Z30" s="10" t="s">
        <v>346</v>
      </c>
      <c r="AA30" s="10" t="s">
        <v>347</v>
      </c>
      <c r="AC30" s="10"/>
      <c r="AD30" s="10" t="str">
        <f t="shared" si="3"/>
        <v>ListDescArt208_Média_N/A</v>
      </c>
      <c r="AE30" s="10" t="s">
        <v>281</v>
      </c>
      <c r="AF30" s="10" t="s">
        <v>63</v>
      </c>
      <c r="AG30" s="10" t="s">
        <v>27</v>
      </c>
      <c r="AH30" s="11" t="s">
        <v>252</v>
      </c>
      <c r="AI30" s="12">
        <v>120</v>
      </c>
      <c r="AJ30" s="10" t="s">
        <v>348</v>
      </c>
    </row>
    <row r="31" spans="4:36" x14ac:dyDescent="0.25">
      <c r="D31" s="11"/>
      <c r="E31" s="10" t="s">
        <v>167</v>
      </c>
      <c r="F31" s="10" t="s">
        <v>349</v>
      </c>
      <c r="H31" s="10"/>
      <c r="I31" t="s">
        <v>350</v>
      </c>
      <c r="J31" s="10" t="s">
        <v>26</v>
      </c>
      <c r="K31" s="26" t="s">
        <v>27</v>
      </c>
      <c r="L31" s="10" t="s">
        <v>351</v>
      </c>
      <c r="M31" s="10" t="s">
        <v>352</v>
      </c>
      <c r="N31" s="25" t="s">
        <v>32</v>
      </c>
      <c r="O31" s="10" t="s">
        <v>31</v>
      </c>
      <c r="W31" s="41" t="s">
        <v>353</v>
      </c>
      <c r="X31" s="10" t="s">
        <v>354</v>
      </c>
      <c r="Z31" s="10" t="s">
        <v>355</v>
      </c>
      <c r="AA31" s="10" t="s">
        <v>356</v>
      </c>
      <c r="AC31" s="10"/>
      <c r="AD31" s="10" t="str">
        <f t="shared" si="3"/>
        <v>ListDescArt208_Alta_N/A</v>
      </c>
      <c r="AE31" s="10" t="s">
        <v>281</v>
      </c>
      <c r="AF31" s="10" t="s">
        <v>78</v>
      </c>
      <c r="AG31" s="10" t="s">
        <v>27</v>
      </c>
      <c r="AH31" s="11" t="s">
        <v>252</v>
      </c>
      <c r="AI31" s="12">
        <v>240</v>
      </c>
      <c r="AJ31" s="10" t="s">
        <v>357</v>
      </c>
    </row>
    <row r="32" spans="4:36" x14ac:dyDescent="0.25">
      <c r="D32" s="11"/>
      <c r="E32" s="10" t="s">
        <v>358</v>
      </c>
      <c r="F32" s="10" t="s">
        <v>359</v>
      </c>
      <c r="H32" s="10"/>
      <c r="I32" t="s">
        <v>360</v>
      </c>
      <c r="J32" s="10" t="s">
        <v>26</v>
      </c>
      <c r="K32" s="26" t="s">
        <v>27</v>
      </c>
      <c r="L32" s="10" t="s">
        <v>361</v>
      </c>
      <c r="M32" s="10" t="s">
        <v>362</v>
      </c>
      <c r="N32" s="25" t="s">
        <v>32</v>
      </c>
      <c r="O32" s="10" t="s">
        <v>31</v>
      </c>
      <c r="W32" s="42"/>
      <c r="X32" s="10" t="s">
        <v>363</v>
      </c>
      <c r="Z32" s="10" t="s">
        <v>364</v>
      </c>
      <c r="AA32" s="10" t="s">
        <v>365</v>
      </c>
      <c r="AC32" s="10" t="s">
        <v>289</v>
      </c>
      <c r="AD32" s="10" t="str">
        <f t="shared" si="3"/>
        <v>ListDescArt209_Baixa_N/A</v>
      </c>
      <c r="AE32" s="10" t="s">
        <v>290</v>
      </c>
      <c r="AF32" s="10" t="s">
        <v>47</v>
      </c>
      <c r="AG32" s="10" t="s">
        <v>27</v>
      </c>
      <c r="AH32" s="11" t="s">
        <v>252</v>
      </c>
      <c r="AI32" s="12">
        <v>24</v>
      </c>
      <c r="AJ32" s="10" t="s">
        <v>366</v>
      </c>
    </row>
    <row r="33" spans="4:36" x14ac:dyDescent="0.25">
      <c r="D33" s="11"/>
      <c r="E33" s="10" t="s">
        <v>367</v>
      </c>
      <c r="F33" s="10" t="s">
        <v>368</v>
      </c>
      <c r="H33" s="10"/>
      <c r="I33" s="10" t="s">
        <v>369</v>
      </c>
      <c r="J33" s="10" t="s">
        <v>26</v>
      </c>
      <c r="K33" s="26" t="s">
        <v>27</v>
      </c>
      <c r="L33" s="10" t="s">
        <v>370</v>
      </c>
      <c r="M33" s="10" t="s">
        <v>371</v>
      </c>
      <c r="N33" s="25" t="s">
        <v>32</v>
      </c>
      <c r="O33" s="10" t="s">
        <v>31</v>
      </c>
      <c r="W33" s="46"/>
      <c r="X33" s="10" t="s">
        <v>372</v>
      </c>
      <c r="Z33" s="10" t="s">
        <v>373</v>
      </c>
      <c r="AA33" s="10" t="s">
        <v>374</v>
      </c>
      <c r="AC33" s="10"/>
      <c r="AD33" s="10" t="str">
        <f t="shared" si="3"/>
        <v>ListDescArt209_Média_N/A</v>
      </c>
      <c r="AE33" s="10" t="s">
        <v>290</v>
      </c>
      <c r="AF33" s="10" t="s">
        <v>63</v>
      </c>
      <c r="AG33" s="10" t="s">
        <v>27</v>
      </c>
      <c r="AH33" s="11" t="s">
        <v>252</v>
      </c>
      <c r="AI33" s="12">
        <v>80</v>
      </c>
      <c r="AJ33" s="10" t="s">
        <v>348</v>
      </c>
    </row>
    <row r="34" spans="4:36" x14ac:dyDescent="0.25">
      <c r="D34" s="11"/>
      <c r="E34" s="10" t="s">
        <v>375</v>
      </c>
      <c r="F34" s="10" t="s">
        <v>376</v>
      </c>
      <c r="H34" s="10"/>
      <c r="I34" s="10" t="s">
        <v>377</v>
      </c>
      <c r="J34" s="10" t="s">
        <v>26</v>
      </c>
      <c r="K34" s="26" t="s">
        <v>27</v>
      </c>
      <c r="L34" s="10" t="s">
        <v>378</v>
      </c>
      <c r="M34" s="10" t="s">
        <v>379</v>
      </c>
      <c r="N34" s="25" t="s">
        <v>119</v>
      </c>
      <c r="O34" s="10" t="s">
        <v>31</v>
      </c>
      <c r="W34" t="s">
        <v>380</v>
      </c>
      <c r="Z34" s="10" t="s">
        <v>381</v>
      </c>
      <c r="AA34" s="10" t="s">
        <v>382</v>
      </c>
      <c r="AC34" s="10"/>
      <c r="AD34" s="10" t="str">
        <f t="shared" si="3"/>
        <v>ListDescArt209_Alta_N/A</v>
      </c>
      <c r="AE34" s="10" t="s">
        <v>290</v>
      </c>
      <c r="AF34" s="10" t="s">
        <v>78</v>
      </c>
      <c r="AG34" s="10" t="s">
        <v>27</v>
      </c>
      <c r="AH34" s="11" t="s">
        <v>252</v>
      </c>
      <c r="AI34" s="12">
        <v>120</v>
      </c>
      <c r="AJ34" s="10" t="s">
        <v>357</v>
      </c>
    </row>
    <row r="35" spans="4:36" x14ac:dyDescent="0.25">
      <c r="D35" s="11"/>
      <c r="E35" s="10" t="s">
        <v>383</v>
      </c>
      <c r="F35" s="10" t="s">
        <v>384</v>
      </c>
      <c r="H35" s="10"/>
      <c r="I35" s="10" t="s">
        <v>385</v>
      </c>
      <c r="J35" s="10" t="s">
        <v>26</v>
      </c>
      <c r="K35" s="26" t="s">
        <v>27</v>
      </c>
      <c r="L35" s="10" t="s">
        <v>386</v>
      </c>
      <c r="M35" s="10" t="s">
        <v>387</v>
      </c>
      <c r="N35" s="25" t="s">
        <v>32</v>
      </c>
      <c r="O35" s="10" t="s">
        <v>31</v>
      </c>
      <c r="Z35" s="10" t="s">
        <v>388</v>
      </c>
      <c r="AA35" s="10" t="s">
        <v>389</v>
      </c>
      <c r="AC35" s="10" t="s">
        <v>299</v>
      </c>
      <c r="AD35" s="10" t="str">
        <f t="shared" si="3"/>
        <v>ListDescArt285_N/A_N/A</v>
      </c>
      <c r="AE35" s="10" t="s">
        <v>300</v>
      </c>
      <c r="AF35" s="10" t="s">
        <v>27</v>
      </c>
      <c r="AG35" s="10" t="s">
        <v>27</v>
      </c>
      <c r="AH35" s="11" t="s">
        <v>96</v>
      </c>
      <c r="AI35" s="12">
        <v>2</v>
      </c>
      <c r="AJ35" s="10" t="s">
        <v>390</v>
      </c>
    </row>
    <row r="36" spans="4:36" x14ac:dyDescent="0.25">
      <c r="D36" s="11"/>
      <c r="E36" s="47" t="s">
        <v>391</v>
      </c>
      <c r="F36" s="10" t="s">
        <v>392</v>
      </c>
      <c r="H36" s="10"/>
      <c r="I36" s="10" t="s">
        <v>393</v>
      </c>
      <c r="J36" s="10" t="s">
        <v>26</v>
      </c>
      <c r="K36" s="26" t="s">
        <v>27</v>
      </c>
      <c r="L36" s="10" t="s">
        <v>394</v>
      </c>
      <c r="M36" s="10" t="s">
        <v>395</v>
      </c>
      <c r="N36" s="25" t="s">
        <v>32</v>
      </c>
      <c r="O36" s="10" t="s">
        <v>31</v>
      </c>
      <c r="Z36" s="10" t="s">
        <v>396</v>
      </c>
      <c r="AA36" s="10" t="s">
        <v>397</v>
      </c>
      <c r="AC36" s="10" t="s">
        <v>308</v>
      </c>
      <c r="AD36" s="10" t="str">
        <f t="shared" si="3"/>
        <v>ListDescArt286_N/A_N/A</v>
      </c>
      <c r="AE36" s="10" t="s">
        <v>309</v>
      </c>
      <c r="AF36" s="10" t="s">
        <v>27</v>
      </c>
      <c r="AG36" s="10" t="s">
        <v>27</v>
      </c>
      <c r="AH36" s="11" t="s">
        <v>398</v>
      </c>
      <c r="AI36" s="12">
        <v>15</v>
      </c>
      <c r="AJ36" t="s">
        <v>399</v>
      </c>
    </row>
    <row r="37" spans="4:36" x14ac:dyDescent="0.25">
      <c r="D37" s="11"/>
      <c r="E37" s="10" t="s">
        <v>400</v>
      </c>
      <c r="F37" s="10" t="s">
        <v>401</v>
      </c>
      <c r="H37" s="10"/>
      <c r="I37" s="10" t="s">
        <v>402</v>
      </c>
      <c r="J37" s="10" t="s">
        <v>26</v>
      </c>
      <c r="K37" s="26" t="s">
        <v>27</v>
      </c>
      <c r="L37" s="10" t="s">
        <v>403</v>
      </c>
      <c r="M37" s="10" t="s">
        <v>404</v>
      </c>
      <c r="N37" s="25" t="s">
        <v>32</v>
      </c>
      <c r="O37" s="10" t="s">
        <v>31</v>
      </c>
      <c r="Z37" s="10" t="s">
        <v>405</v>
      </c>
      <c r="AA37" s="10" t="s">
        <v>406</v>
      </c>
      <c r="AC37" s="10" t="s">
        <v>316</v>
      </c>
      <c r="AD37" s="10" t="str">
        <f t="shared" ref="AD37:AD47" si="4">CONCATENATE(AE37,"_",AF37,"_",AG37)</f>
        <v>ListDescArt287_Baixa_N/A</v>
      </c>
      <c r="AE37" s="10" t="s">
        <v>317</v>
      </c>
      <c r="AF37" s="10" t="s">
        <v>47</v>
      </c>
      <c r="AG37" s="10" t="s">
        <v>27</v>
      </c>
      <c r="AH37" s="11" t="s">
        <v>407</v>
      </c>
      <c r="AI37" s="12">
        <v>12</v>
      </c>
      <c r="AJ37" s="10" t="s">
        <v>408</v>
      </c>
    </row>
    <row r="38" spans="4:36" x14ac:dyDescent="0.25">
      <c r="D38" s="10"/>
      <c r="E38" s="10" t="s">
        <v>409</v>
      </c>
      <c r="F38" s="10" t="s">
        <v>410</v>
      </c>
      <c r="H38" s="10"/>
      <c r="I38" s="10" t="s">
        <v>411</v>
      </c>
      <c r="J38" s="10" t="s">
        <v>26</v>
      </c>
      <c r="K38" s="26" t="s">
        <v>27</v>
      </c>
      <c r="L38" s="10" t="s">
        <v>412</v>
      </c>
      <c r="M38" s="10" t="s">
        <v>413</v>
      </c>
      <c r="N38" s="25" t="s">
        <v>32</v>
      </c>
      <c r="O38" s="10" t="s">
        <v>31</v>
      </c>
      <c r="Z38" s="10" t="s">
        <v>414</v>
      </c>
      <c r="AA38" s="10" t="s">
        <v>415</v>
      </c>
      <c r="AC38" s="10"/>
      <c r="AD38" s="10" t="str">
        <f t="shared" si="4"/>
        <v>ListDescArt287_Média_N/A</v>
      </c>
      <c r="AE38" s="10" t="s">
        <v>317</v>
      </c>
      <c r="AF38" s="10" t="s">
        <v>63</v>
      </c>
      <c r="AG38" s="10" t="s">
        <v>27</v>
      </c>
      <c r="AH38" s="11" t="s">
        <v>407</v>
      </c>
      <c r="AI38" s="12">
        <v>16</v>
      </c>
      <c r="AJ38" s="10" t="s">
        <v>416</v>
      </c>
    </row>
    <row r="39" spans="4:36" x14ac:dyDescent="0.25">
      <c r="D39" s="10"/>
      <c r="E39" s="10" t="s">
        <v>417</v>
      </c>
      <c r="F39" s="10" t="s">
        <v>418</v>
      </c>
      <c r="H39" s="10"/>
      <c r="I39" s="10" t="s">
        <v>419</v>
      </c>
      <c r="J39" s="10" t="s">
        <v>26</v>
      </c>
      <c r="K39" s="26" t="s">
        <v>27</v>
      </c>
      <c r="L39" s="10" t="s">
        <v>420</v>
      </c>
      <c r="M39" s="10" t="s">
        <v>421</v>
      </c>
      <c r="N39" s="25" t="s">
        <v>32</v>
      </c>
      <c r="O39" s="10" t="s">
        <v>31</v>
      </c>
      <c r="Z39" s="10" t="s">
        <v>422</v>
      </c>
      <c r="AA39" s="10" t="s">
        <v>423</v>
      </c>
      <c r="AC39" s="10"/>
      <c r="AD39" s="10" t="str">
        <f t="shared" si="4"/>
        <v>ListDescArt287_Alta_N/A</v>
      </c>
      <c r="AE39" s="10" t="s">
        <v>317</v>
      </c>
      <c r="AF39" s="10" t="s">
        <v>78</v>
      </c>
      <c r="AG39" s="10" t="s">
        <v>27</v>
      </c>
      <c r="AH39" s="11" t="s">
        <v>407</v>
      </c>
      <c r="AI39" s="12">
        <v>20</v>
      </c>
      <c r="AJ39" s="10" t="s">
        <v>424</v>
      </c>
    </row>
    <row r="40" spans="4:36" x14ac:dyDescent="0.25">
      <c r="D40" s="10"/>
      <c r="E40" s="10" t="s">
        <v>260</v>
      </c>
      <c r="F40" s="10" t="s">
        <v>425</v>
      </c>
      <c r="H40" s="10"/>
      <c r="I40" s="10" t="s">
        <v>426</v>
      </c>
      <c r="J40" s="10" t="s">
        <v>26</v>
      </c>
      <c r="K40" s="26" t="s">
        <v>27</v>
      </c>
      <c r="L40" s="10" t="s">
        <v>427</v>
      </c>
      <c r="M40" s="10" t="s">
        <v>428</v>
      </c>
      <c r="N40" s="25" t="s">
        <v>32</v>
      </c>
      <c r="O40" s="10" t="s">
        <v>31</v>
      </c>
      <c r="Z40" s="10" t="s">
        <v>429</v>
      </c>
      <c r="AA40" s="10" t="s">
        <v>430</v>
      </c>
      <c r="AC40" s="10" t="s">
        <v>325</v>
      </c>
      <c r="AD40" s="10" t="str">
        <f t="shared" si="4"/>
        <v>ListDescArt290_N/A_N/A</v>
      </c>
      <c r="AE40" s="10" t="s">
        <v>326</v>
      </c>
      <c r="AF40" s="10" t="s">
        <v>27</v>
      </c>
      <c r="AG40" s="10" t="s">
        <v>27</v>
      </c>
      <c r="AH40" s="11" t="s">
        <v>147</v>
      </c>
      <c r="AI40" s="12">
        <v>8</v>
      </c>
      <c r="AJ40" t="s">
        <v>431</v>
      </c>
    </row>
    <row r="41" spans="4:36" x14ac:dyDescent="0.25">
      <c r="D41" s="10"/>
      <c r="E41" s="10" t="s">
        <v>432</v>
      </c>
      <c r="F41" s="10" t="s">
        <v>433</v>
      </c>
      <c r="H41" s="10"/>
      <c r="I41" t="s">
        <v>434</v>
      </c>
      <c r="J41" s="10" t="s">
        <v>26</v>
      </c>
      <c r="K41" s="26" t="s">
        <v>27</v>
      </c>
      <c r="L41" s="10" t="s">
        <v>435</v>
      </c>
      <c r="M41" s="10" t="s">
        <v>436</v>
      </c>
      <c r="N41" s="25" t="s">
        <v>32</v>
      </c>
      <c r="O41" s="10" t="s">
        <v>31</v>
      </c>
      <c r="Z41" s="10" t="s">
        <v>437</v>
      </c>
      <c r="AA41" s="10" t="s">
        <v>438</v>
      </c>
      <c r="AC41" s="10" t="s">
        <v>334</v>
      </c>
      <c r="AD41" s="10" t="str">
        <f t="shared" si="4"/>
        <v>ListDescArt291_Muito Baixa_N/A</v>
      </c>
      <c r="AE41" s="10" t="s">
        <v>335</v>
      </c>
      <c r="AF41" s="10" t="s">
        <v>120</v>
      </c>
      <c r="AG41" s="10" t="s">
        <v>27</v>
      </c>
      <c r="AH41" s="11" t="s">
        <v>96</v>
      </c>
      <c r="AI41" s="12">
        <v>54</v>
      </c>
      <c r="AJ41" s="10" t="s">
        <v>439</v>
      </c>
    </row>
    <row r="42" spans="4:36" x14ac:dyDescent="0.25">
      <c r="D42" s="44"/>
      <c r="E42" t="s">
        <v>440</v>
      </c>
      <c r="F42" s="44" t="s">
        <v>441</v>
      </c>
      <c r="H42" s="10"/>
      <c r="I42" s="10" t="s">
        <v>442</v>
      </c>
      <c r="J42" s="10" t="s">
        <v>26</v>
      </c>
      <c r="K42" s="26" t="s">
        <v>27</v>
      </c>
      <c r="L42" s="10" t="s">
        <v>443</v>
      </c>
      <c r="M42" s="10" t="s">
        <v>444</v>
      </c>
      <c r="N42" s="25" t="s">
        <v>32</v>
      </c>
      <c r="O42" s="10" t="s">
        <v>31</v>
      </c>
      <c r="Z42" s="10" t="s">
        <v>445</v>
      </c>
      <c r="AA42" s="10" t="s">
        <v>446</v>
      </c>
      <c r="AC42" s="10"/>
      <c r="AD42" s="10" t="str">
        <f t="shared" si="4"/>
        <v>ListDescArt291_Baixa_N/A</v>
      </c>
      <c r="AE42" s="10" t="s">
        <v>335</v>
      </c>
      <c r="AF42" s="10" t="s">
        <v>47</v>
      </c>
      <c r="AG42" s="10" t="s">
        <v>27</v>
      </c>
      <c r="AH42" s="11" t="s">
        <v>96</v>
      </c>
      <c r="AI42" s="12">
        <v>69</v>
      </c>
      <c r="AJ42" s="10" t="s">
        <v>447</v>
      </c>
    </row>
    <row r="43" spans="4:36" x14ac:dyDescent="0.25">
      <c r="D43" s="10"/>
      <c r="E43" s="10" t="s">
        <v>448</v>
      </c>
      <c r="F43" s="10" t="s">
        <v>449</v>
      </c>
      <c r="H43" s="10"/>
      <c r="I43" t="s">
        <v>450</v>
      </c>
      <c r="J43" s="10" t="s">
        <v>26</v>
      </c>
      <c r="K43" s="26" t="s">
        <v>27</v>
      </c>
      <c r="L43" s="10" t="s">
        <v>451</v>
      </c>
      <c r="M43" s="10" t="s">
        <v>452</v>
      </c>
      <c r="N43" s="25" t="s">
        <v>32</v>
      </c>
      <c r="O43" s="10" t="s">
        <v>31</v>
      </c>
      <c r="Z43" s="10" t="s">
        <v>453</v>
      </c>
      <c r="AA43" s="10" t="s">
        <v>454</v>
      </c>
      <c r="AC43" s="10"/>
      <c r="AD43" s="10" t="str">
        <f t="shared" si="4"/>
        <v>ListDescArt291_Média_N/A</v>
      </c>
      <c r="AE43" s="10" t="s">
        <v>335</v>
      </c>
      <c r="AF43" s="10" t="s">
        <v>63</v>
      </c>
      <c r="AG43" s="10" t="s">
        <v>27</v>
      </c>
      <c r="AH43" s="11" t="s">
        <v>96</v>
      </c>
      <c r="AI43" s="12">
        <v>84</v>
      </c>
      <c r="AJ43" s="10" t="s">
        <v>455</v>
      </c>
    </row>
    <row r="44" spans="4:36" x14ac:dyDescent="0.25">
      <c r="D44" s="10"/>
      <c r="E44" s="10" t="s">
        <v>456</v>
      </c>
      <c r="F44" s="10" t="s">
        <v>457</v>
      </c>
      <c r="H44" s="10" t="s">
        <v>87</v>
      </c>
      <c r="I44" s="10" t="s">
        <v>458</v>
      </c>
      <c r="J44" s="10" t="s">
        <v>26</v>
      </c>
      <c r="K44" s="26" t="s">
        <v>27</v>
      </c>
      <c r="L44" s="10" t="s">
        <v>459</v>
      </c>
      <c r="M44" s="10" t="s">
        <v>460</v>
      </c>
      <c r="N44" s="10" t="s">
        <v>32</v>
      </c>
      <c r="O44" s="10" t="s">
        <v>31</v>
      </c>
      <c r="Z44" s="10" t="s">
        <v>461</v>
      </c>
      <c r="AA44" s="10" t="s">
        <v>462</v>
      </c>
      <c r="AC44" s="10"/>
      <c r="AD44" s="10" t="str">
        <f t="shared" si="4"/>
        <v>ListDescArt291_Alta_N/A</v>
      </c>
      <c r="AE44" s="10" t="s">
        <v>335</v>
      </c>
      <c r="AF44" s="10" t="s">
        <v>78</v>
      </c>
      <c r="AG44" s="10" t="s">
        <v>27</v>
      </c>
      <c r="AH44" s="11" t="s">
        <v>96</v>
      </c>
      <c r="AI44" s="12">
        <v>99</v>
      </c>
      <c r="AJ44" s="10" t="s">
        <v>463</v>
      </c>
    </row>
    <row r="45" spans="4:36" x14ac:dyDescent="0.25">
      <c r="D45" s="10"/>
      <c r="E45" s="10" t="s">
        <v>464</v>
      </c>
      <c r="F45" s="10" t="s">
        <v>465</v>
      </c>
      <c r="H45" s="10"/>
      <c r="I45" s="10" t="s">
        <v>466</v>
      </c>
      <c r="J45" s="10" t="s">
        <v>26</v>
      </c>
      <c r="K45" s="26" t="s">
        <v>27</v>
      </c>
      <c r="L45" s="10" t="s">
        <v>467</v>
      </c>
      <c r="M45" s="10" t="s">
        <v>468</v>
      </c>
      <c r="N45" s="10" t="s">
        <v>32</v>
      </c>
      <c r="O45" s="10" t="s">
        <v>31</v>
      </c>
      <c r="Z45" s="10" t="s">
        <v>469</v>
      </c>
      <c r="AA45" s="10" t="s">
        <v>470</v>
      </c>
      <c r="AC45" s="10"/>
      <c r="AD45" s="10" t="str">
        <f t="shared" si="4"/>
        <v>ListDescArt291_Muito Alta_N/A</v>
      </c>
      <c r="AE45" s="10" t="s">
        <v>335</v>
      </c>
      <c r="AF45" s="10" t="s">
        <v>168</v>
      </c>
      <c r="AG45" s="10" t="s">
        <v>27</v>
      </c>
      <c r="AH45" s="11" t="s">
        <v>96</v>
      </c>
      <c r="AI45" s="12">
        <v>114</v>
      </c>
      <c r="AJ45" s="10" t="s">
        <v>471</v>
      </c>
    </row>
    <row r="46" spans="5:36" x14ac:dyDescent="0.25">
      <c r="E46" t="s">
        <v>456</v>
      </c>
      <c r="F46" s="10" t="s">
        <v>472</v>
      </c>
      <c r="H46" s="10"/>
      <c r="I46" s="10" t="s">
        <v>473</v>
      </c>
      <c r="J46" s="10" t="s">
        <v>26</v>
      </c>
      <c r="K46" s="26" t="s">
        <v>27</v>
      </c>
      <c r="L46" s="10" t="s">
        <v>474</v>
      </c>
      <c r="M46" s="10" t="s">
        <v>475</v>
      </c>
      <c r="N46" s="10" t="s">
        <v>46</v>
      </c>
      <c r="O46" s="10" t="s">
        <v>31</v>
      </c>
      <c r="Z46" s="10" t="s">
        <v>476</v>
      </c>
      <c r="AA46" s="10" t="s">
        <v>477</v>
      </c>
      <c r="AC46" s="10" t="s">
        <v>343</v>
      </c>
      <c r="AD46" s="10" t="str">
        <f t="shared" si="4"/>
        <v>ListDescArt292_N/A_N/A</v>
      </c>
      <c r="AE46" s="10" t="s">
        <v>344</v>
      </c>
      <c r="AF46" s="10" t="s">
        <v>27</v>
      </c>
      <c r="AG46" s="10" t="s">
        <v>27</v>
      </c>
      <c r="AH46" s="34" t="s">
        <v>96</v>
      </c>
      <c r="AI46" s="12">
        <v>24</v>
      </c>
      <c r="AJ46" s="10" t="s">
        <v>478</v>
      </c>
    </row>
    <row r="47" spans="5:36" x14ac:dyDescent="0.25">
      <c r="E47" t="s">
        <v>479</v>
      </c>
      <c r="F47" s="10" t="s">
        <v>480</v>
      </c>
      <c r="H47" s="10"/>
      <c r="I47" s="10" t="s">
        <v>481</v>
      </c>
      <c r="J47" s="10" t="s">
        <v>26</v>
      </c>
      <c r="K47" s="26" t="s">
        <v>27</v>
      </c>
      <c r="L47" s="10" t="s">
        <v>482</v>
      </c>
      <c r="M47" s="10" t="s">
        <v>483</v>
      </c>
      <c r="N47" s="10" t="s">
        <v>32</v>
      </c>
      <c r="O47" s="10" t="s">
        <v>31</v>
      </c>
      <c r="Z47" s="10" t="s">
        <v>484</v>
      </c>
      <c r="AA47" s="10" t="s">
        <v>485</v>
      </c>
      <c r="AC47" s="10" t="s">
        <v>351</v>
      </c>
      <c r="AD47" s="10" t="str">
        <f t="shared" si="4"/>
        <v>ListDescArt293_N/A_N/A</v>
      </c>
      <c r="AE47" s="10" t="s">
        <v>352</v>
      </c>
      <c r="AF47" s="10" t="s">
        <v>27</v>
      </c>
      <c r="AG47" s="10" t="s">
        <v>27</v>
      </c>
      <c r="AH47" s="34" t="s">
        <v>147</v>
      </c>
      <c r="AI47" s="12">
        <v>8</v>
      </c>
      <c r="AJ47" t="s">
        <v>486</v>
      </c>
    </row>
    <row r="48" spans="4:36" x14ac:dyDescent="0.25">
      <c r="D48" s="25" t="s">
        <v>99</v>
      </c>
      <c r="E48" s="10" t="s">
        <v>487</v>
      </c>
      <c r="F48" s="10" t="s">
        <v>488</v>
      </c>
      <c r="H48" s="10"/>
      <c r="I48" s="10" t="s">
        <v>489</v>
      </c>
      <c r="J48" s="10" t="s">
        <v>26</v>
      </c>
      <c r="K48" s="26" t="s">
        <v>27</v>
      </c>
      <c r="L48" s="10" t="s">
        <v>490</v>
      </c>
      <c r="M48" s="10" t="s">
        <v>491</v>
      </c>
      <c r="N48" s="10" t="s">
        <v>32</v>
      </c>
      <c r="O48" s="10" t="s">
        <v>31</v>
      </c>
      <c r="Z48" s="10" t="s">
        <v>492</v>
      </c>
      <c r="AA48" s="10" t="s">
        <v>493</v>
      </c>
      <c r="AC48" s="10" t="s">
        <v>361</v>
      </c>
      <c r="AD48" s="10" t="str">
        <f t="shared" ref="AD48:AD57" si="5">CONCATENATE(AE48,"_",AF48,"_",AG48)</f>
        <v>ListDescArt294_N/A_N/A</v>
      </c>
      <c r="AE48" s="10" t="s">
        <v>362</v>
      </c>
      <c r="AF48" s="10" t="s">
        <v>27</v>
      </c>
      <c r="AG48" s="10" t="s">
        <v>27</v>
      </c>
      <c r="AH48" s="11" t="s">
        <v>96</v>
      </c>
      <c r="AI48" s="12">
        <v>20</v>
      </c>
      <c r="AJ48" t="s">
        <v>494</v>
      </c>
    </row>
    <row r="49" spans="4:36" x14ac:dyDescent="0.25">
      <c r="D49" s="25"/>
      <c r="E49" s="10" t="s">
        <v>495</v>
      </c>
      <c r="F49" s="10" t="s">
        <v>496</v>
      </c>
      <c r="H49" s="10"/>
      <c r="I49" t="s">
        <v>497</v>
      </c>
      <c r="J49" s="10" t="s">
        <v>26</v>
      </c>
      <c r="K49" s="26" t="s">
        <v>27</v>
      </c>
      <c r="L49" s="10" t="s">
        <v>498</v>
      </c>
      <c r="M49" s="10" t="s">
        <v>499</v>
      </c>
      <c r="N49" s="10" t="s">
        <v>32</v>
      </c>
      <c r="O49" s="10" t="s">
        <v>31</v>
      </c>
      <c r="Z49" s="10" t="s">
        <v>500</v>
      </c>
      <c r="AA49" s="10" t="s">
        <v>501</v>
      </c>
      <c r="AC49" s="10" t="s">
        <v>370</v>
      </c>
      <c r="AD49" s="10" t="str">
        <f t="shared" si="5"/>
        <v>ListDescArt297_N/A_N/A</v>
      </c>
      <c r="AE49" s="10" t="s">
        <v>371</v>
      </c>
      <c r="AF49" s="10" t="s">
        <v>27</v>
      </c>
      <c r="AG49" s="10" t="s">
        <v>27</v>
      </c>
      <c r="AH49" s="11" t="s">
        <v>502</v>
      </c>
      <c r="AI49" s="12">
        <v>24</v>
      </c>
      <c r="AJ49" s="10" t="s">
        <v>503</v>
      </c>
    </row>
    <row r="50" spans="8:36" x14ac:dyDescent="0.25">
      <c r="H50" s="10"/>
      <c r="I50" t="s">
        <v>504</v>
      </c>
      <c r="J50" s="10" t="s">
        <v>26</v>
      </c>
      <c r="K50" s="26" t="s">
        <v>27</v>
      </c>
      <c r="L50" s="10" t="s">
        <v>505</v>
      </c>
      <c r="M50" s="10" t="s">
        <v>506</v>
      </c>
      <c r="N50" s="10" t="s">
        <v>32</v>
      </c>
      <c r="O50" s="10" t="s">
        <v>31</v>
      </c>
      <c r="Z50" s="10" t="s">
        <v>507</v>
      </c>
      <c r="AA50" s="10" t="s">
        <v>508</v>
      </c>
      <c r="AC50" s="10" t="s">
        <v>378</v>
      </c>
      <c r="AD50" s="10" t="str">
        <f t="shared" si="5"/>
        <v>ListDescArt298_Muito Baixa_N/A</v>
      </c>
      <c r="AE50" s="10" t="s">
        <v>379</v>
      </c>
      <c r="AF50" s="10" t="s">
        <v>120</v>
      </c>
      <c r="AG50" s="10" t="s">
        <v>27</v>
      </c>
      <c r="AH50" s="11" t="s">
        <v>502</v>
      </c>
      <c r="AI50" s="12">
        <v>8</v>
      </c>
      <c r="AJ50" s="10" t="s">
        <v>509</v>
      </c>
    </row>
    <row r="51" spans="8:36" x14ac:dyDescent="0.25">
      <c r="H51" s="10"/>
      <c r="I51" s="10" t="s">
        <v>510</v>
      </c>
      <c r="J51" s="10" t="s">
        <v>26</v>
      </c>
      <c r="K51" s="26" t="s">
        <v>27</v>
      </c>
      <c r="L51" s="10" t="s">
        <v>511</v>
      </c>
      <c r="M51" s="10" t="s">
        <v>512</v>
      </c>
      <c r="N51" s="10" t="s">
        <v>32</v>
      </c>
      <c r="O51" s="10" t="s">
        <v>31</v>
      </c>
      <c r="Z51" s="10" t="s">
        <v>513</v>
      </c>
      <c r="AA51" s="10" t="s">
        <v>514</v>
      </c>
      <c r="AC51" s="10"/>
      <c r="AD51" s="10" t="str">
        <f t="shared" si="5"/>
        <v>ListDescArt298_Baixa_N/A</v>
      </c>
      <c r="AE51" s="10" t="s">
        <v>379</v>
      </c>
      <c r="AF51" s="10" t="s">
        <v>47</v>
      </c>
      <c r="AG51" s="10" t="s">
        <v>27</v>
      </c>
      <c r="AH51" s="11" t="s">
        <v>502</v>
      </c>
      <c r="AI51" s="12">
        <v>16</v>
      </c>
      <c r="AJ51" s="10" t="s">
        <v>515</v>
      </c>
    </row>
    <row r="52" spans="8:36" x14ac:dyDescent="0.25">
      <c r="H52" s="10"/>
      <c r="I52" s="10" t="s">
        <v>516</v>
      </c>
      <c r="J52" s="10" t="s">
        <v>26</v>
      </c>
      <c r="K52" s="26" t="s">
        <v>27</v>
      </c>
      <c r="L52" s="10" t="s">
        <v>517</v>
      </c>
      <c r="M52" s="10" t="s">
        <v>518</v>
      </c>
      <c r="N52" s="10" t="s">
        <v>32</v>
      </c>
      <c r="O52" s="10" t="s">
        <v>31</v>
      </c>
      <c r="Z52" s="10" t="s">
        <v>519</v>
      </c>
      <c r="AA52" s="10" t="s">
        <v>520</v>
      </c>
      <c r="AC52" s="10"/>
      <c r="AD52" s="10" t="str">
        <f t="shared" si="5"/>
        <v>ListDescArt298_Média_N/A</v>
      </c>
      <c r="AE52" s="10" t="s">
        <v>379</v>
      </c>
      <c r="AF52" s="10" t="s">
        <v>63</v>
      </c>
      <c r="AG52" s="10" t="s">
        <v>27</v>
      </c>
      <c r="AH52" s="11" t="s">
        <v>502</v>
      </c>
      <c r="AI52" s="12">
        <v>24</v>
      </c>
      <c r="AJ52" s="10" t="s">
        <v>521</v>
      </c>
    </row>
    <row r="53" spans="8:36" x14ac:dyDescent="0.25">
      <c r="H53" s="10"/>
      <c r="I53" s="10" t="s">
        <v>522</v>
      </c>
      <c r="J53" s="10" t="s">
        <v>26</v>
      </c>
      <c r="K53" s="26" t="s">
        <v>27</v>
      </c>
      <c r="L53" s="10" t="s">
        <v>523</v>
      </c>
      <c r="M53" s="10" t="s">
        <v>524</v>
      </c>
      <c r="N53" s="10" t="s">
        <v>32</v>
      </c>
      <c r="O53" s="10" t="s">
        <v>31</v>
      </c>
      <c r="AC53" s="10"/>
      <c r="AD53" s="10" t="str">
        <f t="shared" si="5"/>
        <v>ListDescArt298_Alta_N/A</v>
      </c>
      <c r="AE53" s="10" t="s">
        <v>379</v>
      </c>
      <c r="AF53" s="10" t="s">
        <v>78</v>
      </c>
      <c r="AG53" s="10" t="s">
        <v>27</v>
      </c>
      <c r="AH53" s="11" t="s">
        <v>502</v>
      </c>
      <c r="AI53" s="12">
        <v>32</v>
      </c>
      <c r="AJ53" s="10" t="s">
        <v>525</v>
      </c>
    </row>
    <row r="54" spans="8:36" x14ac:dyDescent="0.25">
      <c r="H54" s="10"/>
      <c r="I54" s="10" t="s">
        <v>526</v>
      </c>
      <c r="J54" s="10" t="s">
        <v>26</v>
      </c>
      <c r="K54" s="26" t="s">
        <v>27</v>
      </c>
      <c r="L54" s="10" t="s">
        <v>527</v>
      </c>
      <c r="M54" s="10" t="s">
        <v>528</v>
      </c>
      <c r="N54" s="10" t="s">
        <v>32</v>
      </c>
      <c r="O54" s="10" t="s">
        <v>31</v>
      </c>
      <c r="AC54" s="10"/>
      <c r="AD54" s="10" t="str">
        <f t="shared" si="5"/>
        <v>ListDescArt298_Muito Alta_N/A</v>
      </c>
      <c r="AE54" s="10" t="s">
        <v>379</v>
      </c>
      <c r="AF54" s="10" t="s">
        <v>168</v>
      </c>
      <c r="AG54" s="10" t="s">
        <v>27</v>
      </c>
      <c r="AH54" s="11" t="s">
        <v>502</v>
      </c>
      <c r="AI54" s="12">
        <v>48</v>
      </c>
      <c r="AJ54" s="10" t="s">
        <v>529</v>
      </c>
    </row>
    <row r="55" spans="8:36" x14ac:dyDescent="0.25">
      <c r="H55" s="10"/>
      <c r="I55" s="10" t="s">
        <v>530</v>
      </c>
      <c r="J55" s="10" t="s">
        <v>26</v>
      </c>
      <c r="K55" s="26" t="s">
        <v>27</v>
      </c>
      <c r="L55" s="10" t="s">
        <v>531</v>
      </c>
      <c r="M55" s="10" t="s">
        <v>532</v>
      </c>
      <c r="N55" s="10" t="s">
        <v>32</v>
      </c>
      <c r="O55" s="10" t="s">
        <v>31</v>
      </c>
      <c r="AC55" s="10" t="s">
        <v>386</v>
      </c>
      <c r="AD55" s="10" t="str">
        <f t="shared" si="5"/>
        <v>ListDescArt299_N/A_N/A</v>
      </c>
      <c r="AE55" s="10" t="s">
        <v>387</v>
      </c>
      <c r="AF55" s="10" t="s">
        <v>27</v>
      </c>
      <c r="AG55" s="10" t="s">
        <v>27</v>
      </c>
      <c r="AH55" s="11" t="s">
        <v>502</v>
      </c>
      <c r="AI55" s="12">
        <v>16</v>
      </c>
      <c r="AJ55" s="10" t="s">
        <v>533</v>
      </c>
    </row>
    <row r="56" spans="8:36" x14ac:dyDescent="0.25">
      <c r="H56" s="25" t="s">
        <v>101</v>
      </c>
      <c r="I56" s="10" t="s">
        <v>534</v>
      </c>
      <c r="J56" s="10" t="s">
        <v>26</v>
      </c>
      <c r="K56" s="26" t="s">
        <v>27</v>
      </c>
      <c r="L56" s="10" t="s">
        <v>535</v>
      </c>
      <c r="M56" s="10" t="s">
        <v>536</v>
      </c>
      <c r="N56" s="10" t="s">
        <v>32</v>
      </c>
      <c r="O56" s="10" t="s">
        <v>31</v>
      </c>
      <c r="AC56" s="10" t="s">
        <v>394</v>
      </c>
      <c r="AD56" s="10" t="str">
        <f t="shared" si="5"/>
        <v>ListDescArt300_N/A_N/A</v>
      </c>
      <c r="AE56" s="10" t="s">
        <v>395</v>
      </c>
      <c r="AF56" s="10" t="s">
        <v>27</v>
      </c>
      <c r="AG56" s="10" t="s">
        <v>27</v>
      </c>
      <c r="AH56" s="11" t="s">
        <v>96</v>
      </c>
      <c r="AI56" s="12">
        <v>16</v>
      </c>
      <c r="AJ56" s="10" t="s">
        <v>537</v>
      </c>
    </row>
    <row r="57" spans="8:36" x14ac:dyDescent="0.25">
      <c r="H57" s="25"/>
      <c r="I57" s="10" t="s">
        <v>538</v>
      </c>
      <c r="J57" s="10" t="s">
        <v>26</v>
      </c>
      <c r="K57" s="26" t="s">
        <v>27</v>
      </c>
      <c r="L57" s="10" t="s">
        <v>539</v>
      </c>
      <c r="M57" s="10" t="s">
        <v>540</v>
      </c>
      <c r="N57" s="10" t="s">
        <v>32</v>
      </c>
      <c r="O57" s="10" t="s">
        <v>31</v>
      </c>
      <c r="AC57" s="10" t="s">
        <v>403</v>
      </c>
      <c r="AD57" s="10" t="str">
        <f t="shared" si="5"/>
        <v>ListDescArt301_N/A_N/A</v>
      </c>
      <c r="AE57" s="10" t="s">
        <v>404</v>
      </c>
      <c r="AF57" s="10" t="s">
        <v>27</v>
      </c>
      <c r="AG57" s="10" t="s">
        <v>27</v>
      </c>
      <c r="AH57" s="11" t="s">
        <v>541</v>
      </c>
      <c r="AI57" s="12">
        <v>8</v>
      </c>
      <c r="AJ57" s="10" t="s">
        <v>542</v>
      </c>
    </row>
    <row r="58" spans="8:36" x14ac:dyDescent="0.25">
      <c r="H58" s="25"/>
      <c r="I58" s="10" t="s">
        <v>543</v>
      </c>
      <c r="J58" s="10" t="s">
        <v>26</v>
      </c>
      <c r="K58" s="26" t="s">
        <v>27</v>
      </c>
      <c r="L58" s="10" t="s">
        <v>544</v>
      </c>
      <c r="M58" s="10" t="s">
        <v>545</v>
      </c>
      <c r="N58" s="10" t="s">
        <v>32</v>
      </c>
      <c r="O58" s="10" t="s">
        <v>31</v>
      </c>
      <c r="AC58" s="10" t="s">
        <v>412</v>
      </c>
      <c r="AD58" s="10" t="str">
        <f t="shared" ref="AD58:AD63" si="6">CONCATENATE(AE58,"_",AF58,"_",AG58)</f>
        <v>ListDescArt426_N/A_N/A</v>
      </c>
      <c r="AE58" s="10" t="s">
        <v>413</v>
      </c>
      <c r="AF58" s="10" t="s">
        <v>27</v>
      </c>
      <c r="AG58" s="10" t="s">
        <v>27</v>
      </c>
      <c r="AH58" s="34" t="s">
        <v>546</v>
      </c>
      <c r="AI58" s="12">
        <v>24</v>
      </c>
      <c r="AJ58" s="10" t="s">
        <v>547</v>
      </c>
    </row>
    <row r="59" spans="8:36" x14ac:dyDescent="0.25">
      <c r="H59" s="25"/>
      <c r="I59" s="10" t="s">
        <v>548</v>
      </c>
      <c r="J59" s="10" t="s">
        <v>26</v>
      </c>
      <c r="K59" s="26" t="s">
        <v>27</v>
      </c>
      <c r="L59" s="10" t="s">
        <v>549</v>
      </c>
      <c r="M59" s="10" t="s">
        <v>550</v>
      </c>
      <c r="N59" s="10" t="s">
        <v>32</v>
      </c>
      <c r="O59" s="10" t="s">
        <v>31</v>
      </c>
      <c r="AC59" s="10" t="s">
        <v>420</v>
      </c>
      <c r="AD59" s="10" t="str">
        <f t="shared" si="6"/>
        <v>ListDescArt427_N/A_N/A</v>
      </c>
      <c r="AE59" s="10" t="s">
        <v>421</v>
      </c>
      <c r="AF59" s="10" t="s">
        <v>27</v>
      </c>
      <c r="AG59" s="10" t="s">
        <v>27</v>
      </c>
      <c r="AH59" s="34" t="s">
        <v>546</v>
      </c>
      <c r="AI59" s="12">
        <v>4</v>
      </c>
      <c r="AJ59" s="10" t="s">
        <v>551</v>
      </c>
    </row>
    <row r="60" spans="8:36" x14ac:dyDescent="0.25">
      <c r="H60" s="25"/>
      <c r="I60" s="10" t="s">
        <v>552</v>
      </c>
      <c r="J60" s="10" t="s">
        <v>26</v>
      </c>
      <c r="K60" s="26" t="s">
        <v>27</v>
      </c>
      <c r="L60" s="10" t="s">
        <v>553</v>
      </c>
      <c r="M60" s="10" t="s">
        <v>554</v>
      </c>
      <c r="N60" s="10" t="s">
        <v>32</v>
      </c>
      <c r="O60" s="10" t="s">
        <v>31</v>
      </c>
      <c r="AC60" s="10" t="s">
        <v>427</v>
      </c>
      <c r="AD60" s="10" t="str">
        <f t="shared" si="6"/>
        <v>ListDescArt428_N/A_N/A</v>
      </c>
      <c r="AE60" s="10" t="s">
        <v>428</v>
      </c>
      <c r="AF60" s="10" t="s">
        <v>27</v>
      </c>
      <c r="AG60" s="10" t="s">
        <v>27</v>
      </c>
      <c r="AH60" s="34" t="s">
        <v>546</v>
      </c>
      <c r="AI60" s="12">
        <v>15</v>
      </c>
      <c r="AJ60" s="10" t="s">
        <v>555</v>
      </c>
    </row>
    <row r="61" spans="8:36" x14ac:dyDescent="0.25">
      <c r="H61" s="25"/>
      <c r="I61" s="10" t="s">
        <v>556</v>
      </c>
      <c r="J61" s="10" t="s">
        <v>26</v>
      </c>
      <c r="K61" s="26" t="s">
        <v>27</v>
      </c>
      <c r="L61" s="10" t="s">
        <v>557</v>
      </c>
      <c r="M61" s="10" t="s">
        <v>558</v>
      </c>
      <c r="N61" s="10" t="s">
        <v>32</v>
      </c>
      <c r="O61" s="10" t="s">
        <v>31</v>
      </c>
      <c r="AC61" s="10" t="s">
        <v>435</v>
      </c>
      <c r="AD61" s="10" t="str">
        <f t="shared" si="6"/>
        <v>ListDescArt429_N/A_N/A</v>
      </c>
      <c r="AE61" s="10" t="s">
        <v>436</v>
      </c>
      <c r="AF61" s="10" t="s">
        <v>27</v>
      </c>
      <c r="AG61" s="10" t="s">
        <v>27</v>
      </c>
      <c r="AH61" s="34" t="s">
        <v>559</v>
      </c>
      <c r="AI61" s="12">
        <v>20</v>
      </c>
      <c r="AJ61" t="s">
        <v>560</v>
      </c>
    </row>
    <row r="62" spans="8:36" x14ac:dyDescent="0.25">
      <c r="H62" s="25"/>
      <c r="I62" s="10" t="s">
        <v>561</v>
      </c>
      <c r="J62" s="10" t="s">
        <v>44</v>
      </c>
      <c r="K62" s="30" t="s">
        <v>45</v>
      </c>
      <c r="L62" s="10" t="s">
        <v>562</v>
      </c>
      <c r="M62" s="10" t="s">
        <v>563</v>
      </c>
      <c r="N62" s="10" t="s">
        <v>32</v>
      </c>
      <c r="O62" s="10" t="s">
        <v>31</v>
      </c>
      <c r="AC62" s="10" t="s">
        <v>443</v>
      </c>
      <c r="AD62" s="10" t="str">
        <f t="shared" si="6"/>
        <v>ListDescArt430_N/A_N/A</v>
      </c>
      <c r="AE62" s="10" t="s">
        <v>444</v>
      </c>
      <c r="AF62" s="10" t="s">
        <v>27</v>
      </c>
      <c r="AG62" s="10" t="s">
        <v>27</v>
      </c>
      <c r="AH62" s="34" t="s">
        <v>559</v>
      </c>
      <c r="AI62" s="12">
        <v>10</v>
      </c>
      <c r="AJ62" s="10" t="s">
        <v>564</v>
      </c>
    </row>
    <row r="63" spans="8:36" x14ac:dyDescent="0.25">
      <c r="H63" s="25"/>
      <c r="I63" s="10" t="s">
        <v>565</v>
      </c>
      <c r="J63" s="10" t="s">
        <v>44</v>
      </c>
      <c r="K63" s="30" t="s">
        <v>45</v>
      </c>
      <c r="L63" s="10" t="s">
        <v>566</v>
      </c>
      <c r="M63" s="10" t="s">
        <v>567</v>
      </c>
      <c r="N63" s="10" t="s">
        <v>32</v>
      </c>
      <c r="O63" s="10" t="s">
        <v>31</v>
      </c>
      <c r="AC63" s="10" t="s">
        <v>451</v>
      </c>
      <c r="AD63" s="10" t="str">
        <f t="shared" si="6"/>
        <v>ListDescArt431_N/A_N/A</v>
      </c>
      <c r="AE63" s="10" t="s">
        <v>452</v>
      </c>
      <c r="AF63" s="10" t="s">
        <v>27</v>
      </c>
      <c r="AG63" s="10" t="s">
        <v>27</v>
      </c>
      <c r="AH63" s="34" t="s">
        <v>559</v>
      </c>
      <c r="AI63" s="12">
        <v>20</v>
      </c>
      <c r="AJ63" t="s">
        <v>568</v>
      </c>
    </row>
    <row r="64" spans="8:36" x14ac:dyDescent="0.25">
      <c r="H64" s="25"/>
      <c r="I64" s="10" t="s">
        <v>569</v>
      </c>
      <c r="J64" s="10" t="s">
        <v>44</v>
      </c>
      <c r="K64" s="30" t="s">
        <v>45</v>
      </c>
      <c r="L64" s="10" t="s">
        <v>570</v>
      </c>
      <c r="M64" s="10" t="s">
        <v>571</v>
      </c>
      <c r="N64" s="10" t="s">
        <v>32</v>
      </c>
      <c r="O64" s="10" t="s">
        <v>31</v>
      </c>
      <c r="AC64" s="10" t="s">
        <v>459</v>
      </c>
      <c r="AD64" s="10" t="str">
        <f t="shared" ref="AD64:AD77" si="7">CONCATENATE(AE64,"_",AF64,"_",AG64)</f>
        <v>ListDescArt315_N/A_N/A</v>
      </c>
      <c r="AE64" s="10" t="s">
        <v>460</v>
      </c>
      <c r="AF64" s="10" t="s">
        <v>27</v>
      </c>
      <c r="AG64" s="31" t="s">
        <v>27</v>
      </c>
      <c r="AH64" s="34" t="s">
        <v>572</v>
      </c>
      <c r="AI64" s="29">
        <v>30</v>
      </c>
      <c r="AJ64" s="10" t="s">
        <v>573</v>
      </c>
    </row>
    <row r="65" spans="8:36" x14ac:dyDescent="0.25">
      <c r="H65" s="25"/>
      <c r="I65" s="10" t="s">
        <v>574</v>
      </c>
      <c r="J65" s="10" t="s">
        <v>61</v>
      </c>
      <c r="K65" s="30" t="s">
        <v>62</v>
      </c>
      <c r="L65" s="10" t="s">
        <v>575</v>
      </c>
      <c r="M65" s="10" t="s">
        <v>576</v>
      </c>
      <c r="N65" s="25" t="s">
        <v>30</v>
      </c>
      <c r="O65" s="10" t="s">
        <v>31</v>
      </c>
      <c r="AC65" s="10" t="s">
        <v>467</v>
      </c>
      <c r="AD65" s="10" t="str">
        <f t="shared" si="7"/>
        <v>ListDescArt316_N/A_N/A</v>
      </c>
      <c r="AE65" s="10" t="s">
        <v>468</v>
      </c>
      <c r="AF65" s="10" t="s">
        <v>27</v>
      </c>
      <c r="AG65" s="31" t="s">
        <v>27</v>
      </c>
      <c r="AH65" s="34" t="s">
        <v>577</v>
      </c>
      <c r="AI65" s="12">
        <v>22</v>
      </c>
      <c r="AJ65" s="10" t="s">
        <v>578</v>
      </c>
    </row>
    <row r="66" spans="8:36" x14ac:dyDescent="0.25">
      <c r="H66" s="25"/>
      <c r="I66" s="10" t="s">
        <v>579</v>
      </c>
      <c r="J66" s="10" t="s">
        <v>61</v>
      </c>
      <c r="K66" s="30" t="s">
        <v>62</v>
      </c>
      <c r="L66" s="10" t="s">
        <v>580</v>
      </c>
      <c r="M66" s="10" t="s">
        <v>581</v>
      </c>
      <c r="N66" s="25" t="s">
        <v>30</v>
      </c>
      <c r="O66" s="10" t="s">
        <v>31</v>
      </c>
      <c r="AC66" s="10" t="s">
        <v>474</v>
      </c>
      <c r="AD66" s="10" t="str">
        <f t="shared" si="7"/>
        <v>ListDescArt317_Baixa_N/A</v>
      </c>
      <c r="AE66" s="10" t="s">
        <v>475</v>
      </c>
      <c r="AF66" s="10" t="s">
        <v>47</v>
      </c>
      <c r="AG66" s="10" t="s">
        <v>27</v>
      </c>
      <c r="AH66" s="34" t="s">
        <v>582</v>
      </c>
      <c r="AI66" s="12">
        <v>10</v>
      </c>
      <c r="AJ66" s="10" t="s">
        <v>583</v>
      </c>
    </row>
    <row r="67" spans="8:36" x14ac:dyDescent="0.25">
      <c r="H67" s="25" t="s">
        <v>113</v>
      </c>
      <c r="I67" s="10" t="s">
        <v>584</v>
      </c>
      <c r="J67" s="10" t="s">
        <v>26</v>
      </c>
      <c r="K67" s="26" t="s">
        <v>27</v>
      </c>
      <c r="L67" s="10" t="s">
        <v>585</v>
      </c>
      <c r="M67" s="10" t="s">
        <v>586</v>
      </c>
      <c r="N67" s="10" t="s">
        <v>32</v>
      </c>
      <c r="O67" s="10" t="s">
        <v>143</v>
      </c>
      <c r="AC67" s="10"/>
      <c r="AD67" s="10" t="str">
        <f t="shared" si="7"/>
        <v>ListDescArt317_Média_N/A</v>
      </c>
      <c r="AE67" s="10" t="s">
        <v>475</v>
      </c>
      <c r="AF67" s="10" t="s">
        <v>63</v>
      </c>
      <c r="AG67" s="31" t="s">
        <v>27</v>
      </c>
      <c r="AH67" s="34" t="s">
        <v>582</v>
      </c>
      <c r="AI67" s="12">
        <v>50</v>
      </c>
      <c r="AJ67" s="10" t="s">
        <v>587</v>
      </c>
    </row>
    <row r="68" spans="8:36" x14ac:dyDescent="0.25">
      <c r="H68" s="25"/>
      <c r="I68" s="10" t="s">
        <v>588</v>
      </c>
      <c r="J68" s="10" t="s">
        <v>26</v>
      </c>
      <c r="K68" s="26" t="s">
        <v>27</v>
      </c>
      <c r="L68" s="10" t="s">
        <v>589</v>
      </c>
      <c r="M68" s="10" t="s">
        <v>590</v>
      </c>
      <c r="N68" s="10" t="s">
        <v>32</v>
      </c>
      <c r="O68" s="10" t="s">
        <v>207</v>
      </c>
      <c r="AC68" s="10"/>
      <c r="AD68" s="10" t="str">
        <f t="shared" si="7"/>
        <v>ListDescArt317_Alta_N/A</v>
      </c>
      <c r="AE68" s="10" t="s">
        <v>475</v>
      </c>
      <c r="AF68" s="10" t="s">
        <v>78</v>
      </c>
      <c r="AG68" s="31" t="s">
        <v>27</v>
      </c>
      <c r="AH68" s="34" t="s">
        <v>582</v>
      </c>
      <c r="AI68" s="12">
        <v>100</v>
      </c>
      <c r="AJ68" s="10" t="s">
        <v>591</v>
      </c>
    </row>
    <row r="69" spans="8:36" x14ac:dyDescent="0.25">
      <c r="H69" s="25" t="s">
        <v>126</v>
      </c>
      <c r="I69" s="10" t="s">
        <v>592</v>
      </c>
      <c r="J69" s="10" t="s">
        <v>26</v>
      </c>
      <c r="K69" s="26" t="s">
        <v>27</v>
      </c>
      <c r="L69" s="10" t="s">
        <v>593</v>
      </c>
      <c r="M69" s="10" t="s">
        <v>594</v>
      </c>
      <c r="N69" s="10" t="s">
        <v>32</v>
      </c>
      <c r="O69" s="10" t="s">
        <v>31</v>
      </c>
      <c r="AC69" s="10" t="s">
        <v>482</v>
      </c>
      <c r="AD69" s="10" t="str">
        <f t="shared" si="7"/>
        <v>ListDescArt318_N/A_N/A</v>
      </c>
      <c r="AE69" s="10" t="s">
        <v>483</v>
      </c>
      <c r="AF69" s="10" t="s">
        <v>27</v>
      </c>
      <c r="AG69" s="31" t="s">
        <v>27</v>
      </c>
      <c r="AH69" s="34" t="s">
        <v>595</v>
      </c>
      <c r="AI69" s="12">
        <v>20</v>
      </c>
      <c r="AJ69" s="10" t="s">
        <v>596</v>
      </c>
    </row>
    <row r="70" spans="8:36" x14ac:dyDescent="0.25">
      <c r="H70" s="25"/>
      <c r="I70" s="10" t="s">
        <v>597</v>
      </c>
      <c r="J70" s="10" t="s">
        <v>76</v>
      </c>
      <c r="K70" s="30" t="s">
        <v>77</v>
      </c>
      <c r="L70" s="10" t="s">
        <v>598</v>
      </c>
      <c r="M70" s="10" t="s">
        <v>599</v>
      </c>
      <c r="N70" s="10" t="s">
        <v>32</v>
      </c>
      <c r="O70" s="10" t="s">
        <v>31</v>
      </c>
      <c r="AC70" s="10" t="s">
        <v>490</v>
      </c>
      <c r="AD70" s="10" t="str">
        <f t="shared" si="7"/>
        <v>ListDescArt319_N/A_N/A</v>
      </c>
      <c r="AE70" s="10" t="s">
        <v>491</v>
      </c>
      <c r="AF70" s="10" t="s">
        <v>27</v>
      </c>
      <c r="AG70" s="31" t="s">
        <v>27</v>
      </c>
      <c r="AH70" s="34" t="s">
        <v>600</v>
      </c>
      <c r="AI70" s="12">
        <v>5</v>
      </c>
      <c r="AJ70" s="10" t="s">
        <v>601</v>
      </c>
    </row>
    <row r="71" ht="15" customHeight="1" spans="8:36" x14ac:dyDescent="0.25">
      <c r="H71" s="25"/>
      <c r="I71" s="10" t="s">
        <v>602</v>
      </c>
      <c r="J71" s="10" t="s">
        <v>26</v>
      </c>
      <c r="K71" s="26" t="s">
        <v>27</v>
      </c>
      <c r="L71" s="10" t="s">
        <v>603</v>
      </c>
      <c r="M71" s="10" t="s">
        <v>604</v>
      </c>
      <c r="N71" s="10" t="s">
        <v>32</v>
      </c>
      <c r="O71" s="10" t="s">
        <v>31</v>
      </c>
      <c r="AC71" s="10" t="s">
        <v>498</v>
      </c>
      <c r="AD71" s="10" t="str">
        <f t="shared" si="7"/>
        <v>ListDescArt320_N/A_N/A</v>
      </c>
      <c r="AE71" s="10" t="s">
        <v>499</v>
      </c>
      <c r="AF71" s="10" t="s">
        <v>27</v>
      </c>
      <c r="AG71" s="31" t="s">
        <v>27</v>
      </c>
      <c r="AH71" s="34" t="s">
        <v>605</v>
      </c>
      <c r="AI71" s="12">
        <v>40</v>
      </c>
      <c r="AJ71" t="s">
        <v>606</v>
      </c>
    </row>
    <row r="72" spans="8:36" x14ac:dyDescent="0.25">
      <c r="H72" s="25"/>
      <c r="I72" s="10" t="s">
        <v>607</v>
      </c>
      <c r="J72" s="10" t="s">
        <v>76</v>
      </c>
      <c r="K72" s="30" t="s">
        <v>77</v>
      </c>
      <c r="L72" s="10" t="s">
        <v>608</v>
      </c>
      <c r="M72" s="10" t="s">
        <v>609</v>
      </c>
      <c r="N72" s="10" t="s">
        <v>32</v>
      </c>
      <c r="O72" s="10" t="s">
        <v>31</v>
      </c>
      <c r="AC72" s="10" t="s">
        <v>505</v>
      </c>
      <c r="AD72" s="10" t="str">
        <f t="shared" si="7"/>
        <v>ListDescArt321_N/A_N/A</v>
      </c>
      <c r="AE72" s="10" t="s">
        <v>506</v>
      </c>
      <c r="AF72" s="10" t="s">
        <v>27</v>
      </c>
      <c r="AG72" s="31" t="s">
        <v>27</v>
      </c>
      <c r="AH72" s="34" t="s">
        <v>610</v>
      </c>
      <c r="AI72" s="12">
        <v>15</v>
      </c>
      <c r="AJ72" t="s">
        <v>611</v>
      </c>
    </row>
    <row r="73" spans="8:36" x14ac:dyDescent="0.25">
      <c r="H73" s="25" t="s">
        <v>137</v>
      </c>
      <c r="I73" s="10" t="s">
        <v>612</v>
      </c>
      <c r="J73" s="10" t="s">
        <v>44</v>
      </c>
      <c r="K73" s="30" t="s">
        <v>45</v>
      </c>
      <c r="L73" s="10" t="s">
        <v>613</v>
      </c>
      <c r="M73" s="10" t="s">
        <v>614</v>
      </c>
      <c r="N73" s="10" t="s">
        <v>32</v>
      </c>
      <c r="O73" s="10" t="s">
        <v>31</v>
      </c>
      <c r="AC73" s="10" t="s">
        <v>511</v>
      </c>
      <c r="AD73" s="10" t="str">
        <f t="shared" si="7"/>
        <v>ListDescArt322_N/A_N/A</v>
      </c>
      <c r="AE73" s="10" t="s">
        <v>512</v>
      </c>
      <c r="AF73" s="10" t="s">
        <v>27</v>
      </c>
      <c r="AG73" s="31" t="s">
        <v>27</v>
      </c>
      <c r="AH73" s="34" t="s">
        <v>582</v>
      </c>
      <c r="AI73" s="12">
        <v>25</v>
      </c>
      <c r="AJ73" s="10" t="s">
        <v>615</v>
      </c>
    </row>
    <row r="74" spans="8:36" x14ac:dyDescent="0.25">
      <c r="H74" s="25"/>
      <c r="I74" s="10" t="s">
        <v>616</v>
      </c>
      <c r="J74" s="10" t="s">
        <v>44</v>
      </c>
      <c r="K74" s="30" t="s">
        <v>45</v>
      </c>
      <c r="L74" s="10" t="s">
        <v>617</v>
      </c>
      <c r="M74" s="10" t="s">
        <v>618</v>
      </c>
      <c r="N74" s="10" t="s">
        <v>32</v>
      </c>
      <c r="O74" s="10" t="s">
        <v>31</v>
      </c>
      <c r="AC74" s="10" t="s">
        <v>517</v>
      </c>
      <c r="AD74" s="10" t="str">
        <f t="shared" si="7"/>
        <v>ListDescArt323_N/A_N/A</v>
      </c>
      <c r="AE74" s="10" t="s">
        <v>518</v>
      </c>
      <c r="AF74" s="10" t="s">
        <v>27</v>
      </c>
      <c r="AG74" s="31" t="s">
        <v>27</v>
      </c>
      <c r="AH74" s="34" t="s">
        <v>619</v>
      </c>
      <c r="AI74" s="12">
        <v>3</v>
      </c>
      <c r="AJ74" s="10" t="s">
        <v>620</v>
      </c>
    </row>
    <row r="75" spans="8:36" x14ac:dyDescent="0.25">
      <c r="H75" s="25" t="s">
        <v>150</v>
      </c>
      <c r="I75" t="s">
        <v>621</v>
      </c>
      <c r="J75" s="10" t="s">
        <v>26</v>
      </c>
      <c r="K75" s="26" t="s">
        <v>27</v>
      </c>
      <c r="L75" s="10" t="s">
        <v>622</v>
      </c>
      <c r="M75" s="10" t="s">
        <v>623</v>
      </c>
      <c r="N75" s="10" t="s">
        <v>32</v>
      </c>
      <c r="O75" s="10" t="s">
        <v>31</v>
      </c>
      <c r="AC75" s="10" t="s">
        <v>523</v>
      </c>
      <c r="AD75" s="10" t="str">
        <f t="shared" si="7"/>
        <v>ListDescArt510_N/A_N/A</v>
      </c>
      <c r="AE75" s="35" t="s">
        <v>524</v>
      </c>
      <c r="AF75" s="10" t="s">
        <v>27</v>
      </c>
      <c r="AG75" s="31" t="s">
        <v>27</v>
      </c>
      <c r="AH75" s="34" t="s">
        <v>624</v>
      </c>
      <c r="AI75" s="12">
        <v>10</v>
      </c>
      <c r="AJ75" s="10" t="s">
        <v>625</v>
      </c>
    </row>
    <row r="76" spans="8:36" x14ac:dyDescent="0.25">
      <c r="H76" s="25" t="s">
        <v>162</v>
      </c>
      <c r="I76" t="s">
        <v>626</v>
      </c>
      <c r="J76" s="10" t="s">
        <v>26</v>
      </c>
      <c r="K76" s="26" t="s">
        <v>27</v>
      </c>
      <c r="L76" s="10" t="s">
        <v>627</v>
      </c>
      <c r="M76" s="10" t="s">
        <v>628</v>
      </c>
      <c r="N76" s="10" t="s">
        <v>32</v>
      </c>
      <c r="O76" s="10" t="s">
        <v>31</v>
      </c>
      <c r="AC76" s="10" t="s">
        <v>527</v>
      </c>
      <c r="AD76" s="10" t="str">
        <f t="shared" si="7"/>
        <v>ListDescArt511_N/A_N/A</v>
      </c>
      <c r="AE76" s="35" t="s">
        <v>528</v>
      </c>
      <c r="AF76" s="10" t="s">
        <v>27</v>
      </c>
      <c r="AG76" s="31" t="s">
        <v>27</v>
      </c>
      <c r="AH76" s="34" t="s">
        <v>629</v>
      </c>
      <c r="AI76" s="12">
        <v>15</v>
      </c>
      <c r="AJ76" s="10" t="s">
        <v>630</v>
      </c>
    </row>
    <row r="77" ht="15" customHeight="1" spans="8:36" x14ac:dyDescent="0.25">
      <c r="H77" s="10" t="s">
        <v>175</v>
      </c>
      <c r="I77" s="10" t="s">
        <v>631</v>
      </c>
      <c r="J77" s="10" t="s">
        <v>26</v>
      </c>
      <c r="K77" s="26" t="s">
        <v>27</v>
      </c>
      <c r="L77" s="10" t="s">
        <v>632</v>
      </c>
      <c r="M77" s="10" t="s">
        <v>633</v>
      </c>
      <c r="N77" s="10" t="s">
        <v>32</v>
      </c>
      <c r="O77" s="10" t="s">
        <v>31</v>
      </c>
      <c r="AC77" s="10" t="s">
        <v>531</v>
      </c>
      <c r="AD77" s="10" t="str">
        <f t="shared" si="7"/>
        <v>ListDescArt512_N/A_N/A</v>
      </c>
      <c r="AE77" s="35" t="s">
        <v>532</v>
      </c>
      <c r="AF77" s="10" t="s">
        <v>27</v>
      </c>
      <c r="AG77" s="31" t="s">
        <v>27</v>
      </c>
      <c r="AH77" s="34" t="s">
        <v>634</v>
      </c>
      <c r="AI77" s="12">
        <v>5</v>
      </c>
      <c r="AJ77" s="10" t="s">
        <v>635</v>
      </c>
    </row>
    <row r="78" spans="8:36" x14ac:dyDescent="0.25">
      <c r="H78" s="10"/>
      <c r="I78" s="10" t="s">
        <v>636</v>
      </c>
      <c r="J78" s="10" t="s">
        <v>26</v>
      </c>
      <c r="K78" s="26" t="s">
        <v>27</v>
      </c>
      <c r="L78" s="10" t="s">
        <v>637</v>
      </c>
      <c r="M78" s="10" t="s">
        <v>638</v>
      </c>
      <c r="N78" s="10" t="s">
        <v>32</v>
      </c>
      <c r="O78" s="10" t="s">
        <v>31</v>
      </c>
      <c r="AC78" s="10" t="s">
        <v>535</v>
      </c>
      <c r="AD78" s="10" t="str">
        <f>CONCATENATE(AE78,"_",AF78,"_",AG78)</f>
        <v>ListDescArt014_N/A_N/A</v>
      </c>
      <c r="AE78" s="10" t="s">
        <v>536</v>
      </c>
      <c r="AF78" s="10" t="s">
        <v>27</v>
      </c>
      <c r="AG78" s="31" t="s">
        <v>27</v>
      </c>
      <c r="AH78" s="28" t="s">
        <v>605</v>
      </c>
      <c r="AI78" s="12">
        <v>24</v>
      </c>
      <c r="AJ78" t="s">
        <v>639</v>
      </c>
    </row>
    <row r="79" spans="8:36" x14ac:dyDescent="0.25">
      <c r="H79" s="10" t="s">
        <v>188</v>
      </c>
      <c r="I79" s="10" t="s">
        <v>640</v>
      </c>
      <c r="J79" s="10" t="s">
        <v>26</v>
      </c>
      <c r="K79" s="26" t="s">
        <v>27</v>
      </c>
      <c r="L79" s="10" t="s">
        <v>641</v>
      </c>
      <c r="M79" s="10" t="s">
        <v>642</v>
      </c>
      <c r="N79" s="10" t="s">
        <v>32</v>
      </c>
      <c r="O79" s="10" t="s">
        <v>31</v>
      </c>
      <c r="AC79" s="10" t="s">
        <v>539</v>
      </c>
      <c r="AD79" s="10" t="str">
        <f>CONCATENATE(AE79,"_",AF79,"_",AG79)</f>
        <v>ListDescArt016_N/A_N/A</v>
      </c>
      <c r="AE79" s="10" t="s">
        <v>540</v>
      </c>
      <c r="AF79" s="10" t="s">
        <v>27</v>
      </c>
      <c r="AG79" s="31" t="s">
        <v>27</v>
      </c>
      <c r="AH79" s="32" t="s">
        <v>231</v>
      </c>
      <c r="AI79" s="29">
        <v>0.5</v>
      </c>
      <c r="AJ79" s="33" t="s">
        <v>643</v>
      </c>
    </row>
    <row r="80" spans="8:36" x14ac:dyDescent="0.25">
      <c r="H80" s="10"/>
      <c r="I80" s="10" t="s">
        <v>644</v>
      </c>
      <c r="J80" s="10" t="s">
        <v>26</v>
      </c>
      <c r="K80" s="26" t="s">
        <v>27</v>
      </c>
      <c r="L80" s="10" t="s">
        <v>645</v>
      </c>
      <c r="M80" s="10" t="s">
        <v>646</v>
      </c>
      <c r="N80" s="10" t="s">
        <v>32</v>
      </c>
      <c r="O80" s="10" t="s">
        <v>31</v>
      </c>
      <c r="AC80" s="10" t="s">
        <v>544</v>
      </c>
      <c r="AD80" s="10" t="str">
        <f>CONCATENATE(AE80,"_",AF80,"_",AG80)</f>
        <v>ListDescArt017_N/A_N/A</v>
      </c>
      <c r="AE80" s="10" t="s">
        <v>545</v>
      </c>
      <c r="AF80" s="10" t="s">
        <v>27</v>
      </c>
      <c r="AG80" s="31" t="s">
        <v>27</v>
      </c>
      <c r="AH80" s="32" t="s">
        <v>647</v>
      </c>
      <c r="AI80" s="29">
        <v>0.5</v>
      </c>
      <c r="AJ80" s="33" t="s">
        <v>648</v>
      </c>
    </row>
    <row r="81" spans="8:36" x14ac:dyDescent="0.25">
      <c r="H81" s="10"/>
      <c r="I81" s="10" t="s">
        <v>649</v>
      </c>
      <c r="J81" s="10" t="s">
        <v>26</v>
      </c>
      <c r="K81" s="26" t="s">
        <v>27</v>
      </c>
      <c r="L81" s="10" t="s">
        <v>650</v>
      </c>
      <c r="M81" s="10" t="s">
        <v>651</v>
      </c>
      <c r="N81" s="10" t="s">
        <v>32</v>
      </c>
      <c r="O81" s="10" t="s">
        <v>31</v>
      </c>
      <c r="AC81" s="10" t="s">
        <v>549</v>
      </c>
      <c r="AD81" s="10" t="str">
        <f t="shared" ref="AD81:AD101" si="8">CONCATENATE(AE81,"_",AF81,"_",AG81)</f>
        <v>ListDescArt018_N/A_N/A</v>
      </c>
      <c r="AE81" s="10" t="s">
        <v>550</v>
      </c>
      <c r="AF81" s="10" t="s">
        <v>27</v>
      </c>
      <c r="AG81" s="31" t="s">
        <v>27</v>
      </c>
      <c r="AH81" s="11" t="s">
        <v>652</v>
      </c>
      <c r="AI81" s="29">
        <v>1</v>
      </c>
      <c r="AJ81" s="10" t="s">
        <v>653</v>
      </c>
    </row>
    <row r="82" spans="8:36" x14ac:dyDescent="0.25">
      <c r="H82" s="10"/>
      <c r="I82" s="10" t="s">
        <v>654</v>
      </c>
      <c r="J82" s="10" t="s">
        <v>26</v>
      </c>
      <c r="K82" s="26" t="s">
        <v>27</v>
      </c>
      <c r="L82" s="10" t="s">
        <v>655</v>
      </c>
      <c r="M82" s="10" t="s">
        <v>656</v>
      </c>
      <c r="N82" s="10" t="s">
        <v>32</v>
      </c>
      <c r="O82" s="10" t="s">
        <v>31</v>
      </c>
      <c r="AC82" s="10" t="s">
        <v>553</v>
      </c>
      <c r="AD82" s="10" t="str">
        <f t="shared" si="8"/>
        <v>ListDescArt019_N/A_N/A</v>
      </c>
      <c r="AE82" s="10" t="s">
        <v>554</v>
      </c>
      <c r="AF82" s="10" t="s">
        <v>27</v>
      </c>
      <c r="AG82" s="31" t="s">
        <v>27</v>
      </c>
      <c r="AH82" s="11" t="s">
        <v>657</v>
      </c>
      <c r="AI82" s="29">
        <v>6</v>
      </c>
      <c r="AJ82" s="10" t="s">
        <v>658</v>
      </c>
    </row>
    <row r="83" spans="8:36" x14ac:dyDescent="0.25">
      <c r="H83" s="10" t="s">
        <v>200</v>
      </c>
      <c r="I83" s="10" t="s">
        <v>659</v>
      </c>
      <c r="J83" s="10" t="s">
        <v>26</v>
      </c>
      <c r="K83" s="26" t="s">
        <v>27</v>
      </c>
      <c r="L83" s="10" t="s">
        <v>660</v>
      </c>
      <c r="M83" s="10" t="s">
        <v>661</v>
      </c>
      <c r="N83" s="10" t="s">
        <v>32</v>
      </c>
      <c r="O83" s="10" t="s">
        <v>31</v>
      </c>
      <c r="AC83" s="10" t="s">
        <v>557</v>
      </c>
      <c r="AD83" s="10" t="str">
        <f t="shared" si="8"/>
        <v>ListDescArt020_N/A_N/A</v>
      </c>
      <c r="AE83" s="10" t="s">
        <v>558</v>
      </c>
      <c r="AF83" s="10" t="s">
        <v>27</v>
      </c>
      <c r="AG83" s="31" t="s">
        <v>27</v>
      </c>
      <c r="AH83" s="11" t="s">
        <v>662</v>
      </c>
      <c r="AI83" s="29">
        <v>2</v>
      </c>
      <c r="AJ83" s="10" t="s">
        <v>663</v>
      </c>
    </row>
    <row r="84" spans="8:36" x14ac:dyDescent="0.25">
      <c r="H84" s="10"/>
      <c r="I84" s="10" t="s">
        <v>664</v>
      </c>
      <c r="J84" s="10" t="s">
        <v>26</v>
      </c>
      <c r="K84" s="26" t="s">
        <v>27</v>
      </c>
      <c r="L84" s="10" t="s">
        <v>665</v>
      </c>
      <c r="M84" s="10" t="s">
        <v>666</v>
      </c>
      <c r="N84" s="10" t="s">
        <v>32</v>
      </c>
      <c r="O84" s="10" t="s">
        <v>31</v>
      </c>
      <c r="AC84" s="10" t="s">
        <v>562</v>
      </c>
      <c r="AD84" s="10" t="str">
        <f t="shared" si="8"/>
        <v>ListDescArt021_N/A_N/A</v>
      </c>
      <c r="AE84" s="10" t="s">
        <v>563</v>
      </c>
      <c r="AF84" s="10" t="s">
        <v>27</v>
      </c>
      <c r="AG84" s="31" t="s">
        <v>27</v>
      </c>
      <c r="AH84" s="11" t="s">
        <v>667</v>
      </c>
      <c r="AI84" s="12">
        <v>1</v>
      </c>
      <c r="AJ84" s="10" t="s">
        <v>668</v>
      </c>
    </row>
    <row r="85" spans="8:36" x14ac:dyDescent="0.25">
      <c r="H85" s="10"/>
      <c r="I85" s="10" t="s">
        <v>669</v>
      </c>
      <c r="J85" s="10" t="s">
        <v>26</v>
      </c>
      <c r="K85" s="26" t="s">
        <v>27</v>
      </c>
      <c r="L85" s="10" t="s">
        <v>670</v>
      </c>
      <c r="M85" s="10" t="s">
        <v>671</v>
      </c>
      <c r="N85" s="10" t="s">
        <v>32</v>
      </c>
      <c r="O85" s="10" t="s">
        <v>31</v>
      </c>
      <c r="AC85" s="10" t="s">
        <v>566</v>
      </c>
      <c r="AD85" s="10" t="str">
        <f t="shared" si="8"/>
        <v>ListDescArt022_N/A_N/A</v>
      </c>
      <c r="AE85" s="10" t="s">
        <v>567</v>
      </c>
      <c r="AF85" s="10" t="s">
        <v>27</v>
      </c>
      <c r="AG85" s="31" t="s">
        <v>27</v>
      </c>
      <c r="AH85" s="11" t="s">
        <v>667</v>
      </c>
      <c r="AI85" s="12">
        <v>1</v>
      </c>
      <c r="AJ85" s="10" t="s">
        <v>672</v>
      </c>
    </row>
    <row r="86" spans="8:36" x14ac:dyDescent="0.25">
      <c r="H86" s="10"/>
      <c r="I86" s="10" t="s">
        <v>673</v>
      </c>
      <c r="J86" s="10" t="s">
        <v>26</v>
      </c>
      <c r="K86" s="26" t="s">
        <v>27</v>
      </c>
      <c r="L86" s="10" t="s">
        <v>674</v>
      </c>
      <c r="M86" s="10" t="s">
        <v>675</v>
      </c>
      <c r="N86" s="10" t="s">
        <v>32</v>
      </c>
      <c r="O86" s="10" t="s">
        <v>31</v>
      </c>
      <c r="AC86" s="10" t="s">
        <v>570</v>
      </c>
      <c r="AD86" s="10" t="str">
        <f t="shared" si="8"/>
        <v>ListDescArt023_N/A_N/A</v>
      </c>
      <c r="AE86" s="10" t="s">
        <v>571</v>
      </c>
      <c r="AF86" s="10" t="s">
        <v>27</v>
      </c>
      <c r="AG86" s="31" t="s">
        <v>27</v>
      </c>
      <c r="AH86" s="11" t="s">
        <v>676</v>
      </c>
      <c r="AI86" s="12">
        <v>0.2</v>
      </c>
      <c r="AJ86" s="10" t="s">
        <v>677</v>
      </c>
    </row>
    <row r="87" spans="8:36" x14ac:dyDescent="0.25">
      <c r="H87" s="10"/>
      <c r="I87" s="10" t="s">
        <v>678</v>
      </c>
      <c r="J87" s="10" t="s">
        <v>26</v>
      </c>
      <c r="K87" s="26" t="s">
        <v>27</v>
      </c>
      <c r="L87" s="10" t="s">
        <v>679</v>
      </c>
      <c r="M87" s="10" t="s">
        <v>680</v>
      </c>
      <c r="N87" s="10" t="s">
        <v>32</v>
      </c>
      <c r="O87" s="10" t="s">
        <v>31</v>
      </c>
      <c r="AC87" s="10" t="s">
        <v>575</v>
      </c>
      <c r="AD87" s="10" t="str">
        <f t="shared" si="8"/>
        <v>ListDescArt024_Baixa_N/A</v>
      </c>
      <c r="AE87" s="10" t="s">
        <v>576</v>
      </c>
      <c r="AF87" s="10" t="s">
        <v>47</v>
      </c>
      <c r="AG87" s="31" t="s">
        <v>27</v>
      </c>
      <c r="AH87" s="11" t="s">
        <v>681</v>
      </c>
      <c r="AI87" s="12">
        <v>3</v>
      </c>
      <c r="AJ87" s="10" t="s">
        <v>682</v>
      </c>
    </row>
    <row r="88" spans="8:36" x14ac:dyDescent="0.25">
      <c r="H88" s="10"/>
      <c r="I88" s="10" t="s">
        <v>683</v>
      </c>
      <c r="J88" s="10" t="s">
        <v>26</v>
      </c>
      <c r="K88" s="26" t="s">
        <v>27</v>
      </c>
      <c r="L88" s="10" t="s">
        <v>684</v>
      </c>
      <c r="M88" s="10" t="s">
        <v>685</v>
      </c>
      <c r="N88" s="10" t="s">
        <v>32</v>
      </c>
      <c r="O88" s="10" t="s">
        <v>31</v>
      </c>
      <c r="AC88" s="10"/>
      <c r="AD88" s="10" t="str">
        <f t="shared" si="8"/>
        <v>ListDescArt024_Alta_N/A</v>
      </c>
      <c r="AE88" s="10" t="s">
        <v>576</v>
      </c>
      <c r="AF88" s="10" t="s">
        <v>78</v>
      </c>
      <c r="AG88" s="31" t="s">
        <v>27</v>
      </c>
      <c r="AH88" s="11" t="s">
        <v>681</v>
      </c>
      <c r="AI88" s="12">
        <v>5</v>
      </c>
      <c r="AJ88" s="10" t="s">
        <v>686</v>
      </c>
    </row>
    <row r="89" spans="8:36" x14ac:dyDescent="0.25">
      <c r="H89" s="10" t="s">
        <v>213</v>
      </c>
      <c r="I89" s="10" t="s">
        <v>687</v>
      </c>
      <c r="J89" s="10" t="s">
        <v>26</v>
      </c>
      <c r="K89" s="26" t="s">
        <v>27</v>
      </c>
      <c r="L89" s="10" t="s">
        <v>688</v>
      </c>
      <c r="M89" s="10" t="s">
        <v>689</v>
      </c>
      <c r="N89" s="10" t="s">
        <v>32</v>
      </c>
      <c r="O89" s="10" t="s">
        <v>31</v>
      </c>
      <c r="AC89" s="10" t="s">
        <v>580</v>
      </c>
      <c r="AD89" s="10" t="str">
        <f t="shared" si="8"/>
        <v>ListDescArt025_Baixa_N/A</v>
      </c>
      <c r="AE89" s="10" t="s">
        <v>581</v>
      </c>
      <c r="AF89" s="10" t="s">
        <v>47</v>
      </c>
      <c r="AG89" s="31" t="s">
        <v>27</v>
      </c>
      <c r="AH89" s="11" t="s">
        <v>681</v>
      </c>
      <c r="AI89" s="12">
        <v>1.5</v>
      </c>
      <c r="AJ89" s="10" t="s">
        <v>682</v>
      </c>
    </row>
    <row r="90" spans="8:36" x14ac:dyDescent="0.25">
      <c r="H90" s="10"/>
      <c r="I90" s="10" t="s">
        <v>690</v>
      </c>
      <c r="J90" s="10" t="s">
        <v>26</v>
      </c>
      <c r="K90" s="26" t="s">
        <v>27</v>
      </c>
      <c r="L90" s="10" t="s">
        <v>691</v>
      </c>
      <c r="M90" s="10" t="s">
        <v>692</v>
      </c>
      <c r="N90" s="10" t="s">
        <v>32</v>
      </c>
      <c r="O90" s="10" t="s">
        <v>31</v>
      </c>
      <c r="AC90" s="10"/>
      <c r="AD90" s="10" t="str">
        <f t="shared" si="8"/>
        <v>ListDescArt025_Alta_N/A</v>
      </c>
      <c r="AE90" s="10" t="s">
        <v>581</v>
      </c>
      <c r="AF90" s="10" t="s">
        <v>78</v>
      </c>
      <c r="AG90" s="31" t="s">
        <v>27</v>
      </c>
      <c r="AH90" s="11" t="s">
        <v>681</v>
      </c>
      <c r="AI90" s="12">
        <v>2.5</v>
      </c>
      <c r="AJ90" s="10" t="s">
        <v>686</v>
      </c>
    </row>
    <row r="91" spans="8:36" x14ac:dyDescent="0.25">
      <c r="H91" s="10"/>
      <c r="I91" s="10" t="s">
        <v>693</v>
      </c>
      <c r="J91" s="10" t="s">
        <v>26</v>
      </c>
      <c r="K91" s="26" t="s">
        <v>27</v>
      </c>
      <c r="L91" s="10" t="s">
        <v>694</v>
      </c>
      <c r="M91" s="10" t="s">
        <v>695</v>
      </c>
      <c r="N91" s="10" t="s">
        <v>32</v>
      </c>
      <c r="O91" s="10" t="s">
        <v>31</v>
      </c>
      <c r="AC91" s="10" t="s">
        <v>585</v>
      </c>
      <c r="AD91" s="10" t="str">
        <f t="shared" si="8"/>
        <v>ListDescArt026_N/A_Processo Referenciado </v>
      </c>
      <c r="AE91" s="10" t="s">
        <v>586</v>
      </c>
      <c r="AF91" s="10" t="s">
        <v>27</v>
      </c>
      <c r="AG91" s="31" t="s">
        <v>144</v>
      </c>
      <c r="AH91" s="11" t="s">
        <v>696</v>
      </c>
      <c r="AI91" s="12">
        <v>2</v>
      </c>
      <c r="AJ91" s="10" t="s">
        <v>27</v>
      </c>
    </row>
    <row r="92" spans="8:36" x14ac:dyDescent="0.25">
      <c r="H92" s="10"/>
      <c r="I92" s="10" t="s">
        <v>697</v>
      </c>
      <c r="J92" s="10" t="s">
        <v>26</v>
      </c>
      <c r="K92" s="26" t="s">
        <v>27</v>
      </c>
      <c r="L92" s="10" t="s">
        <v>698</v>
      </c>
      <c r="M92" s="10" t="s">
        <v>699</v>
      </c>
      <c r="N92" s="10" t="s">
        <v>32</v>
      </c>
      <c r="O92" s="10" t="s">
        <v>31</v>
      </c>
      <c r="AC92" s="10"/>
      <c r="AD92" s="10" t="str">
        <f t="shared" si="8"/>
        <v>ListDescArt026_N/A_Esboço de Tela  </v>
      </c>
      <c r="AE92" s="10" t="s">
        <v>586</v>
      </c>
      <c r="AF92" s="10" t="s">
        <v>27</v>
      </c>
      <c r="AG92" s="31" t="s">
        <v>156</v>
      </c>
      <c r="AH92" s="11" t="s">
        <v>700</v>
      </c>
      <c r="AI92" s="12">
        <v>1</v>
      </c>
      <c r="AJ92" s="10" t="s">
        <v>27</v>
      </c>
    </row>
    <row r="93" spans="8:36" x14ac:dyDescent="0.25">
      <c r="H93" s="10" t="s">
        <v>224</v>
      </c>
      <c r="I93" t="s">
        <v>701</v>
      </c>
      <c r="J93" s="10" t="s">
        <v>26</v>
      </c>
      <c r="K93" s="26" t="s">
        <v>27</v>
      </c>
      <c r="L93" s="10" t="s">
        <v>702</v>
      </c>
      <c r="M93" s="10" t="s">
        <v>703</v>
      </c>
      <c r="N93" s="10" t="s">
        <v>32</v>
      </c>
      <c r="O93" s="10" t="s">
        <v>31</v>
      </c>
      <c r="AC93" s="10"/>
      <c r="AD93" s="10" t="str">
        <f t="shared" si="8"/>
        <v>ListDescArt026_N/A_Descrição da tarefa – controle, risco, sistema e executante </v>
      </c>
      <c r="AE93" s="10" t="s">
        <v>586</v>
      </c>
      <c r="AF93" s="10" t="s">
        <v>27</v>
      </c>
      <c r="AG93" s="31" t="s">
        <v>169</v>
      </c>
      <c r="AH93" s="11" t="s">
        <v>704</v>
      </c>
      <c r="AI93" s="12">
        <v>0.25</v>
      </c>
      <c r="AJ93" s="10" t="s">
        <v>27</v>
      </c>
    </row>
    <row r="94" spans="8:36" x14ac:dyDescent="0.25">
      <c r="H94" s="10"/>
      <c r="I94" t="s">
        <v>705</v>
      </c>
      <c r="J94" s="10" t="s">
        <v>26</v>
      </c>
      <c r="K94" s="26" t="s">
        <v>27</v>
      </c>
      <c r="L94" s="10" t="s">
        <v>706</v>
      </c>
      <c r="M94" s="10" t="s">
        <v>707</v>
      </c>
      <c r="N94" s="10" t="s">
        <v>32</v>
      </c>
      <c r="O94" s="10" t="s">
        <v>31</v>
      </c>
      <c r="AC94" s="10"/>
      <c r="AD94" s="10" t="str">
        <f t="shared" si="8"/>
        <v>ListDescArt026_N/A_Agrupamento </v>
      </c>
      <c r="AE94" s="10" t="s">
        <v>586</v>
      </c>
      <c r="AF94" s="10" t="s">
        <v>27</v>
      </c>
      <c r="AG94" s="31" t="s">
        <v>182</v>
      </c>
      <c r="AH94" s="11" t="s">
        <v>708</v>
      </c>
      <c r="AI94" s="12">
        <v>0.2</v>
      </c>
      <c r="AJ94" s="10" t="s">
        <v>27</v>
      </c>
    </row>
    <row r="95" spans="8:36" x14ac:dyDescent="0.25">
      <c r="H95" s="10"/>
      <c r="I95" t="s">
        <v>709</v>
      </c>
      <c r="J95" s="10" t="s">
        <v>26</v>
      </c>
      <c r="K95" s="26" t="s">
        <v>27</v>
      </c>
      <c r="L95" s="10" t="s">
        <v>710</v>
      </c>
      <c r="M95" s="10" t="s">
        <v>711</v>
      </c>
      <c r="N95" s="10" t="s">
        <v>32</v>
      </c>
      <c r="O95" s="10" t="s">
        <v>31</v>
      </c>
      <c r="AC95" s="10"/>
      <c r="AD95" s="10" t="str">
        <f t="shared" si="8"/>
        <v>ListDescArt026_N/A_Regra de Negócio </v>
      </c>
      <c r="AE95" s="10" t="s">
        <v>586</v>
      </c>
      <c r="AF95" s="10" t="s">
        <v>27</v>
      </c>
      <c r="AG95" s="31" t="s">
        <v>194</v>
      </c>
      <c r="AH95" s="11" t="s">
        <v>712</v>
      </c>
      <c r="AI95" s="12">
        <v>2</v>
      </c>
      <c r="AJ95" s="10" t="s">
        <v>27</v>
      </c>
    </row>
    <row r="96" spans="8:36" x14ac:dyDescent="0.25">
      <c r="H96" s="10"/>
      <c r="I96" t="s">
        <v>713</v>
      </c>
      <c r="J96" s="10" t="s">
        <v>26</v>
      </c>
      <c r="K96" s="26" t="s">
        <v>27</v>
      </c>
      <c r="L96" s="10" t="s">
        <v>714</v>
      </c>
      <c r="M96" s="10" t="s">
        <v>715</v>
      </c>
      <c r="N96" s="10" t="s">
        <v>32</v>
      </c>
      <c r="O96" s="10" t="s">
        <v>31</v>
      </c>
      <c r="AC96" s="10" t="s">
        <v>589</v>
      </c>
      <c r="AD96" s="10" t="str">
        <f t="shared" si="8"/>
        <v>ListDescArt027_N/A_Processo Referenciado </v>
      </c>
      <c r="AE96" s="10" t="s">
        <v>590</v>
      </c>
      <c r="AF96" s="10" t="s">
        <v>27</v>
      </c>
      <c r="AG96" s="31" t="s">
        <v>144</v>
      </c>
      <c r="AH96" s="11" t="s">
        <v>696</v>
      </c>
      <c r="AI96" s="12">
        <v>2</v>
      </c>
      <c r="AJ96" s="10" t="s">
        <v>27</v>
      </c>
    </row>
    <row r="97" spans="8:36" x14ac:dyDescent="0.25">
      <c r="H97" s="10"/>
      <c r="I97" t="s">
        <v>716</v>
      </c>
      <c r="J97" s="10" t="s">
        <v>26</v>
      </c>
      <c r="K97" s="26" t="s">
        <v>27</v>
      </c>
      <c r="L97" s="10" t="s">
        <v>717</v>
      </c>
      <c r="M97" s="10" t="s">
        <v>718</v>
      </c>
      <c r="N97" s="10" t="s">
        <v>32</v>
      </c>
      <c r="O97" s="10" t="s">
        <v>31</v>
      </c>
      <c r="AC97" s="10"/>
      <c r="AD97" s="10" t="str">
        <f t="shared" si="8"/>
        <v>ListDescArt027_N/A_Evento Inicial, Intermediário e Final</v>
      </c>
      <c r="AE97" s="10" t="s">
        <v>590</v>
      </c>
      <c r="AF97" s="10" t="s">
        <v>27</v>
      </c>
      <c r="AG97" s="31" t="s">
        <v>219</v>
      </c>
      <c r="AH97" s="11" t="s">
        <v>700</v>
      </c>
      <c r="AI97" s="12">
        <v>2</v>
      </c>
      <c r="AJ97" s="10" t="s">
        <v>27</v>
      </c>
    </row>
    <row r="98" spans="8:36" x14ac:dyDescent="0.25">
      <c r="H98" s="10"/>
      <c r="I98" t="s">
        <v>719</v>
      </c>
      <c r="J98" s="10" t="s">
        <v>26</v>
      </c>
      <c r="K98" s="26" t="s">
        <v>27</v>
      </c>
      <c r="L98" s="10" t="s">
        <v>720</v>
      </c>
      <c r="M98" s="10" t="s">
        <v>721</v>
      </c>
      <c r="N98" s="10" t="s">
        <v>32</v>
      </c>
      <c r="O98" s="10" t="s">
        <v>31</v>
      </c>
      <c r="AC98" s="10"/>
      <c r="AD98" s="10" t="str">
        <f t="shared" si="8"/>
        <v>ListDescArt027_N/A_Descrição da tarefa – controle, risco, sistema e executante </v>
      </c>
      <c r="AE98" s="10" t="s">
        <v>590</v>
      </c>
      <c r="AF98" s="10" t="s">
        <v>27</v>
      </c>
      <c r="AG98" s="31" t="s">
        <v>169</v>
      </c>
      <c r="AH98" s="11" t="s">
        <v>704</v>
      </c>
      <c r="AI98" s="12">
        <v>2</v>
      </c>
      <c r="AJ98" s="10" t="s">
        <v>27</v>
      </c>
    </row>
    <row r="99" spans="8:36" x14ac:dyDescent="0.25">
      <c r="H99" s="10"/>
      <c r="I99" t="s">
        <v>722</v>
      </c>
      <c r="J99" s="10" t="s">
        <v>26</v>
      </c>
      <c r="K99" s="26" t="s">
        <v>27</v>
      </c>
      <c r="L99" s="10" t="s">
        <v>723</v>
      </c>
      <c r="M99" s="10" t="s">
        <v>724</v>
      </c>
      <c r="N99" s="10" t="s">
        <v>32</v>
      </c>
      <c r="O99" s="10" t="s">
        <v>31</v>
      </c>
      <c r="AC99" s="10"/>
      <c r="AD99" s="10" t="str">
        <f t="shared" si="8"/>
        <v>ListDescArt027_N/A_Agrupamento – atributos </v>
      </c>
      <c r="AE99" s="10" t="s">
        <v>590</v>
      </c>
      <c r="AF99" s="10" t="s">
        <v>27</v>
      </c>
      <c r="AG99" s="31" t="s">
        <v>239</v>
      </c>
      <c r="AH99" s="11" t="s">
        <v>708</v>
      </c>
      <c r="AI99" s="12">
        <v>1</v>
      </c>
      <c r="AJ99" s="10" t="s">
        <v>27</v>
      </c>
    </row>
    <row r="100" spans="8:36" x14ac:dyDescent="0.25">
      <c r="H100" s="10"/>
      <c r="I100" t="s">
        <v>725</v>
      </c>
      <c r="J100" s="10" t="s">
        <v>26</v>
      </c>
      <c r="K100" s="26" t="s">
        <v>27</v>
      </c>
      <c r="L100" s="10" t="s">
        <v>726</v>
      </c>
      <c r="M100" s="10" t="s">
        <v>727</v>
      </c>
      <c r="N100" s="10" t="s">
        <v>32</v>
      </c>
      <c r="O100" s="10" t="s">
        <v>31</v>
      </c>
      <c r="AC100" s="10"/>
      <c r="AD100" s="10" t="str">
        <f t="shared" si="8"/>
        <v>ListDescArt027_N/A_Regra de Negócio </v>
      </c>
      <c r="AE100" s="10" t="s">
        <v>590</v>
      </c>
      <c r="AF100" s="10" t="s">
        <v>27</v>
      </c>
      <c r="AG100" s="31" t="s">
        <v>194</v>
      </c>
      <c r="AH100" s="11" t="s">
        <v>712</v>
      </c>
      <c r="AI100" s="12">
        <v>3</v>
      </c>
      <c r="AJ100" s="10" t="s">
        <v>27</v>
      </c>
    </row>
    <row r="101" spans="8:36" x14ac:dyDescent="0.25">
      <c r="H101" s="10"/>
      <c r="I101" t="s">
        <v>728</v>
      </c>
      <c r="J101" s="10" t="s">
        <v>26</v>
      </c>
      <c r="K101" s="26" t="s">
        <v>27</v>
      </c>
      <c r="L101" s="10" t="s">
        <v>729</v>
      </c>
      <c r="M101" s="10" t="s">
        <v>730</v>
      </c>
      <c r="N101" s="10" t="s">
        <v>32</v>
      </c>
      <c r="O101" s="10" t="s">
        <v>31</v>
      </c>
      <c r="AC101" s="10" t="s">
        <v>593</v>
      </c>
      <c r="AD101" s="10" t="str">
        <f t="shared" si="8"/>
        <v>ListDescArt028_N/A_N/A</v>
      </c>
      <c r="AE101" s="10" t="s">
        <v>594</v>
      </c>
      <c r="AF101" s="10" t="s">
        <v>27</v>
      </c>
      <c r="AG101" s="31" t="s">
        <v>27</v>
      </c>
      <c r="AH101" s="28" t="s">
        <v>731</v>
      </c>
      <c r="AI101" s="12">
        <v>3</v>
      </c>
      <c r="AJ101" s="10" t="s">
        <v>732</v>
      </c>
    </row>
    <row r="102" spans="8:36" x14ac:dyDescent="0.25">
      <c r="H102" s="48" t="s">
        <v>233</v>
      </c>
      <c r="I102" s="49" t="s">
        <v>733</v>
      </c>
      <c r="J102" s="49" t="s">
        <v>105</v>
      </c>
      <c r="K102" s="49" t="s">
        <v>106</v>
      </c>
      <c r="L102" s="49" t="s">
        <v>734</v>
      </c>
      <c r="M102" s="49" t="s">
        <v>735</v>
      </c>
      <c r="N102" s="25" t="s">
        <v>46</v>
      </c>
      <c r="O102" s="10" t="s">
        <v>31</v>
      </c>
      <c r="AC102" s="10" t="s">
        <v>598</v>
      </c>
      <c r="AD102" s="10" t="str">
        <f t="shared" ref="AD102:AD133" si="9">CONCATENATE(AE102,"_",AF102,"_",AG102)</f>
        <v>ListDescArt029_N/A_N/A</v>
      </c>
      <c r="AE102" s="10" t="s">
        <v>599</v>
      </c>
      <c r="AF102" s="10" t="s">
        <v>27</v>
      </c>
      <c r="AG102" s="31" t="s">
        <v>27</v>
      </c>
      <c r="AH102" s="28" t="s">
        <v>731</v>
      </c>
      <c r="AI102" s="12">
        <v>4</v>
      </c>
      <c r="AJ102" s="10" t="s">
        <v>732</v>
      </c>
    </row>
    <row r="103" spans="8:36" x14ac:dyDescent="0.25">
      <c r="H103" s="25"/>
      <c r="I103" s="10" t="s">
        <v>736</v>
      </c>
      <c r="J103" s="10" t="s">
        <v>105</v>
      </c>
      <c r="K103" s="10" t="s">
        <v>106</v>
      </c>
      <c r="L103" s="10" t="s">
        <v>737</v>
      </c>
      <c r="M103" s="10" t="s">
        <v>738</v>
      </c>
      <c r="N103" s="25" t="s">
        <v>46</v>
      </c>
      <c r="O103" s="10" t="s">
        <v>31</v>
      </c>
      <c r="AC103" s="10" t="s">
        <v>603</v>
      </c>
      <c r="AD103" s="10" t="str">
        <f t="shared" si="9"/>
        <v>ListDescArt030_N/A_N/A</v>
      </c>
      <c r="AE103" s="10" t="s">
        <v>604</v>
      </c>
      <c r="AF103" s="10" t="s">
        <v>27</v>
      </c>
      <c r="AG103" s="31" t="s">
        <v>27</v>
      </c>
      <c r="AH103" s="28" t="s">
        <v>731</v>
      </c>
      <c r="AI103" s="12">
        <v>3</v>
      </c>
      <c r="AJ103" s="10" t="s">
        <v>732</v>
      </c>
    </row>
    <row r="104" spans="8:36" x14ac:dyDescent="0.25">
      <c r="H104" s="25"/>
      <c r="I104" s="10" t="s">
        <v>739</v>
      </c>
      <c r="J104" s="10" t="s">
        <v>105</v>
      </c>
      <c r="K104" s="10" t="s">
        <v>106</v>
      </c>
      <c r="L104" s="10" t="s">
        <v>740</v>
      </c>
      <c r="M104" s="10" t="s">
        <v>741</v>
      </c>
      <c r="N104" s="10" t="s">
        <v>32</v>
      </c>
      <c r="O104" s="10" t="s">
        <v>31</v>
      </c>
      <c r="AC104" s="10" t="s">
        <v>608</v>
      </c>
      <c r="AD104" s="10" t="str">
        <f t="shared" si="9"/>
        <v>ListDescArt031_N/A_N/A</v>
      </c>
      <c r="AE104" s="10" t="s">
        <v>609</v>
      </c>
      <c r="AF104" s="10" t="s">
        <v>27</v>
      </c>
      <c r="AG104" s="31" t="s">
        <v>27</v>
      </c>
      <c r="AH104" s="28" t="s">
        <v>731</v>
      </c>
      <c r="AI104" s="12">
        <v>4</v>
      </c>
      <c r="AJ104" s="10" t="s">
        <v>732</v>
      </c>
    </row>
    <row r="105" spans="8:36" x14ac:dyDescent="0.25">
      <c r="H105" s="25" t="s">
        <v>243</v>
      </c>
      <c r="I105" t="s">
        <v>742</v>
      </c>
      <c r="J105" s="10" t="s">
        <v>105</v>
      </c>
      <c r="K105" s="10" t="s">
        <v>106</v>
      </c>
      <c r="L105" s="10" t="s">
        <v>743</v>
      </c>
      <c r="M105" s="10" t="s">
        <v>744</v>
      </c>
      <c r="N105" s="25" t="s">
        <v>32</v>
      </c>
      <c r="O105" s="10" t="s">
        <v>31</v>
      </c>
      <c r="AC105" s="10" t="s">
        <v>613</v>
      </c>
      <c r="AD105" s="10" t="str">
        <f t="shared" si="9"/>
        <v>ListDescArt487_N/A_N/A</v>
      </c>
      <c r="AE105" s="10" t="s">
        <v>614</v>
      </c>
      <c r="AF105" s="10" t="s">
        <v>27</v>
      </c>
      <c r="AG105" s="31" t="s">
        <v>27</v>
      </c>
      <c r="AH105" s="34" t="s">
        <v>745</v>
      </c>
      <c r="AI105" s="12">
        <v>1</v>
      </c>
      <c r="AJ105" s="10" t="s">
        <v>746</v>
      </c>
    </row>
    <row r="106" spans="8:36" x14ac:dyDescent="0.25">
      <c r="H106" s="25"/>
      <c r="I106" t="s">
        <v>747</v>
      </c>
      <c r="J106" s="10" t="s">
        <v>105</v>
      </c>
      <c r="K106" s="10" t="s">
        <v>106</v>
      </c>
      <c r="L106" s="10" t="s">
        <v>748</v>
      </c>
      <c r="M106" s="10" t="s">
        <v>749</v>
      </c>
      <c r="N106" s="25" t="s">
        <v>32</v>
      </c>
      <c r="O106" s="10" t="s">
        <v>31</v>
      </c>
      <c r="AC106" s="10" t="s">
        <v>617</v>
      </c>
      <c r="AD106" s="10" t="str">
        <f t="shared" si="9"/>
        <v>ListDescArt488_N/A_N/A</v>
      </c>
      <c r="AE106" s="10" t="s">
        <v>618</v>
      </c>
      <c r="AF106" s="10" t="s">
        <v>27</v>
      </c>
      <c r="AG106" s="31" t="s">
        <v>27</v>
      </c>
      <c r="AH106" s="34" t="s">
        <v>745</v>
      </c>
      <c r="AI106" s="12">
        <v>7</v>
      </c>
      <c r="AJ106" s="10" t="s">
        <v>750</v>
      </c>
    </row>
    <row r="107" spans="8:36" x14ac:dyDescent="0.25">
      <c r="H107" s="25"/>
      <c r="I107" s="10" t="s">
        <v>751</v>
      </c>
      <c r="J107" s="10" t="s">
        <v>105</v>
      </c>
      <c r="K107" s="10" t="s">
        <v>106</v>
      </c>
      <c r="L107" s="10" t="s">
        <v>752</v>
      </c>
      <c r="M107" s="10" t="s">
        <v>753</v>
      </c>
      <c r="N107" s="10" t="s">
        <v>32</v>
      </c>
      <c r="O107" s="10" t="s">
        <v>31</v>
      </c>
      <c r="AC107" s="10" t="s">
        <v>622</v>
      </c>
      <c r="AD107" s="10" t="str">
        <f t="shared" si="9"/>
        <v>ListDescArt489_N/A_N/A</v>
      </c>
      <c r="AE107" s="10" t="s">
        <v>623</v>
      </c>
      <c r="AF107" s="10" t="s">
        <v>27</v>
      </c>
      <c r="AG107" s="31" t="s">
        <v>27</v>
      </c>
      <c r="AH107" s="34" t="s">
        <v>754</v>
      </c>
      <c r="AI107" s="12">
        <v>40</v>
      </c>
      <c r="AJ107" s="10" t="s">
        <v>755</v>
      </c>
    </row>
    <row r="108" spans="8:36" x14ac:dyDescent="0.25">
      <c r="H108" s="25" t="s">
        <v>255</v>
      </c>
      <c r="I108" s="10" t="s">
        <v>756</v>
      </c>
      <c r="J108" s="10" t="s">
        <v>105</v>
      </c>
      <c r="K108" s="10" t="s">
        <v>106</v>
      </c>
      <c r="L108" s="10" t="s">
        <v>757</v>
      </c>
      <c r="M108" s="10" t="s">
        <v>758</v>
      </c>
      <c r="N108" s="25" t="s">
        <v>46</v>
      </c>
      <c r="O108" s="10" t="s">
        <v>31</v>
      </c>
      <c r="AC108" s="10" t="s">
        <v>627</v>
      </c>
      <c r="AD108" s="10" t="str">
        <f t="shared" si="9"/>
        <v>ListDescArt490_N/A_N/A</v>
      </c>
      <c r="AE108" s="10" t="s">
        <v>628</v>
      </c>
      <c r="AF108" s="10" t="s">
        <v>27</v>
      </c>
      <c r="AG108" s="31" t="s">
        <v>27</v>
      </c>
      <c r="AH108" s="34" t="s">
        <v>754</v>
      </c>
      <c r="AI108" s="12">
        <v>40</v>
      </c>
      <c r="AJ108" s="10" t="s">
        <v>755</v>
      </c>
    </row>
    <row r="109" spans="8:36" x14ac:dyDescent="0.25">
      <c r="H109" s="25"/>
      <c r="I109" s="10" t="s">
        <v>759</v>
      </c>
      <c r="J109" s="10" t="s">
        <v>105</v>
      </c>
      <c r="K109" s="10" t="s">
        <v>106</v>
      </c>
      <c r="L109" s="10" t="s">
        <v>760</v>
      </c>
      <c r="M109" s="10" t="s">
        <v>761</v>
      </c>
      <c r="N109" s="25" t="s">
        <v>46</v>
      </c>
      <c r="O109" s="10" t="s">
        <v>31</v>
      </c>
      <c r="AC109" s="10" t="s">
        <v>632</v>
      </c>
      <c r="AD109" s="10" t="str">
        <f t="shared" si="9"/>
        <v>ListDescArt230_N/A_N/A</v>
      </c>
      <c r="AE109" s="10" t="s">
        <v>633</v>
      </c>
      <c r="AF109" s="10" t="s">
        <v>27</v>
      </c>
      <c r="AG109" s="31" t="s">
        <v>27</v>
      </c>
      <c r="AH109" s="11" t="s">
        <v>762</v>
      </c>
      <c r="AI109" s="12">
        <v>1</v>
      </c>
      <c r="AJ109" s="50" t="s">
        <v>27</v>
      </c>
    </row>
    <row r="110" spans="8:36" x14ac:dyDescent="0.25">
      <c r="H110" s="25"/>
      <c r="I110" s="10" t="s">
        <v>763</v>
      </c>
      <c r="J110" s="10" t="s">
        <v>105</v>
      </c>
      <c r="K110" s="10" t="s">
        <v>106</v>
      </c>
      <c r="L110" s="10" t="s">
        <v>764</v>
      </c>
      <c r="M110" s="10" t="s">
        <v>765</v>
      </c>
      <c r="N110" s="10" t="s">
        <v>32</v>
      </c>
      <c r="O110" s="10" t="s">
        <v>31</v>
      </c>
      <c r="AC110" s="10" t="s">
        <v>637</v>
      </c>
      <c r="AD110" s="10" t="str">
        <f t="shared" si="9"/>
        <v>ListDescArt231_N/A_N/A</v>
      </c>
      <c r="AE110" s="10" t="s">
        <v>638</v>
      </c>
      <c r="AF110" s="10" t="s">
        <v>27</v>
      </c>
      <c r="AG110" s="31" t="s">
        <v>27</v>
      </c>
      <c r="AH110" s="11" t="s">
        <v>762</v>
      </c>
      <c r="AI110" s="12">
        <v>2</v>
      </c>
      <c r="AJ110" s="50" t="s">
        <v>27</v>
      </c>
    </row>
    <row r="111" spans="8:36" x14ac:dyDescent="0.25">
      <c r="H111" s="10"/>
      <c r="I111" s="10" t="s">
        <v>766</v>
      </c>
      <c r="J111" s="10" t="s">
        <v>105</v>
      </c>
      <c r="K111" s="30" t="s">
        <v>106</v>
      </c>
      <c r="L111" s="10" t="s">
        <v>767</v>
      </c>
      <c r="M111" s="10" t="s">
        <v>768</v>
      </c>
      <c r="N111" s="25" t="s">
        <v>46</v>
      </c>
      <c r="O111" s="10" t="s">
        <v>31</v>
      </c>
      <c r="AC111" s="10" t="s">
        <v>641</v>
      </c>
      <c r="AD111" s="10" t="str">
        <f t="shared" si="9"/>
        <v>ListDescArt232_N/A_N/A</v>
      </c>
      <c r="AE111" s="10" t="s">
        <v>642</v>
      </c>
      <c r="AF111" s="10" t="s">
        <v>27</v>
      </c>
      <c r="AG111" s="31" t="s">
        <v>27</v>
      </c>
      <c r="AH111" s="11" t="s">
        <v>769</v>
      </c>
      <c r="AI111" s="12">
        <v>2</v>
      </c>
      <c r="AJ111" s="50" t="s">
        <v>27</v>
      </c>
    </row>
    <row r="112" spans="8:36" x14ac:dyDescent="0.25">
      <c r="H112" s="10"/>
      <c r="I112" s="10" t="s">
        <v>770</v>
      </c>
      <c r="J112" s="10" t="s">
        <v>105</v>
      </c>
      <c r="K112" s="30" t="s">
        <v>106</v>
      </c>
      <c r="L112" s="10" t="s">
        <v>771</v>
      </c>
      <c r="M112" s="10" t="s">
        <v>772</v>
      </c>
      <c r="N112" s="25" t="s">
        <v>46</v>
      </c>
      <c r="O112" s="10" t="s">
        <v>31</v>
      </c>
      <c r="AC112" s="10" t="s">
        <v>645</v>
      </c>
      <c r="AD112" s="10" t="str">
        <f t="shared" si="9"/>
        <v>ListDescArt233_N/A_N/A</v>
      </c>
      <c r="AE112" s="10" t="s">
        <v>646</v>
      </c>
      <c r="AF112" s="10" t="s">
        <v>27</v>
      </c>
      <c r="AG112" s="31" t="s">
        <v>27</v>
      </c>
      <c r="AH112" s="11" t="s">
        <v>769</v>
      </c>
      <c r="AI112" s="12">
        <v>1</v>
      </c>
      <c r="AJ112" s="50" t="s">
        <v>27</v>
      </c>
    </row>
    <row r="113" spans="8:36" x14ac:dyDescent="0.25">
      <c r="H113" s="10"/>
      <c r="I113" s="10" t="s">
        <v>773</v>
      </c>
      <c r="J113" s="10" t="s">
        <v>105</v>
      </c>
      <c r="K113" s="30" t="s">
        <v>106</v>
      </c>
      <c r="L113" s="10" t="s">
        <v>774</v>
      </c>
      <c r="M113" s="10" t="s">
        <v>775</v>
      </c>
      <c r="N113" s="25" t="s">
        <v>32</v>
      </c>
      <c r="O113" s="10" t="s">
        <v>31</v>
      </c>
      <c r="AC113" s="10" t="s">
        <v>650</v>
      </c>
      <c r="AD113" s="10" t="str">
        <f t="shared" si="9"/>
        <v>ListDescArt234_N/A_N/A</v>
      </c>
      <c r="AE113" s="10" t="s">
        <v>651</v>
      </c>
      <c r="AF113" s="10" t="s">
        <v>27</v>
      </c>
      <c r="AG113" s="31" t="s">
        <v>27</v>
      </c>
      <c r="AH113" s="11" t="s">
        <v>769</v>
      </c>
      <c r="AI113" s="12">
        <v>3</v>
      </c>
      <c r="AJ113" s="50" t="s">
        <v>27</v>
      </c>
    </row>
    <row r="114" spans="8:36" x14ac:dyDescent="0.25">
      <c r="H114" s="10"/>
      <c r="I114" s="10" t="s">
        <v>776</v>
      </c>
      <c r="J114" s="10" t="s">
        <v>105</v>
      </c>
      <c r="K114" s="30" t="s">
        <v>106</v>
      </c>
      <c r="L114" s="10" t="s">
        <v>777</v>
      </c>
      <c r="M114" s="10" t="s">
        <v>778</v>
      </c>
      <c r="N114" s="25" t="s">
        <v>32</v>
      </c>
      <c r="O114" s="10" t="s">
        <v>31</v>
      </c>
      <c r="AC114" s="10" t="s">
        <v>655</v>
      </c>
      <c r="AD114" s="10" t="str">
        <f t="shared" si="9"/>
        <v>ListDescArt235_N/A_N/A</v>
      </c>
      <c r="AE114" s="10" t="s">
        <v>656</v>
      </c>
      <c r="AF114" s="10" t="s">
        <v>27</v>
      </c>
      <c r="AG114" s="31" t="s">
        <v>27</v>
      </c>
      <c r="AH114" s="11" t="s">
        <v>769</v>
      </c>
      <c r="AI114" s="12">
        <v>2</v>
      </c>
      <c r="AJ114" s="50" t="s">
        <v>27</v>
      </c>
    </row>
    <row r="115" spans="8:36" x14ac:dyDescent="0.25">
      <c r="H115" s="10"/>
      <c r="I115" s="10" t="s">
        <v>779</v>
      </c>
      <c r="J115" s="10" t="s">
        <v>105</v>
      </c>
      <c r="K115" s="30" t="s">
        <v>106</v>
      </c>
      <c r="L115" s="10" t="s">
        <v>780</v>
      </c>
      <c r="M115" s="10" t="s">
        <v>781</v>
      </c>
      <c r="N115" s="25" t="s">
        <v>32</v>
      </c>
      <c r="O115" s="10" t="s">
        <v>31</v>
      </c>
      <c r="AC115" s="10" t="s">
        <v>660</v>
      </c>
      <c r="AD115" s="10" t="str">
        <f t="shared" si="9"/>
        <v>ListDescArt236_N/A_N/A</v>
      </c>
      <c r="AE115" s="10" t="s">
        <v>661</v>
      </c>
      <c r="AF115" s="10" t="s">
        <v>27</v>
      </c>
      <c r="AG115" s="31" t="s">
        <v>27</v>
      </c>
      <c r="AH115" s="11" t="s">
        <v>782</v>
      </c>
      <c r="AI115" s="12">
        <v>8</v>
      </c>
      <c r="AJ115" s="50" t="s">
        <v>783</v>
      </c>
    </row>
    <row r="116" spans="8:36" x14ac:dyDescent="0.25">
      <c r="H116" s="25" t="s">
        <v>784</v>
      </c>
      <c r="I116" s="10" t="s">
        <v>785</v>
      </c>
      <c r="J116" s="10" t="s">
        <v>105</v>
      </c>
      <c r="K116" s="10" t="s">
        <v>106</v>
      </c>
      <c r="L116" s="10" t="s">
        <v>786</v>
      </c>
      <c r="M116" s="10" t="s">
        <v>787</v>
      </c>
      <c r="N116" s="10" t="s">
        <v>249</v>
      </c>
      <c r="O116" s="10" t="s">
        <v>31</v>
      </c>
      <c r="AC116" s="10" t="s">
        <v>665</v>
      </c>
      <c r="AD116" s="10" t="str">
        <f t="shared" si="9"/>
        <v>ListDescArt237_N/A_N/A</v>
      </c>
      <c r="AE116" s="10" t="s">
        <v>666</v>
      </c>
      <c r="AF116" s="10" t="s">
        <v>27</v>
      </c>
      <c r="AG116" s="31" t="s">
        <v>27</v>
      </c>
      <c r="AH116" s="11" t="s">
        <v>782</v>
      </c>
      <c r="AI116" s="12">
        <v>16</v>
      </c>
      <c r="AJ116" s="50" t="s">
        <v>788</v>
      </c>
    </row>
    <row r="117" spans="8:36" x14ac:dyDescent="0.25">
      <c r="H117" s="25"/>
      <c r="I117" s="10" t="s">
        <v>789</v>
      </c>
      <c r="J117" s="10" t="s">
        <v>105</v>
      </c>
      <c r="K117" s="10" t="s">
        <v>106</v>
      </c>
      <c r="L117" s="10" t="s">
        <v>790</v>
      </c>
      <c r="M117" s="10" t="s">
        <v>791</v>
      </c>
      <c r="N117" s="10" t="s">
        <v>249</v>
      </c>
      <c r="O117" s="10" t="s">
        <v>31</v>
      </c>
      <c r="AC117" s="10" t="s">
        <v>670</v>
      </c>
      <c r="AD117" s="10" t="str">
        <f t="shared" si="9"/>
        <v>ListDescArt238_N/A_N/A</v>
      </c>
      <c r="AE117" s="10" t="s">
        <v>671</v>
      </c>
      <c r="AF117" s="10" t="s">
        <v>27</v>
      </c>
      <c r="AG117" s="31" t="s">
        <v>27</v>
      </c>
      <c r="AH117" s="11" t="s">
        <v>438</v>
      </c>
      <c r="AI117" s="12">
        <v>24</v>
      </c>
      <c r="AJ117" s="50" t="s">
        <v>792</v>
      </c>
    </row>
    <row r="118" spans="8:36" x14ac:dyDescent="0.25">
      <c r="H118" s="25"/>
      <c r="I118" s="51" t="s">
        <v>793</v>
      </c>
      <c r="J118" s="10" t="s">
        <v>105</v>
      </c>
      <c r="K118" s="10" t="s">
        <v>106</v>
      </c>
      <c r="L118" s="10" t="s">
        <v>794</v>
      </c>
      <c r="M118" s="10" t="s">
        <v>795</v>
      </c>
      <c r="N118" s="10" t="s">
        <v>32</v>
      </c>
      <c r="O118" s="10" t="s">
        <v>31</v>
      </c>
      <c r="AC118" s="10" t="s">
        <v>674</v>
      </c>
      <c r="AD118" s="10" t="str">
        <f t="shared" si="9"/>
        <v>ListDescArt239_N/A_N/A</v>
      </c>
      <c r="AE118" s="10" t="s">
        <v>675</v>
      </c>
      <c r="AF118" s="10" t="s">
        <v>27</v>
      </c>
      <c r="AG118" s="31" t="s">
        <v>27</v>
      </c>
      <c r="AH118" s="11" t="s">
        <v>438</v>
      </c>
      <c r="AI118" s="12">
        <v>16</v>
      </c>
      <c r="AJ118" s="50" t="s">
        <v>796</v>
      </c>
    </row>
    <row r="119" spans="8:36" x14ac:dyDescent="0.25">
      <c r="H119" s="25"/>
      <c r="I119" s="10" t="s">
        <v>797</v>
      </c>
      <c r="J119" s="10" t="s">
        <v>105</v>
      </c>
      <c r="K119" s="10" t="s">
        <v>106</v>
      </c>
      <c r="L119" s="10" t="s">
        <v>798</v>
      </c>
      <c r="M119" s="10" t="s">
        <v>799</v>
      </c>
      <c r="N119" s="25" t="s">
        <v>46</v>
      </c>
      <c r="O119" s="10" t="s">
        <v>31</v>
      </c>
      <c r="AC119" s="10" t="s">
        <v>679</v>
      </c>
      <c r="AD119" s="10" t="str">
        <f t="shared" si="9"/>
        <v>ListDescArt240_N/A_N/A</v>
      </c>
      <c r="AE119" s="10" t="s">
        <v>680</v>
      </c>
      <c r="AF119" s="10" t="s">
        <v>27</v>
      </c>
      <c r="AG119" s="31" t="s">
        <v>27</v>
      </c>
      <c r="AH119" s="11" t="s">
        <v>485</v>
      </c>
      <c r="AI119" s="12">
        <v>16</v>
      </c>
      <c r="AJ119" s="50" t="s">
        <v>800</v>
      </c>
    </row>
    <row r="120" spans="8:36" x14ac:dyDescent="0.25">
      <c r="H120" s="25"/>
      <c r="I120" s="10" t="s">
        <v>801</v>
      </c>
      <c r="J120" s="10" t="s">
        <v>105</v>
      </c>
      <c r="K120" s="10" t="s">
        <v>106</v>
      </c>
      <c r="L120" s="10" t="s">
        <v>802</v>
      </c>
      <c r="M120" s="10" t="s">
        <v>803</v>
      </c>
      <c r="N120" s="25" t="s">
        <v>46</v>
      </c>
      <c r="O120" s="10" t="s">
        <v>31</v>
      </c>
      <c r="AC120" s="10" t="s">
        <v>684</v>
      </c>
      <c r="AD120" s="10" t="str">
        <f t="shared" si="9"/>
        <v>ListDescArt241_N/A_N/A</v>
      </c>
      <c r="AE120" s="10" t="s">
        <v>685</v>
      </c>
      <c r="AF120" s="10" t="s">
        <v>27</v>
      </c>
      <c r="AG120" s="31" t="s">
        <v>27</v>
      </c>
      <c r="AH120" s="11" t="s">
        <v>804</v>
      </c>
      <c r="AI120" s="12">
        <v>16</v>
      </c>
      <c r="AJ120" s="50" t="s">
        <v>805</v>
      </c>
    </row>
    <row r="121" spans="8:36" x14ac:dyDescent="0.25">
      <c r="H121" s="25"/>
      <c r="I121" s="10" t="s">
        <v>806</v>
      </c>
      <c r="J121" s="10" t="s">
        <v>105</v>
      </c>
      <c r="K121" s="10" t="s">
        <v>106</v>
      </c>
      <c r="L121" s="10" t="s">
        <v>807</v>
      </c>
      <c r="M121" s="10" t="s">
        <v>808</v>
      </c>
      <c r="N121" s="10" t="s">
        <v>32</v>
      </c>
      <c r="O121" s="10" t="s">
        <v>31</v>
      </c>
      <c r="AC121" s="10" t="s">
        <v>688</v>
      </c>
      <c r="AD121" s="10" t="str">
        <f t="shared" si="9"/>
        <v>ListDescArt433_N/A_N/A</v>
      </c>
      <c r="AE121" s="10" t="s">
        <v>689</v>
      </c>
      <c r="AF121" s="10" t="s">
        <v>27</v>
      </c>
      <c r="AG121" s="31" t="s">
        <v>27</v>
      </c>
      <c r="AH121" s="34" t="s">
        <v>546</v>
      </c>
      <c r="AI121" s="10">
        <v>15</v>
      </c>
      <c r="AJ121" s="10" t="s">
        <v>809</v>
      </c>
    </row>
    <row r="122" spans="8:36" x14ac:dyDescent="0.25">
      <c r="H122" s="25"/>
      <c r="I122" s="10" t="s">
        <v>810</v>
      </c>
      <c r="J122" s="10" t="s">
        <v>105</v>
      </c>
      <c r="K122" s="10" t="s">
        <v>106</v>
      </c>
      <c r="L122" s="10" t="s">
        <v>811</v>
      </c>
      <c r="M122" s="10" t="s">
        <v>812</v>
      </c>
      <c r="N122" s="25" t="s">
        <v>30</v>
      </c>
      <c r="O122" s="10" t="s">
        <v>31</v>
      </c>
      <c r="AC122" s="10" t="s">
        <v>691</v>
      </c>
      <c r="AD122" s="10" t="str">
        <f t="shared" si="9"/>
        <v>ListDescArt434_N/A_N/A</v>
      </c>
      <c r="AE122" s="10" t="s">
        <v>692</v>
      </c>
      <c r="AF122" s="10" t="s">
        <v>27</v>
      </c>
      <c r="AG122" s="31" t="s">
        <v>27</v>
      </c>
      <c r="AH122" s="34" t="s">
        <v>769</v>
      </c>
      <c r="AI122" s="10">
        <v>3</v>
      </c>
      <c r="AJ122" s="10" t="s">
        <v>813</v>
      </c>
    </row>
    <row r="123" spans="8:36" x14ac:dyDescent="0.25">
      <c r="H123" s="25"/>
      <c r="I123" s="10" t="s">
        <v>814</v>
      </c>
      <c r="J123" s="10" t="s">
        <v>105</v>
      </c>
      <c r="K123" s="10" t="s">
        <v>106</v>
      </c>
      <c r="L123" s="10" t="s">
        <v>815</v>
      </c>
      <c r="M123" s="10" t="s">
        <v>816</v>
      </c>
      <c r="N123" s="25" t="s">
        <v>30</v>
      </c>
      <c r="O123" s="10" t="s">
        <v>31</v>
      </c>
      <c r="AC123" s="10" t="s">
        <v>694</v>
      </c>
      <c r="AD123" s="10" t="str">
        <f t="shared" si="9"/>
        <v>ListDescArt435_N/A_N/A</v>
      </c>
      <c r="AE123" s="10" t="s">
        <v>695</v>
      </c>
      <c r="AF123" s="10" t="s">
        <v>27</v>
      </c>
      <c r="AG123" s="31" t="s">
        <v>27</v>
      </c>
      <c r="AH123" s="34" t="s">
        <v>629</v>
      </c>
      <c r="AI123" s="10">
        <v>5</v>
      </c>
      <c r="AJ123" s="10" t="s">
        <v>817</v>
      </c>
    </row>
    <row r="124" spans="8:36" x14ac:dyDescent="0.25">
      <c r="H124" s="25"/>
      <c r="I124" s="10" t="s">
        <v>818</v>
      </c>
      <c r="J124" s="10" t="s">
        <v>105</v>
      </c>
      <c r="K124" s="10" t="s">
        <v>106</v>
      </c>
      <c r="L124" s="10" t="s">
        <v>819</v>
      </c>
      <c r="M124" s="10" t="s">
        <v>820</v>
      </c>
      <c r="N124" s="10" t="s">
        <v>32</v>
      </c>
      <c r="O124" s="10" t="s">
        <v>31</v>
      </c>
      <c r="AC124" s="10" t="s">
        <v>698</v>
      </c>
      <c r="AD124" s="10" t="str">
        <f t="shared" si="9"/>
        <v>ListDescArt436_N/A_N/A</v>
      </c>
      <c r="AE124" s="10" t="s">
        <v>699</v>
      </c>
      <c r="AF124" s="10" t="s">
        <v>27</v>
      </c>
      <c r="AG124" s="31" t="s">
        <v>27</v>
      </c>
      <c r="AH124" s="34" t="s">
        <v>629</v>
      </c>
      <c r="AI124" s="10">
        <v>5</v>
      </c>
      <c r="AJ124" s="10" t="s">
        <v>821</v>
      </c>
    </row>
    <row r="125" spans="8:36" x14ac:dyDescent="0.25">
      <c r="H125" s="10"/>
      <c r="I125" s="10" t="s">
        <v>822</v>
      </c>
      <c r="J125" s="10" t="s">
        <v>105</v>
      </c>
      <c r="K125" s="10" t="s">
        <v>106</v>
      </c>
      <c r="L125" s="10" t="s">
        <v>823</v>
      </c>
      <c r="M125" s="10" t="s">
        <v>824</v>
      </c>
      <c r="N125" s="10" t="s">
        <v>249</v>
      </c>
      <c r="O125" s="10" t="s">
        <v>31</v>
      </c>
      <c r="AC125" s="10" t="s">
        <v>702</v>
      </c>
      <c r="AD125" s="10" t="str">
        <f t="shared" si="9"/>
        <v>ListDescArt454_N/A_N/A</v>
      </c>
      <c r="AE125" s="10" t="s">
        <v>703</v>
      </c>
      <c r="AF125" s="10" t="s">
        <v>27</v>
      </c>
      <c r="AG125" s="31" t="s">
        <v>27</v>
      </c>
      <c r="AH125" s="34" t="s">
        <v>825</v>
      </c>
      <c r="AI125" s="12">
        <v>16</v>
      </c>
      <c r="AJ125" s="10" t="s">
        <v>826</v>
      </c>
    </row>
    <row r="126" spans="8:36" x14ac:dyDescent="0.25">
      <c r="H126" s="10"/>
      <c r="I126" s="10" t="s">
        <v>827</v>
      </c>
      <c r="J126" s="10" t="s">
        <v>105</v>
      </c>
      <c r="K126" s="10" t="s">
        <v>106</v>
      </c>
      <c r="L126" s="10" t="s">
        <v>828</v>
      </c>
      <c r="M126" s="10" t="s">
        <v>829</v>
      </c>
      <c r="N126" s="10" t="s">
        <v>249</v>
      </c>
      <c r="O126" s="10" t="s">
        <v>31</v>
      </c>
      <c r="AC126" s="10" t="s">
        <v>706</v>
      </c>
      <c r="AD126" s="10" t="str">
        <f t="shared" si="9"/>
        <v>ListDescArt455_N/A_N/A</v>
      </c>
      <c r="AE126" s="10" t="s">
        <v>707</v>
      </c>
      <c r="AF126" s="10" t="s">
        <v>27</v>
      </c>
      <c r="AG126" s="31" t="s">
        <v>27</v>
      </c>
      <c r="AH126" s="34" t="s">
        <v>582</v>
      </c>
      <c r="AI126" s="12">
        <v>8</v>
      </c>
      <c r="AJ126" s="10" t="s">
        <v>830</v>
      </c>
    </row>
    <row r="127" spans="8:36" x14ac:dyDescent="0.25">
      <c r="H127" s="10"/>
      <c r="I127" s="10" t="s">
        <v>831</v>
      </c>
      <c r="J127" s="10" t="s">
        <v>105</v>
      </c>
      <c r="K127" s="10" t="s">
        <v>106</v>
      </c>
      <c r="L127" s="10" t="s">
        <v>832</v>
      </c>
      <c r="M127" s="10" t="s">
        <v>833</v>
      </c>
      <c r="N127" s="10" t="s">
        <v>32</v>
      </c>
      <c r="O127" s="10" t="s">
        <v>31</v>
      </c>
      <c r="AC127" s="10" t="s">
        <v>710</v>
      </c>
      <c r="AD127" s="10" t="str">
        <f t="shared" si="9"/>
        <v>ListDescArt456_N/A_N/A</v>
      </c>
      <c r="AE127" s="10" t="s">
        <v>711</v>
      </c>
      <c r="AF127" s="10" t="s">
        <v>27</v>
      </c>
      <c r="AG127" s="31" t="s">
        <v>27</v>
      </c>
      <c r="AH127" s="34" t="s">
        <v>834</v>
      </c>
      <c r="AI127" s="12">
        <v>16</v>
      </c>
      <c r="AJ127" s="10" t="s">
        <v>835</v>
      </c>
    </row>
    <row r="128" spans="8:36" x14ac:dyDescent="0.25">
      <c r="H128" s="25" t="s">
        <v>278</v>
      </c>
      <c r="I128" s="10" t="s">
        <v>836</v>
      </c>
      <c r="J128" s="10" t="s">
        <v>105</v>
      </c>
      <c r="K128" s="10" t="s">
        <v>106</v>
      </c>
      <c r="L128" s="10" t="s">
        <v>837</v>
      </c>
      <c r="M128" s="10" t="s">
        <v>838</v>
      </c>
      <c r="N128" s="10" t="s">
        <v>32</v>
      </c>
      <c r="O128" s="10" t="s">
        <v>31</v>
      </c>
      <c r="AC128" s="10" t="s">
        <v>714</v>
      </c>
      <c r="AD128" s="10" t="str">
        <f t="shared" si="9"/>
        <v>ListDescArt457_N/A_N/A</v>
      </c>
      <c r="AE128" s="10" t="s">
        <v>715</v>
      </c>
      <c r="AF128" s="10" t="s">
        <v>27</v>
      </c>
      <c r="AG128" s="31" t="s">
        <v>27</v>
      </c>
      <c r="AH128" s="34" t="s">
        <v>582</v>
      </c>
      <c r="AI128" s="12">
        <v>24</v>
      </c>
      <c r="AJ128" s="10" t="s">
        <v>839</v>
      </c>
    </row>
    <row r="129" spans="8:36" x14ac:dyDescent="0.25">
      <c r="H129" s="25"/>
      <c r="I129" s="10" t="s">
        <v>840</v>
      </c>
      <c r="J129" s="10" t="s">
        <v>105</v>
      </c>
      <c r="K129" s="10" t="s">
        <v>106</v>
      </c>
      <c r="L129" s="10" t="s">
        <v>841</v>
      </c>
      <c r="M129" s="10" t="s">
        <v>842</v>
      </c>
      <c r="N129" s="10" t="s">
        <v>32</v>
      </c>
      <c r="O129" s="10" t="s">
        <v>31</v>
      </c>
      <c r="AC129" s="10" t="s">
        <v>717</v>
      </c>
      <c r="AD129" s="10" t="str">
        <f t="shared" si="9"/>
        <v>ListDescArt458_N/A_N/A</v>
      </c>
      <c r="AE129" s="10" t="s">
        <v>718</v>
      </c>
      <c r="AF129" s="10" t="s">
        <v>27</v>
      </c>
      <c r="AG129" s="31" t="s">
        <v>27</v>
      </c>
      <c r="AH129" s="34" t="s">
        <v>843</v>
      </c>
      <c r="AI129" s="12">
        <v>160</v>
      </c>
      <c r="AJ129" s="10" t="s">
        <v>844</v>
      </c>
    </row>
    <row r="130" spans="8:36" x14ac:dyDescent="0.25">
      <c r="H130" s="25"/>
      <c r="I130" s="10" t="s">
        <v>845</v>
      </c>
      <c r="J130" s="10" t="s">
        <v>105</v>
      </c>
      <c r="K130" s="10" t="s">
        <v>106</v>
      </c>
      <c r="L130" s="10" t="s">
        <v>846</v>
      </c>
      <c r="M130" s="10" t="s">
        <v>847</v>
      </c>
      <c r="N130" s="10" t="s">
        <v>32</v>
      </c>
      <c r="O130" s="10" t="s">
        <v>31</v>
      </c>
      <c r="AC130" s="10" t="s">
        <v>720</v>
      </c>
      <c r="AD130" s="10" t="str">
        <f t="shared" si="9"/>
        <v>ListDescArt459_N/A_N/A</v>
      </c>
      <c r="AE130" s="10" t="s">
        <v>721</v>
      </c>
      <c r="AF130" s="10" t="s">
        <v>27</v>
      </c>
      <c r="AG130" s="31" t="s">
        <v>27</v>
      </c>
      <c r="AH130" s="34" t="s">
        <v>848</v>
      </c>
      <c r="AI130" s="12">
        <v>80</v>
      </c>
      <c r="AJ130" s="10" t="s">
        <v>849</v>
      </c>
    </row>
    <row r="131" spans="8:36" x14ac:dyDescent="0.25">
      <c r="H131" s="25"/>
      <c r="I131" s="10" t="s">
        <v>850</v>
      </c>
      <c r="J131" s="10" t="s">
        <v>105</v>
      </c>
      <c r="K131" s="10" t="s">
        <v>106</v>
      </c>
      <c r="L131" s="10" t="s">
        <v>851</v>
      </c>
      <c r="M131" s="10" t="s">
        <v>852</v>
      </c>
      <c r="N131" s="10" t="s">
        <v>32</v>
      </c>
      <c r="O131" s="10" t="s">
        <v>31</v>
      </c>
      <c r="AC131" s="10" t="s">
        <v>723</v>
      </c>
      <c r="AD131" s="10" t="str">
        <f t="shared" si="9"/>
        <v>ListDescArt460_N/A_N/A</v>
      </c>
      <c r="AE131" s="10" t="s">
        <v>724</v>
      </c>
      <c r="AF131" s="10" t="s">
        <v>27</v>
      </c>
      <c r="AG131" s="31" t="s">
        <v>27</v>
      </c>
      <c r="AH131" s="34" t="s">
        <v>834</v>
      </c>
      <c r="AI131" s="12">
        <v>8</v>
      </c>
      <c r="AJ131" s="10" t="s">
        <v>853</v>
      </c>
    </row>
    <row r="132" spans="8:36" x14ac:dyDescent="0.25">
      <c r="H132" s="25"/>
      <c r="I132" s="10" t="s">
        <v>854</v>
      </c>
      <c r="J132" s="10" t="s">
        <v>105</v>
      </c>
      <c r="K132" s="10" t="s">
        <v>106</v>
      </c>
      <c r="L132" s="10" t="s">
        <v>855</v>
      </c>
      <c r="M132" s="10" t="s">
        <v>856</v>
      </c>
      <c r="N132" s="10" t="s">
        <v>32</v>
      </c>
      <c r="O132" s="10" t="s">
        <v>31</v>
      </c>
      <c r="AC132" s="10" t="s">
        <v>726</v>
      </c>
      <c r="AD132" s="10" t="str">
        <f t="shared" si="9"/>
        <v>ListDescArt461_N/A_N/A</v>
      </c>
      <c r="AE132" s="10" t="s">
        <v>727</v>
      </c>
      <c r="AF132" s="10" t="s">
        <v>27</v>
      </c>
      <c r="AG132" s="31" t="s">
        <v>27</v>
      </c>
      <c r="AH132" s="34" t="s">
        <v>582</v>
      </c>
      <c r="AI132" s="12">
        <v>12</v>
      </c>
      <c r="AJ132" s="10" t="s">
        <v>857</v>
      </c>
    </row>
    <row r="133" spans="8:36" x14ac:dyDescent="0.25">
      <c r="H133" s="25"/>
      <c r="I133" s="10" t="s">
        <v>858</v>
      </c>
      <c r="J133" s="10" t="s">
        <v>105</v>
      </c>
      <c r="K133" s="10" t="s">
        <v>106</v>
      </c>
      <c r="L133" s="10" t="s">
        <v>859</v>
      </c>
      <c r="M133" s="10" t="s">
        <v>860</v>
      </c>
      <c r="N133" s="10" t="s">
        <v>32</v>
      </c>
      <c r="O133" s="10" t="s">
        <v>31</v>
      </c>
      <c r="AC133" s="10" t="s">
        <v>729</v>
      </c>
      <c r="AD133" s="10" t="str">
        <f t="shared" si="9"/>
        <v>ListDescArt462_N/A_N/A</v>
      </c>
      <c r="AE133" s="10" t="s">
        <v>730</v>
      </c>
      <c r="AF133" s="10" t="s">
        <v>27</v>
      </c>
      <c r="AG133" s="31" t="s">
        <v>27</v>
      </c>
      <c r="AH133" s="34" t="s">
        <v>861</v>
      </c>
      <c r="AI133" s="12">
        <v>80</v>
      </c>
      <c r="AJ133" s="10" t="s">
        <v>862</v>
      </c>
    </row>
    <row r="134" spans="8:36" x14ac:dyDescent="0.25">
      <c r="H134" s="25"/>
      <c r="I134" s="10" t="s">
        <v>863</v>
      </c>
      <c r="J134" s="10" t="s">
        <v>105</v>
      </c>
      <c r="K134" s="10" t="s">
        <v>106</v>
      </c>
      <c r="L134" s="10" t="s">
        <v>864</v>
      </c>
      <c r="M134" s="10" t="s">
        <v>865</v>
      </c>
      <c r="N134" s="10" t="s">
        <v>32</v>
      </c>
      <c r="O134" s="10" t="s">
        <v>31</v>
      </c>
      <c r="AC134" s="10" t="s">
        <v>734</v>
      </c>
      <c r="AD134" s="10" t="str">
        <f t="shared" ref="AD134:AD141" si="10">CONCATENATE(AE134,"_",AF134,"_",AG134)</f>
        <v>ListDescArt073_Baixa_N/A</v>
      </c>
      <c r="AE134" s="10" t="s">
        <v>735</v>
      </c>
      <c r="AF134" s="10" t="s">
        <v>47</v>
      </c>
      <c r="AG134" s="31" t="s">
        <v>27</v>
      </c>
      <c r="AH134" s="11" t="s">
        <v>329</v>
      </c>
      <c r="AI134" s="12">
        <v>1</v>
      </c>
      <c r="AJ134" s="50" t="s">
        <v>866</v>
      </c>
    </row>
    <row r="135" spans="8:36" x14ac:dyDescent="0.25">
      <c r="H135" s="25"/>
      <c r="I135" s="10" t="s">
        <v>867</v>
      </c>
      <c r="J135" s="10" t="s">
        <v>105</v>
      </c>
      <c r="K135" s="10" t="s">
        <v>106</v>
      </c>
      <c r="L135" s="10" t="s">
        <v>868</v>
      </c>
      <c r="M135" s="10" t="s">
        <v>869</v>
      </c>
      <c r="N135" s="10" t="s">
        <v>32</v>
      </c>
      <c r="O135" s="10" t="s">
        <v>31</v>
      </c>
      <c r="AC135" s="10"/>
      <c r="AD135" s="10" t="str">
        <f t="shared" si="10"/>
        <v>ListDescArt073_Média_N/A</v>
      </c>
      <c r="AE135" s="10" t="s">
        <v>735</v>
      </c>
      <c r="AF135" s="10" t="s">
        <v>63</v>
      </c>
      <c r="AG135" s="31" t="s">
        <v>27</v>
      </c>
      <c r="AH135" s="11" t="s">
        <v>329</v>
      </c>
      <c r="AI135" s="12">
        <v>4</v>
      </c>
      <c r="AJ135" s="50" t="s">
        <v>870</v>
      </c>
    </row>
    <row r="136" spans="8:36" x14ac:dyDescent="0.25">
      <c r="H136" s="25"/>
      <c r="I136" s="10" t="s">
        <v>871</v>
      </c>
      <c r="J136" s="10" t="s">
        <v>105</v>
      </c>
      <c r="K136" s="10" t="s">
        <v>106</v>
      </c>
      <c r="L136" s="10" t="s">
        <v>872</v>
      </c>
      <c r="M136" s="10" t="s">
        <v>873</v>
      </c>
      <c r="N136" s="10" t="s">
        <v>32</v>
      </c>
      <c r="O136" s="10" t="s">
        <v>31</v>
      </c>
      <c r="AC136" s="10"/>
      <c r="AD136" s="10" t="str">
        <f t="shared" si="10"/>
        <v>ListDescArt073_Alta_N/A</v>
      </c>
      <c r="AE136" s="10" t="s">
        <v>735</v>
      </c>
      <c r="AF136" s="10" t="s">
        <v>78</v>
      </c>
      <c r="AG136" s="31" t="s">
        <v>27</v>
      </c>
      <c r="AH136" s="11" t="s">
        <v>329</v>
      </c>
      <c r="AI136" s="12">
        <v>12</v>
      </c>
      <c r="AJ136" s="50" t="s">
        <v>27</v>
      </c>
    </row>
    <row r="137" spans="8:36" x14ac:dyDescent="0.25">
      <c r="H137" s="25"/>
      <c r="I137" s="10" t="s">
        <v>874</v>
      </c>
      <c r="J137" s="10" t="s">
        <v>105</v>
      </c>
      <c r="K137" s="10" t="s">
        <v>106</v>
      </c>
      <c r="L137" s="10" t="s">
        <v>875</v>
      </c>
      <c r="M137" s="10" t="s">
        <v>876</v>
      </c>
      <c r="N137" s="10" t="s">
        <v>32</v>
      </c>
      <c r="O137" s="10" t="s">
        <v>31</v>
      </c>
      <c r="AC137" s="10" t="s">
        <v>737</v>
      </c>
      <c r="AD137" s="10" t="str">
        <f t="shared" si="10"/>
        <v>ListDescArt074_Baixa_N/A</v>
      </c>
      <c r="AE137" s="10" t="s">
        <v>738</v>
      </c>
      <c r="AF137" s="10" t="s">
        <v>47</v>
      </c>
      <c r="AG137" s="31" t="s">
        <v>27</v>
      </c>
      <c r="AH137" s="11" t="s">
        <v>877</v>
      </c>
      <c r="AI137" s="12">
        <v>0.5</v>
      </c>
      <c r="AJ137" s="50" t="s">
        <v>878</v>
      </c>
    </row>
    <row r="138" spans="8:36" x14ac:dyDescent="0.25">
      <c r="H138" s="25"/>
      <c r="I138" s="10" t="s">
        <v>879</v>
      </c>
      <c r="J138" s="10" t="s">
        <v>105</v>
      </c>
      <c r="K138" s="10" t="s">
        <v>106</v>
      </c>
      <c r="L138" s="10" t="s">
        <v>880</v>
      </c>
      <c r="M138" s="10" t="s">
        <v>881</v>
      </c>
      <c r="N138" s="10" t="s">
        <v>32</v>
      </c>
      <c r="O138" s="10" t="s">
        <v>31</v>
      </c>
      <c r="AC138" s="10"/>
      <c r="AD138" s="10" t="str">
        <f t="shared" si="10"/>
        <v>ListDescArt074_Média_N/A</v>
      </c>
      <c r="AE138" s="10" t="s">
        <v>738</v>
      </c>
      <c r="AF138" s="10" t="s">
        <v>63</v>
      </c>
      <c r="AG138" s="31" t="s">
        <v>27</v>
      </c>
      <c r="AH138" s="11" t="s">
        <v>877</v>
      </c>
      <c r="AI138" s="12">
        <v>2</v>
      </c>
      <c r="AJ138" s="50" t="s">
        <v>882</v>
      </c>
    </row>
    <row r="139" spans="8:36" x14ac:dyDescent="0.25">
      <c r="H139" s="10"/>
      <c r="I139" s="10" t="s">
        <v>883</v>
      </c>
      <c r="J139" s="10" t="s">
        <v>26</v>
      </c>
      <c r="K139" s="26" t="s">
        <v>27</v>
      </c>
      <c r="L139" s="35" t="s">
        <v>884</v>
      </c>
      <c r="M139" t="s">
        <v>885</v>
      </c>
      <c r="N139" s="10" t="s">
        <v>32</v>
      </c>
      <c r="O139" s="10" t="s">
        <v>31</v>
      </c>
      <c r="AC139" s="10"/>
      <c r="AD139" s="10" t="str">
        <f t="shared" si="10"/>
        <v>ListDescArt074_Alta_N/A</v>
      </c>
      <c r="AE139" s="10" t="s">
        <v>738</v>
      </c>
      <c r="AF139" s="10" t="s">
        <v>78</v>
      </c>
      <c r="AG139" s="31" t="s">
        <v>27</v>
      </c>
      <c r="AH139" s="11" t="s">
        <v>877</v>
      </c>
      <c r="AI139" s="12">
        <v>6</v>
      </c>
      <c r="AJ139" s="50" t="s">
        <v>886</v>
      </c>
    </row>
    <row r="140" spans="8:36" x14ac:dyDescent="0.25">
      <c r="H140" s="48" t="s">
        <v>287</v>
      </c>
      <c r="I140" s="49" t="s">
        <v>887</v>
      </c>
      <c r="J140" s="10" t="s">
        <v>105</v>
      </c>
      <c r="K140" s="10" t="s">
        <v>106</v>
      </c>
      <c r="L140" s="10" t="s">
        <v>888</v>
      </c>
      <c r="M140" s="10" t="s">
        <v>889</v>
      </c>
      <c r="N140" s="10" t="s">
        <v>32</v>
      </c>
      <c r="O140" s="10" t="s">
        <v>31</v>
      </c>
      <c r="AC140" s="10" t="s">
        <v>740</v>
      </c>
      <c r="AD140" s="10" t="str">
        <f t="shared" si="10"/>
        <v>ListDescArt075_N/A_N/A</v>
      </c>
      <c r="AE140" s="10" t="s">
        <v>741</v>
      </c>
      <c r="AF140" s="10" t="s">
        <v>27</v>
      </c>
      <c r="AG140" s="31" t="s">
        <v>27</v>
      </c>
      <c r="AH140" s="11" t="s">
        <v>347</v>
      </c>
      <c r="AI140" s="12">
        <v>8</v>
      </c>
      <c r="AJ140" s="50" t="s">
        <v>890</v>
      </c>
    </row>
    <row r="141" spans="8:36" x14ac:dyDescent="0.25">
      <c r="H141" s="25"/>
      <c r="I141" s="10" t="s">
        <v>891</v>
      </c>
      <c r="J141" s="10" t="s">
        <v>105</v>
      </c>
      <c r="K141" s="10" t="s">
        <v>106</v>
      </c>
      <c r="L141" s="10" t="s">
        <v>892</v>
      </c>
      <c r="M141" s="10" t="s">
        <v>893</v>
      </c>
      <c r="N141" s="10" t="s">
        <v>32</v>
      </c>
      <c r="O141" s="10" t="s">
        <v>31</v>
      </c>
      <c r="AC141" s="10" t="s">
        <v>743</v>
      </c>
      <c r="AD141" s="10" t="str">
        <f t="shared" si="10"/>
        <v>ListDescArt076_N/A_N/A</v>
      </c>
      <c r="AE141" s="10" t="s">
        <v>744</v>
      </c>
      <c r="AF141" s="31" t="s">
        <v>27</v>
      </c>
      <c r="AG141" s="31" t="s">
        <v>27</v>
      </c>
      <c r="AH141" s="11" t="s">
        <v>877</v>
      </c>
      <c r="AI141" s="12">
        <v>1.5</v>
      </c>
      <c r="AJ141" s="50" t="s">
        <v>27</v>
      </c>
    </row>
    <row r="142" spans="8:36" x14ac:dyDescent="0.25">
      <c r="H142" s="10"/>
      <c r="I142" s="10" t="s">
        <v>894</v>
      </c>
      <c r="J142" s="10" t="s">
        <v>271</v>
      </c>
      <c r="K142" s="10" t="s">
        <v>272</v>
      </c>
      <c r="L142" s="10" t="s">
        <v>895</v>
      </c>
      <c r="M142" s="10" t="s">
        <v>896</v>
      </c>
      <c r="N142" s="10" t="s">
        <v>32</v>
      </c>
      <c r="O142" s="10" t="s">
        <v>31</v>
      </c>
      <c r="AC142" s="10" t="s">
        <v>748</v>
      </c>
      <c r="AD142" s="10" t="str">
        <f t="shared" ref="AD142:AD147" si="11">CONCATENATE(AE142,"_",AF142,"_",AG142)</f>
        <v>ListDescArt077_N/A_N/A</v>
      </c>
      <c r="AE142" s="10" t="s">
        <v>749</v>
      </c>
      <c r="AF142" s="31" t="s">
        <v>27</v>
      </c>
      <c r="AG142" s="31" t="s">
        <v>27</v>
      </c>
      <c r="AH142" s="11" t="s">
        <v>877</v>
      </c>
      <c r="AI142" s="12">
        <v>0.75</v>
      </c>
      <c r="AJ142" s="50" t="s">
        <v>27</v>
      </c>
    </row>
    <row r="143" spans="8:36" x14ac:dyDescent="0.25">
      <c r="H143" s="10"/>
      <c r="I143" s="10" t="s">
        <v>897</v>
      </c>
      <c r="J143" s="10" t="s">
        <v>271</v>
      </c>
      <c r="K143" s="10" t="s">
        <v>272</v>
      </c>
      <c r="L143" s="10" t="s">
        <v>898</v>
      </c>
      <c r="M143" s="10" t="s">
        <v>899</v>
      </c>
      <c r="N143" s="10" t="s">
        <v>32</v>
      </c>
      <c r="O143" s="10" t="s">
        <v>31</v>
      </c>
      <c r="AC143" s="10" t="s">
        <v>752</v>
      </c>
      <c r="AD143" s="10" t="str">
        <f t="shared" si="11"/>
        <v>ListDescArt078_N/A_N/A</v>
      </c>
      <c r="AE143" s="10" t="s">
        <v>753</v>
      </c>
      <c r="AF143" s="10" t="s">
        <v>27</v>
      </c>
      <c r="AG143" s="31" t="s">
        <v>27</v>
      </c>
      <c r="AH143" s="11" t="s">
        <v>900</v>
      </c>
      <c r="AI143" s="12">
        <v>2</v>
      </c>
      <c r="AJ143" s="50" t="s">
        <v>901</v>
      </c>
    </row>
    <row r="144" spans="8:36" x14ac:dyDescent="0.25">
      <c r="H144" s="25" t="s">
        <v>297</v>
      </c>
      <c r="I144" s="10" t="s">
        <v>902</v>
      </c>
      <c r="J144" s="10" t="s">
        <v>44</v>
      </c>
      <c r="K144" s="30" t="s">
        <v>45</v>
      </c>
      <c r="L144" s="10" t="s">
        <v>903</v>
      </c>
      <c r="M144" s="10" t="s">
        <v>904</v>
      </c>
      <c r="N144" s="25" t="s">
        <v>32</v>
      </c>
      <c r="O144" s="10" t="s">
        <v>31</v>
      </c>
      <c r="AC144" s="10" t="s">
        <v>757</v>
      </c>
      <c r="AD144" s="10" t="str">
        <f t="shared" si="11"/>
        <v>ListDescArt079_Baixa_N/A</v>
      </c>
      <c r="AE144" s="10" t="s">
        <v>758</v>
      </c>
      <c r="AF144" s="10" t="s">
        <v>47</v>
      </c>
      <c r="AG144" s="31" t="s">
        <v>27</v>
      </c>
      <c r="AH144" s="11" t="s">
        <v>877</v>
      </c>
      <c r="AI144" s="12">
        <v>10</v>
      </c>
      <c r="AJ144" s="50" t="s">
        <v>905</v>
      </c>
    </row>
    <row r="145" spans="8:36" x14ac:dyDescent="0.25">
      <c r="H145" s="25"/>
      <c r="I145" s="10" t="s">
        <v>906</v>
      </c>
      <c r="J145" s="10" t="s">
        <v>44</v>
      </c>
      <c r="K145" s="30" t="s">
        <v>45</v>
      </c>
      <c r="L145" s="10" t="s">
        <v>907</v>
      </c>
      <c r="M145" s="10" t="s">
        <v>908</v>
      </c>
      <c r="N145" s="10" t="s">
        <v>32</v>
      </c>
      <c r="O145" s="10" t="s">
        <v>353</v>
      </c>
      <c r="AC145" s="10"/>
      <c r="AD145" s="10" t="str">
        <f t="shared" si="11"/>
        <v>ListDescArt079_Média_N/A</v>
      </c>
      <c r="AE145" s="10" t="s">
        <v>758</v>
      </c>
      <c r="AF145" s="10" t="s">
        <v>63</v>
      </c>
      <c r="AG145" s="31" t="s">
        <v>27</v>
      </c>
      <c r="AH145" s="11" t="s">
        <v>877</v>
      </c>
      <c r="AI145" s="12">
        <v>20</v>
      </c>
      <c r="AJ145" s="50" t="s">
        <v>909</v>
      </c>
    </row>
    <row r="146" spans="8:36" x14ac:dyDescent="0.25">
      <c r="H146" s="25"/>
      <c r="I146" s="10" t="s">
        <v>910</v>
      </c>
      <c r="J146" s="10" t="s">
        <v>204</v>
      </c>
      <c r="K146" s="30" t="s">
        <v>205</v>
      </c>
      <c r="L146" s="10" t="s">
        <v>911</v>
      </c>
      <c r="M146" s="10" t="s">
        <v>912</v>
      </c>
      <c r="N146" s="10" t="s">
        <v>32</v>
      </c>
      <c r="O146" s="10" t="s">
        <v>31</v>
      </c>
      <c r="AC146" s="10"/>
      <c r="AD146" s="10" t="str">
        <f t="shared" si="11"/>
        <v>ListDescArt079_Alta_N/A</v>
      </c>
      <c r="AE146" s="10" t="s">
        <v>758</v>
      </c>
      <c r="AF146" s="10" t="s">
        <v>78</v>
      </c>
      <c r="AG146" s="31" t="s">
        <v>27</v>
      </c>
      <c r="AH146" s="11" t="s">
        <v>877</v>
      </c>
      <c r="AI146" s="12">
        <v>30</v>
      </c>
      <c r="AJ146" s="50" t="s">
        <v>913</v>
      </c>
    </row>
    <row r="147" spans="8:36" x14ac:dyDescent="0.25">
      <c r="H147" s="25"/>
      <c r="I147" s="51" t="s">
        <v>914</v>
      </c>
      <c r="J147" s="10" t="s">
        <v>204</v>
      </c>
      <c r="K147" s="30" t="s">
        <v>205</v>
      </c>
      <c r="L147" s="10" t="s">
        <v>915</v>
      </c>
      <c r="M147" s="10" t="s">
        <v>916</v>
      </c>
      <c r="N147" s="10" t="s">
        <v>32</v>
      </c>
      <c r="O147" s="10" t="s">
        <v>31</v>
      </c>
      <c r="AC147" s="10" t="s">
        <v>760</v>
      </c>
      <c r="AD147" s="10" t="str">
        <f t="shared" si="11"/>
        <v>ListDescArt080_Baixa_N/A</v>
      </c>
      <c r="AE147" s="10" t="s">
        <v>761</v>
      </c>
      <c r="AF147" s="10" t="s">
        <v>47</v>
      </c>
      <c r="AG147" s="31" t="s">
        <v>27</v>
      </c>
      <c r="AH147" s="11" t="s">
        <v>877</v>
      </c>
      <c r="AI147" s="12">
        <v>5</v>
      </c>
      <c r="AJ147" s="50" t="s">
        <v>917</v>
      </c>
    </row>
    <row r="148" spans="8:36" x14ac:dyDescent="0.25">
      <c r="H148" s="25"/>
      <c r="I148" s="10" t="s">
        <v>918</v>
      </c>
      <c r="J148" s="10" t="s">
        <v>204</v>
      </c>
      <c r="K148" s="30" t="s">
        <v>205</v>
      </c>
      <c r="L148" s="10" t="s">
        <v>919</v>
      </c>
      <c r="M148" s="10" t="s">
        <v>920</v>
      </c>
      <c r="N148" s="10" t="s">
        <v>32</v>
      </c>
      <c r="O148" s="10" t="s">
        <v>31</v>
      </c>
      <c r="AC148" s="10"/>
      <c r="AD148" s="10" t="str">
        <f t="shared" ref="AD148:AD151" si="12">CONCATENATE(AE148,"_",AF148,"_",AG148)</f>
        <v>ListDescArt080_Média_N/A</v>
      </c>
      <c r="AE148" s="10" t="s">
        <v>761</v>
      </c>
      <c r="AF148" s="10" t="s">
        <v>63</v>
      </c>
      <c r="AG148" s="31" t="s">
        <v>27</v>
      </c>
      <c r="AH148" s="11" t="s">
        <v>877</v>
      </c>
      <c r="AI148" s="12">
        <v>10</v>
      </c>
      <c r="AJ148" s="50" t="s">
        <v>921</v>
      </c>
    </row>
    <row r="149" spans="8:36" x14ac:dyDescent="0.25">
      <c r="H149" s="25"/>
      <c r="I149" s="10" t="s">
        <v>922</v>
      </c>
      <c r="J149" s="10" t="s">
        <v>204</v>
      </c>
      <c r="K149" s="30" t="s">
        <v>205</v>
      </c>
      <c r="L149" s="10" t="s">
        <v>923</v>
      </c>
      <c r="M149" s="10" t="s">
        <v>924</v>
      </c>
      <c r="N149" s="10" t="s">
        <v>32</v>
      </c>
      <c r="O149" s="10" t="s">
        <v>31</v>
      </c>
      <c r="AC149" s="10"/>
      <c r="AD149" s="10" t="str">
        <f t="shared" si="12"/>
        <v>ListDescArt080_Alta_N/A</v>
      </c>
      <c r="AE149" s="10" t="s">
        <v>761</v>
      </c>
      <c r="AF149" s="10" t="s">
        <v>78</v>
      </c>
      <c r="AG149" s="31" t="s">
        <v>27</v>
      </c>
      <c r="AH149" s="11" t="s">
        <v>877</v>
      </c>
      <c r="AI149" s="12">
        <v>15</v>
      </c>
      <c r="AJ149" s="50" t="s">
        <v>925</v>
      </c>
    </row>
    <row r="150" spans="8:36" x14ac:dyDescent="0.25">
      <c r="H150" s="10"/>
      <c r="I150" s="10" t="s">
        <v>926</v>
      </c>
      <c r="J150" s="10" t="s">
        <v>204</v>
      </c>
      <c r="K150" s="30" t="s">
        <v>205</v>
      </c>
      <c r="L150" s="10" t="s">
        <v>927</v>
      </c>
      <c r="M150" s="10" t="s">
        <v>928</v>
      </c>
      <c r="N150" s="25" t="s">
        <v>46</v>
      </c>
      <c r="O150" s="10" t="s">
        <v>31</v>
      </c>
      <c r="AC150" s="10" t="s">
        <v>764</v>
      </c>
      <c r="AD150" s="10" t="str">
        <f t="shared" si="12"/>
        <v>ListDescArt081_N/A_N/A</v>
      </c>
      <c r="AE150" s="10" t="s">
        <v>765</v>
      </c>
      <c r="AF150" s="10" t="s">
        <v>27</v>
      </c>
      <c r="AG150" s="31" t="s">
        <v>27</v>
      </c>
      <c r="AH150" s="11" t="s">
        <v>900</v>
      </c>
      <c r="AI150" s="12">
        <v>35</v>
      </c>
      <c r="AJ150" s="50" t="s">
        <v>901</v>
      </c>
    </row>
    <row r="151" spans="8:36" x14ac:dyDescent="0.25">
      <c r="H151" s="10"/>
      <c r="I151" s="10" t="s">
        <v>929</v>
      </c>
      <c r="J151" s="10" t="s">
        <v>204</v>
      </c>
      <c r="K151" s="30" t="s">
        <v>205</v>
      </c>
      <c r="L151" s="10" t="s">
        <v>930</v>
      </c>
      <c r="M151" s="10" t="s">
        <v>931</v>
      </c>
      <c r="N151" s="10" t="s">
        <v>32</v>
      </c>
      <c r="O151" s="10" t="s">
        <v>31</v>
      </c>
      <c r="AC151" s="10" t="s">
        <v>767</v>
      </c>
      <c r="AD151" s="10" t="str">
        <f t="shared" si="12"/>
        <v>ListDescArt210_Baixa_N/A</v>
      </c>
      <c r="AE151" s="10" t="s">
        <v>768</v>
      </c>
      <c r="AF151" s="10" t="s">
        <v>47</v>
      </c>
      <c r="AG151" s="31" t="s">
        <v>27</v>
      </c>
      <c r="AH151" s="11" t="s">
        <v>877</v>
      </c>
      <c r="AI151" s="12">
        <v>10</v>
      </c>
      <c r="AJ151" s="10" t="s">
        <v>932</v>
      </c>
    </row>
    <row r="152" spans="8:36" x14ac:dyDescent="0.25">
      <c r="H152" s="10"/>
      <c r="I152" s="10" t="s">
        <v>933</v>
      </c>
      <c r="J152" s="10" t="s">
        <v>204</v>
      </c>
      <c r="K152" s="30" t="s">
        <v>205</v>
      </c>
      <c r="L152" s="10" t="s">
        <v>934</v>
      </c>
      <c r="M152" s="10" t="s">
        <v>935</v>
      </c>
      <c r="N152" s="10" t="s">
        <v>32</v>
      </c>
      <c r="O152" s="10" t="s">
        <v>31</v>
      </c>
      <c r="AC152" s="10"/>
      <c r="AD152" s="10" t="str">
        <f t="shared" ref="AD152:AD159" si="13">CONCATENATE(AE152,"_",AF152,"_",AG152)</f>
        <v>ListDescArt210_Média_N/A</v>
      </c>
      <c r="AE152" s="10" t="s">
        <v>768</v>
      </c>
      <c r="AF152" s="10" t="s">
        <v>63</v>
      </c>
      <c r="AG152" s="31" t="s">
        <v>27</v>
      </c>
      <c r="AH152" s="11" t="s">
        <v>877</v>
      </c>
      <c r="AI152" s="12">
        <v>20</v>
      </c>
      <c r="AJ152" s="10" t="s">
        <v>936</v>
      </c>
    </row>
    <row r="153" spans="8:36" x14ac:dyDescent="0.25">
      <c r="H153" s="10"/>
      <c r="I153" s="10" t="s">
        <v>937</v>
      </c>
      <c r="J153" s="10" t="s">
        <v>204</v>
      </c>
      <c r="K153" s="30" t="s">
        <v>205</v>
      </c>
      <c r="L153" s="10" t="s">
        <v>938</v>
      </c>
      <c r="M153" s="10" t="s">
        <v>939</v>
      </c>
      <c r="N153" s="10" t="s">
        <v>32</v>
      </c>
      <c r="O153" s="10" t="s">
        <v>31</v>
      </c>
      <c r="AC153" s="10"/>
      <c r="AD153" s="10" t="str">
        <f t="shared" si="13"/>
        <v>ListDescArt210_Alta_N/A</v>
      </c>
      <c r="AE153" s="10" t="s">
        <v>768</v>
      </c>
      <c r="AF153" s="10" t="s">
        <v>78</v>
      </c>
      <c r="AG153" s="31" t="s">
        <v>27</v>
      </c>
      <c r="AH153" s="11" t="s">
        <v>877</v>
      </c>
      <c r="AI153" s="12">
        <v>30</v>
      </c>
      <c r="AJ153" s="10" t="s">
        <v>940</v>
      </c>
    </row>
    <row r="154" spans="8:36" x14ac:dyDescent="0.25">
      <c r="H154" s="10"/>
      <c r="I154" s="10" t="s">
        <v>941</v>
      </c>
      <c r="J154" s="10" t="s">
        <v>204</v>
      </c>
      <c r="K154" s="30" t="s">
        <v>205</v>
      </c>
      <c r="L154" s="10" t="s">
        <v>942</v>
      </c>
      <c r="M154" s="10" t="s">
        <v>943</v>
      </c>
      <c r="N154" s="10" t="s">
        <v>32</v>
      </c>
      <c r="O154" s="10" t="s">
        <v>31</v>
      </c>
      <c r="AC154" s="10" t="s">
        <v>771</v>
      </c>
      <c r="AD154" s="10" t="str">
        <f t="shared" si="13"/>
        <v>ListDescArt211_Baixa_N/A</v>
      </c>
      <c r="AE154" s="10" t="s">
        <v>772</v>
      </c>
      <c r="AF154" s="10" t="s">
        <v>47</v>
      </c>
      <c r="AG154" s="31" t="s">
        <v>27</v>
      </c>
      <c r="AH154" s="11" t="s">
        <v>877</v>
      </c>
      <c r="AI154" s="12">
        <v>5</v>
      </c>
      <c r="AJ154" s="10" t="s">
        <v>944</v>
      </c>
    </row>
    <row r="155" spans="8:36" x14ac:dyDescent="0.25">
      <c r="H155" s="10"/>
      <c r="I155" s="10" t="s">
        <v>945</v>
      </c>
      <c r="J155" s="10" t="s">
        <v>217</v>
      </c>
      <c r="K155" s="30" t="s">
        <v>218</v>
      </c>
      <c r="L155" s="10" t="s">
        <v>946</v>
      </c>
      <c r="M155" s="10" t="s">
        <v>947</v>
      </c>
      <c r="N155" s="10" t="s">
        <v>32</v>
      </c>
      <c r="O155" s="10" t="s">
        <v>31</v>
      </c>
      <c r="AC155" s="10"/>
      <c r="AD155" s="10" t="str">
        <f t="shared" si="13"/>
        <v>ListDescArt211_Média_N/A</v>
      </c>
      <c r="AE155" s="10" t="s">
        <v>772</v>
      </c>
      <c r="AF155" s="10" t="s">
        <v>63</v>
      </c>
      <c r="AG155" s="31" t="s">
        <v>27</v>
      </c>
      <c r="AH155" s="11" t="s">
        <v>877</v>
      </c>
      <c r="AI155" s="12">
        <v>10</v>
      </c>
      <c r="AJ155" s="10" t="s">
        <v>936</v>
      </c>
    </row>
    <row r="156" spans="8:36" x14ac:dyDescent="0.25">
      <c r="H156" s="10"/>
      <c r="I156" s="10" t="s">
        <v>948</v>
      </c>
      <c r="J156" s="10" t="s">
        <v>217</v>
      </c>
      <c r="K156" s="30" t="s">
        <v>218</v>
      </c>
      <c r="L156" s="10" t="s">
        <v>949</v>
      </c>
      <c r="M156" s="10" t="s">
        <v>950</v>
      </c>
      <c r="N156" s="10" t="s">
        <v>32</v>
      </c>
      <c r="O156" s="10" t="s">
        <v>31</v>
      </c>
      <c r="AC156" s="10"/>
      <c r="AD156" s="10" t="str">
        <f t="shared" si="13"/>
        <v>ListDescArt211_Alta_N/A</v>
      </c>
      <c r="AE156" s="10" t="s">
        <v>772</v>
      </c>
      <c r="AF156" s="10" t="s">
        <v>78</v>
      </c>
      <c r="AG156" s="31" t="s">
        <v>27</v>
      </c>
      <c r="AH156" s="11" t="s">
        <v>877</v>
      </c>
      <c r="AI156" s="12">
        <v>15</v>
      </c>
      <c r="AJ156" s="10" t="s">
        <v>951</v>
      </c>
    </row>
    <row r="157" spans="8:36" x14ac:dyDescent="0.25">
      <c r="H157" s="10"/>
      <c r="I157" s="10" t="s">
        <v>952</v>
      </c>
      <c r="J157" s="10" t="s">
        <v>217</v>
      </c>
      <c r="K157" s="30" t="s">
        <v>218</v>
      </c>
      <c r="L157" s="10" t="s">
        <v>953</v>
      </c>
      <c r="M157" s="10" t="s">
        <v>954</v>
      </c>
      <c r="N157" s="10" t="s">
        <v>32</v>
      </c>
      <c r="O157" s="10" t="s">
        <v>31</v>
      </c>
      <c r="AC157" s="10" t="s">
        <v>774</v>
      </c>
      <c r="AD157" s="10" t="str">
        <f t="shared" si="13"/>
        <v>ListDescArt212_N/A_N/A</v>
      </c>
      <c r="AE157" s="10" t="s">
        <v>775</v>
      </c>
      <c r="AF157" s="10" t="s">
        <v>27</v>
      </c>
      <c r="AG157" s="31" t="s">
        <v>27</v>
      </c>
      <c r="AH157" s="11" t="s">
        <v>900</v>
      </c>
      <c r="AI157" s="12">
        <v>35</v>
      </c>
      <c r="AJ157" s="10" t="s">
        <v>901</v>
      </c>
    </row>
    <row r="158" spans="8:36" x14ac:dyDescent="0.25">
      <c r="H158" s="10"/>
      <c r="I158" s="10" t="s">
        <v>955</v>
      </c>
      <c r="J158" s="10" t="s">
        <v>217</v>
      </c>
      <c r="K158" s="30" t="s">
        <v>218</v>
      </c>
      <c r="L158" s="10" t="s">
        <v>956</v>
      </c>
      <c r="M158" s="10" t="s">
        <v>957</v>
      </c>
      <c r="N158" s="10" t="s">
        <v>32</v>
      </c>
      <c r="O158" s="10" t="s">
        <v>31</v>
      </c>
      <c r="AC158" s="10" t="s">
        <v>777</v>
      </c>
      <c r="AD158" s="10" t="str">
        <f t="shared" si="13"/>
        <v>ListDescArt310_N/A_N/A</v>
      </c>
      <c r="AE158" s="10" t="s">
        <v>778</v>
      </c>
      <c r="AF158" s="10" t="s">
        <v>27</v>
      </c>
      <c r="AG158" s="31" t="s">
        <v>27</v>
      </c>
      <c r="AH158" s="34" t="s">
        <v>958</v>
      </c>
      <c r="AI158" s="12">
        <v>2</v>
      </c>
      <c r="AJ158" s="10" t="s">
        <v>959</v>
      </c>
    </row>
    <row r="159" spans="8:36" x14ac:dyDescent="0.25">
      <c r="H159" s="10"/>
      <c r="I159" s="10" t="s">
        <v>960</v>
      </c>
      <c r="J159" s="10" t="s">
        <v>217</v>
      </c>
      <c r="K159" s="30" t="s">
        <v>218</v>
      </c>
      <c r="L159" s="10" t="s">
        <v>961</v>
      </c>
      <c r="M159" s="10" t="s">
        <v>962</v>
      </c>
      <c r="N159" s="10" t="s">
        <v>32</v>
      </c>
      <c r="O159" s="10" t="s">
        <v>31</v>
      </c>
      <c r="AC159" s="10" t="s">
        <v>780</v>
      </c>
      <c r="AD159" s="10" t="str">
        <f t="shared" si="13"/>
        <v>ListDescArt452_N/A_N/A</v>
      </c>
      <c r="AE159" s="10" t="s">
        <v>781</v>
      </c>
      <c r="AF159" s="10" t="s">
        <v>27</v>
      </c>
      <c r="AG159" s="31" t="s">
        <v>27</v>
      </c>
      <c r="AH159" s="10" t="s">
        <v>958</v>
      </c>
      <c r="AI159" s="12">
        <v>1</v>
      </c>
      <c r="AJ159" s="10" t="s">
        <v>959</v>
      </c>
    </row>
    <row r="160" spans="8:36" x14ac:dyDescent="0.25">
      <c r="H160" s="10"/>
      <c r="I160" s="10" t="s">
        <v>963</v>
      </c>
      <c r="J160" s="10" t="s">
        <v>217</v>
      </c>
      <c r="K160" s="30" t="s">
        <v>218</v>
      </c>
      <c r="L160" s="10" t="s">
        <v>964</v>
      </c>
      <c r="M160" s="10" t="s">
        <v>965</v>
      </c>
      <c r="N160" s="10" t="s">
        <v>32</v>
      </c>
      <c r="O160" s="10" t="s">
        <v>31</v>
      </c>
      <c r="AC160" s="10" t="s">
        <v>786</v>
      </c>
      <c r="AD160" s="10" t="str">
        <f t="shared" ref="AD160:AD167" si="14">CONCATENATE(AE160,"_",AF160,"_",AG160)</f>
        <v>ListDescArt082_Muito Baixa_N/A</v>
      </c>
      <c r="AE160" s="10" t="s">
        <v>787</v>
      </c>
      <c r="AF160" s="10" t="s">
        <v>120</v>
      </c>
      <c r="AG160" s="31" t="s">
        <v>27</v>
      </c>
      <c r="AH160" s="11" t="s">
        <v>470</v>
      </c>
      <c r="AI160" s="12">
        <v>0.25</v>
      </c>
      <c r="AJ160" s="50" t="s">
        <v>966</v>
      </c>
    </row>
    <row r="161" spans="8:36" x14ac:dyDescent="0.25">
      <c r="H161" s="10"/>
      <c r="I161" s="10" t="s">
        <v>967</v>
      </c>
      <c r="J161" s="10" t="s">
        <v>217</v>
      </c>
      <c r="K161" s="30" t="s">
        <v>218</v>
      </c>
      <c r="L161" s="10" t="s">
        <v>968</v>
      </c>
      <c r="M161" s="10" t="s">
        <v>969</v>
      </c>
      <c r="N161" s="10" t="s">
        <v>32</v>
      </c>
      <c r="O161" s="10" t="s">
        <v>31</v>
      </c>
      <c r="AC161" s="10"/>
      <c r="AD161" s="10" t="str">
        <f t="shared" si="14"/>
        <v>ListDescArt082_Baixa_N/A</v>
      </c>
      <c r="AE161" s="10" t="s">
        <v>787</v>
      </c>
      <c r="AF161" s="10" t="s">
        <v>47</v>
      </c>
      <c r="AG161" s="31" t="s">
        <v>27</v>
      </c>
      <c r="AH161" s="11" t="s">
        <v>470</v>
      </c>
      <c r="AI161" s="12">
        <v>0.6</v>
      </c>
      <c r="AJ161" s="10" t="s">
        <v>970</v>
      </c>
    </row>
    <row r="162" spans="8:36" x14ac:dyDescent="0.25">
      <c r="H162" s="10"/>
      <c r="I162" s="10" t="s">
        <v>971</v>
      </c>
      <c r="J162" s="10" t="s">
        <v>217</v>
      </c>
      <c r="K162" s="30" t="s">
        <v>218</v>
      </c>
      <c r="L162" s="10" t="s">
        <v>972</v>
      </c>
      <c r="M162" s="10" t="s">
        <v>973</v>
      </c>
      <c r="N162" s="10" t="s">
        <v>32</v>
      </c>
      <c r="O162" s="10" t="s">
        <v>31</v>
      </c>
      <c r="AC162" s="10"/>
      <c r="AD162" s="10" t="str">
        <f t="shared" si="14"/>
        <v>ListDescArt082_Média_N/A</v>
      </c>
      <c r="AE162" s="10" t="s">
        <v>787</v>
      </c>
      <c r="AF162" s="10" t="s">
        <v>63</v>
      </c>
      <c r="AG162" s="31" t="s">
        <v>27</v>
      </c>
      <c r="AH162" s="11" t="s">
        <v>470</v>
      </c>
      <c r="AI162" s="12">
        <v>1</v>
      </c>
      <c r="AJ162" s="10" t="s">
        <v>974</v>
      </c>
    </row>
    <row r="163" spans="8:36" x14ac:dyDescent="0.25">
      <c r="H163" s="10"/>
      <c r="I163" s="10" t="s">
        <v>975</v>
      </c>
      <c r="J163" s="10" t="s">
        <v>217</v>
      </c>
      <c r="K163" s="30" t="s">
        <v>218</v>
      </c>
      <c r="L163" s="10" t="s">
        <v>976</v>
      </c>
      <c r="M163" s="10" t="s">
        <v>977</v>
      </c>
      <c r="N163" s="10" t="s">
        <v>32</v>
      </c>
      <c r="O163" s="10" t="s">
        <v>31</v>
      </c>
      <c r="AC163" s="10"/>
      <c r="AD163" s="10" t="str">
        <f t="shared" si="14"/>
        <v>ListDescArt082_Alta_N/A</v>
      </c>
      <c r="AE163" s="10" t="s">
        <v>787</v>
      </c>
      <c r="AF163" s="10" t="s">
        <v>78</v>
      </c>
      <c r="AG163" s="31" t="s">
        <v>27</v>
      </c>
      <c r="AH163" s="11" t="s">
        <v>470</v>
      </c>
      <c r="AI163" s="12">
        <v>1.25</v>
      </c>
      <c r="AJ163" s="10" t="s">
        <v>978</v>
      </c>
    </row>
    <row r="164" spans="8:36" x14ac:dyDescent="0.25">
      <c r="H164" s="10"/>
      <c r="I164" s="10" t="s">
        <v>979</v>
      </c>
      <c r="J164" s="10" t="s">
        <v>228</v>
      </c>
      <c r="K164" s="30" t="s">
        <v>229</v>
      </c>
      <c r="L164" s="10" t="s">
        <v>980</v>
      </c>
      <c r="M164" s="10" t="s">
        <v>981</v>
      </c>
      <c r="N164" s="10" t="s">
        <v>32</v>
      </c>
      <c r="O164" s="10" t="s">
        <v>31</v>
      </c>
      <c r="AC164" s="10" t="s">
        <v>790</v>
      </c>
      <c r="AD164" s="10" t="str">
        <f t="shared" si="14"/>
        <v>ListDescArt083_Muito Baixa_N/A</v>
      </c>
      <c r="AE164" s="10" t="s">
        <v>791</v>
      </c>
      <c r="AF164" s="10" t="s">
        <v>120</v>
      </c>
      <c r="AG164" s="31" t="s">
        <v>27</v>
      </c>
      <c r="AH164" s="11" t="s">
        <v>470</v>
      </c>
      <c r="AI164" s="12">
        <v>0.15</v>
      </c>
      <c r="AJ164" s="50" t="s">
        <v>966</v>
      </c>
    </row>
    <row r="165" spans="8:36" x14ac:dyDescent="0.25">
      <c r="H165" s="10"/>
      <c r="I165" s="52" t="s">
        <v>982</v>
      </c>
      <c r="J165" s="10" t="s">
        <v>228</v>
      </c>
      <c r="K165" s="30" t="s">
        <v>229</v>
      </c>
      <c r="L165" s="10" t="s">
        <v>983</v>
      </c>
      <c r="M165" s="10" t="s">
        <v>984</v>
      </c>
      <c r="N165" s="10" t="s">
        <v>32</v>
      </c>
      <c r="O165" s="10" t="s">
        <v>31</v>
      </c>
      <c r="AC165" s="10"/>
      <c r="AD165" s="10" t="str">
        <f t="shared" si="14"/>
        <v>ListDescArt083_Baixa_N/A</v>
      </c>
      <c r="AE165" s="10" t="s">
        <v>791</v>
      </c>
      <c r="AF165" s="10" t="s">
        <v>47</v>
      </c>
      <c r="AG165" s="31" t="s">
        <v>27</v>
      </c>
      <c r="AH165" s="11" t="s">
        <v>470</v>
      </c>
      <c r="AI165" s="12">
        <v>0.3</v>
      </c>
      <c r="AJ165" s="10" t="s">
        <v>970</v>
      </c>
    </row>
    <row r="166" spans="8:36" x14ac:dyDescent="0.25">
      <c r="H166" s="10"/>
      <c r="I166" s="10" t="s">
        <v>985</v>
      </c>
      <c r="J166" s="10" t="s">
        <v>237</v>
      </c>
      <c r="K166" s="10" t="s">
        <v>238</v>
      </c>
      <c r="L166" s="10" t="s">
        <v>986</v>
      </c>
      <c r="M166" t="s">
        <v>987</v>
      </c>
      <c r="N166" s="25" t="s">
        <v>46</v>
      </c>
      <c r="O166" s="10" t="s">
        <v>31</v>
      </c>
      <c r="AC166" s="10"/>
      <c r="AD166" s="10" t="str">
        <f t="shared" si="14"/>
        <v>ListDescArt083_Média_N/A</v>
      </c>
      <c r="AE166" s="10" t="s">
        <v>791</v>
      </c>
      <c r="AF166" s="10" t="s">
        <v>63</v>
      </c>
      <c r="AG166" s="31" t="s">
        <v>27</v>
      </c>
      <c r="AH166" s="11" t="s">
        <v>470</v>
      </c>
      <c r="AI166" s="12">
        <v>0.5</v>
      </c>
      <c r="AJ166" s="10" t="s">
        <v>974</v>
      </c>
    </row>
    <row r="167" spans="8:36" x14ac:dyDescent="0.25">
      <c r="H167" s="10"/>
      <c r="I167" s="10" t="s">
        <v>988</v>
      </c>
      <c r="J167" s="10" t="s">
        <v>247</v>
      </c>
      <c r="K167" s="10" t="s">
        <v>248</v>
      </c>
      <c r="L167" s="10" t="s">
        <v>989</v>
      </c>
      <c r="M167" s="10" t="s">
        <v>990</v>
      </c>
      <c r="N167" s="25" t="s">
        <v>206</v>
      </c>
      <c r="O167" s="10" t="s">
        <v>31</v>
      </c>
      <c r="AC167" s="10"/>
      <c r="AD167" s="10" t="str">
        <f t="shared" si="14"/>
        <v>ListDescArt083_Alta_N/A</v>
      </c>
      <c r="AE167" s="10" t="s">
        <v>791</v>
      </c>
      <c r="AF167" s="10" t="s">
        <v>78</v>
      </c>
      <c r="AG167" s="31" t="s">
        <v>27</v>
      </c>
      <c r="AH167" s="11" t="s">
        <v>470</v>
      </c>
      <c r="AI167" s="12">
        <v>0.65</v>
      </c>
      <c r="AJ167" s="10" t="s">
        <v>978</v>
      </c>
    </row>
    <row r="168" spans="8:36" x14ac:dyDescent="0.25">
      <c r="H168" s="10"/>
      <c r="I168" s="10" t="s">
        <v>991</v>
      </c>
      <c r="J168" s="10" t="s">
        <v>247</v>
      </c>
      <c r="K168" s="10" t="s">
        <v>248</v>
      </c>
      <c r="L168" s="10" t="s">
        <v>992</v>
      </c>
      <c r="M168" s="10" t="s">
        <v>993</v>
      </c>
      <c r="N168" s="25" t="s">
        <v>30</v>
      </c>
      <c r="O168" s="10" t="s">
        <v>31</v>
      </c>
      <c r="AC168" s="10" t="s">
        <v>794</v>
      </c>
      <c r="AD168" s="10" t="str">
        <f t="shared" ref="AD168:AD184" si="15">CONCATENATE(AE168,"_",AF168,"_",AG168)</f>
        <v>ListDescArt084_N/A_N/A</v>
      </c>
      <c r="AE168" s="10" t="s">
        <v>795</v>
      </c>
      <c r="AF168" s="10" t="s">
        <v>27</v>
      </c>
      <c r="AG168" s="31" t="s">
        <v>27</v>
      </c>
      <c r="AH168" s="11" t="s">
        <v>994</v>
      </c>
      <c r="AI168" s="12">
        <v>0.5</v>
      </c>
      <c r="AJ168" s="50" t="s">
        <v>901</v>
      </c>
    </row>
    <row r="169" spans="8:36" x14ac:dyDescent="0.25">
      <c r="H169" s="10"/>
      <c r="I169" s="10" t="s">
        <v>995</v>
      </c>
      <c r="J169" s="10" t="s">
        <v>247</v>
      </c>
      <c r="K169" s="10" t="s">
        <v>248</v>
      </c>
      <c r="L169" s="10" t="s">
        <v>996</v>
      </c>
      <c r="M169" s="10" t="s">
        <v>997</v>
      </c>
      <c r="N169" s="10" t="s">
        <v>32</v>
      </c>
      <c r="O169" s="10" t="s">
        <v>31</v>
      </c>
      <c r="AC169" s="10" t="s">
        <v>798</v>
      </c>
      <c r="AD169" s="10" t="str">
        <f t="shared" si="15"/>
        <v>ListDescArt085_Baixa_N/A</v>
      </c>
      <c r="AE169" s="10" t="s">
        <v>799</v>
      </c>
      <c r="AF169" s="10" t="s">
        <v>47</v>
      </c>
      <c r="AG169" s="31" t="s">
        <v>27</v>
      </c>
      <c r="AH169" s="11" t="s">
        <v>877</v>
      </c>
      <c r="AI169" s="12">
        <v>2</v>
      </c>
      <c r="AJ169" s="50" t="s">
        <v>998</v>
      </c>
    </row>
    <row r="170" spans="8:36" x14ac:dyDescent="0.25">
      <c r="H170" s="10"/>
      <c r="I170" s="10" t="s">
        <v>999</v>
      </c>
      <c r="J170" s="10" t="s">
        <v>247</v>
      </c>
      <c r="K170" s="10" t="s">
        <v>248</v>
      </c>
      <c r="L170" s="10" t="s">
        <v>1000</v>
      </c>
      <c r="M170" s="10" t="s">
        <v>1001</v>
      </c>
      <c r="N170" s="25" t="s">
        <v>206</v>
      </c>
      <c r="O170" s="10" t="s">
        <v>31</v>
      </c>
      <c r="AC170" s="10"/>
      <c r="AD170" s="10" t="str">
        <f t="shared" si="15"/>
        <v>ListDescArt085_Média_N/A</v>
      </c>
      <c r="AE170" s="10" t="s">
        <v>799</v>
      </c>
      <c r="AF170" s="10" t="s">
        <v>63</v>
      </c>
      <c r="AG170" s="31" t="s">
        <v>27</v>
      </c>
      <c r="AH170" s="11" t="s">
        <v>877</v>
      </c>
      <c r="AI170" s="12">
        <v>4</v>
      </c>
      <c r="AJ170" s="50" t="s">
        <v>1002</v>
      </c>
    </row>
    <row r="171" spans="8:36" x14ac:dyDescent="0.25">
      <c r="H171" s="10"/>
      <c r="I171" s="10" t="s">
        <v>1003</v>
      </c>
      <c r="J171" s="10" t="s">
        <v>247</v>
      </c>
      <c r="K171" s="10" t="s">
        <v>248</v>
      </c>
      <c r="L171" s="10" t="s">
        <v>1004</v>
      </c>
      <c r="M171" s="10" t="s">
        <v>1005</v>
      </c>
      <c r="N171" s="25" t="s">
        <v>206</v>
      </c>
      <c r="O171" s="10" t="s">
        <v>31</v>
      </c>
      <c r="AC171" s="10"/>
      <c r="AD171" s="10" t="str">
        <f t="shared" si="15"/>
        <v>ListDescArt085_Alta_N/A</v>
      </c>
      <c r="AE171" s="10" t="s">
        <v>799</v>
      </c>
      <c r="AF171" s="10" t="s">
        <v>78</v>
      </c>
      <c r="AG171" s="31" t="s">
        <v>27</v>
      </c>
      <c r="AH171" s="11" t="s">
        <v>877</v>
      </c>
      <c r="AI171" s="12">
        <v>8</v>
      </c>
      <c r="AJ171" s="50" t="s">
        <v>1006</v>
      </c>
    </row>
    <row r="172" spans="8:36" x14ac:dyDescent="0.25">
      <c r="H172" s="10"/>
      <c r="I172" s="10" t="s">
        <v>1007</v>
      </c>
      <c r="J172" s="10" t="s">
        <v>247</v>
      </c>
      <c r="K172" s="10" t="s">
        <v>248</v>
      </c>
      <c r="L172" s="10" t="s">
        <v>1008</v>
      </c>
      <c r="M172" s="10" t="s">
        <v>1009</v>
      </c>
      <c r="N172" s="10" t="s">
        <v>32</v>
      </c>
      <c r="O172" s="10" t="s">
        <v>31</v>
      </c>
      <c r="AC172" s="10" t="s">
        <v>802</v>
      </c>
      <c r="AD172" s="10" t="str">
        <f t="shared" si="15"/>
        <v>ListDescArt086_Baixa_N/A</v>
      </c>
      <c r="AE172" s="10" t="s">
        <v>803</v>
      </c>
      <c r="AF172" s="10" t="s">
        <v>47</v>
      </c>
      <c r="AG172" s="31" t="s">
        <v>27</v>
      </c>
      <c r="AH172" s="11" t="s">
        <v>877</v>
      </c>
      <c r="AI172" s="12">
        <v>1</v>
      </c>
      <c r="AJ172" s="50" t="s">
        <v>998</v>
      </c>
    </row>
    <row r="173" spans="8:36" x14ac:dyDescent="0.25">
      <c r="H173" s="10"/>
      <c r="I173" s="10" t="s">
        <v>1010</v>
      </c>
      <c r="J173" s="10" t="s">
        <v>247</v>
      </c>
      <c r="K173" s="10" t="s">
        <v>248</v>
      </c>
      <c r="L173" s="10" t="s">
        <v>1011</v>
      </c>
      <c r="M173" s="10" t="s">
        <v>1012</v>
      </c>
      <c r="N173" s="10" t="s">
        <v>32</v>
      </c>
      <c r="O173" s="10" t="s">
        <v>31</v>
      </c>
      <c r="AC173" s="10"/>
      <c r="AD173" s="10" t="str">
        <f t="shared" si="15"/>
        <v>ListDescArt086_Média_N/A</v>
      </c>
      <c r="AE173" s="10" t="s">
        <v>803</v>
      </c>
      <c r="AF173" s="10" t="s">
        <v>63</v>
      </c>
      <c r="AG173" s="31" t="s">
        <v>27</v>
      </c>
      <c r="AH173" s="11" t="s">
        <v>877</v>
      </c>
      <c r="AI173" s="12">
        <v>2</v>
      </c>
      <c r="AJ173" s="50" t="s">
        <v>1002</v>
      </c>
    </row>
    <row r="174" spans="8:36" x14ac:dyDescent="0.25">
      <c r="H174" s="10"/>
      <c r="I174" s="10" t="s">
        <v>1013</v>
      </c>
      <c r="J174" s="10" t="s">
        <v>247</v>
      </c>
      <c r="K174" s="10" t="s">
        <v>248</v>
      </c>
      <c r="L174" s="10" t="s">
        <v>1014</v>
      </c>
      <c r="M174" s="10" t="s">
        <v>1015</v>
      </c>
      <c r="N174" s="10" t="s">
        <v>32</v>
      </c>
      <c r="O174" s="10" t="s">
        <v>31</v>
      </c>
      <c r="AC174" s="10"/>
      <c r="AD174" s="10" t="str">
        <f t="shared" si="15"/>
        <v>ListDescArt086_Alta_N/A</v>
      </c>
      <c r="AE174" s="10" t="s">
        <v>803</v>
      </c>
      <c r="AF174" s="10" t="s">
        <v>78</v>
      </c>
      <c r="AG174" s="31" t="s">
        <v>27</v>
      </c>
      <c r="AH174" s="11" t="s">
        <v>877</v>
      </c>
      <c r="AI174" s="12">
        <v>4</v>
      </c>
      <c r="AJ174" s="50" t="s">
        <v>1006</v>
      </c>
    </row>
    <row r="175" spans="8:36" x14ac:dyDescent="0.25">
      <c r="H175" s="10"/>
      <c r="I175" s="10" t="s">
        <v>1016</v>
      </c>
      <c r="J175" s="10" t="s">
        <v>26</v>
      </c>
      <c r="K175" s="26" t="s">
        <v>27</v>
      </c>
      <c r="L175" s="10" t="s">
        <v>1017</v>
      </c>
      <c r="M175" s="10" t="s">
        <v>1018</v>
      </c>
      <c r="N175" s="10" t="s">
        <v>32</v>
      </c>
      <c r="O175" s="10" t="s">
        <v>31</v>
      </c>
      <c r="AC175" s="10" t="s">
        <v>807</v>
      </c>
      <c r="AD175" s="10" t="str">
        <f t="shared" si="15"/>
        <v>ListDescArt087_N/A_N/A</v>
      </c>
      <c r="AE175" s="10" t="s">
        <v>808</v>
      </c>
      <c r="AF175" s="10" t="s">
        <v>27</v>
      </c>
      <c r="AG175" s="31" t="s">
        <v>27</v>
      </c>
      <c r="AH175" s="11" t="s">
        <v>900</v>
      </c>
      <c r="AI175" s="12">
        <v>10</v>
      </c>
      <c r="AJ175" s="50" t="s">
        <v>1019</v>
      </c>
    </row>
    <row r="176" spans="8:36" x14ac:dyDescent="0.25">
      <c r="H176" s="25" t="s">
        <v>306</v>
      </c>
      <c r="I176" s="10" t="s">
        <v>1020</v>
      </c>
      <c r="J176" s="10" t="s">
        <v>117</v>
      </c>
      <c r="K176" s="30" t="s">
        <v>118</v>
      </c>
      <c r="L176" s="10" t="s">
        <v>1021</v>
      </c>
      <c r="M176" s="10" t="s">
        <v>1022</v>
      </c>
      <c r="N176" s="25" t="s">
        <v>46</v>
      </c>
      <c r="O176" s="10" t="s">
        <v>31</v>
      </c>
      <c r="AC176" s="10" t="s">
        <v>811</v>
      </c>
      <c r="AD176" s="10" t="str">
        <f t="shared" si="15"/>
        <v>ListDescArt088_Baixa_N/A</v>
      </c>
      <c r="AE176" s="10" t="s">
        <v>812</v>
      </c>
      <c r="AF176" s="10" t="s">
        <v>47</v>
      </c>
      <c r="AG176" s="31" t="s">
        <v>27</v>
      </c>
      <c r="AH176" s="11" t="s">
        <v>877</v>
      </c>
      <c r="AI176" s="12">
        <v>0.5</v>
      </c>
      <c r="AJ176" s="50" t="s">
        <v>1023</v>
      </c>
    </row>
    <row r="177" spans="8:36" x14ac:dyDescent="0.25">
      <c r="H177" s="25"/>
      <c r="I177" s="10" t="s">
        <v>1024</v>
      </c>
      <c r="J177" s="10" t="s">
        <v>117</v>
      </c>
      <c r="K177" s="30" t="s">
        <v>118</v>
      </c>
      <c r="L177" s="10" t="s">
        <v>1025</v>
      </c>
      <c r="M177" s="10" t="s">
        <v>1026</v>
      </c>
      <c r="N177" s="25" t="s">
        <v>46</v>
      </c>
      <c r="O177" s="10" t="s">
        <v>31</v>
      </c>
      <c r="AC177" s="10"/>
      <c r="AD177" s="10" t="str">
        <f t="shared" si="15"/>
        <v>ListDescArt088_Alta_N/A</v>
      </c>
      <c r="AE177" s="10" t="s">
        <v>812</v>
      </c>
      <c r="AF177" s="10" t="s">
        <v>78</v>
      </c>
      <c r="AG177" s="31" t="s">
        <v>27</v>
      </c>
      <c r="AH177" s="11" t="s">
        <v>877</v>
      </c>
      <c r="AI177" s="12">
        <v>1</v>
      </c>
      <c r="AJ177" s="50" t="s">
        <v>1027</v>
      </c>
    </row>
    <row r="178" spans="8:36" x14ac:dyDescent="0.25">
      <c r="H178" s="25"/>
      <c r="I178" s="10" t="s">
        <v>1028</v>
      </c>
      <c r="J178" s="10" t="s">
        <v>117</v>
      </c>
      <c r="K178" s="30" t="s">
        <v>118</v>
      </c>
      <c r="L178" s="10" t="s">
        <v>1029</v>
      </c>
      <c r="M178" s="10" t="s">
        <v>1030</v>
      </c>
      <c r="N178" s="10" t="s">
        <v>32</v>
      </c>
      <c r="O178" s="10" t="s">
        <v>31</v>
      </c>
      <c r="AC178" s="10" t="s">
        <v>815</v>
      </c>
      <c r="AD178" s="10" t="str">
        <f t="shared" si="15"/>
        <v>ListDescArt089_Baixa_N/A</v>
      </c>
      <c r="AE178" s="10" t="s">
        <v>816</v>
      </c>
      <c r="AF178" s="10" t="s">
        <v>47</v>
      </c>
      <c r="AG178" s="31" t="s">
        <v>27</v>
      </c>
      <c r="AH178" s="11" t="s">
        <v>877</v>
      </c>
      <c r="AI178" s="12">
        <v>0.25</v>
      </c>
      <c r="AJ178" s="50" t="s">
        <v>1023</v>
      </c>
    </row>
    <row r="179" spans="8:36" x14ac:dyDescent="0.25">
      <c r="H179" s="25" t="s">
        <v>314</v>
      </c>
      <c r="I179" s="10" t="s">
        <v>1031</v>
      </c>
      <c r="J179" s="10" t="s">
        <v>130</v>
      </c>
      <c r="K179" s="30" t="s">
        <v>131</v>
      </c>
      <c r="L179" s="10" t="s">
        <v>1032</v>
      </c>
      <c r="M179" s="10" t="s">
        <v>1033</v>
      </c>
      <c r="N179" s="25" t="s">
        <v>46</v>
      </c>
      <c r="O179" s="10" t="s">
        <v>31</v>
      </c>
      <c r="AC179" s="10"/>
      <c r="AD179" s="10" t="str">
        <f t="shared" si="15"/>
        <v>ListDescArt089_Alta_N/A</v>
      </c>
      <c r="AE179" s="10" t="s">
        <v>816</v>
      </c>
      <c r="AF179" s="10" t="s">
        <v>78</v>
      </c>
      <c r="AG179" s="31" t="s">
        <v>27</v>
      </c>
      <c r="AH179" s="11" t="s">
        <v>877</v>
      </c>
      <c r="AI179" s="12">
        <v>0.5</v>
      </c>
      <c r="AJ179" s="50" t="s">
        <v>1027</v>
      </c>
    </row>
    <row r="180" spans="8:36" x14ac:dyDescent="0.25">
      <c r="H180" s="25"/>
      <c r="I180" s="10" t="s">
        <v>1034</v>
      </c>
      <c r="J180" s="10" t="s">
        <v>130</v>
      </c>
      <c r="K180" s="30" t="s">
        <v>131</v>
      </c>
      <c r="L180" s="10" t="s">
        <v>1035</v>
      </c>
      <c r="M180" s="10" t="s">
        <v>1036</v>
      </c>
      <c r="N180" s="25" t="s">
        <v>46</v>
      </c>
      <c r="O180" s="10" t="s">
        <v>31</v>
      </c>
      <c r="AC180" s="10" t="s">
        <v>819</v>
      </c>
      <c r="AD180" s="10" t="str">
        <f t="shared" si="15"/>
        <v>ListDescArt090_N/A_N/A</v>
      </c>
      <c r="AE180" s="10" t="s">
        <v>820</v>
      </c>
      <c r="AF180" s="10" t="s">
        <v>27</v>
      </c>
      <c r="AG180" s="31" t="s">
        <v>27</v>
      </c>
      <c r="AH180" s="11" t="s">
        <v>900</v>
      </c>
      <c r="AI180" s="12">
        <v>2</v>
      </c>
      <c r="AJ180" s="50" t="s">
        <v>1037</v>
      </c>
    </row>
    <row r="181" spans="8:36" x14ac:dyDescent="0.25">
      <c r="H181" s="25"/>
      <c r="I181" s="10" t="s">
        <v>1038</v>
      </c>
      <c r="J181" s="10" t="s">
        <v>130</v>
      </c>
      <c r="K181" s="30" t="s">
        <v>131</v>
      </c>
      <c r="L181" s="10" t="s">
        <v>1039</v>
      </c>
      <c r="M181" s="10" t="s">
        <v>1040</v>
      </c>
      <c r="N181" s="25" t="s">
        <v>46</v>
      </c>
      <c r="O181" s="10" t="s">
        <v>31</v>
      </c>
      <c r="AC181" s="10" t="s">
        <v>823</v>
      </c>
      <c r="AD181" s="10" t="str">
        <f t="shared" si="15"/>
        <v>ListDescArt213_Muito Baixa_N/A</v>
      </c>
      <c r="AE181" s="10" t="s">
        <v>824</v>
      </c>
      <c r="AF181" s="10" t="s">
        <v>120</v>
      </c>
      <c r="AG181" s="31" t="s">
        <v>27</v>
      </c>
      <c r="AH181" s="11" t="s">
        <v>470</v>
      </c>
      <c r="AI181" s="12">
        <v>0.25</v>
      </c>
      <c r="AJ181" s="50" t="s">
        <v>966</v>
      </c>
    </row>
    <row r="182" spans="8:36" x14ac:dyDescent="0.25">
      <c r="H182" s="25"/>
      <c r="I182" s="10" t="s">
        <v>1041</v>
      </c>
      <c r="J182" s="10" t="s">
        <v>130</v>
      </c>
      <c r="K182" s="30" t="s">
        <v>131</v>
      </c>
      <c r="L182" s="10" t="s">
        <v>1042</v>
      </c>
      <c r="M182" s="10" t="s">
        <v>1043</v>
      </c>
      <c r="N182" s="25" t="s">
        <v>46</v>
      </c>
      <c r="O182" s="10" t="s">
        <v>31</v>
      </c>
      <c r="AC182" s="10"/>
      <c r="AD182" s="10" t="str">
        <f t="shared" si="15"/>
        <v>ListDescArt213_Baixa_N/A</v>
      </c>
      <c r="AE182" s="10" t="s">
        <v>824</v>
      </c>
      <c r="AF182" s="10" t="s">
        <v>47</v>
      </c>
      <c r="AG182" s="31" t="s">
        <v>27</v>
      </c>
      <c r="AH182" s="11" t="s">
        <v>470</v>
      </c>
      <c r="AI182" s="12">
        <v>0.6</v>
      </c>
      <c r="AJ182" s="10" t="s">
        <v>970</v>
      </c>
    </row>
    <row r="183" spans="8:36" x14ac:dyDescent="0.25">
      <c r="H183" s="25"/>
      <c r="I183" s="10" t="s">
        <v>1044</v>
      </c>
      <c r="J183" s="10" t="s">
        <v>130</v>
      </c>
      <c r="K183" s="30" t="s">
        <v>131</v>
      </c>
      <c r="L183" s="10" t="s">
        <v>1045</v>
      </c>
      <c r="M183" s="10" t="s">
        <v>1046</v>
      </c>
      <c r="N183" s="10" t="s">
        <v>32</v>
      </c>
      <c r="O183" s="10" t="s">
        <v>31</v>
      </c>
      <c r="AC183" s="10"/>
      <c r="AD183" s="10" t="str">
        <f t="shared" si="15"/>
        <v>ListDescArt213_Média_N/A</v>
      </c>
      <c r="AE183" s="10" t="s">
        <v>824</v>
      </c>
      <c r="AF183" s="10" t="s">
        <v>63</v>
      </c>
      <c r="AG183" s="31" t="s">
        <v>27</v>
      </c>
      <c r="AH183" s="11" t="s">
        <v>470</v>
      </c>
      <c r="AI183" s="12">
        <v>1</v>
      </c>
      <c r="AJ183" s="10" t="s">
        <v>974</v>
      </c>
    </row>
    <row r="184" spans="8:36" x14ac:dyDescent="0.25">
      <c r="H184" s="25"/>
      <c r="I184" s="10" t="s">
        <v>1047</v>
      </c>
      <c r="J184" s="10" t="s">
        <v>130</v>
      </c>
      <c r="K184" s="30" t="s">
        <v>131</v>
      </c>
      <c r="L184" s="10" t="s">
        <v>1048</v>
      </c>
      <c r="M184" s="10" t="s">
        <v>1049</v>
      </c>
      <c r="N184" s="25" t="s">
        <v>30</v>
      </c>
      <c r="O184" s="10" t="s">
        <v>31</v>
      </c>
      <c r="AC184" s="10"/>
      <c r="AD184" s="10" t="str">
        <f t="shared" si="15"/>
        <v>ListDescArt213_Alta_N/A</v>
      </c>
      <c r="AE184" s="10" t="s">
        <v>824</v>
      </c>
      <c r="AF184" s="10" t="s">
        <v>78</v>
      </c>
      <c r="AG184" s="31" t="s">
        <v>27</v>
      </c>
      <c r="AH184" s="11" t="s">
        <v>470</v>
      </c>
      <c r="AI184" s="12">
        <v>1.25</v>
      </c>
      <c r="AJ184" s="10" t="s">
        <v>978</v>
      </c>
    </row>
    <row r="185" spans="8:36" x14ac:dyDescent="0.25">
      <c r="H185" s="53" t="s">
        <v>323</v>
      </c>
      <c r="I185" s="10" t="s">
        <v>1050</v>
      </c>
      <c r="J185" s="10" t="s">
        <v>26</v>
      </c>
      <c r="K185" s="26" t="s">
        <v>27</v>
      </c>
      <c r="L185" s="54" t="s">
        <v>1051</v>
      </c>
      <c r="M185" s="10" t="s">
        <v>1052</v>
      </c>
      <c r="N185" s="25" t="s">
        <v>32</v>
      </c>
      <c r="O185" s="10" t="s">
        <v>31</v>
      </c>
      <c r="AC185" s="10" t="s">
        <v>828</v>
      </c>
      <c r="AD185" s="10" t="str">
        <f t="shared" ref="AD185:AD189" si="16">CONCATENATE(AE185,"_",AF185,"_",AG185)</f>
        <v>ListDescArt214_Muito Baixa_N/A</v>
      </c>
      <c r="AE185" s="10" t="s">
        <v>829</v>
      </c>
      <c r="AF185" s="10" t="s">
        <v>120</v>
      </c>
      <c r="AG185" s="31" t="s">
        <v>27</v>
      </c>
      <c r="AH185" s="11" t="s">
        <v>470</v>
      </c>
      <c r="AI185" s="12">
        <v>0.15</v>
      </c>
      <c r="AJ185" s="50" t="s">
        <v>966</v>
      </c>
    </row>
    <row r="186" spans="8:36" x14ac:dyDescent="0.25">
      <c r="H186" s="53"/>
      <c r="I186" s="10" t="s">
        <v>1053</v>
      </c>
      <c r="J186" s="10" t="s">
        <v>26</v>
      </c>
      <c r="K186" s="26" t="s">
        <v>27</v>
      </c>
      <c r="L186" s="54" t="s">
        <v>1054</v>
      </c>
      <c r="M186" s="10" t="s">
        <v>1055</v>
      </c>
      <c r="N186" s="25" t="s">
        <v>32</v>
      </c>
      <c r="O186" s="10" t="s">
        <v>31</v>
      </c>
      <c r="AC186" s="10"/>
      <c r="AD186" s="10" t="str">
        <f t="shared" si="16"/>
        <v>ListDescArt214_Baixa_N/A</v>
      </c>
      <c r="AE186" s="10" t="s">
        <v>829</v>
      </c>
      <c r="AF186" s="10" t="s">
        <v>47</v>
      </c>
      <c r="AG186" s="31" t="s">
        <v>27</v>
      </c>
      <c r="AH186" s="11" t="s">
        <v>470</v>
      </c>
      <c r="AI186" s="12">
        <v>0.3</v>
      </c>
      <c r="AJ186" s="10" t="s">
        <v>970</v>
      </c>
    </row>
    <row r="187" spans="8:36" x14ac:dyDescent="0.25">
      <c r="H187" s="53"/>
      <c r="I187" s="10" t="s">
        <v>1056</v>
      </c>
      <c r="J187" s="10" t="s">
        <v>26</v>
      </c>
      <c r="K187" s="26" t="s">
        <v>27</v>
      </c>
      <c r="L187" s="54" t="s">
        <v>1057</v>
      </c>
      <c r="M187" s="10" t="s">
        <v>1058</v>
      </c>
      <c r="N187" s="25" t="s">
        <v>46</v>
      </c>
      <c r="O187" s="10" t="s">
        <v>31</v>
      </c>
      <c r="AC187" s="10"/>
      <c r="AD187" s="10" t="str">
        <f t="shared" si="16"/>
        <v>ListDescArt214_Média_N/A</v>
      </c>
      <c r="AE187" s="10" t="s">
        <v>829</v>
      </c>
      <c r="AF187" s="10" t="s">
        <v>63</v>
      </c>
      <c r="AG187" s="31" t="s">
        <v>27</v>
      </c>
      <c r="AH187" s="11" t="s">
        <v>470</v>
      </c>
      <c r="AI187" s="12">
        <v>0.5</v>
      </c>
      <c r="AJ187" s="10" t="s">
        <v>974</v>
      </c>
    </row>
    <row r="188" spans="8:36" x14ac:dyDescent="0.25">
      <c r="H188" s="53"/>
      <c r="I188" s="10" t="s">
        <v>1059</v>
      </c>
      <c r="J188" s="10" t="s">
        <v>26</v>
      </c>
      <c r="K188" s="26" t="s">
        <v>27</v>
      </c>
      <c r="L188" s="54" t="s">
        <v>1060</v>
      </c>
      <c r="M188" s="10" t="s">
        <v>1061</v>
      </c>
      <c r="N188" s="25" t="s">
        <v>46</v>
      </c>
      <c r="O188" s="10" t="s">
        <v>31</v>
      </c>
      <c r="AC188" s="10"/>
      <c r="AD188" s="10" t="str">
        <f t="shared" si="16"/>
        <v>ListDescArt214_Alta_N/A</v>
      </c>
      <c r="AE188" s="10" t="s">
        <v>829</v>
      </c>
      <c r="AF188" s="10" t="s">
        <v>78</v>
      </c>
      <c r="AG188" s="31" t="s">
        <v>27</v>
      </c>
      <c r="AH188" s="11" t="s">
        <v>470</v>
      </c>
      <c r="AI188" s="12">
        <v>0.65</v>
      </c>
      <c r="AJ188" s="10" t="s">
        <v>978</v>
      </c>
    </row>
    <row r="189" spans="8:36" x14ac:dyDescent="0.25">
      <c r="H189" s="53"/>
      <c r="I189" t="s">
        <v>1062</v>
      </c>
      <c r="J189" s="10" t="s">
        <v>26</v>
      </c>
      <c r="K189" s="26" t="s">
        <v>27</v>
      </c>
      <c r="L189" s="54" t="s">
        <v>1063</v>
      </c>
      <c r="M189" s="10" t="s">
        <v>1064</v>
      </c>
      <c r="N189" s="10" t="s">
        <v>32</v>
      </c>
      <c r="O189" s="10" t="s">
        <v>31</v>
      </c>
      <c r="AC189" s="10" t="s">
        <v>832</v>
      </c>
      <c r="AD189" s="10" t="str">
        <f t="shared" si="16"/>
        <v>ListDescArt215_N/A_N/A</v>
      </c>
      <c r="AE189" s="10" t="s">
        <v>833</v>
      </c>
      <c r="AF189" s="10" t="s">
        <v>27</v>
      </c>
      <c r="AG189" s="31" t="s">
        <v>27</v>
      </c>
      <c r="AH189" s="11" t="s">
        <v>994</v>
      </c>
      <c r="AI189" s="12">
        <v>0.5</v>
      </c>
      <c r="AJ189" s="10" t="s">
        <v>1065</v>
      </c>
    </row>
    <row r="190" spans="8:36" x14ac:dyDescent="0.25">
      <c r="H190" s="53"/>
      <c r="I190" t="s">
        <v>1066</v>
      </c>
      <c r="J190" s="10" t="s">
        <v>26</v>
      </c>
      <c r="K190" s="26" t="s">
        <v>27</v>
      </c>
      <c r="L190" s="54" t="s">
        <v>1067</v>
      </c>
      <c r="M190" s="10" t="s">
        <v>1068</v>
      </c>
      <c r="N190" s="10" t="s">
        <v>32</v>
      </c>
      <c r="O190" s="10" t="s">
        <v>31</v>
      </c>
      <c r="AC190" s="10" t="s">
        <v>837</v>
      </c>
      <c r="AD190" s="10" t="str">
        <f t="shared" ref="AD190:AD201" si="17">CONCATENATE(AE190,"_",AF190,"_",AG190)</f>
        <v>ListDescArt091_N/A_N/A</v>
      </c>
      <c r="AE190" s="10" t="s">
        <v>838</v>
      </c>
      <c r="AF190" s="10" t="s">
        <v>27</v>
      </c>
      <c r="AG190" s="31" t="s">
        <v>27</v>
      </c>
      <c r="AH190" s="11" t="s">
        <v>1069</v>
      </c>
      <c r="AI190" s="12">
        <v>10</v>
      </c>
      <c r="AJ190" s="50" t="s">
        <v>1070</v>
      </c>
    </row>
    <row r="191" spans="8:36" x14ac:dyDescent="0.25">
      <c r="H191" s="53"/>
      <c r="I191" s="10" t="s">
        <v>1071</v>
      </c>
      <c r="J191" s="10" t="s">
        <v>26</v>
      </c>
      <c r="K191" s="26" t="s">
        <v>27</v>
      </c>
      <c r="L191" s="54" t="s">
        <v>1072</v>
      </c>
      <c r="M191" s="10" t="s">
        <v>1073</v>
      </c>
      <c r="N191" s="10" t="s">
        <v>32</v>
      </c>
      <c r="O191" s="10" t="s">
        <v>31</v>
      </c>
      <c r="AC191" s="10" t="s">
        <v>841</v>
      </c>
      <c r="AD191" s="10" t="str">
        <f t="shared" si="17"/>
        <v>ListDescArt092_N/A_N/A</v>
      </c>
      <c r="AE191" s="10" t="s">
        <v>842</v>
      </c>
      <c r="AF191" s="10" t="s">
        <v>27</v>
      </c>
      <c r="AG191" s="31" t="s">
        <v>27</v>
      </c>
      <c r="AH191" s="11" t="s">
        <v>1069</v>
      </c>
      <c r="AI191" s="12">
        <v>4</v>
      </c>
      <c r="AJ191" s="50" t="s">
        <v>1074</v>
      </c>
    </row>
    <row r="192" spans="8:36" x14ac:dyDescent="0.25">
      <c r="H192" s="53"/>
      <c r="I192" s="10" t="s">
        <v>1075</v>
      </c>
      <c r="J192" s="10" t="s">
        <v>26</v>
      </c>
      <c r="K192" s="26" t="s">
        <v>27</v>
      </c>
      <c r="L192" s="54" t="s">
        <v>1076</v>
      </c>
      <c r="M192" s="10" t="s">
        <v>1077</v>
      </c>
      <c r="N192" s="10" t="s">
        <v>32</v>
      </c>
      <c r="O192" s="10" t="s">
        <v>31</v>
      </c>
      <c r="AC192" s="10" t="s">
        <v>846</v>
      </c>
      <c r="AD192" s="10" t="str">
        <f t="shared" si="17"/>
        <v>ListDescArt093_N/A_N/A</v>
      </c>
      <c r="AE192" s="10" t="s">
        <v>847</v>
      </c>
      <c r="AF192" s="10" t="s">
        <v>27</v>
      </c>
      <c r="AG192" s="31" t="s">
        <v>27</v>
      </c>
      <c r="AH192" s="11" t="s">
        <v>1069</v>
      </c>
      <c r="AI192" s="12">
        <v>10</v>
      </c>
      <c r="AJ192" s="50" t="s">
        <v>1078</v>
      </c>
    </row>
    <row r="193" spans="8:36" x14ac:dyDescent="0.25">
      <c r="H193" s="53"/>
      <c r="I193" s="10" t="s">
        <v>1079</v>
      </c>
      <c r="J193" s="10" t="s">
        <v>26</v>
      </c>
      <c r="K193" s="26" t="s">
        <v>27</v>
      </c>
      <c r="L193" s="54" t="s">
        <v>1080</v>
      </c>
      <c r="M193" s="10" t="s">
        <v>1081</v>
      </c>
      <c r="N193" s="10" t="s">
        <v>32</v>
      </c>
      <c r="O193" s="10" t="s">
        <v>31</v>
      </c>
      <c r="AC193" s="10" t="s">
        <v>851</v>
      </c>
      <c r="AD193" s="10" t="str">
        <f t="shared" si="17"/>
        <v>ListDescArt094_N/A_N/A</v>
      </c>
      <c r="AE193" s="10" t="s">
        <v>852</v>
      </c>
      <c r="AF193" s="10" t="s">
        <v>27</v>
      </c>
      <c r="AG193" s="31" t="s">
        <v>27</v>
      </c>
      <c r="AH193" s="11" t="s">
        <v>1069</v>
      </c>
      <c r="AI193" s="12">
        <v>4</v>
      </c>
      <c r="AJ193" s="50" t="s">
        <v>1082</v>
      </c>
    </row>
    <row r="194" spans="8:36" x14ac:dyDescent="0.25">
      <c r="H194" s="53"/>
      <c r="I194" s="10" t="s">
        <v>1083</v>
      </c>
      <c r="J194" s="10" t="s">
        <v>26</v>
      </c>
      <c r="K194" s="26" t="s">
        <v>27</v>
      </c>
      <c r="L194" s="54" t="s">
        <v>1084</v>
      </c>
      <c r="M194" s="10" t="s">
        <v>1085</v>
      </c>
      <c r="N194" s="10" t="s">
        <v>32</v>
      </c>
      <c r="O194" s="10" t="s">
        <v>31</v>
      </c>
      <c r="AC194" s="10" t="s">
        <v>855</v>
      </c>
      <c r="AD194" s="10" t="str">
        <f t="shared" si="17"/>
        <v>ListDescArt095_N/A_N/A</v>
      </c>
      <c r="AE194" s="10" t="s">
        <v>856</v>
      </c>
      <c r="AF194" s="10" t="s">
        <v>27</v>
      </c>
      <c r="AG194" s="31" t="s">
        <v>27</v>
      </c>
      <c r="AH194" s="11" t="s">
        <v>1069</v>
      </c>
      <c r="AI194" s="12">
        <v>80</v>
      </c>
      <c r="AJ194" s="50" t="s">
        <v>1086</v>
      </c>
    </row>
    <row r="195" spans="8:36" x14ac:dyDescent="0.25">
      <c r="H195" s="53"/>
      <c r="I195" s="10" t="s">
        <v>1087</v>
      </c>
      <c r="J195" s="10" t="s">
        <v>26</v>
      </c>
      <c r="K195" s="26" t="s">
        <v>27</v>
      </c>
      <c r="L195" s="54" t="s">
        <v>1088</v>
      </c>
      <c r="M195" s="10" t="s">
        <v>1089</v>
      </c>
      <c r="N195" s="10" t="s">
        <v>32</v>
      </c>
      <c r="O195" s="10" t="s">
        <v>31</v>
      </c>
      <c r="AC195" s="10" t="s">
        <v>859</v>
      </c>
      <c r="AD195" s="10" t="str">
        <f t="shared" si="17"/>
        <v>ListDescArt096_N/A_N/A</v>
      </c>
      <c r="AE195" s="10" t="s">
        <v>860</v>
      </c>
      <c r="AF195" s="10" t="s">
        <v>27</v>
      </c>
      <c r="AG195" s="31" t="s">
        <v>27</v>
      </c>
      <c r="AH195" s="11" t="s">
        <v>1069</v>
      </c>
      <c r="AI195" s="12">
        <v>14</v>
      </c>
      <c r="AJ195" s="50" t="s">
        <v>1090</v>
      </c>
    </row>
    <row r="196" spans="8:36" x14ac:dyDescent="0.25">
      <c r="H196" s="53"/>
      <c r="I196" s="10" t="s">
        <v>1091</v>
      </c>
      <c r="J196" s="10" t="s">
        <v>26</v>
      </c>
      <c r="K196" s="26" t="s">
        <v>27</v>
      </c>
      <c r="L196" s="54" t="s">
        <v>1092</v>
      </c>
      <c r="M196" s="10" t="s">
        <v>1093</v>
      </c>
      <c r="N196" s="25" t="s">
        <v>119</v>
      </c>
      <c r="O196" s="10" t="s">
        <v>31</v>
      </c>
      <c r="AC196" s="10" t="s">
        <v>864</v>
      </c>
      <c r="AD196" s="10" t="str">
        <f t="shared" si="17"/>
        <v>ListDescArt097_N/A_N/A</v>
      </c>
      <c r="AE196" s="10" t="s">
        <v>865</v>
      </c>
      <c r="AF196" s="10" t="s">
        <v>27</v>
      </c>
      <c r="AG196" s="31" t="s">
        <v>27</v>
      </c>
      <c r="AH196" s="11" t="s">
        <v>1069</v>
      </c>
      <c r="AI196" s="12">
        <v>7</v>
      </c>
      <c r="AJ196" s="50" t="s">
        <v>1094</v>
      </c>
    </row>
    <row r="197" spans="8:36" x14ac:dyDescent="0.25">
      <c r="H197" s="55"/>
      <c r="I197" s="10" t="s">
        <v>1095</v>
      </c>
      <c r="J197" s="10" t="s">
        <v>26</v>
      </c>
      <c r="K197" s="26" t="s">
        <v>27</v>
      </c>
      <c r="L197" s="54" t="s">
        <v>1096</v>
      </c>
      <c r="M197" s="10" t="s">
        <v>1097</v>
      </c>
      <c r="N197" s="25" t="s">
        <v>119</v>
      </c>
      <c r="O197" s="10" t="s">
        <v>31</v>
      </c>
      <c r="AC197" s="10" t="s">
        <v>868</v>
      </c>
      <c r="AD197" s="10" t="str">
        <f t="shared" si="17"/>
        <v>ListDescArt098_N/A_N/A</v>
      </c>
      <c r="AE197" s="10" t="s">
        <v>869</v>
      </c>
      <c r="AF197" s="10" t="s">
        <v>27</v>
      </c>
      <c r="AG197" s="31" t="s">
        <v>27</v>
      </c>
      <c r="AH197" s="11" t="s">
        <v>1069</v>
      </c>
      <c r="AI197" s="12">
        <v>10</v>
      </c>
      <c r="AJ197" s="50" t="s">
        <v>1098</v>
      </c>
    </row>
    <row r="198" spans="8:36" x14ac:dyDescent="0.25">
      <c r="H198" s="55"/>
      <c r="I198" s="10" t="s">
        <v>1099</v>
      </c>
      <c r="J198" s="10" t="s">
        <v>26</v>
      </c>
      <c r="K198" s="26" t="s">
        <v>27</v>
      </c>
      <c r="L198" s="54" t="s">
        <v>1100</v>
      </c>
      <c r="M198" s="10" t="s">
        <v>1101</v>
      </c>
      <c r="N198" s="10" t="s">
        <v>32</v>
      </c>
      <c r="O198" s="10" t="s">
        <v>31</v>
      </c>
      <c r="AC198" s="10" t="s">
        <v>872</v>
      </c>
      <c r="AD198" s="10" t="str">
        <f t="shared" si="17"/>
        <v>ListDescArt099_N/A_N/A</v>
      </c>
      <c r="AE198" s="10" t="s">
        <v>873</v>
      </c>
      <c r="AF198" s="10" t="s">
        <v>27</v>
      </c>
      <c r="AG198" s="31" t="s">
        <v>27</v>
      </c>
      <c r="AH198" s="11" t="s">
        <v>1069</v>
      </c>
      <c r="AI198" s="12">
        <v>5</v>
      </c>
      <c r="AJ198" s="50" t="s">
        <v>1102</v>
      </c>
    </row>
    <row r="199" spans="8:36" x14ac:dyDescent="0.25">
      <c r="H199" s="55"/>
      <c r="I199" s="10" t="s">
        <v>1103</v>
      </c>
      <c r="J199" s="10" t="s">
        <v>26</v>
      </c>
      <c r="K199" s="26" t="s">
        <v>27</v>
      </c>
      <c r="L199" s="54" t="s">
        <v>1104</v>
      </c>
      <c r="M199" s="10" t="s">
        <v>1105</v>
      </c>
      <c r="N199" s="25" t="s">
        <v>119</v>
      </c>
      <c r="O199" s="10" t="s">
        <v>31</v>
      </c>
      <c r="AC199" s="10" t="s">
        <v>875</v>
      </c>
      <c r="AD199" s="10" t="str">
        <f t="shared" si="17"/>
        <v>ListDescArt100_N/A_N/A</v>
      </c>
      <c r="AE199" s="10" t="s">
        <v>876</v>
      </c>
      <c r="AF199" s="10" t="s">
        <v>27</v>
      </c>
      <c r="AG199" s="31" t="s">
        <v>27</v>
      </c>
      <c r="AH199" s="11" t="s">
        <v>1069</v>
      </c>
      <c r="AI199" s="12">
        <v>120</v>
      </c>
      <c r="AJ199" s="50" t="s">
        <v>1106</v>
      </c>
    </row>
    <row r="200" spans="8:36" x14ac:dyDescent="0.25">
      <c r="H200" s="55"/>
      <c r="I200" s="10" t="s">
        <v>1107</v>
      </c>
      <c r="J200" s="10" t="s">
        <v>26</v>
      </c>
      <c r="K200" s="26" t="s">
        <v>27</v>
      </c>
      <c r="L200" s="54" t="s">
        <v>1108</v>
      </c>
      <c r="M200" s="10" t="s">
        <v>1109</v>
      </c>
      <c r="N200" s="25" t="s">
        <v>119</v>
      </c>
      <c r="O200" s="10" t="s">
        <v>31</v>
      </c>
      <c r="AC200" s="10" t="s">
        <v>880</v>
      </c>
      <c r="AD200" s="10" t="str">
        <f t="shared" si="17"/>
        <v>ListDescArt101_N/A_N/A</v>
      </c>
      <c r="AE200" s="10" t="s">
        <v>881</v>
      </c>
      <c r="AF200" s="10" t="s">
        <v>27</v>
      </c>
      <c r="AG200" s="31" t="s">
        <v>27</v>
      </c>
      <c r="AH200" s="11" t="s">
        <v>1069</v>
      </c>
      <c r="AI200" s="12">
        <v>42</v>
      </c>
      <c r="AJ200" s="50" t="s">
        <v>1110</v>
      </c>
    </row>
    <row r="201" spans="8:36" x14ac:dyDescent="0.25">
      <c r="H201" s="55"/>
      <c r="I201" s="10" t="s">
        <v>1111</v>
      </c>
      <c r="J201" s="10" t="s">
        <v>26</v>
      </c>
      <c r="K201" s="26" t="s">
        <v>27</v>
      </c>
      <c r="L201" s="54" t="s">
        <v>1112</v>
      </c>
      <c r="M201" s="10" t="s">
        <v>1113</v>
      </c>
      <c r="N201" s="10" t="s">
        <v>32</v>
      </c>
      <c r="O201" s="10" t="s">
        <v>31</v>
      </c>
      <c r="AC201" s="10" t="s">
        <v>884</v>
      </c>
      <c r="AD201" s="10" t="str">
        <f t="shared" si="17"/>
        <v>ListDescArt341_N/A_N/A</v>
      </c>
      <c r="AE201" s="10" t="s">
        <v>885</v>
      </c>
      <c r="AF201" s="10" t="s">
        <v>27</v>
      </c>
      <c r="AG201" s="31" t="s">
        <v>27</v>
      </c>
      <c r="AH201" s="34" t="s">
        <v>438</v>
      </c>
      <c r="AI201" s="12">
        <v>80</v>
      </c>
      <c r="AJ201" s="10" t="s">
        <v>1114</v>
      </c>
    </row>
    <row r="202" spans="8:36" x14ac:dyDescent="0.25">
      <c r="H202" s="56"/>
      <c r="I202" s="10" t="s">
        <v>1115</v>
      </c>
      <c r="J202" s="10" t="s">
        <v>26</v>
      </c>
      <c r="K202" s="26" t="s">
        <v>27</v>
      </c>
      <c r="L202" s="54" t="s">
        <v>1116</v>
      </c>
      <c r="M202" s="10" t="s">
        <v>1117</v>
      </c>
      <c r="N202" s="25" t="s">
        <v>32</v>
      </c>
      <c r="O202" s="10" t="s">
        <v>31</v>
      </c>
      <c r="AC202" s="10" t="s">
        <v>888</v>
      </c>
      <c r="AD202" s="10" t="str">
        <f>CONCATENATE(AE202,"_",AF202,"_",AG202)</f>
        <v>ListDescArt102_N/A_N/A</v>
      </c>
      <c r="AE202" s="10" t="s">
        <v>889</v>
      </c>
      <c r="AF202" s="10" t="s">
        <v>27</v>
      </c>
      <c r="AG202" s="31" t="s">
        <v>27</v>
      </c>
      <c r="AH202" s="11" t="s">
        <v>877</v>
      </c>
      <c r="AI202" s="12">
        <v>50</v>
      </c>
      <c r="AJ202" s="50" t="s">
        <v>1118</v>
      </c>
    </row>
    <row r="203" spans="8:36" x14ac:dyDescent="0.25">
      <c r="H203" s="55"/>
      <c r="I203" s="10" t="s">
        <v>1119</v>
      </c>
      <c r="J203" s="10" t="s">
        <v>26</v>
      </c>
      <c r="K203" s="26" t="s">
        <v>27</v>
      </c>
      <c r="L203" s="54" t="s">
        <v>1120</v>
      </c>
      <c r="M203" s="10" t="s">
        <v>1121</v>
      </c>
      <c r="N203" s="25" t="s">
        <v>32</v>
      </c>
      <c r="O203" s="10" t="s">
        <v>31</v>
      </c>
      <c r="AC203" s="10" t="s">
        <v>892</v>
      </c>
      <c r="AD203" s="10" t="str">
        <f>CONCATENATE(AE203,"_",AF203,"_",AG203)</f>
        <v>ListDescArt103_N/A_N/A</v>
      </c>
      <c r="AE203" s="10" t="s">
        <v>893</v>
      </c>
      <c r="AF203" s="10" t="s">
        <v>27</v>
      </c>
      <c r="AG203" s="31" t="s">
        <v>27</v>
      </c>
      <c r="AH203" s="11" t="s">
        <v>877</v>
      </c>
      <c r="AI203" s="12">
        <v>36</v>
      </c>
      <c r="AJ203" s="50" t="s">
        <v>1118</v>
      </c>
    </row>
    <row r="204" spans="8:36" x14ac:dyDescent="0.25">
      <c r="H204" s="10"/>
      <c r="I204" s="10" t="s">
        <v>1122</v>
      </c>
      <c r="J204" s="10" t="s">
        <v>26</v>
      </c>
      <c r="K204" s="26" t="s">
        <v>27</v>
      </c>
      <c r="L204" s="54" t="s">
        <v>1123</v>
      </c>
      <c r="M204" s="10" t="s">
        <v>1124</v>
      </c>
      <c r="N204" s="25" t="s">
        <v>32</v>
      </c>
      <c r="O204" s="10" t="s">
        <v>31</v>
      </c>
      <c r="AC204" s="10" t="s">
        <v>895</v>
      </c>
      <c r="AD204" s="10" t="str">
        <f t="shared" ref="AD204:AD205" si="18">CONCATENATE(AE204,"_",AF204,"_",AG204)</f>
        <v>ListDescArt479_N/A_N/A</v>
      </c>
      <c r="AE204" s="10" t="s">
        <v>896</v>
      </c>
      <c r="AF204" s="10" t="s">
        <v>27</v>
      </c>
      <c r="AG204" s="31" t="s">
        <v>27</v>
      </c>
      <c r="AH204" s="34" t="s">
        <v>329</v>
      </c>
      <c r="AI204" s="12">
        <v>100</v>
      </c>
      <c r="AJ204" s="10" t="s">
        <v>1125</v>
      </c>
    </row>
    <row r="205" spans="8:36" x14ac:dyDescent="0.25">
      <c r="H205" s="10"/>
      <c r="I205" s="10" t="s">
        <v>1126</v>
      </c>
      <c r="J205" s="10" t="s">
        <v>26</v>
      </c>
      <c r="K205" s="26" t="s">
        <v>27</v>
      </c>
      <c r="L205" s="54" t="s">
        <v>1127</v>
      </c>
      <c r="M205" s="10" t="s">
        <v>1128</v>
      </c>
      <c r="N205" s="25" t="s">
        <v>32</v>
      </c>
      <c r="O205" s="10" t="s">
        <v>31</v>
      </c>
      <c r="AC205" s="10" t="s">
        <v>898</v>
      </c>
      <c r="AD205" s="10" t="str">
        <f t="shared" si="18"/>
        <v>ListDescArt480_N/A_N/A</v>
      </c>
      <c r="AE205" s="10" t="s">
        <v>899</v>
      </c>
      <c r="AF205" s="10" t="s">
        <v>27</v>
      </c>
      <c r="AG205" s="31" t="s">
        <v>27</v>
      </c>
      <c r="AH205" s="34" t="s">
        <v>329</v>
      </c>
      <c r="AI205" s="12">
        <v>72</v>
      </c>
      <c r="AJ205" s="10" t="s">
        <v>1125</v>
      </c>
    </row>
    <row r="206" spans="8:36" x14ac:dyDescent="0.25">
      <c r="H206" s="25" t="s">
        <v>332</v>
      </c>
      <c r="I206" s="10" t="s">
        <v>1129</v>
      </c>
      <c r="J206" s="10" t="s">
        <v>141</v>
      </c>
      <c r="K206" s="30" t="s">
        <v>142</v>
      </c>
      <c r="L206" s="54" t="s">
        <v>1130</v>
      </c>
      <c r="M206" s="10" t="s">
        <v>1131</v>
      </c>
      <c r="N206" s="25" t="s">
        <v>46</v>
      </c>
      <c r="O206" s="10" t="s">
        <v>31</v>
      </c>
      <c r="AC206" s="10" t="s">
        <v>903</v>
      </c>
      <c r="AD206" s="10" t="str">
        <f>CONCATENATE(AE206,"_",AF206,"_",AG206)</f>
        <v>ListDescArt104_N/A_N/A</v>
      </c>
      <c r="AE206" s="10" t="s">
        <v>904</v>
      </c>
      <c r="AF206" s="10" t="s">
        <v>27</v>
      </c>
      <c r="AG206" s="31" t="s">
        <v>27</v>
      </c>
      <c r="AH206" s="11" t="s">
        <v>284</v>
      </c>
      <c r="AI206" s="12">
        <v>10</v>
      </c>
      <c r="AJ206" s="31" t="s">
        <v>27</v>
      </c>
    </row>
    <row r="207" spans="8:36" x14ac:dyDescent="0.25">
      <c r="H207" s="25"/>
      <c r="I207" s="10" t="s">
        <v>1132</v>
      </c>
      <c r="J207" s="10" t="s">
        <v>141</v>
      </c>
      <c r="K207" s="30" t="s">
        <v>142</v>
      </c>
      <c r="L207" s="54" t="s">
        <v>1133</v>
      </c>
      <c r="M207" s="10" t="s">
        <v>1134</v>
      </c>
      <c r="N207" s="25" t="s">
        <v>30</v>
      </c>
      <c r="O207" s="10" t="s">
        <v>31</v>
      </c>
      <c r="AC207" s="10" t="s">
        <v>907</v>
      </c>
      <c r="AD207" s="10" t="str">
        <f t="shared" ref="AD207:AD214" si="19">CONCATENATE(AE207,"_",AF207,"_",AG207)</f>
        <v>ListDescArt109_N/A_Fonte (tabela ou arquivo) </v>
      </c>
      <c r="AE207" s="10" t="s">
        <v>908</v>
      </c>
      <c r="AF207" s="10" t="s">
        <v>27</v>
      </c>
      <c r="AG207" s="31" t="s">
        <v>354</v>
      </c>
      <c r="AH207" s="11" t="s">
        <v>284</v>
      </c>
      <c r="AI207" s="12">
        <v>1</v>
      </c>
      <c r="AJ207" s="50" t="s">
        <v>1135</v>
      </c>
    </row>
    <row r="208" spans="8:36" x14ac:dyDescent="0.25">
      <c r="H208" s="25"/>
      <c r="I208" s="10" t="s">
        <v>1136</v>
      </c>
      <c r="J208" s="10" t="s">
        <v>141</v>
      </c>
      <c r="K208" s="30" t="s">
        <v>142</v>
      </c>
      <c r="L208" s="54" t="s">
        <v>1137</v>
      </c>
      <c r="M208" s="10" t="s">
        <v>1138</v>
      </c>
      <c r="N208" s="10" t="s">
        <v>32</v>
      </c>
      <c r="O208" s="10" t="s">
        <v>31</v>
      </c>
      <c r="AC208" s="10"/>
      <c r="AD208" s="10" t="str">
        <f t="shared" si="19"/>
        <v>ListDescArt109_N/A_Variável normalizada </v>
      </c>
      <c r="AE208" s="10" t="s">
        <v>908</v>
      </c>
      <c r="AF208" s="10" t="s">
        <v>27</v>
      </c>
      <c r="AG208" s="31" t="s">
        <v>363</v>
      </c>
      <c r="AH208" s="11" t="s">
        <v>284</v>
      </c>
      <c r="AI208" s="12">
        <v>1</v>
      </c>
      <c r="AJ208" s="50" t="s">
        <v>1135</v>
      </c>
    </row>
    <row r="209" spans="8:36" x14ac:dyDescent="0.25">
      <c r="H209" s="25"/>
      <c r="I209" s="10" t="s">
        <v>1139</v>
      </c>
      <c r="J209" s="10" t="s">
        <v>141</v>
      </c>
      <c r="K209" s="30" t="s">
        <v>142</v>
      </c>
      <c r="L209" s="54" t="s">
        <v>1140</v>
      </c>
      <c r="M209" s="10" t="s">
        <v>1141</v>
      </c>
      <c r="N209" s="25" t="s">
        <v>30</v>
      </c>
      <c r="O209" s="10" t="s">
        <v>31</v>
      </c>
      <c r="AC209" s="10"/>
      <c r="AD209" s="10" t="str">
        <f t="shared" si="19"/>
        <v>ListDescArt109_N/A_Variável padronizada </v>
      </c>
      <c r="AE209" s="10" t="s">
        <v>908</v>
      </c>
      <c r="AF209" s="10" t="s">
        <v>27</v>
      </c>
      <c r="AG209" s="31" t="s">
        <v>372</v>
      </c>
      <c r="AH209" s="11" t="s">
        <v>284</v>
      </c>
      <c r="AI209" s="12">
        <v>1</v>
      </c>
      <c r="AJ209" s="50" t="s">
        <v>1135</v>
      </c>
    </row>
    <row r="210" spans="8:36" x14ac:dyDescent="0.25">
      <c r="H210" s="25"/>
      <c r="I210" s="10" t="s">
        <v>1142</v>
      </c>
      <c r="J210" s="10" t="s">
        <v>141</v>
      </c>
      <c r="K210" s="30" t="s">
        <v>142</v>
      </c>
      <c r="L210" s="54" t="s">
        <v>1143</v>
      </c>
      <c r="M210" s="10" t="s">
        <v>1144</v>
      </c>
      <c r="N210" s="25" t="s">
        <v>30</v>
      </c>
      <c r="O210" s="10" t="s">
        <v>31</v>
      </c>
      <c r="AC210" s="10" t="s">
        <v>911</v>
      </c>
      <c r="AD210" s="10" t="str">
        <f t="shared" si="19"/>
        <v>ListDescArt279_N/A_N/A</v>
      </c>
      <c r="AE210" s="10" t="s">
        <v>912</v>
      </c>
      <c r="AF210" s="10" t="s">
        <v>27</v>
      </c>
      <c r="AG210" s="31" t="s">
        <v>27</v>
      </c>
      <c r="AH210" s="11" t="s">
        <v>1145</v>
      </c>
      <c r="AI210" s="12">
        <v>8</v>
      </c>
      <c r="AJ210" s="50" t="s">
        <v>1146</v>
      </c>
    </row>
    <row r="211" spans="8:36" x14ac:dyDescent="0.25">
      <c r="H211" s="25"/>
      <c r="I211" s="10" t="s">
        <v>1147</v>
      </c>
      <c r="J211" s="10" t="s">
        <v>141</v>
      </c>
      <c r="K211" s="30" t="s">
        <v>142</v>
      </c>
      <c r="L211" s="54" t="s">
        <v>1148</v>
      </c>
      <c r="M211" s="10" t="s">
        <v>1149</v>
      </c>
      <c r="N211" s="25" t="s">
        <v>46</v>
      </c>
      <c r="O211" s="10" t="s">
        <v>31</v>
      </c>
      <c r="AC211" s="10" t="s">
        <v>915</v>
      </c>
      <c r="AD211" s="10" t="str">
        <f t="shared" si="19"/>
        <v>ListDescArt242_N/A_N/A</v>
      </c>
      <c r="AE211" s="10" t="s">
        <v>916</v>
      </c>
      <c r="AF211" s="10" t="s">
        <v>27</v>
      </c>
      <c r="AG211" s="31" t="s">
        <v>27</v>
      </c>
      <c r="AH211" s="11" t="s">
        <v>1150</v>
      </c>
      <c r="AI211" s="12">
        <v>16</v>
      </c>
      <c r="AJ211" s="50" t="s">
        <v>1151</v>
      </c>
    </row>
    <row r="212" spans="8:36" x14ac:dyDescent="0.25">
      <c r="H212" s="25" t="s">
        <v>341</v>
      </c>
      <c r="I212" s="10" t="s">
        <v>1152</v>
      </c>
      <c r="J212" s="10" t="s">
        <v>154</v>
      </c>
      <c r="K212" s="30" t="s">
        <v>155</v>
      </c>
      <c r="L212" s="54" t="s">
        <v>1153</v>
      </c>
      <c r="M212" s="10" t="s">
        <v>1154</v>
      </c>
      <c r="N212" s="25" t="s">
        <v>30</v>
      </c>
      <c r="O212" s="10" t="s">
        <v>31</v>
      </c>
      <c r="AC212" s="10" t="s">
        <v>919</v>
      </c>
      <c r="AD212" s="10" t="str">
        <f t="shared" si="19"/>
        <v>ListDescArt243_N/A_N/A</v>
      </c>
      <c r="AE212" s="10" t="s">
        <v>920</v>
      </c>
      <c r="AF212" s="10" t="s">
        <v>27</v>
      </c>
      <c r="AG212" s="31" t="s">
        <v>27</v>
      </c>
      <c r="AH212" s="11" t="s">
        <v>1150</v>
      </c>
      <c r="AI212" s="12">
        <v>8</v>
      </c>
      <c r="AJ212" s="50" t="s">
        <v>1155</v>
      </c>
    </row>
    <row r="213" spans="8:36" x14ac:dyDescent="0.25">
      <c r="H213" s="25"/>
      <c r="I213" s="10" t="s">
        <v>1156</v>
      </c>
      <c r="J213" s="10" t="s">
        <v>154</v>
      </c>
      <c r="K213" s="30" t="s">
        <v>155</v>
      </c>
      <c r="L213" s="54" t="s">
        <v>1157</v>
      </c>
      <c r="M213" s="10" t="s">
        <v>1158</v>
      </c>
      <c r="N213" s="25" t="s">
        <v>30</v>
      </c>
      <c r="O213" s="10" t="s">
        <v>31</v>
      </c>
      <c r="AC213" s="10" t="s">
        <v>923</v>
      </c>
      <c r="AD213" s="10" t="str">
        <f t="shared" si="19"/>
        <v>ListDescArt244_N/A_N/A</v>
      </c>
      <c r="AE213" s="10" t="s">
        <v>924</v>
      </c>
      <c r="AF213" s="10" t="s">
        <v>27</v>
      </c>
      <c r="AG213" s="31" t="s">
        <v>27</v>
      </c>
      <c r="AH213" s="11" t="s">
        <v>438</v>
      </c>
      <c r="AI213" s="12">
        <v>24</v>
      </c>
      <c r="AJ213" s="50" t="s">
        <v>1159</v>
      </c>
    </row>
    <row r="214" spans="8:36" x14ac:dyDescent="0.25">
      <c r="H214" s="25"/>
      <c r="I214" s="10" t="s">
        <v>1160</v>
      </c>
      <c r="J214" s="10" t="s">
        <v>154</v>
      </c>
      <c r="K214" s="30" t="s">
        <v>155</v>
      </c>
      <c r="L214" s="54" t="s">
        <v>1161</v>
      </c>
      <c r="M214" s="10" t="s">
        <v>1162</v>
      </c>
      <c r="N214" s="25" t="s">
        <v>46</v>
      </c>
      <c r="O214" s="10" t="s">
        <v>31</v>
      </c>
      <c r="AC214" s="10" t="s">
        <v>927</v>
      </c>
      <c r="AD214" s="10" t="str">
        <f t="shared" si="19"/>
        <v>ListDescArt245_Baixa_N/A</v>
      </c>
      <c r="AE214" s="10" t="s">
        <v>928</v>
      </c>
      <c r="AF214" s="10" t="s">
        <v>47</v>
      </c>
      <c r="AG214" s="31" t="s">
        <v>27</v>
      </c>
      <c r="AH214" s="11" t="s">
        <v>1163</v>
      </c>
      <c r="AI214" s="12">
        <v>24</v>
      </c>
      <c r="AJ214" s="50" t="s">
        <v>1164</v>
      </c>
    </row>
    <row r="215" spans="8:36" x14ac:dyDescent="0.25">
      <c r="H215" s="25"/>
      <c r="I215" s="10" t="s">
        <v>1165</v>
      </c>
      <c r="J215" s="10" t="s">
        <v>154</v>
      </c>
      <c r="K215" s="30" t="s">
        <v>155</v>
      </c>
      <c r="L215" s="54" t="s">
        <v>1166</v>
      </c>
      <c r="M215" s="10" t="s">
        <v>1167</v>
      </c>
      <c r="N215" s="25" t="s">
        <v>46</v>
      </c>
      <c r="O215" s="10" t="s">
        <v>31</v>
      </c>
      <c r="AC215" s="10"/>
      <c r="AD215" s="10" t="str">
        <f t="shared" ref="AD215:AD253" si="20">CONCATENATE(AE215,"_",AF215,"_",AG215)</f>
        <v>ListDescArt245_Média_N/A</v>
      </c>
      <c r="AE215" s="10" t="s">
        <v>928</v>
      </c>
      <c r="AF215" s="10" t="s">
        <v>63</v>
      </c>
      <c r="AG215" s="31" t="s">
        <v>27</v>
      </c>
      <c r="AH215" s="11" t="s">
        <v>1163</v>
      </c>
      <c r="AI215" s="12">
        <v>32</v>
      </c>
      <c r="AJ215" s="50" t="s">
        <v>1168</v>
      </c>
    </row>
    <row r="216" spans="8:36" x14ac:dyDescent="0.25">
      <c r="H216" s="25"/>
      <c r="I216" s="10" t="s">
        <v>1169</v>
      </c>
      <c r="J216" s="10" t="s">
        <v>154</v>
      </c>
      <c r="K216" s="30" t="s">
        <v>155</v>
      </c>
      <c r="L216" s="54" t="s">
        <v>1170</v>
      </c>
      <c r="M216" s="10" t="s">
        <v>1171</v>
      </c>
      <c r="N216" s="25" t="s">
        <v>181</v>
      </c>
      <c r="O216" s="10" t="s">
        <v>31</v>
      </c>
      <c r="AC216" s="10"/>
      <c r="AD216" s="10" t="str">
        <f t="shared" si="20"/>
        <v>ListDescArt245_Alta_N/A</v>
      </c>
      <c r="AE216" s="10" t="s">
        <v>928</v>
      </c>
      <c r="AF216" s="10" t="s">
        <v>78</v>
      </c>
      <c r="AG216" s="31" t="s">
        <v>27</v>
      </c>
      <c r="AH216" s="11" t="s">
        <v>1163</v>
      </c>
      <c r="AI216" s="12">
        <v>40</v>
      </c>
      <c r="AJ216" s="50" t="s">
        <v>1172</v>
      </c>
    </row>
    <row r="217" spans="8:36" x14ac:dyDescent="0.25">
      <c r="H217" s="25"/>
      <c r="I217" s="10" t="s">
        <v>1173</v>
      </c>
      <c r="J217" s="10" t="s">
        <v>154</v>
      </c>
      <c r="K217" s="30" t="s">
        <v>155</v>
      </c>
      <c r="L217" s="54" t="s">
        <v>1174</v>
      </c>
      <c r="M217" s="10" t="s">
        <v>1175</v>
      </c>
      <c r="N217" s="25" t="s">
        <v>181</v>
      </c>
      <c r="O217" s="10" t="s">
        <v>31</v>
      </c>
      <c r="AC217" s="10" t="s">
        <v>930</v>
      </c>
      <c r="AD217" s="10" t="str">
        <f t="shared" si="20"/>
        <v>ListDescArt246_N/A_N/A</v>
      </c>
      <c r="AE217" s="10" t="s">
        <v>931</v>
      </c>
      <c r="AF217" s="10" t="s">
        <v>27</v>
      </c>
      <c r="AG217" s="31" t="s">
        <v>27</v>
      </c>
      <c r="AH217" s="11" t="s">
        <v>1176</v>
      </c>
      <c r="AI217" s="12">
        <v>16</v>
      </c>
      <c r="AJ217" s="50" t="s">
        <v>1177</v>
      </c>
    </row>
    <row r="218" spans="8:36" x14ac:dyDescent="0.25">
      <c r="H218" s="25"/>
      <c r="I218" s="10" t="s">
        <v>1178</v>
      </c>
      <c r="J218" s="10" t="s">
        <v>154</v>
      </c>
      <c r="K218" s="30" t="s">
        <v>155</v>
      </c>
      <c r="L218" s="54" t="s">
        <v>1179</v>
      </c>
      <c r="M218" s="10" t="s">
        <v>1180</v>
      </c>
      <c r="N218" s="25" t="s">
        <v>30</v>
      </c>
      <c r="O218" s="10" t="s">
        <v>31</v>
      </c>
      <c r="AC218" s="10" t="s">
        <v>934</v>
      </c>
      <c r="AD218" s="10" t="str">
        <f t="shared" si="20"/>
        <v>ListDescArt247_N/A_N/A</v>
      </c>
      <c r="AE218" s="10" t="s">
        <v>935</v>
      </c>
      <c r="AF218" s="10" t="s">
        <v>27</v>
      </c>
      <c r="AG218" s="31" t="s">
        <v>27</v>
      </c>
      <c r="AH218" s="11" t="s">
        <v>1150</v>
      </c>
      <c r="AI218" s="12">
        <v>24</v>
      </c>
      <c r="AJ218" s="50" t="s">
        <v>1181</v>
      </c>
    </row>
    <row r="219" spans="8:36" x14ac:dyDescent="0.25">
      <c r="H219" s="25"/>
      <c r="I219" s="10" t="s">
        <v>1182</v>
      </c>
      <c r="J219" s="10" t="s">
        <v>154</v>
      </c>
      <c r="K219" s="30" t="s">
        <v>155</v>
      </c>
      <c r="L219" s="54" t="s">
        <v>1183</v>
      </c>
      <c r="M219" s="10" t="s">
        <v>1184</v>
      </c>
      <c r="N219" s="25" t="s">
        <v>30</v>
      </c>
      <c r="O219" s="10" t="s">
        <v>31</v>
      </c>
      <c r="AC219" s="10" t="s">
        <v>938</v>
      </c>
      <c r="AD219" s="10" t="str">
        <f t="shared" si="20"/>
        <v>ListDescArt248_N/A_N/A</v>
      </c>
      <c r="AE219" s="10" t="s">
        <v>939</v>
      </c>
      <c r="AF219" s="10" t="s">
        <v>27</v>
      </c>
      <c r="AG219" s="31" t="s">
        <v>27</v>
      </c>
      <c r="AH219" s="11" t="s">
        <v>1185</v>
      </c>
      <c r="AI219" s="12">
        <v>24</v>
      </c>
      <c r="AJ219" s="50" t="s">
        <v>1186</v>
      </c>
    </row>
    <row r="220" spans="8:36" x14ac:dyDescent="0.25">
      <c r="H220" s="25"/>
      <c r="I220" s="10" t="s">
        <v>1187</v>
      </c>
      <c r="J220" s="10" t="s">
        <v>154</v>
      </c>
      <c r="K220" s="30" t="s">
        <v>155</v>
      </c>
      <c r="L220" s="54" t="s">
        <v>1188</v>
      </c>
      <c r="M220" s="10" t="s">
        <v>1189</v>
      </c>
      <c r="N220" s="25" t="s">
        <v>30</v>
      </c>
      <c r="O220" s="10" t="s">
        <v>31</v>
      </c>
      <c r="AC220" s="10" t="s">
        <v>942</v>
      </c>
      <c r="AD220" s="10" t="str">
        <f t="shared" si="20"/>
        <v>ListDescArt249_N/A_N/A</v>
      </c>
      <c r="AE220" s="10" t="s">
        <v>943</v>
      </c>
      <c r="AF220" s="10" t="s">
        <v>27</v>
      </c>
      <c r="AG220" s="31" t="s">
        <v>27</v>
      </c>
      <c r="AH220" s="11" t="s">
        <v>1190</v>
      </c>
      <c r="AI220" s="12">
        <v>16</v>
      </c>
      <c r="AJ220" s="50" t="s">
        <v>1191</v>
      </c>
    </row>
    <row r="221" spans="8:36" x14ac:dyDescent="0.25">
      <c r="H221" s="25"/>
      <c r="I221" s="10" t="s">
        <v>1192</v>
      </c>
      <c r="J221" s="10" t="s">
        <v>154</v>
      </c>
      <c r="K221" s="30" t="s">
        <v>155</v>
      </c>
      <c r="L221" s="54" t="s">
        <v>1193</v>
      </c>
      <c r="M221" s="10" t="s">
        <v>1194</v>
      </c>
      <c r="N221" s="25" t="s">
        <v>30</v>
      </c>
      <c r="O221" s="10" t="s">
        <v>31</v>
      </c>
      <c r="AC221" s="10" t="s">
        <v>946</v>
      </c>
      <c r="AD221" s="10" t="str">
        <f t="shared" si="20"/>
        <v>ListDescArt250_N/A_N/A</v>
      </c>
      <c r="AE221" s="10" t="s">
        <v>947</v>
      </c>
      <c r="AF221" s="10" t="s">
        <v>27</v>
      </c>
      <c r="AG221" s="31" t="s">
        <v>27</v>
      </c>
      <c r="AH221" s="11" t="s">
        <v>438</v>
      </c>
      <c r="AI221" s="12">
        <v>2</v>
      </c>
      <c r="AJ221" s="50" t="s">
        <v>1195</v>
      </c>
    </row>
    <row r="222" spans="8:36" x14ac:dyDescent="0.25">
      <c r="H222" s="25" t="s">
        <v>349</v>
      </c>
      <c r="I222" s="52" t="s">
        <v>1196</v>
      </c>
      <c r="J222" s="10" t="s">
        <v>166</v>
      </c>
      <c r="K222" s="30" t="s">
        <v>167</v>
      </c>
      <c r="L222" s="54" t="s">
        <v>1197</v>
      </c>
      <c r="M222" s="10" t="s">
        <v>1198</v>
      </c>
      <c r="N222" s="10" t="s">
        <v>32</v>
      </c>
      <c r="O222" s="10" t="s">
        <v>318</v>
      </c>
      <c r="AC222" s="10" t="s">
        <v>949</v>
      </c>
      <c r="AD222" s="10" t="str">
        <f t="shared" si="20"/>
        <v>ListDescArt251_N/A_N/A</v>
      </c>
      <c r="AE222" s="10" t="s">
        <v>950</v>
      </c>
      <c r="AF222" s="10" t="s">
        <v>27</v>
      </c>
      <c r="AG222" s="31" t="s">
        <v>27</v>
      </c>
      <c r="AH222" s="11" t="s">
        <v>1199</v>
      </c>
      <c r="AI222" s="12">
        <v>2</v>
      </c>
      <c r="AJ222" s="50" t="s">
        <v>1200</v>
      </c>
    </row>
    <row r="223" spans="8:36" x14ac:dyDescent="0.25">
      <c r="H223" s="25"/>
      <c r="I223" s="52" t="s">
        <v>1201</v>
      </c>
      <c r="J223" s="10" t="s">
        <v>166</v>
      </c>
      <c r="K223" s="30" t="s">
        <v>167</v>
      </c>
      <c r="L223" s="54" t="s">
        <v>1202</v>
      </c>
      <c r="M223" s="10" t="s">
        <v>1203</v>
      </c>
      <c r="N223" s="10" t="s">
        <v>32</v>
      </c>
      <c r="O223" s="10" t="s">
        <v>318</v>
      </c>
      <c r="AC223" s="10" t="s">
        <v>953</v>
      </c>
      <c r="AD223" s="10" t="str">
        <f t="shared" si="20"/>
        <v>ListDescArt252_N/A_N/A</v>
      </c>
      <c r="AE223" s="10" t="s">
        <v>954</v>
      </c>
      <c r="AF223" s="10" t="s">
        <v>27</v>
      </c>
      <c r="AG223" s="31" t="s">
        <v>27</v>
      </c>
      <c r="AH223" s="11" t="s">
        <v>264</v>
      </c>
      <c r="AI223" s="12">
        <v>1</v>
      </c>
      <c r="AJ223" s="50" t="s">
        <v>1204</v>
      </c>
    </row>
    <row r="224" spans="8:36" x14ac:dyDescent="0.25">
      <c r="H224" s="25"/>
      <c r="I224" s="52" t="s">
        <v>1205</v>
      </c>
      <c r="J224" s="10" t="s">
        <v>166</v>
      </c>
      <c r="K224" s="30" t="s">
        <v>167</v>
      </c>
      <c r="L224" s="54" t="s">
        <v>1206</v>
      </c>
      <c r="M224" s="10" t="s">
        <v>1207</v>
      </c>
      <c r="N224" s="25" t="s">
        <v>206</v>
      </c>
      <c r="O224" s="10" t="s">
        <v>31</v>
      </c>
      <c r="AC224" s="10" t="s">
        <v>956</v>
      </c>
      <c r="AD224" s="10" t="str">
        <f t="shared" si="20"/>
        <v>ListDescArt253_N/A_N/A</v>
      </c>
      <c r="AE224" s="10" t="s">
        <v>957</v>
      </c>
      <c r="AF224" s="10" t="s">
        <v>27</v>
      </c>
      <c r="AG224" s="31" t="s">
        <v>27</v>
      </c>
      <c r="AH224" s="11" t="s">
        <v>146</v>
      </c>
      <c r="AI224" s="12">
        <v>8</v>
      </c>
      <c r="AJ224" s="50" t="s">
        <v>1208</v>
      </c>
    </row>
    <row r="225" spans="8:36" x14ac:dyDescent="0.25">
      <c r="H225" s="25"/>
      <c r="I225" s="52" t="s">
        <v>1209</v>
      </c>
      <c r="J225" s="10" t="s">
        <v>166</v>
      </c>
      <c r="K225" s="30" t="s">
        <v>167</v>
      </c>
      <c r="L225" s="54" t="s">
        <v>1210</v>
      </c>
      <c r="M225" s="10" t="s">
        <v>1211</v>
      </c>
      <c r="N225" s="25" t="s">
        <v>206</v>
      </c>
      <c r="O225" s="10" t="s">
        <v>31</v>
      </c>
      <c r="AC225" s="10" t="s">
        <v>961</v>
      </c>
      <c r="AD225" s="10" t="str">
        <f t="shared" si="20"/>
        <v>ListDescArt254_N/A_N/A</v>
      </c>
      <c r="AE225" s="10" t="s">
        <v>962</v>
      </c>
      <c r="AF225" s="10" t="s">
        <v>27</v>
      </c>
      <c r="AG225" s="31" t="s">
        <v>27</v>
      </c>
      <c r="AH225" s="11" t="s">
        <v>1212</v>
      </c>
      <c r="AI225" s="12">
        <v>1</v>
      </c>
      <c r="AJ225" s="50" t="s">
        <v>1213</v>
      </c>
    </row>
    <row r="226" spans="8:36" x14ac:dyDescent="0.25">
      <c r="H226" s="25"/>
      <c r="I226" s="52" t="s">
        <v>1214</v>
      </c>
      <c r="J226" s="10" t="s">
        <v>166</v>
      </c>
      <c r="K226" s="30" t="s">
        <v>167</v>
      </c>
      <c r="L226" s="54" t="s">
        <v>1215</v>
      </c>
      <c r="M226" s="10" t="s">
        <v>1216</v>
      </c>
      <c r="N226" s="25" t="s">
        <v>46</v>
      </c>
      <c r="O226" s="10" t="s">
        <v>31</v>
      </c>
      <c r="AC226" s="10" t="s">
        <v>964</v>
      </c>
      <c r="AD226" s="10" t="str">
        <f t="shared" si="20"/>
        <v>ListDescArt255_N/A_N/A</v>
      </c>
      <c r="AE226" s="10" t="s">
        <v>965</v>
      </c>
      <c r="AF226" s="10" t="s">
        <v>27</v>
      </c>
      <c r="AG226" s="31" t="s">
        <v>27</v>
      </c>
      <c r="AH226" s="11" t="s">
        <v>1217</v>
      </c>
      <c r="AI226" s="12">
        <v>2</v>
      </c>
      <c r="AJ226" s="50" t="s">
        <v>1218</v>
      </c>
    </row>
    <row r="227" spans="8:36" x14ac:dyDescent="0.25">
      <c r="H227" s="25"/>
      <c r="I227" s="10" t="s">
        <v>1219</v>
      </c>
      <c r="J227" s="10" t="s">
        <v>166</v>
      </c>
      <c r="K227" s="30" t="s">
        <v>167</v>
      </c>
      <c r="L227" s="54" t="s">
        <v>1220</v>
      </c>
      <c r="M227" s="10" t="s">
        <v>1221</v>
      </c>
      <c r="N227" s="25" t="s">
        <v>46</v>
      </c>
      <c r="O227" s="10" t="s">
        <v>31</v>
      </c>
      <c r="AC227" s="10" t="s">
        <v>968</v>
      </c>
      <c r="AD227" s="10" t="str">
        <f t="shared" si="20"/>
        <v>ListDescArt256_N/A_N/A</v>
      </c>
      <c r="AE227" s="10" t="s">
        <v>969</v>
      </c>
      <c r="AF227" s="10" t="s">
        <v>27</v>
      </c>
      <c r="AG227" s="31" t="s">
        <v>27</v>
      </c>
      <c r="AH227" s="11" t="s">
        <v>629</v>
      </c>
      <c r="AI227" s="12">
        <v>8</v>
      </c>
      <c r="AJ227" s="50" t="s">
        <v>1222</v>
      </c>
    </row>
    <row r="228" spans="8:36" x14ac:dyDescent="0.25">
      <c r="H228" s="10"/>
      <c r="I228" t="s">
        <v>1223</v>
      </c>
      <c r="J228" s="10" t="s">
        <v>166</v>
      </c>
      <c r="K228" s="30" t="s">
        <v>167</v>
      </c>
      <c r="L228" s="54" t="s">
        <v>1224</v>
      </c>
      <c r="M228" t="s">
        <v>1225</v>
      </c>
      <c r="N228" s="10" t="s">
        <v>32</v>
      </c>
      <c r="O228" s="10" t="s">
        <v>31</v>
      </c>
      <c r="AC228" s="10" t="s">
        <v>972</v>
      </c>
      <c r="AD228" s="10" t="str">
        <f t="shared" si="20"/>
        <v>ListDescArt257_N/A_N/A</v>
      </c>
      <c r="AE228" s="10" t="s">
        <v>973</v>
      </c>
      <c r="AF228" s="10" t="s">
        <v>27</v>
      </c>
      <c r="AG228" s="31" t="s">
        <v>27</v>
      </c>
      <c r="AH228" s="11" t="s">
        <v>1226</v>
      </c>
      <c r="AI228" s="12">
        <v>2</v>
      </c>
      <c r="AJ228" s="50" t="s">
        <v>1227</v>
      </c>
    </row>
    <row r="229" spans="8:36" x14ac:dyDescent="0.25">
      <c r="H229" s="10"/>
      <c r="I229" t="s">
        <v>1228</v>
      </c>
      <c r="J229" s="10" t="s">
        <v>166</v>
      </c>
      <c r="K229" s="30" t="s">
        <v>167</v>
      </c>
      <c r="L229" s="54" t="s">
        <v>1229</v>
      </c>
      <c r="M229" t="s">
        <v>1230</v>
      </c>
      <c r="N229" s="10" t="s">
        <v>32</v>
      </c>
      <c r="O229" s="10" t="s">
        <v>31</v>
      </c>
      <c r="AC229" s="10" t="s">
        <v>976</v>
      </c>
      <c r="AD229" s="10" t="str">
        <f t="shared" si="20"/>
        <v>ListDescArt258_N/A_N/A</v>
      </c>
      <c r="AE229" s="10" t="s">
        <v>977</v>
      </c>
      <c r="AF229" s="10" t="s">
        <v>27</v>
      </c>
      <c r="AG229" s="31" t="s">
        <v>27</v>
      </c>
      <c r="AH229" s="11" t="s">
        <v>1231</v>
      </c>
      <c r="AI229" s="12">
        <v>6</v>
      </c>
      <c r="AJ229" s="50" t="s">
        <v>1232</v>
      </c>
    </row>
    <row r="230" spans="8:36" x14ac:dyDescent="0.25">
      <c r="H230" s="10"/>
      <c r="I230" s="10" t="s">
        <v>1233</v>
      </c>
      <c r="J230" s="10" t="s">
        <v>166</v>
      </c>
      <c r="K230" s="30" t="s">
        <v>167</v>
      </c>
      <c r="L230" s="54" t="s">
        <v>1234</v>
      </c>
      <c r="M230" t="s">
        <v>1235</v>
      </c>
      <c r="N230" s="10" t="s">
        <v>32</v>
      </c>
      <c r="O230" s="10" t="s">
        <v>31</v>
      </c>
      <c r="AC230" s="10" t="s">
        <v>980</v>
      </c>
      <c r="AD230" s="10" t="str">
        <f t="shared" si="20"/>
        <v>ListDescArt259_N/A_N/A</v>
      </c>
      <c r="AE230" s="10" t="s">
        <v>981</v>
      </c>
      <c r="AF230" s="10" t="s">
        <v>27</v>
      </c>
      <c r="AG230" s="31" t="s">
        <v>27</v>
      </c>
      <c r="AH230" s="11" t="s">
        <v>1236</v>
      </c>
      <c r="AI230" s="12">
        <v>16</v>
      </c>
      <c r="AJ230" s="50" t="s">
        <v>1237</v>
      </c>
    </row>
    <row r="231" spans="8:36" x14ac:dyDescent="0.25">
      <c r="H231" s="10"/>
      <c r="I231" s="10" t="s">
        <v>1238</v>
      </c>
      <c r="J231" s="10" t="s">
        <v>166</v>
      </c>
      <c r="K231" s="30" t="s">
        <v>167</v>
      </c>
      <c r="L231" s="54" t="s">
        <v>1239</v>
      </c>
      <c r="M231" t="s">
        <v>1240</v>
      </c>
      <c r="N231" s="10" t="s">
        <v>32</v>
      </c>
      <c r="O231" s="10" t="s">
        <v>31</v>
      </c>
      <c r="AC231" s="10" t="s">
        <v>983</v>
      </c>
      <c r="AD231" s="10" t="str">
        <f t="shared" si="20"/>
        <v>ListDescArt260_N/A_N/A</v>
      </c>
      <c r="AE231" s="10" t="s">
        <v>984</v>
      </c>
      <c r="AF231" s="10" t="s">
        <v>27</v>
      </c>
      <c r="AG231" s="31" t="s">
        <v>27</v>
      </c>
      <c r="AH231" s="11" t="s">
        <v>438</v>
      </c>
      <c r="AI231" s="12">
        <v>24</v>
      </c>
      <c r="AJ231" s="50" t="s">
        <v>1241</v>
      </c>
    </row>
    <row r="232" spans="8:36" x14ac:dyDescent="0.25">
      <c r="H232" s="10"/>
      <c r="I232" s="10" t="s">
        <v>1242</v>
      </c>
      <c r="J232" s="10" t="s">
        <v>166</v>
      </c>
      <c r="K232" s="30" t="s">
        <v>167</v>
      </c>
      <c r="L232" s="54" t="s">
        <v>1243</v>
      </c>
      <c r="M232" t="s">
        <v>1244</v>
      </c>
      <c r="N232" s="10" t="s">
        <v>32</v>
      </c>
      <c r="O232" s="10" t="s">
        <v>31</v>
      </c>
      <c r="AC232" s="10" t="s">
        <v>986</v>
      </c>
      <c r="AD232" s="10" t="str">
        <f t="shared" si="20"/>
        <v>ListDescArt313_Baixa_N/A</v>
      </c>
      <c r="AE232" s="10" t="s">
        <v>987</v>
      </c>
      <c r="AF232" s="10" t="s">
        <v>47</v>
      </c>
      <c r="AG232" s="31" t="s">
        <v>27</v>
      </c>
      <c r="AH232" s="34" t="s">
        <v>1245</v>
      </c>
      <c r="AI232" s="12">
        <v>1</v>
      </c>
      <c r="AJ232" s="10" t="s">
        <v>1246</v>
      </c>
    </row>
    <row r="233" spans="8:36" x14ac:dyDescent="0.25">
      <c r="H233" s="10"/>
      <c r="I233" s="10" t="s">
        <v>1247</v>
      </c>
      <c r="J233" s="10" t="s">
        <v>166</v>
      </c>
      <c r="K233" s="30" t="s">
        <v>167</v>
      </c>
      <c r="L233" s="54" t="s">
        <v>1248</v>
      </c>
      <c r="M233" t="s">
        <v>1249</v>
      </c>
      <c r="N233" s="10" t="s">
        <v>32</v>
      </c>
      <c r="O233" s="10" t="s">
        <v>31</v>
      </c>
      <c r="AC233" s="10"/>
      <c r="AD233" s="10" t="str">
        <f t="shared" si="20"/>
        <v>ListDescArt313_Média_N/A</v>
      </c>
      <c r="AE233" s="10" t="s">
        <v>987</v>
      </c>
      <c r="AF233" s="10" t="s">
        <v>63</v>
      </c>
      <c r="AG233" s="31" t="s">
        <v>27</v>
      </c>
      <c r="AH233" s="34" t="s">
        <v>1245</v>
      </c>
      <c r="AI233" s="12">
        <v>3</v>
      </c>
      <c r="AJ233" s="10" t="s">
        <v>1250</v>
      </c>
    </row>
    <row r="234" spans="8:36" x14ac:dyDescent="0.25">
      <c r="H234" s="10"/>
      <c r="I234" s="10" t="s">
        <v>1251</v>
      </c>
      <c r="J234" s="10" t="s">
        <v>166</v>
      </c>
      <c r="K234" s="30" t="s">
        <v>167</v>
      </c>
      <c r="L234" s="54" t="s">
        <v>1252</v>
      </c>
      <c r="M234" t="s">
        <v>1253</v>
      </c>
      <c r="N234" s="10" t="s">
        <v>32</v>
      </c>
      <c r="O234" s="10" t="s">
        <v>31</v>
      </c>
      <c r="AC234" s="10"/>
      <c r="AD234" s="10" t="str">
        <f t="shared" si="20"/>
        <v>ListDescArt313_Alta_N/A</v>
      </c>
      <c r="AE234" s="10" t="s">
        <v>987</v>
      </c>
      <c r="AF234" s="10" t="s">
        <v>78</v>
      </c>
      <c r="AG234" s="31" t="s">
        <v>27</v>
      </c>
      <c r="AH234" s="34" t="s">
        <v>1245</v>
      </c>
      <c r="AI234" s="12">
        <v>5</v>
      </c>
      <c r="AJ234" s="10" t="s">
        <v>1254</v>
      </c>
    </row>
    <row r="235" spans="8:36" x14ac:dyDescent="0.25">
      <c r="H235" s="10"/>
      <c r="I235" s="10" t="s">
        <v>1255</v>
      </c>
      <c r="J235" s="10" t="s">
        <v>166</v>
      </c>
      <c r="K235" s="30" t="s">
        <v>167</v>
      </c>
      <c r="L235" s="54" t="s">
        <v>1256</v>
      </c>
      <c r="M235" s="10" t="s">
        <v>1257</v>
      </c>
      <c r="N235" s="10" t="s">
        <v>32</v>
      </c>
      <c r="O235" s="10" t="s">
        <v>31</v>
      </c>
      <c r="AC235" s="10" t="s">
        <v>989</v>
      </c>
      <c r="AD235" s="10" t="str">
        <f t="shared" si="20"/>
        <v>ListDescArt333_Baixa_N/A</v>
      </c>
      <c r="AE235" s="10" t="s">
        <v>990</v>
      </c>
      <c r="AF235" s="10" t="s">
        <v>47</v>
      </c>
      <c r="AG235" s="31" t="s">
        <v>27</v>
      </c>
      <c r="AH235" s="34" t="s">
        <v>438</v>
      </c>
      <c r="AI235" s="12">
        <v>52</v>
      </c>
      <c r="AJ235" s="10" t="s">
        <v>1258</v>
      </c>
    </row>
    <row r="236" spans="8:36" x14ac:dyDescent="0.25">
      <c r="H236" s="25" t="s">
        <v>359</v>
      </c>
      <c r="I236" s="10" t="s">
        <v>1259</v>
      </c>
      <c r="J236" s="10" t="s">
        <v>179</v>
      </c>
      <c r="K236" s="30" t="s">
        <v>180</v>
      </c>
      <c r="L236" s="54" t="s">
        <v>1260</v>
      </c>
      <c r="M236" s="10" t="s">
        <v>1261</v>
      </c>
      <c r="N236" s="25" t="s">
        <v>46</v>
      </c>
      <c r="O236" s="10" t="s">
        <v>31</v>
      </c>
      <c r="AC236" s="10"/>
      <c r="AD236" s="10" t="str">
        <f t="shared" si="20"/>
        <v>ListDescArt333_Média_N/A</v>
      </c>
      <c r="AE236" s="10" t="s">
        <v>990</v>
      </c>
      <c r="AF236" s="10" t="s">
        <v>63</v>
      </c>
      <c r="AG236" s="31" t="s">
        <v>27</v>
      </c>
      <c r="AH236" s="34" t="s">
        <v>438</v>
      </c>
      <c r="AI236" s="12">
        <v>86</v>
      </c>
      <c r="AJ236" s="10" t="s">
        <v>1262</v>
      </c>
    </row>
    <row r="237" spans="8:36" x14ac:dyDescent="0.25">
      <c r="H237" s="25"/>
      <c r="I237" s="10" t="s">
        <v>1263</v>
      </c>
      <c r="J237" s="10" t="s">
        <v>179</v>
      </c>
      <c r="K237" s="30" t="s">
        <v>180</v>
      </c>
      <c r="L237" s="54" t="s">
        <v>1264</v>
      </c>
      <c r="M237" s="10" t="s">
        <v>1265</v>
      </c>
      <c r="N237" s="25" t="s">
        <v>46</v>
      </c>
      <c r="O237" s="10" t="s">
        <v>31</v>
      </c>
      <c r="AC237" s="10"/>
      <c r="AD237" s="10" t="str">
        <f t="shared" si="20"/>
        <v>ListDescArt333_Alta_N/A</v>
      </c>
      <c r="AE237" s="10" t="s">
        <v>990</v>
      </c>
      <c r="AF237" s="10" t="s">
        <v>78</v>
      </c>
      <c r="AG237" s="31" t="s">
        <v>27</v>
      </c>
      <c r="AH237" s="34" t="s">
        <v>438</v>
      </c>
      <c r="AI237" s="12">
        <v>126</v>
      </c>
      <c r="AJ237" s="10" t="s">
        <v>1266</v>
      </c>
    </row>
    <row r="238" spans="8:36" x14ac:dyDescent="0.25">
      <c r="H238" s="25"/>
      <c r="I238" s="10" t="s">
        <v>1267</v>
      </c>
      <c r="J238" s="10" t="s">
        <v>179</v>
      </c>
      <c r="K238" s="30" t="s">
        <v>180</v>
      </c>
      <c r="L238" s="54" t="s">
        <v>1268</v>
      </c>
      <c r="M238" s="10" t="s">
        <v>1269</v>
      </c>
      <c r="N238" s="10" t="s">
        <v>32</v>
      </c>
      <c r="O238" s="10" t="s">
        <v>31</v>
      </c>
      <c r="AC238" s="10"/>
      <c r="AD238" s="10" t="str">
        <f t="shared" si="20"/>
        <v>ListDescArt333_Muito Alta_N/A</v>
      </c>
      <c r="AE238" s="10" t="s">
        <v>990</v>
      </c>
      <c r="AF238" s="10" t="s">
        <v>168</v>
      </c>
      <c r="AG238" s="31" t="s">
        <v>27</v>
      </c>
      <c r="AH238" s="34" t="s">
        <v>438</v>
      </c>
      <c r="AI238" s="12">
        <v>162</v>
      </c>
      <c r="AJ238" s="10" t="s">
        <v>1270</v>
      </c>
    </row>
    <row r="239" spans="8:36" x14ac:dyDescent="0.25">
      <c r="H239" s="25"/>
      <c r="I239" s="10" t="s">
        <v>1271</v>
      </c>
      <c r="J239" s="10" t="s">
        <v>179</v>
      </c>
      <c r="K239" s="30" t="s">
        <v>180</v>
      </c>
      <c r="L239" s="54" t="s">
        <v>1272</v>
      </c>
      <c r="M239" s="10" t="s">
        <v>1273</v>
      </c>
      <c r="N239" s="25" t="s">
        <v>46</v>
      </c>
      <c r="O239" s="10" t="s">
        <v>31</v>
      </c>
      <c r="AC239" s="10" t="s">
        <v>992</v>
      </c>
      <c r="AD239" s="10" t="str">
        <f t="shared" si="20"/>
        <v>ListDescArt334_Baixa_N/A</v>
      </c>
      <c r="AE239" s="10" t="s">
        <v>993</v>
      </c>
      <c r="AF239" s="10" t="s">
        <v>47</v>
      </c>
      <c r="AG239" s="31" t="s">
        <v>27</v>
      </c>
      <c r="AH239" s="34" t="s">
        <v>958</v>
      </c>
      <c r="AI239" s="12">
        <v>30</v>
      </c>
      <c r="AJ239" s="10" t="s">
        <v>1274</v>
      </c>
    </row>
    <row r="240" spans="8:36" x14ac:dyDescent="0.25">
      <c r="H240" s="25"/>
      <c r="I240" s="10" t="s">
        <v>1275</v>
      </c>
      <c r="J240" s="10" t="s">
        <v>179</v>
      </c>
      <c r="K240" s="30" t="s">
        <v>180</v>
      </c>
      <c r="L240" s="54" t="s">
        <v>1276</v>
      </c>
      <c r="M240" s="10" t="s">
        <v>1277</v>
      </c>
      <c r="N240" s="25" t="s">
        <v>46</v>
      </c>
      <c r="O240" s="10" t="s">
        <v>31</v>
      </c>
      <c r="AC240" s="10"/>
      <c r="AD240" s="10" t="str">
        <f t="shared" si="20"/>
        <v>ListDescArt334_Alta_N/A</v>
      </c>
      <c r="AE240" s="10" t="s">
        <v>993</v>
      </c>
      <c r="AF240" s="10" t="s">
        <v>78</v>
      </c>
      <c r="AG240" s="31" t="s">
        <v>27</v>
      </c>
      <c r="AH240" s="34" t="s">
        <v>958</v>
      </c>
      <c r="AI240" s="12">
        <v>54</v>
      </c>
      <c r="AJ240" s="10" t="s">
        <v>1278</v>
      </c>
    </row>
    <row r="241" spans="8:36" x14ac:dyDescent="0.25">
      <c r="H241" s="25" t="s">
        <v>368</v>
      </c>
      <c r="I241" s="10" t="s">
        <v>1279</v>
      </c>
      <c r="J241" s="10" t="s">
        <v>26</v>
      </c>
      <c r="K241" s="26" t="s">
        <v>27</v>
      </c>
      <c r="L241" s="54" t="s">
        <v>1280</v>
      </c>
      <c r="M241" s="10" t="s">
        <v>1281</v>
      </c>
      <c r="N241" s="25" t="s">
        <v>46</v>
      </c>
      <c r="O241" s="10" t="s">
        <v>31</v>
      </c>
      <c r="AC241" s="10" t="s">
        <v>996</v>
      </c>
      <c r="AD241" s="10" t="str">
        <f t="shared" si="20"/>
        <v>ListDescArt335_N/A_N/A</v>
      </c>
      <c r="AE241" s="10" t="s">
        <v>997</v>
      </c>
      <c r="AF241" s="10" t="s">
        <v>27</v>
      </c>
      <c r="AG241" s="31" t="s">
        <v>27</v>
      </c>
      <c r="AH241" s="34" t="s">
        <v>1282</v>
      </c>
      <c r="AI241" s="12">
        <v>180</v>
      </c>
      <c r="AJ241" s="10" t="s">
        <v>1283</v>
      </c>
    </row>
    <row r="242" spans="8:36" x14ac:dyDescent="0.25">
      <c r="H242" s="25"/>
      <c r="I242" s="10" t="s">
        <v>1284</v>
      </c>
      <c r="J242" s="10" t="s">
        <v>26</v>
      </c>
      <c r="K242" s="26" t="s">
        <v>27</v>
      </c>
      <c r="L242" s="54" t="s">
        <v>1285</v>
      </c>
      <c r="M242" s="10" t="s">
        <v>1286</v>
      </c>
      <c r="N242" s="25" t="s">
        <v>46</v>
      </c>
      <c r="O242" s="10" t="s">
        <v>31</v>
      </c>
      <c r="AC242" s="10" t="s">
        <v>1000</v>
      </c>
      <c r="AD242" s="10" t="str">
        <f t="shared" si="20"/>
        <v>ListDescArt336_Baixa_N/A</v>
      </c>
      <c r="AE242" s="10" t="s">
        <v>1001</v>
      </c>
      <c r="AF242" s="10" t="s">
        <v>47</v>
      </c>
      <c r="AG242" s="31" t="s">
        <v>27</v>
      </c>
      <c r="AH242" s="34" t="s">
        <v>1287</v>
      </c>
      <c r="AI242" s="12">
        <v>50</v>
      </c>
      <c r="AJ242" s="10" t="s">
        <v>1288</v>
      </c>
    </row>
    <row r="243" spans="8:36" x14ac:dyDescent="0.25">
      <c r="H243" s="25"/>
      <c r="I243" t="s">
        <v>1289</v>
      </c>
      <c r="J243" s="10" t="s">
        <v>26</v>
      </c>
      <c r="K243" s="26" t="s">
        <v>27</v>
      </c>
      <c r="L243" s="54" t="s">
        <v>1290</v>
      </c>
      <c r="M243" s="10" t="s">
        <v>1291</v>
      </c>
      <c r="N243" s="10" t="s">
        <v>32</v>
      </c>
      <c r="O243" s="10" t="s">
        <v>31</v>
      </c>
      <c r="AC243" s="10"/>
      <c r="AD243" s="10" t="str">
        <f t="shared" si="20"/>
        <v>ListDescArt336_Média_N/A</v>
      </c>
      <c r="AE243" s="10" t="s">
        <v>1001</v>
      </c>
      <c r="AF243" s="10" t="s">
        <v>63</v>
      </c>
      <c r="AG243" s="31" t="s">
        <v>27</v>
      </c>
      <c r="AH243" s="34" t="s">
        <v>1287</v>
      </c>
      <c r="AI243" s="12">
        <v>79</v>
      </c>
      <c r="AJ243" s="10" t="s">
        <v>1292</v>
      </c>
    </row>
    <row r="244" spans="8:36" x14ac:dyDescent="0.25">
      <c r="H244" s="25"/>
      <c r="I244" t="s">
        <v>1293</v>
      </c>
      <c r="J244" s="10" t="s">
        <v>26</v>
      </c>
      <c r="K244" s="26" t="s">
        <v>27</v>
      </c>
      <c r="L244" s="54" t="s">
        <v>1294</v>
      </c>
      <c r="M244" s="10" t="s">
        <v>1295</v>
      </c>
      <c r="N244" s="10" t="s">
        <v>32</v>
      </c>
      <c r="O244" s="10" t="s">
        <v>31</v>
      </c>
      <c r="AC244" s="10"/>
      <c r="AD244" s="10" t="str">
        <f t="shared" si="20"/>
        <v>ListDescArt336_Alta_N/A</v>
      </c>
      <c r="AE244" s="10" t="s">
        <v>1001</v>
      </c>
      <c r="AF244" s="10" t="s">
        <v>78</v>
      </c>
      <c r="AG244" s="31" t="s">
        <v>27</v>
      </c>
      <c r="AH244" s="34" t="s">
        <v>1287</v>
      </c>
      <c r="AI244" s="12">
        <v>108</v>
      </c>
      <c r="AJ244" s="10" t="s">
        <v>1296</v>
      </c>
    </row>
    <row r="245" spans="8:36" x14ac:dyDescent="0.25">
      <c r="H245" s="25"/>
      <c r="I245" s="10" t="s">
        <v>1297</v>
      </c>
      <c r="J245" s="10" t="s">
        <v>26</v>
      </c>
      <c r="K245" s="26" t="s">
        <v>27</v>
      </c>
      <c r="L245" s="54" t="s">
        <v>1298</v>
      </c>
      <c r="M245" s="10" t="s">
        <v>1299</v>
      </c>
      <c r="N245" s="25" t="s">
        <v>46</v>
      </c>
      <c r="O245" s="10" t="s">
        <v>31</v>
      </c>
      <c r="AC245" s="10"/>
      <c r="AD245" s="10" t="str">
        <f t="shared" si="20"/>
        <v>ListDescArt336_Muito Alta_N/A</v>
      </c>
      <c r="AE245" s="10" t="s">
        <v>1001</v>
      </c>
      <c r="AF245" s="10" t="s">
        <v>168</v>
      </c>
      <c r="AG245" s="31" t="s">
        <v>27</v>
      </c>
      <c r="AH245" s="34" t="s">
        <v>1287</v>
      </c>
      <c r="AI245" s="12">
        <v>146</v>
      </c>
      <c r="AJ245" s="10" t="s">
        <v>1300</v>
      </c>
    </row>
    <row r="246" spans="8:36" x14ac:dyDescent="0.25">
      <c r="H246" s="25"/>
      <c r="I246" s="10" t="s">
        <v>1301</v>
      </c>
      <c r="J246" s="10" t="s">
        <v>26</v>
      </c>
      <c r="K246" s="26" t="s">
        <v>27</v>
      </c>
      <c r="L246" s="54" t="s">
        <v>1302</v>
      </c>
      <c r="M246" s="10" t="s">
        <v>1303</v>
      </c>
      <c r="N246" s="25" t="s">
        <v>46</v>
      </c>
      <c r="O246" s="10" t="s">
        <v>31</v>
      </c>
      <c r="AC246" s="10" t="s">
        <v>1004</v>
      </c>
      <c r="AD246" s="10" t="str">
        <f t="shared" si="20"/>
        <v>ListDescArt337_Baixa_N/A</v>
      </c>
      <c r="AE246" s="10" t="s">
        <v>1005</v>
      </c>
      <c r="AF246" s="10" t="s">
        <v>47</v>
      </c>
      <c r="AG246" s="31" t="s">
        <v>27</v>
      </c>
      <c r="AH246" s="34" t="s">
        <v>1304</v>
      </c>
      <c r="AI246" s="12">
        <v>52</v>
      </c>
      <c r="AJ246" s="10" t="s">
        <v>1305</v>
      </c>
    </row>
    <row r="247" spans="8:36" x14ac:dyDescent="0.25">
      <c r="H247" s="25"/>
      <c r="I247" s="10" t="s">
        <v>1306</v>
      </c>
      <c r="J247" s="10" t="s">
        <v>26</v>
      </c>
      <c r="K247" s="26" t="s">
        <v>27</v>
      </c>
      <c r="L247" s="54" t="s">
        <v>1307</v>
      </c>
      <c r="M247" s="10" t="s">
        <v>1308</v>
      </c>
      <c r="N247" s="25" t="s">
        <v>46</v>
      </c>
      <c r="O247" s="10" t="s">
        <v>31</v>
      </c>
      <c r="AC247" s="10"/>
      <c r="AD247" s="10" t="str">
        <f t="shared" si="20"/>
        <v>ListDescArt337_Média_N/A</v>
      </c>
      <c r="AE247" s="10" t="s">
        <v>1005</v>
      </c>
      <c r="AF247" s="10" t="s">
        <v>63</v>
      </c>
      <c r="AG247" s="31" t="s">
        <v>27</v>
      </c>
      <c r="AH247" s="34" t="s">
        <v>1304</v>
      </c>
      <c r="AI247" s="12">
        <v>82</v>
      </c>
      <c r="AJ247" s="10" t="s">
        <v>1309</v>
      </c>
    </row>
    <row r="248" spans="8:36" x14ac:dyDescent="0.25">
      <c r="H248" s="25"/>
      <c r="I248" s="10" t="s">
        <v>1310</v>
      </c>
      <c r="J248" s="10" t="s">
        <v>26</v>
      </c>
      <c r="K248" s="26" t="s">
        <v>27</v>
      </c>
      <c r="L248" s="54" t="s">
        <v>1311</v>
      </c>
      <c r="M248" s="10" t="s">
        <v>1312</v>
      </c>
      <c r="N248" s="25" t="s">
        <v>46</v>
      </c>
      <c r="O248" s="10" t="s">
        <v>31</v>
      </c>
      <c r="AC248" s="10"/>
      <c r="AD248" s="10" t="str">
        <f t="shared" si="20"/>
        <v>ListDescArt337_Alta_N/A</v>
      </c>
      <c r="AE248" s="10" t="s">
        <v>1005</v>
      </c>
      <c r="AF248" s="10" t="s">
        <v>78</v>
      </c>
      <c r="AG248" s="31" t="s">
        <v>27</v>
      </c>
      <c r="AH248" s="34" t="s">
        <v>1304</v>
      </c>
      <c r="AI248" s="12">
        <v>111</v>
      </c>
      <c r="AJ248" s="10" t="s">
        <v>1313</v>
      </c>
    </row>
    <row r="249" spans="8:36" x14ac:dyDescent="0.25">
      <c r="H249" s="25"/>
      <c r="I249" s="10" t="s">
        <v>1314</v>
      </c>
      <c r="J249" s="10" t="s">
        <v>26</v>
      </c>
      <c r="K249" s="26" t="s">
        <v>27</v>
      </c>
      <c r="L249" s="54" t="s">
        <v>1315</v>
      </c>
      <c r="M249" s="10" t="s">
        <v>1316</v>
      </c>
      <c r="N249" s="25" t="s">
        <v>46</v>
      </c>
      <c r="O249" s="10" t="s">
        <v>31</v>
      </c>
      <c r="AC249" s="10"/>
      <c r="AD249" s="10" t="str">
        <f t="shared" si="20"/>
        <v>ListDescArt337_Muito Alta_N/A</v>
      </c>
      <c r="AE249" s="10" t="s">
        <v>1005</v>
      </c>
      <c r="AF249" s="10" t="s">
        <v>168</v>
      </c>
      <c r="AG249" s="31" t="s">
        <v>27</v>
      </c>
      <c r="AH249" s="34" t="s">
        <v>1304</v>
      </c>
      <c r="AI249" s="12">
        <v>140</v>
      </c>
      <c r="AJ249" s="10" t="s">
        <v>1317</v>
      </c>
    </row>
    <row r="250" spans="8:36" x14ac:dyDescent="0.25">
      <c r="H250" s="25"/>
      <c r="I250" s="10" t="s">
        <v>1318</v>
      </c>
      <c r="J250" s="10" t="s">
        <v>26</v>
      </c>
      <c r="K250" s="26" t="s">
        <v>27</v>
      </c>
      <c r="L250" s="54" t="s">
        <v>1319</v>
      </c>
      <c r="M250" s="10" t="s">
        <v>1320</v>
      </c>
      <c r="N250" s="25" t="s">
        <v>46</v>
      </c>
      <c r="O250" s="10" t="s">
        <v>31</v>
      </c>
      <c r="AC250" s="10" t="s">
        <v>1008</v>
      </c>
      <c r="AD250" s="10" t="str">
        <f t="shared" si="20"/>
        <v>ListDescArt338_N/A_N/A</v>
      </c>
      <c r="AE250" s="10" t="s">
        <v>1009</v>
      </c>
      <c r="AF250" s="10" t="s">
        <v>27</v>
      </c>
      <c r="AG250" s="31" t="s">
        <v>27</v>
      </c>
      <c r="AH250" s="34" t="s">
        <v>438</v>
      </c>
      <c r="AI250" s="12">
        <v>130</v>
      </c>
      <c r="AJ250" s="10" t="s">
        <v>1321</v>
      </c>
    </row>
    <row r="251" spans="8:36" x14ac:dyDescent="0.25">
      <c r="H251" s="25"/>
      <c r="I251" s="10" t="s">
        <v>1322</v>
      </c>
      <c r="J251" s="10" t="s">
        <v>26</v>
      </c>
      <c r="K251" s="26" t="s">
        <v>27</v>
      </c>
      <c r="L251" s="54" t="s">
        <v>1323</v>
      </c>
      <c r="M251" s="10" t="s">
        <v>1324</v>
      </c>
      <c r="N251" s="25" t="s">
        <v>46</v>
      </c>
      <c r="O251" s="10" t="s">
        <v>31</v>
      </c>
      <c r="AC251" s="10" t="s">
        <v>1011</v>
      </c>
      <c r="AD251" s="10" t="str">
        <f t="shared" si="20"/>
        <v>ListDescArt339_N/A_N/A</v>
      </c>
      <c r="AE251" s="10" t="s">
        <v>1012</v>
      </c>
      <c r="AF251" s="10" t="s">
        <v>27</v>
      </c>
      <c r="AG251" s="31" t="s">
        <v>27</v>
      </c>
      <c r="AH251" s="34" t="s">
        <v>1325</v>
      </c>
      <c r="AI251" s="12">
        <v>25</v>
      </c>
      <c r="AJ251" s="10" t="s">
        <v>1326</v>
      </c>
    </row>
    <row r="252" spans="8:36" x14ac:dyDescent="0.25">
      <c r="H252" s="25"/>
      <c r="I252" s="10" t="s">
        <v>1327</v>
      </c>
      <c r="J252" s="10" t="s">
        <v>26</v>
      </c>
      <c r="K252" s="26" t="s">
        <v>27</v>
      </c>
      <c r="L252" s="54" t="s">
        <v>1328</v>
      </c>
      <c r="M252" s="10" t="s">
        <v>1329</v>
      </c>
      <c r="N252" s="25" t="s">
        <v>46</v>
      </c>
      <c r="O252" s="10" t="s">
        <v>31</v>
      </c>
      <c r="AC252" s="10" t="s">
        <v>1014</v>
      </c>
      <c r="AD252" s="10" t="str">
        <f t="shared" si="20"/>
        <v>ListDescArt340_x'_N/A</v>
      </c>
      <c r="AE252" s="10" t="s">
        <v>1015</v>
      </c>
      <c r="AF252" s="10" t="s">
        <v>1330</v>
      </c>
      <c r="AG252" s="31" t="s">
        <v>27</v>
      </c>
      <c r="AH252" s="34" t="s">
        <v>546</v>
      </c>
      <c r="AI252" s="12">
        <v>270</v>
      </c>
      <c r="AJ252" s="10" t="s">
        <v>1331</v>
      </c>
    </row>
    <row r="253" spans="8:36" x14ac:dyDescent="0.25">
      <c r="H253" s="25"/>
      <c r="I253" s="10" t="s">
        <v>1332</v>
      </c>
      <c r="J253" s="10" t="s">
        <v>26</v>
      </c>
      <c r="K253" s="26" t="s">
        <v>27</v>
      </c>
      <c r="L253" s="54" t="s">
        <v>1333</v>
      </c>
      <c r="M253" s="10" t="s">
        <v>1334</v>
      </c>
      <c r="N253" s="25" t="s">
        <v>46</v>
      </c>
      <c r="O253" s="10" t="s">
        <v>31</v>
      </c>
      <c r="AC253" s="10" t="s">
        <v>1017</v>
      </c>
      <c r="AD253" s="10" t="str">
        <f t="shared" si="20"/>
        <v>ListDescArt468_N/A_N/A</v>
      </c>
      <c r="AE253" s="57" t="s">
        <v>1018</v>
      </c>
      <c r="AF253" s="10" t="s">
        <v>27</v>
      </c>
      <c r="AG253" s="31" t="s">
        <v>27</v>
      </c>
      <c r="AH253" s="34" t="s">
        <v>1335</v>
      </c>
      <c r="AI253" s="12">
        <v>50</v>
      </c>
      <c r="AJ253" s="10" t="s">
        <v>1336</v>
      </c>
    </row>
    <row r="254" spans="8:36" x14ac:dyDescent="0.25">
      <c r="H254" s="25"/>
      <c r="I254" s="10" t="s">
        <v>1337</v>
      </c>
      <c r="J254" s="10" t="s">
        <v>26</v>
      </c>
      <c r="K254" s="26" t="s">
        <v>27</v>
      </c>
      <c r="L254" s="54" t="s">
        <v>1338</v>
      </c>
      <c r="M254" s="10" t="s">
        <v>1339</v>
      </c>
      <c r="N254" s="25" t="s">
        <v>46</v>
      </c>
      <c r="O254" s="10" t="s">
        <v>31</v>
      </c>
      <c r="AC254" s="10" t="s">
        <v>1021</v>
      </c>
      <c r="AD254" s="10" t="str">
        <f t="shared" ref="AD254:AD262" si="21">CONCATENATE(AE254,"_",AF254,"_",AG254)</f>
        <v>ListDescArt110_Baixa_N/A</v>
      </c>
      <c r="AE254" s="10" t="s">
        <v>1022</v>
      </c>
      <c r="AF254" s="10" t="s">
        <v>47</v>
      </c>
      <c r="AG254" s="31" t="s">
        <v>27</v>
      </c>
      <c r="AH254" s="11" t="s">
        <v>877</v>
      </c>
      <c r="AI254" s="12">
        <v>40</v>
      </c>
      <c r="AJ254" s="50" t="s">
        <v>1340</v>
      </c>
    </row>
    <row r="255" spans="8:36" x14ac:dyDescent="0.25">
      <c r="H255" s="25" t="s">
        <v>376</v>
      </c>
      <c r="I255" s="10" t="s">
        <v>1341</v>
      </c>
      <c r="J255" s="10" t="s">
        <v>192</v>
      </c>
      <c r="K255" s="30" t="s">
        <v>193</v>
      </c>
      <c r="L255" s="54" t="s">
        <v>1342</v>
      </c>
      <c r="M255" s="10" t="s">
        <v>1343</v>
      </c>
      <c r="N255" s="25" t="s">
        <v>46</v>
      </c>
      <c r="O255" s="10" t="s">
        <v>31</v>
      </c>
      <c r="AC255" s="10"/>
      <c r="AD255" s="10" t="str">
        <f t="shared" si="21"/>
        <v>ListDescArt110_Média_N/A</v>
      </c>
      <c r="AE255" s="10" t="s">
        <v>1022</v>
      </c>
      <c r="AF255" s="10" t="s">
        <v>63</v>
      </c>
      <c r="AG255" s="31" t="s">
        <v>27</v>
      </c>
      <c r="AH255" s="11" t="s">
        <v>877</v>
      </c>
      <c r="AI255" s="12">
        <v>80</v>
      </c>
      <c r="AJ255" s="50" t="s">
        <v>1344</v>
      </c>
    </row>
    <row r="256" spans="8:36" x14ac:dyDescent="0.25">
      <c r="H256" s="25"/>
      <c r="I256" s="10" t="s">
        <v>1345</v>
      </c>
      <c r="J256" s="10" t="s">
        <v>192</v>
      </c>
      <c r="K256" s="30" t="s">
        <v>193</v>
      </c>
      <c r="L256" s="54" t="s">
        <v>1346</v>
      </c>
      <c r="M256" s="10" t="s">
        <v>1347</v>
      </c>
      <c r="N256" s="25" t="s">
        <v>46</v>
      </c>
      <c r="O256" s="10" t="s">
        <v>31</v>
      </c>
      <c r="AC256" s="10"/>
      <c r="AD256" s="10" t="str">
        <f t="shared" si="21"/>
        <v>ListDescArt110_Alta_N/A</v>
      </c>
      <c r="AE256" s="10" t="s">
        <v>1022</v>
      </c>
      <c r="AF256" s="10" t="s">
        <v>78</v>
      </c>
      <c r="AG256" s="31" t="s">
        <v>27</v>
      </c>
      <c r="AH256" s="11" t="s">
        <v>877</v>
      </c>
      <c r="AI256" s="12">
        <v>160</v>
      </c>
      <c r="AJ256" s="50" t="s">
        <v>1348</v>
      </c>
    </row>
    <row r="257" spans="8:36" x14ac:dyDescent="0.25">
      <c r="H257" s="25"/>
      <c r="I257" s="10" t="s">
        <v>1349</v>
      </c>
      <c r="J257" s="10" t="s">
        <v>192</v>
      </c>
      <c r="K257" s="30" t="s">
        <v>193</v>
      </c>
      <c r="L257" s="54" t="s">
        <v>1350</v>
      </c>
      <c r="M257" s="10" t="s">
        <v>1351</v>
      </c>
      <c r="N257" s="25" t="s">
        <v>46</v>
      </c>
      <c r="O257" s="10" t="s">
        <v>31</v>
      </c>
      <c r="AC257" s="10" t="s">
        <v>1025</v>
      </c>
      <c r="AD257" s="10" t="str">
        <f t="shared" si="21"/>
        <v>ListDescArt111_Baixa_N/A</v>
      </c>
      <c r="AE257" s="10" t="s">
        <v>1026</v>
      </c>
      <c r="AF257" s="10" t="s">
        <v>47</v>
      </c>
      <c r="AG257" s="31" t="s">
        <v>27</v>
      </c>
      <c r="AH257" s="11" t="s">
        <v>877</v>
      </c>
      <c r="AI257" s="12">
        <v>24</v>
      </c>
      <c r="AJ257" s="50" t="s">
        <v>1340</v>
      </c>
    </row>
    <row r="258" spans="8:36" x14ac:dyDescent="0.25">
      <c r="H258" s="25"/>
      <c r="I258" s="10" t="s">
        <v>1352</v>
      </c>
      <c r="J258" s="10" t="s">
        <v>192</v>
      </c>
      <c r="K258" s="30" t="s">
        <v>193</v>
      </c>
      <c r="L258" s="54" t="s">
        <v>1353</v>
      </c>
      <c r="M258" s="10" t="s">
        <v>1354</v>
      </c>
      <c r="N258" s="25" t="s">
        <v>46</v>
      </c>
      <c r="O258" s="10" t="s">
        <v>31</v>
      </c>
      <c r="AC258" s="10"/>
      <c r="AD258" s="10" t="str">
        <f t="shared" si="21"/>
        <v>ListDescArt111_Média_N/A</v>
      </c>
      <c r="AE258" s="10" t="s">
        <v>1026</v>
      </c>
      <c r="AF258" s="10" t="s">
        <v>63</v>
      </c>
      <c r="AG258" s="31" t="s">
        <v>27</v>
      </c>
      <c r="AH258" s="11" t="s">
        <v>877</v>
      </c>
      <c r="AI258" s="12">
        <v>40</v>
      </c>
      <c r="AJ258" s="50" t="s">
        <v>1344</v>
      </c>
    </row>
    <row r="259" spans="8:36" x14ac:dyDescent="0.25">
      <c r="H259" s="25"/>
      <c r="I259" s="10" t="s">
        <v>1355</v>
      </c>
      <c r="J259" s="10" t="s">
        <v>26</v>
      </c>
      <c r="K259" s="26" t="s">
        <v>27</v>
      </c>
      <c r="L259" s="54" t="s">
        <v>1356</v>
      </c>
      <c r="M259" s="10" t="s">
        <v>1357</v>
      </c>
      <c r="N259" s="25" t="s">
        <v>206</v>
      </c>
      <c r="O259" s="10" t="s">
        <v>31</v>
      </c>
      <c r="AC259" s="10"/>
      <c r="AD259" s="10" t="str">
        <f t="shared" si="21"/>
        <v>ListDescArt111_Alta_N/A</v>
      </c>
      <c r="AE259" s="10" t="s">
        <v>1026</v>
      </c>
      <c r="AF259" s="10" t="s">
        <v>78</v>
      </c>
      <c r="AG259" s="31" t="s">
        <v>27</v>
      </c>
      <c r="AH259" s="11" t="s">
        <v>877</v>
      </c>
      <c r="AI259" s="12">
        <v>80</v>
      </c>
      <c r="AJ259" s="50" t="s">
        <v>1348</v>
      </c>
    </row>
    <row r="260" spans="8:36" x14ac:dyDescent="0.25">
      <c r="H260" s="25"/>
      <c r="I260" s="10" t="s">
        <v>1358</v>
      </c>
      <c r="J260" s="10" t="s">
        <v>26</v>
      </c>
      <c r="K260" s="26" t="s">
        <v>27</v>
      </c>
      <c r="L260" s="54" t="s">
        <v>1359</v>
      </c>
      <c r="M260" s="10" t="s">
        <v>1360</v>
      </c>
      <c r="N260" s="25" t="s">
        <v>206</v>
      </c>
      <c r="O260" s="10" t="s">
        <v>31</v>
      </c>
      <c r="AC260" s="10" t="s">
        <v>1029</v>
      </c>
      <c r="AD260" s="10" t="str">
        <f t="shared" si="21"/>
        <v>ListDescArt112_N/A_N/A</v>
      </c>
      <c r="AE260" s="10" t="s">
        <v>1030</v>
      </c>
      <c r="AF260" s="10" t="s">
        <v>27</v>
      </c>
      <c r="AG260" s="31" t="s">
        <v>27</v>
      </c>
      <c r="AH260" s="11" t="s">
        <v>900</v>
      </c>
      <c r="AI260" s="12">
        <v>16</v>
      </c>
      <c r="AJ260" s="50" t="s">
        <v>1037</v>
      </c>
    </row>
    <row r="261" spans="8:36" x14ac:dyDescent="0.25">
      <c r="H261" s="25"/>
      <c r="I261" s="10" t="s">
        <v>1361</v>
      </c>
      <c r="J261" s="10" t="s">
        <v>26</v>
      </c>
      <c r="K261" s="26" t="s">
        <v>27</v>
      </c>
      <c r="L261" s="54" t="s">
        <v>1362</v>
      </c>
      <c r="M261" s="10" t="s">
        <v>1363</v>
      </c>
      <c r="N261" s="10" t="s">
        <v>32</v>
      </c>
      <c r="O261" s="10" t="s">
        <v>31</v>
      </c>
      <c r="AC261" s="10" t="s">
        <v>1032</v>
      </c>
      <c r="AD261" s="10" t="str">
        <f t="shared" si="21"/>
        <v>ListDescArt113_Baixa_N/A</v>
      </c>
      <c r="AE261" s="10" t="s">
        <v>1033</v>
      </c>
      <c r="AF261" s="10" t="s">
        <v>47</v>
      </c>
      <c r="AG261" s="31" t="s">
        <v>27</v>
      </c>
      <c r="AH261" s="11" t="s">
        <v>303</v>
      </c>
      <c r="AI261" s="12">
        <v>6</v>
      </c>
      <c r="AJ261" s="50" t="s">
        <v>1364</v>
      </c>
    </row>
    <row r="262" spans="8:36" x14ac:dyDescent="0.25">
      <c r="H262" s="25"/>
      <c r="I262" s="10" t="s">
        <v>1365</v>
      </c>
      <c r="J262" s="10" t="s">
        <v>26</v>
      </c>
      <c r="K262" s="26" t="s">
        <v>27</v>
      </c>
      <c r="L262" s="54" t="s">
        <v>1366</v>
      </c>
      <c r="M262" s="10" t="s">
        <v>1367</v>
      </c>
      <c r="N262" s="10" t="s">
        <v>32</v>
      </c>
      <c r="O262" s="10" t="s">
        <v>31</v>
      </c>
      <c r="AC262" s="10"/>
      <c r="AD262" s="10" t="str">
        <f t="shared" si="21"/>
        <v>ListDescArt113_Média_N/A</v>
      </c>
      <c r="AE262" s="10" t="s">
        <v>1033</v>
      </c>
      <c r="AF262" s="10" t="s">
        <v>63</v>
      </c>
      <c r="AG262" s="31" t="s">
        <v>27</v>
      </c>
      <c r="AH262" s="11" t="s">
        <v>303</v>
      </c>
      <c r="AI262" s="12">
        <v>10</v>
      </c>
      <c r="AJ262" s="50" t="s">
        <v>1368</v>
      </c>
    </row>
    <row r="263" spans="8:36" x14ac:dyDescent="0.25">
      <c r="H263" s="25"/>
      <c r="I263" s="10" t="s">
        <v>1369</v>
      </c>
      <c r="J263" s="10" t="s">
        <v>26</v>
      </c>
      <c r="K263" s="26" t="s">
        <v>27</v>
      </c>
      <c r="L263" s="54" t="s">
        <v>1370</v>
      </c>
      <c r="M263" s="10" t="s">
        <v>1371</v>
      </c>
      <c r="N263" s="25" t="s">
        <v>46</v>
      </c>
      <c r="O263" s="10" t="s">
        <v>31</v>
      </c>
      <c r="AC263" s="10"/>
      <c r="AD263" s="10" t="str">
        <f t="shared" ref="AD263:AD276" si="22">CONCATENATE(AE263,"_",AF263,"_",AG263)</f>
        <v>ListDescArt113_Alta_N/A</v>
      </c>
      <c r="AE263" s="10" t="s">
        <v>1033</v>
      </c>
      <c r="AF263" s="10" t="s">
        <v>78</v>
      </c>
      <c r="AG263" s="31" t="s">
        <v>27</v>
      </c>
      <c r="AH263" s="11" t="s">
        <v>303</v>
      </c>
      <c r="AI263" s="12">
        <v>18</v>
      </c>
      <c r="AJ263" s="50" t="s">
        <v>282</v>
      </c>
    </row>
    <row r="264" spans="8:36" x14ac:dyDescent="0.25">
      <c r="H264" s="25"/>
      <c r="I264" s="10" t="s">
        <v>1372</v>
      </c>
      <c r="J264" s="10" t="s">
        <v>26</v>
      </c>
      <c r="K264" s="26" t="s">
        <v>27</v>
      </c>
      <c r="L264" s="54" t="s">
        <v>1373</v>
      </c>
      <c r="M264" s="10" t="s">
        <v>1374</v>
      </c>
      <c r="N264" s="25" t="s">
        <v>30</v>
      </c>
      <c r="O264" s="10" t="s">
        <v>31</v>
      </c>
      <c r="AC264" s="10" t="s">
        <v>1035</v>
      </c>
      <c r="AD264" s="10" t="str">
        <f t="shared" si="22"/>
        <v>ListDescArt114_Baixa_N/A</v>
      </c>
      <c r="AE264" s="10" t="s">
        <v>1036</v>
      </c>
      <c r="AF264" s="10" t="s">
        <v>47</v>
      </c>
      <c r="AG264" s="31" t="s">
        <v>27</v>
      </c>
      <c r="AH264" s="11" t="s">
        <v>303</v>
      </c>
      <c r="AI264" s="12">
        <v>3</v>
      </c>
      <c r="AJ264" s="50" t="s">
        <v>1364</v>
      </c>
    </row>
    <row r="265" spans="8:36" x14ac:dyDescent="0.25">
      <c r="H265" s="25"/>
      <c r="I265" s="10" t="s">
        <v>1375</v>
      </c>
      <c r="J265" s="10" t="s">
        <v>26</v>
      </c>
      <c r="K265" s="26" t="s">
        <v>27</v>
      </c>
      <c r="L265" s="54" t="s">
        <v>1376</v>
      </c>
      <c r="M265" s="10" t="s">
        <v>1377</v>
      </c>
      <c r="N265" s="10" t="s">
        <v>32</v>
      </c>
      <c r="O265" s="10" t="s">
        <v>31</v>
      </c>
      <c r="AC265" s="10"/>
      <c r="AD265" s="10" t="str">
        <f t="shared" si="22"/>
        <v>ListDescArt114_Média_N/A</v>
      </c>
      <c r="AE265" s="10" t="s">
        <v>1036</v>
      </c>
      <c r="AF265" s="10" t="s">
        <v>63</v>
      </c>
      <c r="AG265" s="31" t="s">
        <v>27</v>
      </c>
      <c r="AH265" s="11" t="s">
        <v>303</v>
      </c>
      <c r="AI265" s="12">
        <v>5</v>
      </c>
      <c r="AJ265" s="50" t="s">
        <v>1368</v>
      </c>
    </row>
    <row r="266" spans="8:36" x14ac:dyDescent="0.25">
      <c r="H266" s="25"/>
      <c r="I266" s="10" t="s">
        <v>1378</v>
      </c>
      <c r="J266" s="10" t="s">
        <v>26</v>
      </c>
      <c r="K266" s="26" t="s">
        <v>27</v>
      </c>
      <c r="L266" s="54" t="s">
        <v>1379</v>
      </c>
      <c r="M266" s="10" t="s">
        <v>1380</v>
      </c>
      <c r="N266" s="10" t="s">
        <v>32</v>
      </c>
      <c r="O266" s="10" t="s">
        <v>31</v>
      </c>
      <c r="AC266" s="10"/>
      <c r="AD266" s="10" t="str">
        <f t="shared" si="22"/>
        <v>ListDescArt114_Alta_N/A</v>
      </c>
      <c r="AE266" s="10" t="s">
        <v>1036</v>
      </c>
      <c r="AF266" s="10" t="s">
        <v>78</v>
      </c>
      <c r="AG266" s="31" t="s">
        <v>27</v>
      </c>
      <c r="AH266" s="11" t="s">
        <v>303</v>
      </c>
      <c r="AI266" s="12">
        <v>9</v>
      </c>
      <c r="AJ266" s="50" t="s">
        <v>282</v>
      </c>
    </row>
    <row r="267" spans="8:36" x14ac:dyDescent="0.25">
      <c r="H267" s="25"/>
      <c r="I267" s="10" t="s">
        <v>1381</v>
      </c>
      <c r="J267" s="10" t="s">
        <v>26</v>
      </c>
      <c r="K267" s="26" t="s">
        <v>27</v>
      </c>
      <c r="L267" s="54" t="s">
        <v>1382</v>
      </c>
      <c r="M267" s="10" t="s">
        <v>1383</v>
      </c>
      <c r="N267" s="10" t="s">
        <v>32</v>
      </c>
      <c r="O267" s="10" t="s">
        <v>31</v>
      </c>
      <c r="AC267" s="10" t="s">
        <v>1039</v>
      </c>
      <c r="AD267" s="10" t="str">
        <f t="shared" si="22"/>
        <v>ListDescArt115_Baixa_N/A</v>
      </c>
      <c r="AE267" s="10" t="s">
        <v>1040</v>
      </c>
      <c r="AF267" s="10" t="s">
        <v>47</v>
      </c>
      <c r="AG267" s="31" t="s">
        <v>27</v>
      </c>
      <c r="AH267" s="11" t="s">
        <v>1384</v>
      </c>
      <c r="AI267" s="12">
        <v>8</v>
      </c>
      <c r="AJ267" s="50" t="s">
        <v>1385</v>
      </c>
    </row>
    <row r="268" spans="8:36" x14ac:dyDescent="0.25">
      <c r="H268" s="25"/>
      <c r="I268" s="10" t="s">
        <v>1386</v>
      </c>
      <c r="J268" s="10" t="s">
        <v>26</v>
      </c>
      <c r="K268" s="26" t="s">
        <v>27</v>
      </c>
      <c r="L268" s="54" t="s">
        <v>1387</v>
      </c>
      <c r="M268" s="10" t="s">
        <v>1388</v>
      </c>
      <c r="N268" s="10" t="s">
        <v>32</v>
      </c>
      <c r="O268" s="10" t="s">
        <v>31</v>
      </c>
      <c r="AC268" s="10"/>
      <c r="AD268" s="10" t="str">
        <f t="shared" si="22"/>
        <v>ListDescArt115_Média_N/A</v>
      </c>
      <c r="AE268" s="10" t="s">
        <v>1040</v>
      </c>
      <c r="AF268" s="10" t="s">
        <v>63</v>
      </c>
      <c r="AG268" s="31" t="s">
        <v>27</v>
      </c>
      <c r="AH268" s="11" t="s">
        <v>1384</v>
      </c>
      <c r="AI268" s="12">
        <v>16</v>
      </c>
      <c r="AJ268" s="50" t="s">
        <v>1389</v>
      </c>
    </row>
    <row r="269" spans="8:36" x14ac:dyDescent="0.25">
      <c r="H269" s="25"/>
      <c r="I269" s="10" t="s">
        <v>1390</v>
      </c>
      <c r="J269" s="10" t="s">
        <v>26</v>
      </c>
      <c r="K269" s="26" t="s">
        <v>27</v>
      </c>
      <c r="L269" s="54" t="s">
        <v>1391</v>
      </c>
      <c r="M269" s="10" t="s">
        <v>1392</v>
      </c>
      <c r="N269" s="10" t="s">
        <v>32</v>
      </c>
      <c r="O269" s="10" t="s">
        <v>31</v>
      </c>
      <c r="AC269" s="10"/>
      <c r="AD269" s="10" t="str">
        <f t="shared" si="22"/>
        <v>ListDescArt115_Alta_N/A</v>
      </c>
      <c r="AE269" s="10" t="s">
        <v>1040</v>
      </c>
      <c r="AF269" s="10" t="s">
        <v>78</v>
      </c>
      <c r="AG269" s="31" t="s">
        <v>27</v>
      </c>
      <c r="AH269" s="11" t="s">
        <v>1384</v>
      </c>
      <c r="AI269" s="12">
        <v>24</v>
      </c>
      <c r="AJ269" s="50" t="s">
        <v>282</v>
      </c>
    </row>
    <row r="270" spans="8:36" x14ac:dyDescent="0.25">
      <c r="H270" s="25"/>
      <c r="I270" s="10" t="s">
        <v>1393</v>
      </c>
      <c r="J270" s="10" t="s">
        <v>26</v>
      </c>
      <c r="K270" s="26" t="s">
        <v>27</v>
      </c>
      <c r="L270" s="54" t="s">
        <v>1394</v>
      </c>
      <c r="M270" s="10" t="s">
        <v>1395</v>
      </c>
      <c r="N270" s="10" t="s">
        <v>32</v>
      </c>
      <c r="O270" s="10" t="s">
        <v>31</v>
      </c>
      <c r="AC270" s="10" t="s">
        <v>1042</v>
      </c>
      <c r="AD270" s="10" t="str">
        <f t="shared" si="22"/>
        <v>ListDescArt116_Baixa_N/A</v>
      </c>
      <c r="AE270" s="10" t="s">
        <v>1043</v>
      </c>
      <c r="AF270" s="10" t="s">
        <v>47</v>
      </c>
      <c r="AG270" s="31" t="s">
        <v>27</v>
      </c>
      <c r="AH270" s="11" t="s">
        <v>1384</v>
      </c>
      <c r="AI270" s="12">
        <v>4</v>
      </c>
      <c r="AJ270" s="50" t="s">
        <v>1396</v>
      </c>
    </row>
    <row r="271" spans="8:36" x14ac:dyDescent="0.25">
      <c r="H271" s="25"/>
      <c r="I271" s="10" t="s">
        <v>1397</v>
      </c>
      <c r="J271" s="10" t="s">
        <v>26</v>
      </c>
      <c r="K271" s="26" t="s">
        <v>27</v>
      </c>
      <c r="L271" s="54" t="s">
        <v>1398</v>
      </c>
      <c r="M271" s="10" t="s">
        <v>1399</v>
      </c>
      <c r="N271" s="25" t="s">
        <v>30</v>
      </c>
      <c r="O271" s="10" t="s">
        <v>31</v>
      </c>
      <c r="AC271" s="10"/>
      <c r="AD271" s="10" t="str">
        <f t="shared" si="22"/>
        <v>ListDescArt116_Média_N/A</v>
      </c>
      <c r="AE271" s="10" t="s">
        <v>1043</v>
      </c>
      <c r="AF271" s="10" t="s">
        <v>63</v>
      </c>
      <c r="AG271" s="31" t="s">
        <v>27</v>
      </c>
      <c r="AH271" s="11" t="s">
        <v>1384</v>
      </c>
      <c r="AI271" s="12">
        <v>8</v>
      </c>
      <c r="AJ271" s="50" t="s">
        <v>1400</v>
      </c>
    </row>
    <row r="272" spans="8:36" x14ac:dyDescent="0.25">
      <c r="H272" s="25"/>
      <c r="I272" s="10" t="s">
        <v>1401</v>
      </c>
      <c r="J272" s="10" t="s">
        <v>26</v>
      </c>
      <c r="K272" s="26" t="s">
        <v>27</v>
      </c>
      <c r="L272" s="54" t="s">
        <v>1402</v>
      </c>
      <c r="M272" s="10" t="s">
        <v>1403</v>
      </c>
      <c r="N272" s="10" t="s">
        <v>32</v>
      </c>
      <c r="O272" s="10" t="s">
        <v>31</v>
      </c>
      <c r="AC272" s="10"/>
      <c r="AD272" s="10" t="str">
        <f t="shared" si="22"/>
        <v>ListDescArt116_Alta_N/A</v>
      </c>
      <c r="AE272" s="10" t="s">
        <v>1043</v>
      </c>
      <c r="AF272" s="10" t="s">
        <v>78</v>
      </c>
      <c r="AG272" s="31" t="s">
        <v>27</v>
      </c>
      <c r="AH272" s="11" t="s">
        <v>1384</v>
      </c>
      <c r="AI272" s="12">
        <v>12</v>
      </c>
      <c r="AJ272" s="50" t="s">
        <v>282</v>
      </c>
    </row>
    <row r="273" spans="8:36" x14ac:dyDescent="0.25">
      <c r="H273" s="25"/>
      <c r="I273" s="10" t="s">
        <v>1404</v>
      </c>
      <c r="J273" s="10" t="s">
        <v>26</v>
      </c>
      <c r="K273" s="26" t="s">
        <v>27</v>
      </c>
      <c r="L273" s="54" t="s">
        <v>1405</v>
      </c>
      <c r="M273" s="10" t="s">
        <v>1406</v>
      </c>
      <c r="N273" s="10" t="s">
        <v>32</v>
      </c>
      <c r="O273" s="10" t="s">
        <v>31</v>
      </c>
      <c r="AC273" s="10" t="s">
        <v>1045</v>
      </c>
      <c r="AD273" s="10" t="str">
        <f t="shared" si="22"/>
        <v>ListDescArt117_N/A_N/A</v>
      </c>
      <c r="AE273" s="10" t="s">
        <v>1046</v>
      </c>
      <c r="AF273" s="10" t="s">
        <v>27</v>
      </c>
      <c r="AG273" s="31" t="s">
        <v>27</v>
      </c>
      <c r="AH273" s="11" t="s">
        <v>1407</v>
      </c>
      <c r="AI273" s="12">
        <v>0.3</v>
      </c>
      <c r="AJ273" s="50" t="s">
        <v>1408</v>
      </c>
    </row>
    <row r="274" spans="8:36" x14ac:dyDescent="0.25">
      <c r="H274" s="25"/>
      <c r="I274" s="10" t="s">
        <v>1409</v>
      </c>
      <c r="J274" s="10" t="s">
        <v>26</v>
      </c>
      <c r="K274" s="26" t="s">
        <v>27</v>
      </c>
      <c r="L274" s="54" t="s">
        <v>1410</v>
      </c>
      <c r="M274" s="10" t="s">
        <v>1411</v>
      </c>
      <c r="N274" s="10" t="s">
        <v>32</v>
      </c>
      <c r="O274" s="10" t="s">
        <v>31</v>
      </c>
      <c r="AC274" s="10" t="s">
        <v>1048</v>
      </c>
      <c r="AD274" s="10" t="str">
        <f t="shared" si="22"/>
        <v>ListDescArt118_Baixa_N/A</v>
      </c>
      <c r="AE274" s="10" t="s">
        <v>1049</v>
      </c>
      <c r="AF274" s="10" t="s">
        <v>47</v>
      </c>
      <c r="AG274" s="31" t="s">
        <v>27</v>
      </c>
      <c r="AH274" s="11" t="s">
        <v>508</v>
      </c>
      <c r="AI274" s="12">
        <v>6</v>
      </c>
      <c r="AJ274" s="50" t="s">
        <v>1412</v>
      </c>
    </row>
    <row r="275" spans="8:36" x14ac:dyDescent="0.25">
      <c r="H275" s="25"/>
      <c r="I275" s="10" t="s">
        <v>1413</v>
      </c>
      <c r="J275" s="10" t="s">
        <v>26</v>
      </c>
      <c r="K275" s="26" t="s">
        <v>27</v>
      </c>
      <c r="L275" s="54" t="s">
        <v>1414</v>
      </c>
      <c r="M275" s="10" t="s">
        <v>1415</v>
      </c>
      <c r="N275" s="10" t="s">
        <v>32</v>
      </c>
      <c r="O275" s="10" t="s">
        <v>31</v>
      </c>
      <c r="AC275" s="10"/>
      <c r="AD275" s="10" t="str">
        <f t="shared" si="22"/>
        <v>ListDescArt118_Alta_N/A</v>
      </c>
      <c r="AE275" s="10" t="s">
        <v>1049</v>
      </c>
      <c r="AF275" s="10" t="s">
        <v>78</v>
      </c>
      <c r="AG275" s="31" t="s">
        <v>27</v>
      </c>
      <c r="AH275" s="11" t="s">
        <v>508</v>
      </c>
      <c r="AI275" s="12">
        <v>8</v>
      </c>
      <c r="AJ275" s="50" t="s">
        <v>1416</v>
      </c>
    </row>
    <row r="276" spans="8:36" x14ac:dyDescent="0.25">
      <c r="H276" s="25"/>
      <c r="I276" s="10" t="s">
        <v>1417</v>
      </c>
      <c r="J276" s="10" t="s">
        <v>26</v>
      </c>
      <c r="K276" s="26" t="s">
        <v>27</v>
      </c>
      <c r="L276" s="54" t="s">
        <v>1418</v>
      </c>
      <c r="M276" s="10" t="s">
        <v>1419</v>
      </c>
      <c r="N276" s="25" t="s">
        <v>46</v>
      </c>
      <c r="O276" s="10" t="s">
        <v>31</v>
      </c>
      <c r="AC276" s="10" t="s">
        <v>1051</v>
      </c>
      <c r="AD276" s="10" t="str">
        <f t="shared" si="22"/>
        <v>ListDescArt119_N/A_N/A</v>
      </c>
      <c r="AE276" s="10" t="s">
        <v>1052</v>
      </c>
      <c r="AF276" s="31" t="s">
        <v>27</v>
      </c>
      <c r="AG276" s="31" t="s">
        <v>27</v>
      </c>
      <c r="AH276" s="34" t="s">
        <v>1420</v>
      </c>
      <c r="AI276" s="12">
        <v>10</v>
      </c>
      <c r="AJ276" s="31" t="s">
        <v>732</v>
      </c>
    </row>
    <row r="277" spans="8:36" x14ac:dyDescent="0.25">
      <c r="H277" s="25" t="s">
        <v>384</v>
      </c>
      <c r="I277" s="10" t="s">
        <v>1421</v>
      </c>
      <c r="J277" s="10" t="s">
        <v>105</v>
      </c>
      <c r="K277" s="10" t="s">
        <v>106</v>
      </c>
      <c r="L277" s="54" t="s">
        <v>1422</v>
      </c>
      <c r="M277" s="10" t="s">
        <v>1423</v>
      </c>
      <c r="N277" s="10" t="s">
        <v>32</v>
      </c>
      <c r="O277" s="10" t="s">
        <v>31</v>
      </c>
      <c r="AC277" s="10" t="s">
        <v>1054</v>
      </c>
      <c r="AD277" s="10" t="str">
        <f t="shared" ref="AD277:AD284" si="23">CONCATENATE(AE277,"_",AF277,"_",AG277)</f>
        <v>ListDescArt120_N/A_N/A</v>
      </c>
      <c r="AE277" s="10" t="s">
        <v>1055</v>
      </c>
      <c r="AF277" s="31" t="s">
        <v>27</v>
      </c>
      <c r="AG277" s="31" t="s">
        <v>27</v>
      </c>
      <c r="AH277" s="34" t="s">
        <v>1420</v>
      </c>
      <c r="AI277" s="12">
        <v>5</v>
      </c>
      <c r="AJ277" s="31" t="s">
        <v>732</v>
      </c>
    </row>
    <row r="278" spans="8:36" x14ac:dyDescent="0.25">
      <c r="H278" s="25"/>
      <c r="I278" s="10" t="s">
        <v>1424</v>
      </c>
      <c r="J278" s="10" t="s">
        <v>105</v>
      </c>
      <c r="K278" s="10" t="s">
        <v>106</v>
      </c>
      <c r="L278" s="54" t="s">
        <v>1425</v>
      </c>
      <c r="M278" s="10" t="s">
        <v>1426</v>
      </c>
      <c r="N278" s="10" t="s">
        <v>32</v>
      </c>
      <c r="O278" s="10" t="s">
        <v>31</v>
      </c>
      <c r="AC278" s="10" t="s">
        <v>1057</v>
      </c>
      <c r="AD278" s="10" t="str">
        <f t="shared" si="23"/>
        <v>ListDescArt121_Baixa_N/A</v>
      </c>
      <c r="AE278" s="10" t="s">
        <v>1058</v>
      </c>
      <c r="AF278" s="10" t="s">
        <v>47</v>
      </c>
      <c r="AG278" s="31" t="s">
        <v>27</v>
      </c>
      <c r="AH278" s="11" t="s">
        <v>81</v>
      </c>
      <c r="AI278" s="12">
        <v>8</v>
      </c>
      <c r="AJ278" s="50" t="s">
        <v>1427</v>
      </c>
    </row>
    <row r="279" spans="8:36" x14ac:dyDescent="0.25">
      <c r="H279" s="25"/>
      <c r="I279" s="10" t="s">
        <v>1428</v>
      </c>
      <c r="J279" s="10" t="s">
        <v>105</v>
      </c>
      <c r="K279" s="10" t="s">
        <v>106</v>
      </c>
      <c r="L279" s="54" t="s">
        <v>1429</v>
      </c>
      <c r="M279" s="10" t="s">
        <v>1430</v>
      </c>
      <c r="N279" s="10" t="s">
        <v>32</v>
      </c>
      <c r="O279" s="10" t="s">
        <v>31</v>
      </c>
      <c r="AC279" s="10"/>
      <c r="AD279" s="10" t="str">
        <f t="shared" si="23"/>
        <v>ListDescArt121_Média_N/A</v>
      </c>
      <c r="AE279" s="10" t="s">
        <v>1058</v>
      </c>
      <c r="AF279" s="10" t="s">
        <v>63</v>
      </c>
      <c r="AG279" s="31" t="s">
        <v>27</v>
      </c>
      <c r="AH279" s="11" t="s">
        <v>81</v>
      </c>
      <c r="AI279" s="12">
        <v>16</v>
      </c>
      <c r="AJ279" s="50" t="s">
        <v>1431</v>
      </c>
    </row>
    <row r="280" spans="8:36" x14ac:dyDescent="0.25">
      <c r="H280" s="25"/>
      <c r="I280" s="10" t="s">
        <v>1432</v>
      </c>
      <c r="J280" s="10" t="s">
        <v>105</v>
      </c>
      <c r="K280" s="10" t="s">
        <v>106</v>
      </c>
      <c r="L280" s="54" t="s">
        <v>1433</v>
      </c>
      <c r="M280" s="10" t="s">
        <v>1434</v>
      </c>
      <c r="N280" s="10" t="s">
        <v>32</v>
      </c>
      <c r="O280" s="10" t="s">
        <v>31</v>
      </c>
      <c r="AC280" s="10"/>
      <c r="AD280" s="10" t="str">
        <f t="shared" si="23"/>
        <v>ListDescArt121_Alta_N/A</v>
      </c>
      <c r="AE280" s="10" t="s">
        <v>1058</v>
      </c>
      <c r="AF280" s="10" t="s">
        <v>78</v>
      </c>
      <c r="AG280" s="31" t="s">
        <v>27</v>
      </c>
      <c r="AH280" s="11" t="s">
        <v>81</v>
      </c>
      <c r="AI280" s="12">
        <v>24</v>
      </c>
      <c r="AJ280" s="50" t="s">
        <v>1435</v>
      </c>
    </row>
    <row r="281" spans="8:36" x14ac:dyDescent="0.25">
      <c r="H281" s="25"/>
      <c r="I281" s="10" t="s">
        <v>1436</v>
      </c>
      <c r="J281" s="10" t="s">
        <v>26</v>
      </c>
      <c r="K281" s="30" t="s">
        <v>27</v>
      </c>
      <c r="L281" s="54" t="s">
        <v>1437</v>
      </c>
      <c r="M281" s="10" t="s">
        <v>1438</v>
      </c>
      <c r="N281" s="10" t="s">
        <v>32</v>
      </c>
      <c r="O281" s="10" t="s">
        <v>31</v>
      </c>
      <c r="AC281" s="10" t="s">
        <v>1060</v>
      </c>
      <c r="AD281" s="10" t="str">
        <f t="shared" si="23"/>
        <v>ListDescArt122_Baixa_N/A</v>
      </c>
      <c r="AE281" s="10" t="s">
        <v>1061</v>
      </c>
      <c r="AF281" s="10" t="s">
        <v>47</v>
      </c>
      <c r="AG281" s="31" t="s">
        <v>27</v>
      </c>
      <c r="AH281" s="11" t="s">
        <v>81</v>
      </c>
      <c r="AI281" s="12">
        <v>4</v>
      </c>
      <c r="AJ281" s="50" t="s">
        <v>1427</v>
      </c>
    </row>
    <row r="282" spans="8:36" x14ac:dyDescent="0.25">
      <c r="H282" s="10"/>
      <c r="I282" s="10" t="s">
        <v>1439</v>
      </c>
      <c r="J282" s="10" t="s">
        <v>26</v>
      </c>
      <c r="K282" s="30" t="s">
        <v>27</v>
      </c>
      <c r="L282" s="54" t="s">
        <v>1440</v>
      </c>
      <c r="M282" s="10" t="s">
        <v>1441</v>
      </c>
      <c r="N282" s="10" t="s">
        <v>32</v>
      </c>
      <c r="O282" s="10" t="s">
        <v>31</v>
      </c>
      <c r="AC282" s="10"/>
      <c r="AD282" s="10" t="str">
        <f t="shared" si="23"/>
        <v>ListDescArt122_Média_N/A</v>
      </c>
      <c r="AE282" s="10" t="s">
        <v>1061</v>
      </c>
      <c r="AF282" s="10" t="s">
        <v>63</v>
      </c>
      <c r="AG282" s="31" t="s">
        <v>27</v>
      </c>
      <c r="AH282" s="11" t="s">
        <v>81</v>
      </c>
      <c r="AI282" s="12">
        <v>8</v>
      </c>
      <c r="AJ282" s="50" t="s">
        <v>1431</v>
      </c>
    </row>
    <row r="283" spans="8:36" x14ac:dyDescent="0.25">
      <c r="H283" s="10"/>
      <c r="I283" s="10" t="s">
        <v>1442</v>
      </c>
      <c r="J283" s="10" t="s">
        <v>26</v>
      </c>
      <c r="K283" s="30" t="s">
        <v>27</v>
      </c>
      <c r="L283" s="54" t="s">
        <v>1443</v>
      </c>
      <c r="M283" s="10" t="s">
        <v>1444</v>
      </c>
      <c r="N283" s="10" t="s">
        <v>32</v>
      </c>
      <c r="O283" s="10" t="s">
        <v>31</v>
      </c>
      <c r="AC283" s="10"/>
      <c r="AD283" s="10" t="str">
        <f t="shared" si="23"/>
        <v>ListDescArt122_Alta_N/A</v>
      </c>
      <c r="AE283" s="10" t="s">
        <v>1061</v>
      </c>
      <c r="AF283" s="10" t="s">
        <v>78</v>
      </c>
      <c r="AG283" s="31" t="s">
        <v>27</v>
      </c>
      <c r="AH283" s="11" t="s">
        <v>81</v>
      </c>
      <c r="AI283" s="12">
        <v>12</v>
      </c>
      <c r="AJ283" s="50" t="s">
        <v>1435</v>
      </c>
    </row>
    <row r="284" spans="8:36" x14ac:dyDescent="0.25">
      <c r="H284" s="10"/>
      <c r="I284" s="10" t="s">
        <v>1445</v>
      </c>
      <c r="J284" s="10" t="s">
        <v>26</v>
      </c>
      <c r="K284" s="30" t="s">
        <v>27</v>
      </c>
      <c r="L284" s="54" t="s">
        <v>1446</v>
      </c>
      <c r="M284" s="10" t="s">
        <v>1447</v>
      </c>
      <c r="N284" s="10" t="s">
        <v>32</v>
      </c>
      <c r="O284" s="10" t="s">
        <v>31</v>
      </c>
      <c r="AC284" s="10" t="s">
        <v>1063</v>
      </c>
      <c r="AD284" s="10" t="str">
        <f t="shared" si="23"/>
        <v>ListDescArt123_N/A_N/A</v>
      </c>
      <c r="AE284" s="10" t="s">
        <v>1064</v>
      </c>
      <c r="AF284" s="10" t="s">
        <v>27</v>
      </c>
      <c r="AG284" s="31" t="s">
        <v>27</v>
      </c>
      <c r="AH284" s="34" t="s">
        <v>1420</v>
      </c>
      <c r="AI284" s="12">
        <v>10</v>
      </c>
      <c r="AJ284" s="31" t="s">
        <v>732</v>
      </c>
    </row>
    <row r="285" spans="8:36" x14ac:dyDescent="0.25">
      <c r="H285" s="10"/>
      <c r="I285" s="10" t="s">
        <v>1448</v>
      </c>
      <c r="J285" s="10" t="s">
        <v>26</v>
      </c>
      <c r="K285" s="30" t="s">
        <v>27</v>
      </c>
      <c r="L285" s="54" t="s">
        <v>1449</v>
      </c>
      <c r="M285" s="10" t="s">
        <v>1450</v>
      </c>
      <c r="N285" s="10" t="s">
        <v>32</v>
      </c>
      <c r="O285" s="10" t="s">
        <v>31</v>
      </c>
      <c r="AC285" s="10" t="s">
        <v>1067</v>
      </c>
      <c r="AD285" s="10" t="str">
        <f t="shared" ref="AD285:AD295" si="24">CONCATENATE(AE285,"_",AF285,"_",AG285)</f>
        <v>ListDescArt124_N/A_N/A</v>
      </c>
      <c r="AE285" s="10" t="s">
        <v>1068</v>
      </c>
      <c r="AF285" s="10" t="s">
        <v>27</v>
      </c>
      <c r="AG285" s="31" t="s">
        <v>27</v>
      </c>
      <c r="AH285" s="34" t="s">
        <v>1420</v>
      </c>
      <c r="AI285" s="12">
        <v>5</v>
      </c>
      <c r="AJ285" s="31" t="s">
        <v>732</v>
      </c>
    </row>
    <row r="286" spans="8:36" x14ac:dyDescent="0.25">
      <c r="H286" s="10"/>
      <c r="I286" s="10" t="s">
        <v>1451</v>
      </c>
      <c r="J286" s="10" t="s">
        <v>26</v>
      </c>
      <c r="K286" s="30" t="s">
        <v>27</v>
      </c>
      <c r="L286" s="54" t="s">
        <v>1452</v>
      </c>
      <c r="M286" s="10" t="s">
        <v>1453</v>
      </c>
      <c r="N286" s="10" t="s">
        <v>32</v>
      </c>
      <c r="O286" s="10" t="s">
        <v>31</v>
      </c>
      <c r="AC286" s="10" t="s">
        <v>1072</v>
      </c>
      <c r="AD286" s="10" t="str">
        <f t="shared" si="24"/>
        <v>ListDescArt125_N/A_N/A</v>
      </c>
      <c r="AE286" s="10" t="s">
        <v>1073</v>
      </c>
      <c r="AF286" s="10" t="s">
        <v>27</v>
      </c>
      <c r="AG286" s="31" t="s">
        <v>27</v>
      </c>
      <c r="AH286" s="11" t="s">
        <v>81</v>
      </c>
      <c r="AI286" s="12">
        <v>2.5</v>
      </c>
      <c r="AJ286" s="31" t="s">
        <v>27</v>
      </c>
    </row>
    <row r="287" spans="8:36" x14ac:dyDescent="0.25">
      <c r="H287" s="10"/>
      <c r="I287" s="10" t="s">
        <v>1454</v>
      </c>
      <c r="J287" s="10" t="s">
        <v>26</v>
      </c>
      <c r="K287" s="30" t="s">
        <v>27</v>
      </c>
      <c r="L287" s="54" t="s">
        <v>1455</v>
      </c>
      <c r="M287" s="10" t="s">
        <v>1456</v>
      </c>
      <c r="N287" s="10" t="s">
        <v>32</v>
      </c>
      <c r="O287" s="10" t="s">
        <v>31</v>
      </c>
      <c r="AC287" s="10" t="s">
        <v>1076</v>
      </c>
      <c r="AD287" s="10" t="str">
        <f t="shared" si="24"/>
        <v>ListDescArt126_N/A_N/A</v>
      </c>
      <c r="AE287" s="10" t="s">
        <v>1077</v>
      </c>
      <c r="AF287" s="10" t="s">
        <v>27</v>
      </c>
      <c r="AG287" s="31" t="s">
        <v>27</v>
      </c>
      <c r="AH287" s="11" t="s">
        <v>81</v>
      </c>
      <c r="AI287" s="12">
        <v>1.5</v>
      </c>
      <c r="AJ287" s="31" t="s">
        <v>27</v>
      </c>
    </row>
    <row r="288" spans="8:36" x14ac:dyDescent="0.25">
      <c r="H288" s="10"/>
      <c r="I288" s="10" t="s">
        <v>1457</v>
      </c>
      <c r="J288" s="10" t="s">
        <v>26</v>
      </c>
      <c r="K288" s="30" t="s">
        <v>27</v>
      </c>
      <c r="L288" s="54" t="s">
        <v>1458</v>
      </c>
      <c r="M288" s="10" t="s">
        <v>1459</v>
      </c>
      <c r="N288" s="10" t="s">
        <v>32</v>
      </c>
      <c r="O288" s="10" t="s">
        <v>31</v>
      </c>
      <c r="AC288" s="10" t="s">
        <v>1080</v>
      </c>
      <c r="AD288" s="10" t="str">
        <f t="shared" si="24"/>
        <v>ListDescArt127_N/A_N/A</v>
      </c>
      <c r="AE288" s="10" t="s">
        <v>1081</v>
      </c>
      <c r="AF288" s="10" t="s">
        <v>27</v>
      </c>
      <c r="AG288" s="31" t="s">
        <v>27</v>
      </c>
      <c r="AH288" s="11" t="s">
        <v>81</v>
      </c>
      <c r="AI288" s="12">
        <v>5.5</v>
      </c>
      <c r="AJ288" s="31" t="s">
        <v>27</v>
      </c>
    </row>
    <row r="289" spans="9:36" x14ac:dyDescent="0.25">
      <c r="I289" t="s">
        <v>1460</v>
      </c>
      <c r="J289" s="10" t="s">
        <v>26</v>
      </c>
      <c r="K289" s="30" t="s">
        <v>27</v>
      </c>
      <c r="L289" s="54" t="s">
        <v>1461</v>
      </c>
      <c r="M289" t="s">
        <v>628</v>
      </c>
      <c r="N289" s="10" t="s">
        <v>32</v>
      </c>
      <c r="O289" s="10" t="s">
        <v>31</v>
      </c>
      <c r="AC289" s="10" t="s">
        <v>1084</v>
      </c>
      <c r="AD289" s="10" t="str">
        <f t="shared" si="24"/>
        <v>ListDescArt128_N/A_N/A</v>
      </c>
      <c r="AE289" s="10" t="s">
        <v>1085</v>
      </c>
      <c r="AF289" s="10" t="s">
        <v>27</v>
      </c>
      <c r="AG289" s="31" t="s">
        <v>27</v>
      </c>
      <c r="AH289" s="11" t="s">
        <v>81</v>
      </c>
      <c r="AI289" s="12">
        <v>3.5</v>
      </c>
      <c r="AJ289" s="31" t="s">
        <v>27</v>
      </c>
    </row>
    <row r="290" spans="9:36" x14ac:dyDescent="0.25">
      <c r="I290" t="s">
        <v>1462</v>
      </c>
      <c r="J290" s="10" t="s">
        <v>26</v>
      </c>
      <c r="K290" s="30" t="s">
        <v>27</v>
      </c>
      <c r="L290" s="54" t="s">
        <v>1463</v>
      </c>
      <c r="M290" t="s">
        <v>1464</v>
      </c>
      <c r="N290" s="10" t="s">
        <v>32</v>
      </c>
      <c r="O290" s="10" t="s">
        <v>31</v>
      </c>
      <c r="AC290" s="10" t="s">
        <v>1088</v>
      </c>
      <c r="AD290" s="10" t="str">
        <f t="shared" si="24"/>
        <v>ListDescArt129_N/A_N/A</v>
      </c>
      <c r="AE290" s="10" t="s">
        <v>1089</v>
      </c>
      <c r="AF290" s="10" t="s">
        <v>27</v>
      </c>
      <c r="AG290" s="31" t="s">
        <v>27</v>
      </c>
      <c r="AH290" s="11" t="s">
        <v>1465</v>
      </c>
      <c r="AI290" s="12">
        <v>8</v>
      </c>
      <c r="AJ290" s="50" t="s">
        <v>901</v>
      </c>
    </row>
    <row r="291" spans="9:36" x14ac:dyDescent="0.25">
      <c r="I291" t="s">
        <v>1466</v>
      </c>
      <c r="J291" s="10" t="s">
        <v>26</v>
      </c>
      <c r="K291" s="30" t="s">
        <v>27</v>
      </c>
      <c r="L291" s="54" t="s">
        <v>1467</v>
      </c>
      <c r="M291" t="s">
        <v>1468</v>
      </c>
      <c r="N291" s="10" t="s">
        <v>32</v>
      </c>
      <c r="O291" s="10" t="s">
        <v>31</v>
      </c>
      <c r="AC291" s="10" t="s">
        <v>1092</v>
      </c>
      <c r="AD291" s="10" t="str">
        <f t="shared" si="24"/>
        <v>ListDescArt130_Muito Baixa_N/A</v>
      </c>
      <c r="AE291" s="10" t="s">
        <v>1093</v>
      </c>
      <c r="AF291" s="10" t="s">
        <v>120</v>
      </c>
      <c r="AG291" s="31" t="s">
        <v>27</v>
      </c>
      <c r="AH291" s="11" t="s">
        <v>81</v>
      </c>
      <c r="AI291" s="12">
        <v>1</v>
      </c>
      <c r="AJ291" s="10" t="s">
        <v>1469</v>
      </c>
    </row>
    <row r="292" spans="8:36" x14ac:dyDescent="0.25">
      <c r="H292" s="25" t="s">
        <v>392</v>
      </c>
      <c r="I292" s="10" t="s">
        <v>1470</v>
      </c>
      <c r="J292" s="10" t="s">
        <v>26</v>
      </c>
      <c r="K292" s="30" t="s">
        <v>27</v>
      </c>
      <c r="L292" s="54" t="s">
        <v>1471</v>
      </c>
      <c r="M292" s="10" t="s">
        <v>1472</v>
      </c>
      <c r="N292" t="s">
        <v>32</v>
      </c>
      <c r="O292" s="10" t="s">
        <v>31</v>
      </c>
      <c r="AC292" s="10"/>
      <c r="AD292" s="10" t="str">
        <f t="shared" si="24"/>
        <v>ListDescArt130_Baixa_N/A</v>
      </c>
      <c r="AE292" s="10" t="s">
        <v>1093</v>
      </c>
      <c r="AF292" s="10" t="s">
        <v>47</v>
      </c>
      <c r="AG292" s="31" t="s">
        <v>27</v>
      </c>
      <c r="AH292" s="11" t="s">
        <v>81</v>
      </c>
      <c r="AI292" s="12">
        <v>4</v>
      </c>
      <c r="AJ292" s="10" t="s">
        <v>1473</v>
      </c>
    </row>
    <row r="293" spans="8:36" x14ac:dyDescent="0.25">
      <c r="H293" s="25"/>
      <c r="I293" s="10" t="s">
        <v>1474</v>
      </c>
      <c r="J293" s="10" t="s">
        <v>26</v>
      </c>
      <c r="K293" s="30" t="s">
        <v>27</v>
      </c>
      <c r="L293" s="54" t="s">
        <v>1475</v>
      </c>
      <c r="M293" s="10" t="s">
        <v>1476</v>
      </c>
      <c r="N293" t="s">
        <v>32</v>
      </c>
      <c r="O293" s="10" t="s">
        <v>31</v>
      </c>
      <c r="AC293" s="10"/>
      <c r="AD293" s="10" t="str">
        <f t="shared" si="24"/>
        <v>ListDescArt130_Média_N/A</v>
      </c>
      <c r="AE293" s="10" t="s">
        <v>1093</v>
      </c>
      <c r="AF293" s="10" t="s">
        <v>63</v>
      </c>
      <c r="AG293" s="31" t="s">
        <v>27</v>
      </c>
      <c r="AH293" s="11" t="s">
        <v>81</v>
      </c>
      <c r="AI293" s="12">
        <v>12</v>
      </c>
      <c r="AJ293" s="10" t="s">
        <v>1477</v>
      </c>
    </row>
    <row r="294" spans="8:36" x14ac:dyDescent="0.25">
      <c r="H294" s="25"/>
      <c r="I294" s="10" t="s">
        <v>1478</v>
      </c>
      <c r="J294" s="10" t="s">
        <v>26</v>
      </c>
      <c r="K294" s="30" t="s">
        <v>27</v>
      </c>
      <c r="L294" s="54" t="s">
        <v>1479</v>
      </c>
      <c r="M294" s="10" t="s">
        <v>1480</v>
      </c>
      <c r="N294" t="s">
        <v>32</v>
      </c>
      <c r="O294" s="10" t="s">
        <v>31</v>
      </c>
      <c r="AC294" s="10"/>
      <c r="AD294" s="10" t="str">
        <f t="shared" si="24"/>
        <v>ListDescArt130_Alta_N/A</v>
      </c>
      <c r="AE294" s="10" t="s">
        <v>1093</v>
      </c>
      <c r="AF294" s="10" t="s">
        <v>78</v>
      </c>
      <c r="AG294" s="31" t="s">
        <v>27</v>
      </c>
      <c r="AH294" s="11" t="s">
        <v>81</v>
      </c>
      <c r="AI294" s="12">
        <v>20</v>
      </c>
      <c r="AJ294" s="10" t="s">
        <v>1481</v>
      </c>
    </row>
    <row r="295" spans="8:36" x14ac:dyDescent="0.25">
      <c r="H295" s="25"/>
      <c r="I295" s="10" t="s">
        <v>1482</v>
      </c>
      <c r="J295" s="10" t="s">
        <v>26</v>
      </c>
      <c r="K295" s="30" t="s">
        <v>27</v>
      </c>
      <c r="L295" s="54" t="s">
        <v>1483</v>
      </c>
      <c r="M295" s="10" t="s">
        <v>1484</v>
      </c>
      <c r="N295" t="s">
        <v>32</v>
      </c>
      <c r="O295" s="10" t="s">
        <v>31</v>
      </c>
      <c r="AC295" s="10"/>
      <c r="AD295" s="10" t="str">
        <f t="shared" si="24"/>
        <v>ListDescArt130_Muito Alta_N/A</v>
      </c>
      <c r="AE295" s="10" t="s">
        <v>1093</v>
      </c>
      <c r="AF295" s="10" t="s">
        <v>168</v>
      </c>
      <c r="AG295" s="31" t="s">
        <v>27</v>
      </c>
      <c r="AH295" s="11" t="s">
        <v>81</v>
      </c>
      <c r="AI295" s="12">
        <v>40</v>
      </c>
      <c r="AJ295" s="10" t="s">
        <v>1485</v>
      </c>
    </row>
    <row r="296" spans="8:36" x14ac:dyDescent="0.25">
      <c r="H296" s="25"/>
      <c r="I296" s="10" t="s">
        <v>1486</v>
      </c>
      <c r="J296" s="10" t="s">
        <v>26</v>
      </c>
      <c r="K296" s="30" t="s">
        <v>27</v>
      </c>
      <c r="L296" s="54" t="s">
        <v>1487</v>
      </c>
      <c r="M296" s="10" t="s">
        <v>1488</v>
      </c>
      <c r="N296" t="s">
        <v>32</v>
      </c>
      <c r="O296" s="10" t="s">
        <v>31</v>
      </c>
      <c r="AC296" s="10" t="s">
        <v>1096</v>
      </c>
      <c r="AD296" s="10" t="str">
        <f t="shared" ref="AD296:AD316" si="25">CONCATENATE(AE296,"_",AF296,"_",AG296)</f>
        <v>ListDescArt216_Muito Baixa_N/A</v>
      </c>
      <c r="AE296" s="10" t="s">
        <v>1097</v>
      </c>
      <c r="AF296" s="10" t="s">
        <v>120</v>
      </c>
      <c r="AG296" s="31" t="s">
        <v>27</v>
      </c>
      <c r="AH296" s="11" t="s">
        <v>81</v>
      </c>
      <c r="AI296" s="12">
        <v>0.5</v>
      </c>
      <c r="AJ296" s="10" t="s">
        <v>1489</v>
      </c>
    </row>
    <row r="297" spans="8:36" x14ac:dyDescent="0.25">
      <c r="H297" s="25"/>
      <c r="I297" s="10" t="s">
        <v>1490</v>
      </c>
      <c r="J297" s="10" t="s">
        <v>26</v>
      </c>
      <c r="K297" s="30" t="s">
        <v>27</v>
      </c>
      <c r="L297" s="54" t="s">
        <v>1491</v>
      </c>
      <c r="M297" s="10" t="s">
        <v>1492</v>
      </c>
      <c r="N297" t="s">
        <v>32</v>
      </c>
      <c r="O297" s="10" t="s">
        <v>31</v>
      </c>
      <c r="AC297" s="10"/>
      <c r="AD297" s="10" t="str">
        <f t="shared" si="25"/>
        <v>ListDescArt216_Baixa_N/A</v>
      </c>
      <c r="AE297" s="10" t="s">
        <v>1097</v>
      </c>
      <c r="AF297" s="10" t="s">
        <v>47</v>
      </c>
      <c r="AG297" s="31" t="s">
        <v>27</v>
      </c>
      <c r="AH297" s="11" t="s">
        <v>81</v>
      </c>
      <c r="AI297" s="12">
        <v>2</v>
      </c>
      <c r="AJ297" s="10" t="s">
        <v>1473</v>
      </c>
    </row>
    <row r="298" spans="8:36" x14ac:dyDescent="0.25">
      <c r="H298" s="25"/>
      <c r="I298" s="10" t="s">
        <v>1493</v>
      </c>
      <c r="J298" s="10" t="s">
        <v>26</v>
      </c>
      <c r="K298" s="30" t="s">
        <v>27</v>
      </c>
      <c r="L298" s="54" t="s">
        <v>1494</v>
      </c>
      <c r="M298" s="10" t="s">
        <v>1495</v>
      </c>
      <c r="N298" t="s">
        <v>32</v>
      </c>
      <c r="O298" s="10" t="s">
        <v>31</v>
      </c>
      <c r="AC298" s="10"/>
      <c r="AD298" s="10" t="str">
        <f t="shared" si="25"/>
        <v>ListDescArt216_Média_N/A</v>
      </c>
      <c r="AE298" s="10" t="s">
        <v>1097</v>
      </c>
      <c r="AF298" s="10" t="s">
        <v>63</v>
      </c>
      <c r="AG298" s="31" t="s">
        <v>27</v>
      </c>
      <c r="AH298" s="11" t="s">
        <v>81</v>
      </c>
      <c r="AI298" s="12">
        <v>6</v>
      </c>
      <c r="AJ298" s="50" t="s">
        <v>1496</v>
      </c>
    </row>
    <row r="299" spans="8:36" x14ac:dyDescent="0.25">
      <c r="H299" s="25"/>
      <c r="I299" s="10" t="s">
        <v>1497</v>
      </c>
      <c r="J299" s="10" t="s">
        <v>26</v>
      </c>
      <c r="K299" s="30" t="s">
        <v>27</v>
      </c>
      <c r="L299" s="54" t="s">
        <v>1498</v>
      </c>
      <c r="M299" s="10" t="s">
        <v>1499</v>
      </c>
      <c r="N299" t="s">
        <v>32</v>
      </c>
      <c r="O299" s="10" t="s">
        <v>31</v>
      </c>
      <c r="AC299" s="10"/>
      <c r="AD299" s="10" t="str">
        <f t="shared" si="25"/>
        <v>ListDescArt216_Alta_N/A</v>
      </c>
      <c r="AE299" s="10" t="s">
        <v>1097</v>
      </c>
      <c r="AF299" s="10" t="s">
        <v>78</v>
      </c>
      <c r="AG299" s="31" t="s">
        <v>27</v>
      </c>
      <c r="AH299" s="11" t="s">
        <v>81</v>
      </c>
      <c r="AI299" s="12">
        <v>10</v>
      </c>
      <c r="AJ299" s="10" t="s">
        <v>1481</v>
      </c>
    </row>
    <row r="300" spans="8:36" x14ac:dyDescent="0.25">
      <c r="H300" s="10"/>
      <c r="I300" s="10" t="s">
        <v>1500</v>
      </c>
      <c r="J300" s="10" t="s">
        <v>26</v>
      </c>
      <c r="K300" s="30" t="s">
        <v>27</v>
      </c>
      <c r="L300" s="54" t="s">
        <v>1501</v>
      </c>
      <c r="M300" s="10" t="s">
        <v>1502</v>
      </c>
      <c r="N300" t="s">
        <v>32</v>
      </c>
      <c r="O300" s="10" t="s">
        <v>31</v>
      </c>
      <c r="AC300" s="10"/>
      <c r="AD300" s="10" t="str">
        <f t="shared" si="25"/>
        <v>ListDescArt216_Muito Alta_N/A</v>
      </c>
      <c r="AE300" s="10" t="s">
        <v>1097</v>
      </c>
      <c r="AF300" s="10" t="s">
        <v>168</v>
      </c>
      <c r="AG300" s="31" t="s">
        <v>27</v>
      </c>
      <c r="AH300" s="11" t="s">
        <v>81</v>
      </c>
      <c r="AI300" s="12">
        <v>20</v>
      </c>
      <c r="AJ300" s="50" t="s">
        <v>1503</v>
      </c>
    </row>
    <row r="301" spans="8:36" x14ac:dyDescent="0.25">
      <c r="H301" s="10"/>
      <c r="I301" s="10" t="s">
        <v>1504</v>
      </c>
      <c r="J301" s="10" t="s">
        <v>26</v>
      </c>
      <c r="K301" s="30" t="s">
        <v>27</v>
      </c>
      <c r="L301" s="54" t="s">
        <v>1505</v>
      </c>
      <c r="M301" s="10" t="s">
        <v>1506</v>
      </c>
      <c r="N301" t="s">
        <v>32</v>
      </c>
      <c r="O301" s="10" t="s">
        <v>31</v>
      </c>
      <c r="AC301" s="10" t="s">
        <v>1100</v>
      </c>
      <c r="AD301" s="10" t="str">
        <f t="shared" si="25"/>
        <v>ListDescArt217_N/A_N/A</v>
      </c>
      <c r="AE301" s="10" t="s">
        <v>1101</v>
      </c>
      <c r="AF301" s="10" t="s">
        <v>27</v>
      </c>
      <c r="AG301" s="31" t="s">
        <v>27</v>
      </c>
      <c r="AH301" s="11" t="s">
        <v>1465</v>
      </c>
      <c r="AI301" s="12">
        <v>8</v>
      </c>
      <c r="AJ301" s="50" t="s">
        <v>1507</v>
      </c>
    </row>
    <row r="302" spans="8:36" x14ac:dyDescent="0.25">
      <c r="H302" s="10"/>
      <c r="I302" s="10" t="s">
        <v>1508</v>
      </c>
      <c r="J302" s="10" t="s">
        <v>26</v>
      </c>
      <c r="K302" s="30" t="s">
        <v>27</v>
      </c>
      <c r="L302" s="54" t="s">
        <v>1509</v>
      </c>
      <c r="M302" s="10" t="s">
        <v>1510</v>
      </c>
      <c r="N302" t="s">
        <v>32</v>
      </c>
      <c r="O302" s="10" t="s">
        <v>31</v>
      </c>
      <c r="AC302" s="10" t="s">
        <v>1104</v>
      </c>
      <c r="AD302" s="10" t="str">
        <f t="shared" si="25"/>
        <v>ListDescArt218_Muito Baixa_N/A</v>
      </c>
      <c r="AE302" s="10" t="s">
        <v>1105</v>
      </c>
      <c r="AF302" s="10" t="s">
        <v>120</v>
      </c>
      <c r="AG302" s="31" t="s">
        <v>27</v>
      </c>
      <c r="AH302" s="11" t="s">
        <v>81</v>
      </c>
      <c r="AI302" s="12">
        <v>1</v>
      </c>
      <c r="AJ302" s="50" t="s">
        <v>1511</v>
      </c>
    </row>
    <row r="303" spans="8:36" x14ac:dyDescent="0.25">
      <c r="H303" s="10"/>
      <c r="I303" s="10" t="s">
        <v>1512</v>
      </c>
      <c r="J303" s="10" t="s">
        <v>26</v>
      </c>
      <c r="K303" s="30" t="s">
        <v>27</v>
      </c>
      <c r="L303" s="54" t="s">
        <v>1513</v>
      </c>
      <c r="M303" s="10" t="s">
        <v>1514</v>
      </c>
      <c r="N303" t="s">
        <v>32</v>
      </c>
      <c r="O303" s="10" t="s">
        <v>31</v>
      </c>
      <c r="AC303" s="10"/>
      <c r="AD303" s="10" t="str">
        <f t="shared" si="25"/>
        <v>ListDescArt218_Baixa_N/A</v>
      </c>
      <c r="AE303" s="10" t="s">
        <v>1105</v>
      </c>
      <c r="AF303" s="10" t="s">
        <v>47</v>
      </c>
      <c r="AG303" s="31" t="s">
        <v>27</v>
      </c>
      <c r="AH303" s="11" t="s">
        <v>81</v>
      </c>
      <c r="AI303" s="12">
        <v>4</v>
      </c>
      <c r="AJ303" s="50" t="s">
        <v>1515</v>
      </c>
    </row>
    <row r="304" spans="8:36" x14ac:dyDescent="0.25">
      <c r="H304" s="10"/>
      <c r="I304" s="10" t="s">
        <v>1516</v>
      </c>
      <c r="J304" s="10" t="s">
        <v>26</v>
      </c>
      <c r="K304" s="30" t="s">
        <v>27</v>
      </c>
      <c r="L304" s="54" t="s">
        <v>1517</v>
      </c>
      <c r="M304" s="10" t="s">
        <v>1518</v>
      </c>
      <c r="N304" t="s">
        <v>32</v>
      </c>
      <c r="O304" s="10" t="s">
        <v>31</v>
      </c>
      <c r="AC304" s="10"/>
      <c r="AD304" s="10" t="str">
        <f t="shared" si="25"/>
        <v>ListDescArt218_Média_N/A</v>
      </c>
      <c r="AE304" s="10" t="s">
        <v>1105</v>
      </c>
      <c r="AF304" s="10" t="s">
        <v>63</v>
      </c>
      <c r="AG304" s="31" t="s">
        <v>27</v>
      </c>
      <c r="AH304" s="11" t="s">
        <v>81</v>
      </c>
      <c r="AI304" s="12">
        <v>12</v>
      </c>
      <c r="AJ304" s="50" t="s">
        <v>1519</v>
      </c>
    </row>
    <row r="305" spans="8:36" x14ac:dyDescent="0.25">
      <c r="H305" s="10"/>
      <c r="I305" s="10" t="s">
        <v>1520</v>
      </c>
      <c r="J305" s="10" t="s">
        <v>26</v>
      </c>
      <c r="K305" s="30" t="s">
        <v>27</v>
      </c>
      <c r="L305" s="54" t="s">
        <v>1521</v>
      </c>
      <c r="M305" s="10" t="s">
        <v>1522</v>
      </c>
      <c r="N305" t="s">
        <v>32</v>
      </c>
      <c r="O305" s="10" t="s">
        <v>31</v>
      </c>
      <c r="AC305" s="10"/>
      <c r="AD305" s="10" t="str">
        <f t="shared" si="25"/>
        <v>ListDescArt218_Alta_N/A</v>
      </c>
      <c r="AE305" s="10" t="s">
        <v>1105</v>
      </c>
      <c r="AF305" s="10" t="s">
        <v>78</v>
      </c>
      <c r="AG305" s="31" t="s">
        <v>27</v>
      </c>
      <c r="AH305" s="11" t="s">
        <v>81</v>
      </c>
      <c r="AI305" s="12">
        <v>20</v>
      </c>
      <c r="AJ305" s="50" t="s">
        <v>1523</v>
      </c>
    </row>
    <row r="306" spans="8:36" x14ac:dyDescent="0.25">
      <c r="H306" s="10"/>
      <c r="I306" s="10" t="s">
        <v>1524</v>
      </c>
      <c r="J306" s="10" t="s">
        <v>26</v>
      </c>
      <c r="K306" s="30" t="s">
        <v>27</v>
      </c>
      <c r="L306" s="54" t="s">
        <v>1525</v>
      </c>
      <c r="M306" s="10" t="s">
        <v>1526</v>
      </c>
      <c r="N306" t="s">
        <v>32</v>
      </c>
      <c r="O306" s="10" t="s">
        <v>31</v>
      </c>
      <c r="AC306" s="10"/>
      <c r="AD306" s="10" t="str">
        <f t="shared" si="25"/>
        <v>ListDescArt218_Muito Alta_N/A</v>
      </c>
      <c r="AE306" s="10" t="s">
        <v>1105</v>
      </c>
      <c r="AF306" s="10" t="s">
        <v>168</v>
      </c>
      <c r="AG306" s="31" t="s">
        <v>27</v>
      </c>
      <c r="AH306" s="11" t="s">
        <v>81</v>
      </c>
      <c r="AI306" s="12">
        <v>40</v>
      </c>
      <c r="AJ306" s="50" t="s">
        <v>1527</v>
      </c>
    </row>
    <row r="307" spans="8:36" x14ac:dyDescent="0.25">
      <c r="H307" s="44"/>
      <c r="I307" s="10" t="s">
        <v>1528</v>
      </c>
      <c r="J307" s="44" t="s">
        <v>26</v>
      </c>
      <c r="K307" s="58" t="s">
        <v>27</v>
      </c>
      <c r="L307" s="59" t="s">
        <v>1529</v>
      </c>
      <c r="M307" s="44" t="s">
        <v>1530</v>
      </c>
      <c r="N307" t="s">
        <v>32</v>
      </c>
      <c r="O307" s="44" t="s">
        <v>31</v>
      </c>
      <c r="AC307" s="10" t="s">
        <v>1108</v>
      </c>
      <c r="AD307" s="10" t="str">
        <f t="shared" si="25"/>
        <v>ListDescArt219_Muito Baixa_N/A</v>
      </c>
      <c r="AE307" s="10" t="s">
        <v>1109</v>
      </c>
      <c r="AF307" s="10" t="s">
        <v>120</v>
      </c>
      <c r="AG307" s="31" t="s">
        <v>27</v>
      </c>
      <c r="AH307" s="11" t="s">
        <v>81</v>
      </c>
      <c r="AI307" s="12">
        <v>0.5</v>
      </c>
      <c r="AJ307" s="50" t="s">
        <v>1531</v>
      </c>
    </row>
    <row r="308" spans="8:36" x14ac:dyDescent="0.25">
      <c r="H308" s="10"/>
      <c r="I308" s="10" t="s">
        <v>1532</v>
      </c>
      <c r="J308" s="10" t="s">
        <v>26</v>
      </c>
      <c r="K308" s="30" t="s">
        <v>27</v>
      </c>
      <c r="L308" s="54" t="s">
        <v>1533</v>
      </c>
      <c r="M308" s="10" t="s">
        <v>1534</v>
      </c>
      <c r="N308" s="10" t="s">
        <v>32</v>
      </c>
      <c r="O308" s="10" t="s">
        <v>31</v>
      </c>
      <c r="AC308" s="10"/>
      <c r="AD308" s="10" t="str">
        <f t="shared" si="25"/>
        <v>ListDescArt219_Baixa_N/A</v>
      </c>
      <c r="AE308" s="10" t="s">
        <v>1109</v>
      </c>
      <c r="AF308" s="10" t="s">
        <v>47</v>
      </c>
      <c r="AG308" s="31" t="s">
        <v>27</v>
      </c>
      <c r="AH308" s="11" t="s">
        <v>81</v>
      </c>
      <c r="AI308" s="12">
        <v>2</v>
      </c>
      <c r="AJ308" s="50" t="s">
        <v>1535</v>
      </c>
    </row>
    <row r="309" spans="8:36" x14ac:dyDescent="0.25">
      <c r="H309" s="10"/>
      <c r="I309" s="10" t="s">
        <v>1536</v>
      </c>
      <c r="J309" s="10" t="s">
        <v>26</v>
      </c>
      <c r="K309" s="30" t="s">
        <v>27</v>
      </c>
      <c r="L309" s="54" t="s">
        <v>1537</v>
      </c>
      <c r="M309" s="10" t="s">
        <v>1538</v>
      </c>
      <c r="N309" s="10" t="s">
        <v>32</v>
      </c>
      <c r="O309" s="10" t="s">
        <v>31</v>
      </c>
      <c r="AC309" s="10"/>
      <c r="AD309" s="10" t="str">
        <f t="shared" si="25"/>
        <v>ListDescArt219_Média_N/A</v>
      </c>
      <c r="AE309" s="10" t="s">
        <v>1109</v>
      </c>
      <c r="AF309" s="10" t="s">
        <v>63</v>
      </c>
      <c r="AG309" s="31" t="s">
        <v>27</v>
      </c>
      <c r="AH309" s="11" t="s">
        <v>81</v>
      </c>
      <c r="AI309" s="12">
        <v>6</v>
      </c>
      <c r="AJ309" s="50" t="s">
        <v>1539</v>
      </c>
    </row>
    <row r="310" spans="8:36" x14ac:dyDescent="0.25">
      <c r="H310" s="10"/>
      <c r="I310" s="10" t="s">
        <v>1540</v>
      </c>
      <c r="J310" s="10" t="s">
        <v>26</v>
      </c>
      <c r="K310" s="30" t="s">
        <v>27</v>
      </c>
      <c r="L310" s="54" t="s">
        <v>1541</v>
      </c>
      <c r="M310" s="10" t="s">
        <v>1542</v>
      </c>
      <c r="N310" s="10" t="s">
        <v>32</v>
      </c>
      <c r="O310" s="10" t="s">
        <v>31</v>
      </c>
      <c r="AC310" s="10"/>
      <c r="AD310" s="10" t="str">
        <f t="shared" si="25"/>
        <v>ListDescArt219_Alta_N/A</v>
      </c>
      <c r="AE310" s="10" t="s">
        <v>1109</v>
      </c>
      <c r="AF310" s="10" t="s">
        <v>78</v>
      </c>
      <c r="AG310" s="31" t="s">
        <v>27</v>
      </c>
      <c r="AH310" s="11" t="s">
        <v>81</v>
      </c>
      <c r="AI310" s="12">
        <v>10</v>
      </c>
      <c r="AJ310" s="50" t="s">
        <v>1543</v>
      </c>
    </row>
    <row r="311" spans="8:36" x14ac:dyDescent="0.25">
      <c r="H311" s="10"/>
      <c r="I311" s="10" t="s">
        <v>1544</v>
      </c>
      <c r="J311" s="10" t="s">
        <v>26</v>
      </c>
      <c r="K311" s="30" t="s">
        <v>27</v>
      </c>
      <c r="L311" s="54" t="s">
        <v>1545</v>
      </c>
      <c r="M311" s="10" t="s">
        <v>1546</v>
      </c>
      <c r="N311" s="10" t="s">
        <v>32</v>
      </c>
      <c r="O311" s="10" t="s">
        <v>31</v>
      </c>
      <c r="AC311" s="10"/>
      <c r="AD311" s="10" t="str">
        <f t="shared" si="25"/>
        <v>ListDescArt219_Muito Alta_N/A</v>
      </c>
      <c r="AE311" s="10" t="s">
        <v>1109</v>
      </c>
      <c r="AF311" s="10" t="s">
        <v>168</v>
      </c>
      <c r="AG311" s="31" t="s">
        <v>27</v>
      </c>
      <c r="AH311" s="11" t="s">
        <v>81</v>
      </c>
      <c r="AI311" s="12">
        <v>20</v>
      </c>
      <c r="AJ311" s="50" t="s">
        <v>1547</v>
      </c>
    </row>
    <row r="312" spans="8:36" x14ac:dyDescent="0.25">
      <c r="H312" s="10"/>
      <c r="I312" s="10" t="s">
        <v>1548</v>
      </c>
      <c r="J312" s="10" t="s">
        <v>26</v>
      </c>
      <c r="K312" s="30" t="s">
        <v>27</v>
      </c>
      <c r="L312" s="54" t="s">
        <v>1549</v>
      </c>
      <c r="M312" s="10" t="s">
        <v>1550</v>
      </c>
      <c r="N312" s="10" t="s">
        <v>32</v>
      </c>
      <c r="O312" s="10" t="s">
        <v>31</v>
      </c>
      <c r="AC312" s="10" t="s">
        <v>1112</v>
      </c>
      <c r="AD312" s="10" t="str">
        <f t="shared" si="25"/>
        <v>ListDescArt220_N/A_N/A</v>
      </c>
      <c r="AE312" s="10" t="s">
        <v>1113</v>
      </c>
      <c r="AF312" s="10" t="s">
        <v>27</v>
      </c>
      <c r="AG312" s="31" t="s">
        <v>27</v>
      </c>
      <c r="AH312" s="11" t="s">
        <v>1465</v>
      </c>
      <c r="AI312" s="12">
        <v>8</v>
      </c>
      <c r="AJ312" s="50" t="s">
        <v>1551</v>
      </c>
    </row>
    <row r="313" spans="8:36" x14ac:dyDescent="0.25">
      <c r="H313" s="10"/>
      <c r="I313" s="10" t="s">
        <v>1552</v>
      </c>
      <c r="J313" s="10" t="s">
        <v>26</v>
      </c>
      <c r="K313" s="30" t="s">
        <v>27</v>
      </c>
      <c r="L313" s="54" t="s">
        <v>1553</v>
      </c>
      <c r="M313" s="10" t="s">
        <v>1554</v>
      </c>
      <c r="N313" s="10" t="s">
        <v>32</v>
      </c>
      <c r="O313" s="10" t="s">
        <v>31</v>
      </c>
      <c r="AC313" s="10" t="s">
        <v>1116</v>
      </c>
      <c r="AD313" s="10" t="str">
        <f t="shared" si="25"/>
        <v>ListDescArt221_N/A_N/A</v>
      </c>
      <c r="AE313" s="10" t="s">
        <v>1117</v>
      </c>
      <c r="AF313" s="10" t="s">
        <v>27</v>
      </c>
      <c r="AG313" s="31" t="s">
        <v>27</v>
      </c>
      <c r="AH313" s="11" t="s">
        <v>81</v>
      </c>
      <c r="AI313" s="12">
        <v>8</v>
      </c>
      <c r="AJ313" s="50" t="s">
        <v>1555</v>
      </c>
    </row>
    <row r="314" spans="8:36" x14ac:dyDescent="0.25">
      <c r="H314" s="10"/>
      <c r="I314" s="10" t="s">
        <v>1556</v>
      </c>
      <c r="J314" s="10" t="s">
        <v>26</v>
      </c>
      <c r="K314" s="30" t="s">
        <v>27</v>
      </c>
      <c r="L314" s="54" t="s">
        <v>1557</v>
      </c>
      <c r="M314" s="10" t="s">
        <v>1558</v>
      </c>
      <c r="N314" s="10" t="s">
        <v>32</v>
      </c>
      <c r="O314" s="10" t="s">
        <v>31</v>
      </c>
      <c r="AC314" s="10" t="s">
        <v>1120</v>
      </c>
      <c r="AD314" s="10" t="str">
        <f t="shared" si="25"/>
        <v>ListDescArt350_N/A_N/A</v>
      </c>
      <c r="AE314" s="10" t="s">
        <v>1121</v>
      </c>
      <c r="AF314" s="10" t="s">
        <v>27</v>
      </c>
      <c r="AG314" s="31" t="s">
        <v>27</v>
      </c>
      <c r="AH314" s="34" t="s">
        <v>1420</v>
      </c>
      <c r="AI314" s="12">
        <v>16</v>
      </c>
      <c r="AJ314" s="10" t="e">
        <f>- Criação e configuração de módulos de autenticação para</f>
        <v>#NAME?</v>
      </c>
    </row>
    <row r="315" spans="8:36" x14ac:dyDescent="0.25">
      <c r="H315" s="10"/>
      <c r="I315" s="10" t="s">
        <v>1559</v>
      </c>
      <c r="J315" s="10" t="s">
        <v>26</v>
      </c>
      <c r="K315" s="30" t="s">
        <v>27</v>
      </c>
      <c r="L315" s="54" t="s">
        <v>1560</v>
      </c>
      <c r="M315" s="10" t="s">
        <v>1561</v>
      </c>
      <c r="N315" s="10" t="s">
        <v>32</v>
      </c>
      <c r="O315" s="10" t="s">
        <v>31</v>
      </c>
      <c r="AC315" s="10" t="s">
        <v>1123</v>
      </c>
      <c r="AD315" s="10" t="str">
        <f t="shared" si="25"/>
        <v>ListDescArt351_N/A_N/A</v>
      </c>
      <c r="AE315" s="10" t="s">
        <v>1124</v>
      </c>
      <c r="AF315" s="10" t="s">
        <v>27</v>
      </c>
      <c r="AG315" s="31" t="s">
        <v>27</v>
      </c>
      <c r="AH315" s="34" t="s">
        <v>1420</v>
      </c>
      <c r="AI315" s="12">
        <v>9</v>
      </c>
      <c r="AJ315" s="10" t="s">
        <v>1562</v>
      </c>
    </row>
    <row r="316" spans="8:36" x14ac:dyDescent="0.25">
      <c r="H316" s="10"/>
      <c r="I316" s="10" t="s">
        <v>1563</v>
      </c>
      <c r="J316" s="10" t="s">
        <v>26</v>
      </c>
      <c r="K316" s="30" t="s">
        <v>27</v>
      </c>
      <c r="L316" s="54" t="s">
        <v>1564</v>
      </c>
      <c r="M316" s="10" t="s">
        <v>1565</v>
      </c>
      <c r="N316" s="10" t="s">
        <v>32</v>
      </c>
      <c r="O316" s="10" t="s">
        <v>31</v>
      </c>
      <c r="AC316" s="10" t="s">
        <v>1127</v>
      </c>
      <c r="AD316" s="10" t="str">
        <f t="shared" si="25"/>
        <v>ListDescArt467_N/A_N/A</v>
      </c>
      <c r="AE316" s="10" t="s">
        <v>1128</v>
      </c>
      <c r="AF316" s="10" t="s">
        <v>27</v>
      </c>
      <c r="AG316" s="31" t="s">
        <v>27</v>
      </c>
      <c r="AH316" s="10" t="s">
        <v>1420</v>
      </c>
      <c r="AI316" s="12">
        <v>4</v>
      </c>
      <c r="AJ316" s="50" t="s">
        <v>732</v>
      </c>
    </row>
    <row r="317" spans="8:36" x14ac:dyDescent="0.25">
      <c r="H317" s="10"/>
      <c r="I317" s="10" t="s">
        <v>1566</v>
      </c>
      <c r="J317" s="10" t="s">
        <v>26</v>
      </c>
      <c r="K317" s="30" t="s">
        <v>27</v>
      </c>
      <c r="L317" s="54" t="s">
        <v>1567</v>
      </c>
      <c r="M317" s="10" t="s">
        <v>1568</v>
      </c>
      <c r="N317" s="10" t="s">
        <v>32</v>
      </c>
      <c r="O317" s="10" t="s">
        <v>31</v>
      </c>
      <c r="AC317" s="10" t="s">
        <v>1130</v>
      </c>
      <c r="AD317" s="10" t="str">
        <f t="shared" ref="AD317:AD346" si="26">CONCATENATE(AE317,"_",AF317,"_",AG317)</f>
        <v>ListDescArt131_Baixa_N/A</v>
      </c>
      <c r="AE317" s="10" t="s">
        <v>1131</v>
      </c>
      <c r="AF317" s="10" t="s">
        <v>47</v>
      </c>
      <c r="AG317" s="31" t="s">
        <v>27</v>
      </c>
      <c r="AH317" s="11" t="s">
        <v>877</v>
      </c>
      <c r="AI317" s="12">
        <v>1</v>
      </c>
      <c r="AJ317" s="50" t="s">
        <v>1569</v>
      </c>
    </row>
    <row r="318" spans="8:36" x14ac:dyDescent="0.25">
      <c r="H318" s="25" t="s">
        <v>401</v>
      </c>
      <c r="I318" s="10" t="s">
        <v>1570</v>
      </c>
      <c r="J318" s="10" t="s">
        <v>26</v>
      </c>
      <c r="K318" s="30" t="s">
        <v>27</v>
      </c>
      <c r="L318" s="54" t="s">
        <v>1571</v>
      </c>
      <c r="M318" s="10" t="s">
        <v>1572</v>
      </c>
      <c r="N318" s="10" t="s">
        <v>46</v>
      </c>
      <c r="O318" s="10" t="s">
        <v>31</v>
      </c>
      <c r="AC318" s="10"/>
      <c r="AD318" s="10" t="str">
        <f t="shared" si="26"/>
        <v>ListDescArt131_Média_N/A</v>
      </c>
      <c r="AE318" s="10" t="s">
        <v>1131</v>
      </c>
      <c r="AF318" s="10" t="s">
        <v>63</v>
      </c>
      <c r="AG318" s="31" t="s">
        <v>27</v>
      </c>
      <c r="AH318" s="11" t="s">
        <v>877</v>
      </c>
      <c r="AI318" s="12">
        <v>3</v>
      </c>
      <c r="AJ318" s="50" t="s">
        <v>1573</v>
      </c>
    </row>
    <row r="319" spans="8:36" x14ac:dyDescent="0.25">
      <c r="H319" s="25"/>
      <c r="I319" s="10" t="s">
        <v>1574</v>
      </c>
      <c r="J319" s="10" t="s">
        <v>26</v>
      </c>
      <c r="K319" s="30" t="s">
        <v>27</v>
      </c>
      <c r="L319" s="54" t="s">
        <v>1575</v>
      </c>
      <c r="M319" s="10" t="s">
        <v>1576</v>
      </c>
      <c r="N319" s="10" t="s">
        <v>30</v>
      </c>
      <c r="O319" s="10" t="s">
        <v>31</v>
      </c>
      <c r="AC319" s="10"/>
      <c r="AD319" s="10" t="str">
        <f t="shared" si="26"/>
        <v>ListDescArt131_Alta_N/A</v>
      </c>
      <c r="AE319" s="10" t="s">
        <v>1131</v>
      </c>
      <c r="AF319" s="10" t="s">
        <v>78</v>
      </c>
      <c r="AG319" s="31" t="s">
        <v>27</v>
      </c>
      <c r="AH319" s="11" t="s">
        <v>877</v>
      </c>
      <c r="AI319" s="12">
        <v>5</v>
      </c>
      <c r="AJ319" s="50" t="s">
        <v>1577</v>
      </c>
    </row>
    <row r="320" spans="8:36" x14ac:dyDescent="0.25">
      <c r="H320" s="25"/>
      <c r="I320" s="10" t="s">
        <v>1578</v>
      </c>
      <c r="J320" s="10" t="s">
        <v>26</v>
      </c>
      <c r="K320" s="30" t="s">
        <v>27</v>
      </c>
      <c r="L320" s="54" t="s">
        <v>1579</v>
      </c>
      <c r="M320" s="10" t="s">
        <v>1580</v>
      </c>
      <c r="N320" s="10" t="s">
        <v>46</v>
      </c>
      <c r="O320" s="10" t="s">
        <v>31</v>
      </c>
      <c r="AC320" s="10" t="s">
        <v>1133</v>
      </c>
      <c r="AD320" s="10" t="str">
        <f t="shared" si="26"/>
        <v>ListDescArt132_Baixa_N/A</v>
      </c>
      <c r="AE320" s="10" t="s">
        <v>1134</v>
      </c>
      <c r="AF320" s="10" t="s">
        <v>47</v>
      </c>
      <c r="AG320" s="31" t="s">
        <v>27</v>
      </c>
      <c r="AH320" s="11" t="s">
        <v>1581</v>
      </c>
      <c r="AI320" s="12">
        <v>4</v>
      </c>
      <c r="AJ320" s="50" t="s">
        <v>1582</v>
      </c>
    </row>
    <row r="321" spans="8:36" x14ac:dyDescent="0.25">
      <c r="H321" s="25"/>
      <c r="I321" s="10" t="s">
        <v>1583</v>
      </c>
      <c r="J321" s="10" t="s">
        <v>26</v>
      </c>
      <c r="K321" s="30" t="s">
        <v>27</v>
      </c>
      <c r="L321" s="54" t="s">
        <v>1584</v>
      </c>
      <c r="M321" s="10" t="s">
        <v>1585</v>
      </c>
      <c r="N321" s="10" t="s">
        <v>32</v>
      </c>
      <c r="O321" s="10" t="s">
        <v>31</v>
      </c>
      <c r="AC321" s="10"/>
      <c r="AD321" s="10" t="str">
        <f t="shared" si="26"/>
        <v>ListDescArt132_Alta_N/A</v>
      </c>
      <c r="AE321" s="10" t="s">
        <v>1134</v>
      </c>
      <c r="AF321" s="10" t="s">
        <v>78</v>
      </c>
      <c r="AG321" s="31" t="s">
        <v>27</v>
      </c>
      <c r="AH321" s="11" t="s">
        <v>1581</v>
      </c>
      <c r="AI321" s="12">
        <v>8</v>
      </c>
      <c r="AJ321" s="50" t="s">
        <v>1586</v>
      </c>
    </row>
    <row r="322" spans="8:36" x14ac:dyDescent="0.25">
      <c r="H322" s="25"/>
      <c r="I322" s="10" t="s">
        <v>1587</v>
      </c>
      <c r="J322" s="10" t="s">
        <v>26</v>
      </c>
      <c r="K322" s="30" t="s">
        <v>27</v>
      </c>
      <c r="L322" s="54" t="s">
        <v>1588</v>
      </c>
      <c r="M322" s="10" t="s">
        <v>1589</v>
      </c>
      <c r="N322" s="10" t="s">
        <v>32</v>
      </c>
      <c r="O322" s="10" t="s">
        <v>31</v>
      </c>
      <c r="AC322" s="10" t="s">
        <v>1137</v>
      </c>
      <c r="AD322" s="10" t="str">
        <f t="shared" si="26"/>
        <v>ListDescArt133_N/A_N/A</v>
      </c>
      <c r="AE322" s="10" t="s">
        <v>1138</v>
      </c>
      <c r="AF322" s="10" t="s">
        <v>27</v>
      </c>
      <c r="AG322" s="31" t="s">
        <v>27</v>
      </c>
      <c r="AH322" s="11" t="s">
        <v>1590</v>
      </c>
      <c r="AI322" s="12">
        <v>10</v>
      </c>
      <c r="AJ322" s="50" t="s">
        <v>1591</v>
      </c>
    </row>
    <row r="323" spans="8:36" x14ac:dyDescent="0.25">
      <c r="H323" s="25"/>
      <c r="I323" s="10" t="s">
        <v>1592</v>
      </c>
      <c r="J323" s="10" t="s">
        <v>26</v>
      </c>
      <c r="K323" s="30" t="s">
        <v>27</v>
      </c>
      <c r="L323" s="54" t="s">
        <v>1593</v>
      </c>
      <c r="M323" s="10" t="s">
        <v>1594</v>
      </c>
      <c r="N323" s="10" t="s">
        <v>32</v>
      </c>
      <c r="O323" s="10" t="s">
        <v>31</v>
      </c>
      <c r="AC323" s="10" t="s">
        <v>1140</v>
      </c>
      <c r="AD323" s="10" t="str">
        <f t="shared" si="26"/>
        <v>ListDescArt134_Baixa_N/A</v>
      </c>
      <c r="AE323" s="10" t="s">
        <v>1141</v>
      </c>
      <c r="AF323" s="10" t="s">
        <v>47</v>
      </c>
      <c r="AG323" s="31" t="s">
        <v>27</v>
      </c>
      <c r="AH323" s="11" t="s">
        <v>877</v>
      </c>
      <c r="AI323" s="12">
        <v>5</v>
      </c>
      <c r="AJ323" s="50" t="s">
        <v>1595</v>
      </c>
    </row>
    <row r="324" spans="8:36" x14ac:dyDescent="0.25">
      <c r="H324" s="25"/>
      <c r="I324" s="10" t="s">
        <v>1596</v>
      </c>
      <c r="J324" s="10" t="s">
        <v>26</v>
      </c>
      <c r="K324" s="30" t="s">
        <v>27</v>
      </c>
      <c r="L324" s="54" t="s">
        <v>1597</v>
      </c>
      <c r="M324" s="10" t="s">
        <v>1598</v>
      </c>
      <c r="N324" s="10" t="s">
        <v>32</v>
      </c>
      <c r="O324" s="10" t="s">
        <v>31</v>
      </c>
      <c r="AC324" s="10"/>
      <c r="AD324" s="10" t="str">
        <f t="shared" si="26"/>
        <v>ListDescArt134_Alta_N/A</v>
      </c>
      <c r="AE324" s="10" t="s">
        <v>1141</v>
      </c>
      <c r="AF324" s="10" t="s">
        <v>78</v>
      </c>
      <c r="AG324" s="31" t="s">
        <v>27</v>
      </c>
      <c r="AH324" s="11" t="s">
        <v>877</v>
      </c>
      <c r="AI324" s="12">
        <v>10</v>
      </c>
      <c r="AJ324" s="50" t="s">
        <v>1599</v>
      </c>
    </row>
    <row r="325" spans="8:36" x14ac:dyDescent="0.25">
      <c r="H325" s="25"/>
      <c r="I325" s="10" t="s">
        <v>1600</v>
      </c>
      <c r="J325" s="10" t="s">
        <v>26</v>
      </c>
      <c r="K325" s="30" t="s">
        <v>27</v>
      </c>
      <c r="L325" s="54" t="s">
        <v>1601</v>
      </c>
      <c r="M325" s="10" t="s">
        <v>1602</v>
      </c>
      <c r="N325" s="10" t="s">
        <v>32</v>
      </c>
      <c r="O325" s="10" t="s">
        <v>31</v>
      </c>
      <c r="AC325" s="10" t="s">
        <v>1143</v>
      </c>
      <c r="AD325" s="10" t="str">
        <f t="shared" si="26"/>
        <v>ListDescArt135_Baixa_N/A</v>
      </c>
      <c r="AE325" s="10" t="s">
        <v>1144</v>
      </c>
      <c r="AF325" s="10" t="s">
        <v>47</v>
      </c>
      <c r="AG325" s="31" t="s">
        <v>27</v>
      </c>
      <c r="AH325" s="11" t="s">
        <v>877</v>
      </c>
      <c r="AI325" s="12">
        <v>4</v>
      </c>
      <c r="AJ325" s="50" t="s">
        <v>1603</v>
      </c>
    </row>
    <row r="326" spans="8:36" x14ac:dyDescent="0.25">
      <c r="H326" s="10"/>
      <c r="I326" s="10" t="s">
        <v>1604</v>
      </c>
      <c r="J326" s="10" t="s">
        <v>26</v>
      </c>
      <c r="K326" s="30" t="s">
        <v>27</v>
      </c>
      <c r="L326" s="10" t="s">
        <v>1605</v>
      </c>
      <c r="M326" s="10" t="s">
        <v>1606</v>
      </c>
      <c r="N326" s="10" t="s">
        <v>32</v>
      </c>
      <c r="O326" s="10" t="s">
        <v>31</v>
      </c>
      <c r="AC326" s="10"/>
      <c r="AD326" s="10" t="str">
        <f t="shared" si="26"/>
        <v>ListDescArt135_Alta_N/A</v>
      </c>
      <c r="AE326" s="10" t="s">
        <v>1144</v>
      </c>
      <c r="AF326" s="10" t="s">
        <v>78</v>
      </c>
      <c r="AG326" s="31" t="s">
        <v>27</v>
      </c>
      <c r="AH326" s="11" t="s">
        <v>877</v>
      </c>
      <c r="AI326" s="12">
        <v>8</v>
      </c>
      <c r="AJ326" s="50" t="s">
        <v>1607</v>
      </c>
    </row>
    <row r="327" spans="8:36" x14ac:dyDescent="0.25">
      <c r="H327" s="10"/>
      <c r="I327" s="10" t="s">
        <v>1608</v>
      </c>
      <c r="J327" s="10" t="s">
        <v>26</v>
      </c>
      <c r="K327" s="30" t="s">
        <v>27</v>
      </c>
      <c r="L327" s="10" t="s">
        <v>1609</v>
      </c>
      <c r="M327" s="10" t="s">
        <v>707</v>
      </c>
      <c r="N327" s="10" t="s">
        <v>32</v>
      </c>
      <c r="O327" s="10" t="s">
        <v>31</v>
      </c>
      <c r="AC327" s="10" t="s">
        <v>1148</v>
      </c>
      <c r="AD327" s="10" t="str">
        <f t="shared" si="26"/>
        <v>ListDescArt136_Baixa_N/A</v>
      </c>
      <c r="AE327" s="10" t="s">
        <v>1149</v>
      </c>
      <c r="AF327" s="10" t="s">
        <v>47</v>
      </c>
      <c r="AG327" s="31" t="s">
        <v>27</v>
      </c>
      <c r="AH327" s="11" t="s">
        <v>877</v>
      </c>
      <c r="AI327" s="12">
        <v>2</v>
      </c>
      <c r="AJ327" s="50" t="s">
        <v>1610</v>
      </c>
    </row>
    <row r="328" spans="8:36" x14ac:dyDescent="0.25">
      <c r="H328" s="10"/>
      <c r="I328" s="10" t="s">
        <v>1611</v>
      </c>
      <c r="J328" s="10" t="s">
        <v>26</v>
      </c>
      <c r="K328" s="30" t="s">
        <v>27</v>
      </c>
      <c r="L328" s="10" t="s">
        <v>1612</v>
      </c>
      <c r="M328" s="10" t="s">
        <v>711</v>
      </c>
      <c r="N328" s="10" t="s">
        <v>32</v>
      </c>
      <c r="O328" s="10" t="s">
        <v>31</v>
      </c>
      <c r="AC328" s="10"/>
      <c r="AD328" s="10" t="str">
        <f t="shared" si="26"/>
        <v>ListDescArt136_Média_N/A</v>
      </c>
      <c r="AE328" s="10" t="s">
        <v>1149</v>
      </c>
      <c r="AF328" s="10" t="s">
        <v>63</v>
      </c>
      <c r="AG328" s="31" t="s">
        <v>27</v>
      </c>
      <c r="AH328" s="11" t="s">
        <v>877</v>
      </c>
      <c r="AI328" s="12">
        <v>5</v>
      </c>
      <c r="AJ328" s="50" t="s">
        <v>1613</v>
      </c>
    </row>
    <row r="329" spans="8:36" x14ac:dyDescent="0.25">
      <c r="H329" s="10"/>
      <c r="I329" s="10" t="s">
        <v>1614</v>
      </c>
      <c r="J329" s="10" t="s">
        <v>26</v>
      </c>
      <c r="K329" s="30" t="s">
        <v>27</v>
      </c>
      <c r="L329" s="10" t="s">
        <v>1615</v>
      </c>
      <c r="M329" s="10" t="s">
        <v>1616</v>
      </c>
      <c r="N329" s="10" t="s">
        <v>32</v>
      </c>
      <c r="O329" s="10" t="s">
        <v>31</v>
      </c>
      <c r="AC329" s="10"/>
      <c r="AD329" s="10" t="str">
        <f t="shared" si="26"/>
        <v>ListDescArt136_Alta_N/A</v>
      </c>
      <c r="AE329" s="10" t="s">
        <v>1149</v>
      </c>
      <c r="AF329" s="10" t="s">
        <v>78</v>
      </c>
      <c r="AG329" s="31" t="s">
        <v>27</v>
      </c>
      <c r="AH329" s="11" t="s">
        <v>877</v>
      </c>
      <c r="AI329" s="12">
        <v>10</v>
      </c>
      <c r="AJ329" s="50" t="s">
        <v>1617</v>
      </c>
    </row>
    <row r="330" spans="8:36" x14ac:dyDescent="0.25">
      <c r="H330" s="25" t="s">
        <v>410</v>
      </c>
      <c r="I330" s="10" t="s">
        <v>1618</v>
      </c>
      <c r="J330" s="10" t="s">
        <v>26</v>
      </c>
      <c r="K330" s="26" t="s">
        <v>27</v>
      </c>
      <c r="L330" s="54" t="s">
        <v>1619</v>
      </c>
      <c r="M330" s="10" t="s">
        <v>1620</v>
      </c>
      <c r="N330" s="10" t="s">
        <v>32</v>
      </c>
      <c r="O330" s="10" t="s">
        <v>31</v>
      </c>
      <c r="AC330" s="10" t="s">
        <v>1153</v>
      </c>
      <c r="AD330" s="10" t="str">
        <f t="shared" si="26"/>
        <v>ListDescArt137_Baixa_N/A</v>
      </c>
      <c r="AE330" s="10" t="s">
        <v>1154</v>
      </c>
      <c r="AF330" s="10" t="s">
        <v>47</v>
      </c>
      <c r="AG330" s="31" t="s">
        <v>27</v>
      </c>
      <c r="AH330" s="11" t="s">
        <v>1621</v>
      </c>
      <c r="AI330" s="12">
        <v>9</v>
      </c>
      <c r="AJ330" s="50" t="s">
        <v>1622</v>
      </c>
    </row>
    <row r="331" spans="8:36" x14ac:dyDescent="0.25">
      <c r="H331" s="10"/>
      <c r="I331" s="10" t="s">
        <v>1623</v>
      </c>
      <c r="J331" s="10" t="s">
        <v>26</v>
      </c>
      <c r="K331" s="26" t="s">
        <v>27</v>
      </c>
      <c r="L331" s="54" t="s">
        <v>1624</v>
      </c>
      <c r="M331" s="10" t="s">
        <v>1625</v>
      </c>
      <c r="N331" s="10" t="s">
        <v>32</v>
      </c>
      <c r="O331" s="10" t="s">
        <v>31</v>
      </c>
      <c r="AC331" s="10"/>
      <c r="AD331" s="10" t="str">
        <f t="shared" si="26"/>
        <v>ListDescArt137_Alta_N/A</v>
      </c>
      <c r="AE331" s="10" t="s">
        <v>1154</v>
      </c>
      <c r="AF331" s="10" t="s">
        <v>78</v>
      </c>
      <c r="AG331" s="31" t="s">
        <v>27</v>
      </c>
      <c r="AH331" s="11" t="s">
        <v>1621</v>
      </c>
      <c r="AI331" s="12">
        <v>14</v>
      </c>
      <c r="AJ331" s="50" t="s">
        <v>1626</v>
      </c>
    </row>
    <row r="332" spans="8:36" x14ac:dyDescent="0.25">
      <c r="H332" s="10"/>
      <c r="I332" s="10" t="s">
        <v>1627</v>
      </c>
      <c r="J332" s="10" t="s">
        <v>26</v>
      </c>
      <c r="K332" s="26" t="s">
        <v>27</v>
      </c>
      <c r="L332" s="54" t="s">
        <v>1628</v>
      </c>
      <c r="M332" s="10" t="s">
        <v>1629</v>
      </c>
      <c r="N332" s="10" t="s">
        <v>32</v>
      </c>
      <c r="O332" s="10" t="s">
        <v>31</v>
      </c>
      <c r="AC332" s="10" t="s">
        <v>1157</v>
      </c>
      <c r="AD332" s="10" t="str">
        <f t="shared" si="26"/>
        <v>ListDescArt138_Baixa_N/A</v>
      </c>
      <c r="AE332" s="10" t="s">
        <v>1158</v>
      </c>
      <c r="AF332" s="10" t="s">
        <v>47</v>
      </c>
      <c r="AG332" s="31" t="s">
        <v>27</v>
      </c>
      <c r="AH332" s="11" t="s">
        <v>1621</v>
      </c>
      <c r="AI332" s="12">
        <v>4</v>
      </c>
      <c r="AJ332" s="50" t="s">
        <v>1622</v>
      </c>
    </row>
    <row r="333" spans="8:36" x14ac:dyDescent="0.25">
      <c r="H333" s="10"/>
      <c r="I333" s="10" t="s">
        <v>1630</v>
      </c>
      <c r="J333" s="10" t="s">
        <v>26</v>
      </c>
      <c r="K333" s="26" t="s">
        <v>27</v>
      </c>
      <c r="L333" s="54" t="s">
        <v>1631</v>
      </c>
      <c r="M333" s="10" t="s">
        <v>1632</v>
      </c>
      <c r="N333" s="10" t="s">
        <v>32</v>
      </c>
      <c r="O333" s="10" t="s">
        <v>31</v>
      </c>
      <c r="AC333" s="10"/>
      <c r="AD333" s="10" t="str">
        <f t="shared" si="26"/>
        <v>ListDescArt138_Alta_N/A</v>
      </c>
      <c r="AE333" s="10" t="s">
        <v>1158</v>
      </c>
      <c r="AF333" s="10" t="s">
        <v>78</v>
      </c>
      <c r="AG333" s="31" t="s">
        <v>27</v>
      </c>
      <c r="AH333" s="11" t="s">
        <v>1621</v>
      </c>
      <c r="AI333" s="12">
        <v>6</v>
      </c>
      <c r="AJ333" s="50" t="s">
        <v>1626</v>
      </c>
    </row>
    <row r="334" spans="8:36" x14ac:dyDescent="0.25">
      <c r="H334" s="10"/>
      <c r="I334" s="10" t="s">
        <v>1633</v>
      </c>
      <c r="J334" s="10" t="s">
        <v>26</v>
      </c>
      <c r="K334" s="26" t="s">
        <v>27</v>
      </c>
      <c r="L334" s="54" t="s">
        <v>1634</v>
      </c>
      <c r="M334" s="10" t="s">
        <v>1635</v>
      </c>
      <c r="N334" s="10" t="s">
        <v>32</v>
      </c>
      <c r="O334" s="10" t="s">
        <v>31</v>
      </c>
      <c r="AC334" s="10" t="s">
        <v>1161</v>
      </c>
      <c r="AD334" s="10" t="str">
        <f t="shared" si="26"/>
        <v>ListDescArt139_Baixa_N/A</v>
      </c>
      <c r="AE334" s="10" t="s">
        <v>1162</v>
      </c>
      <c r="AF334" s="10" t="s">
        <v>47</v>
      </c>
      <c r="AG334" s="31" t="s">
        <v>27</v>
      </c>
      <c r="AH334" s="11" t="s">
        <v>1636</v>
      </c>
      <c r="AI334" s="12">
        <v>5</v>
      </c>
      <c r="AJ334" s="50" t="s">
        <v>1637</v>
      </c>
    </row>
    <row r="335" spans="8:36" x14ac:dyDescent="0.25">
      <c r="H335" s="10"/>
      <c r="I335" s="10" t="s">
        <v>1633</v>
      </c>
      <c r="J335" s="10" t="s">
        <v>26</v>
      </c>
      <c r="K335" s="26" t="s">
        <v>27</v>
      </c>
      <c r="L335" s="54" t="s">
        <v>1638</v>
      </c>
      <c r="M335" s="10" t="s">
        <v>1639</v>
      </c>
      <c r="N335" s="10" t="s">
        <v>32</v>
      </c>
      <c r="O335" s="10" t="s">
        <v>31</v>
      </c>
      <c r="AC335" s="10"/>
      <c r="AD335" s="10" t="str">
        <f t="shared" si="26"/>
        <v>ListDescArt139_Média_N/A</v>
      </c>
      <c r="AE335" s="10" t="s">
        <v>1162</v>
      </c>
      <c r="AF335" s="10" t="s">
        <v>63</v>
      </c>
      <c r="AG335" s="31" t="s">
        <v>27</v>
      </c>
      <c r="AH335" s="11" t="s">
        <v>1636</v>
      </c>
      <c r="AI335" s="12">
        <v>7</v>
      </c>
      <c r="AJ335" s="50" t="s">
        <v>1640</v>
      </c>
    </row>
    <row r="336" spans="8:36" x14ac:dyDescent="0.25">
      <c r="H336" s="10"/>
      <c r="I336" s="10" t="s">
        <v>1633</v>
      </c>
      <c r="J336" s="10" t="s">
        <v>26</v>
      </c>
      <c r="K336" s="26" t="s">
        <v>27</v>
      </c>
      <c r="L336" s="54" t="s">
        <v>1641</v>
      </c>
      <c r="M336" s="10" t="s">
        <v>1642</v>
      </c>
      <c r="N336" s="10" t="s">
        <v>32</v>
      </c>
      <c r="O336" s="10" t="s">
        <v>31</v>
      </c>
      <c r="AC336" s="10"/>
      <c r="AD336" s="10" t="str">
        <f t="shared" si="26"/>
        <v>ListDescArt139_Alta_N/A</v>
      </c>
      <c r="AE336" s="10" t="s">
        <v>1162</v>
      </c>
      <c r="AF336" s="10" t="s">
        <v>78</v>
      </c>
      <c r="AG336" s="31" t="s">
        <v>27</v>
      </c>
      <c r="AH336" s="11" t="s">
        <v>1636</v>
      </c>
      <c r="AI336" s="12">
        <v>9</v>
      </c>
      <c r="AJ336" s="50" t="s">
        <v>1643</v>
      </c>
    </row>
    <row r="337" spans="8:36" x14ac:dyDescent="0.25">
      <c r="H337" s="10"/>
      <c r="I337" s="10" t="s">
        <v>1644</v>
      </c>
      <c r="J337" s="10" t="s">
        <v>26</v>
      </c>
      <c r="K337" s="26" t="s">
        <v>27</v>
      </c>
      <c r="L337" s="54" t="s">
        <v>1645</v>
      </c>
      <c r="M337" s="10" t="s">
        <v>1646</v>
      </c>
      <c r="N337" s="10" t="s">
        <v>32</v>
      </c>
      <c r="O337" s="10" t="s">
        <v>31</v>
      </c>
      <c r="AC337" s="10" t="s">
        <v>1166</v>
      </c>
      <c r="AD337" s="10" t="str">
        <f t="shared" si="26"/>
        <v>ListDescArt140_Baixa_N/A</v>
      </c>
      <c r="AE337" s="10" t="s">
        <v>1167</v>
      </c>
      <c r="AF337" s="10" t="s">
        <v>47</v>
      </c>
      <c r="AG337" s="31" t="s">
        <v>27</v>
      </c>
      <c r="AH337" s="11" t="s">
        <v>1636</v>
      </c>
      <c r="AI337" s="12">
        <v>2</v>
      </c>
      <c r="AJ337" s="50" t="s">
        <v>1637</v>
      </c>
    </row>
    <row r="338" spans="8:36" x14ac:dyDescent="0.25">
      <c r="H338" s="10" t="s">
        <v>418</v>
      </c>
      <c r="I338" s="10" t="s">
        <v>1647</v>
      </c>
      <c r="J338" s="10" t="s">
        <v>26</v>
      </c>
      <c r="K338" s="26" t="s">
        <v>27</v>
      </c>
      <c r="L338" s="10" t="s">
        <v>1648</v>
      </c>
      <c r="M338" s="10" t="s">
        <v>1649</v>
      </c>
      <c r="N338" s="10" t="s">
        <v>32</v>
      </c>
      <c r="O338" s="10" t="s">
        <v>31</v>
      </c>
      <c r="AC338" s="10"/>
      <c r="AD338" s="10" t="str">
        <f t="shared" si="26"/>
        <v>ListDescArt140_Média_N/A</v>
      </c>
      <c r="AE338" s="10" t="s">
        <v>1167</v>
      </c>
      <c r="AF338" s="10" t="s">
        <v>63</v>
      </c>
      <c r="AG338" s="31" t="s">
        <v>27</v>
      </c>
      <c r="AH338" s="11" t="s">
        <v>1636</v>
      </c>
      <c r="AI338" s="12">
        <v>3</v>
      </c>
      <c r="AJ338" s="50" t="s">
        <v>1640</v>
      </c>
    </row>
    <row r="339" spans="8:36" x14ac:dyDescent="0.25">
      <c r="H339" s="10"/>
      <c r="I339" s="10" t="s">
        <v>1650</v>
      </c>
      <c r="J339" s="10" t="s">
        <v>26</v>
      </c>
      <c r="K339" s="26" t="s">
        <v>27</v>
      </c>
      <c r="L339" s="10" t="s">
        <v>1651</v>
      </c>
      <c r="M339" s="10" t="s">
        <v>1652</v>
      </c>
      <c r="N339" s="10" t="s">
        <v>32</v>
      </c>
      <c r="O339" s="10" t="s">
        <v>31</v>
      </c>
      <c r="AC339" s="10"/>
      <c r="AD339" s="10" t="str">
        <f t="shared" si="26"/>
        <v>ListDescArt140_Alta_N/A</v>
      </c>
      <c r="AE339" s="10" t="s">
        <v>1167</v>
      </c>
      <c r="AF339" s="10" t="s">
        <v>78</v>
      </c>
      <c r="AG339" s="31" t="s">
        <v>27</v>
      </c>
      <c r="AH339" s="11" t="s">
        <v>1636</v>
      </c>
      <c r="AI339" s="12">
        <v>6</v>
      </c>
      <c r="AJ339" s="50" t="s">
        <v>1643</v>
      </c>
    </row>
    <row r="340" spans="8:36" x14ac:dyDescent="0.25">
      <c r="H340" s="10"/>
      <c r="I340" s="10" t="s">
        <v>1653</v>
      </c>
      <c r="J340" s="10" t="s">
        <v>26</v>
      </c>
      <c r="K340" s="26" t="s">
        <v>27</v>
      </c>
      <c r="L340" s="10" t="s">
        <v>1654</v>
      </c>
      <c r="M340" s="10" t="s">
        <v>1655</v>
      </c>
      <c r="N340" s="10" t="s">
        <v>32</v>
      </c>
      <c r="O340" s="10" t="s">
        <v>31</v>
      </c>
      <c r="AC340" s="10" t="s">
        <v>1170</v>
      </c>
      <c r="AD340" s="10" t="str">
        <f t="shared" si="26"/>
        <v>ListDescArt141_Média_N/A</v>
      </c>
      <c r="AE340" s="10" t="s">
        <v>1171</v>
      </c>
      <c r="AF340" s="10" t="s">
        <v>63</v>
      </c>
      <c r="AG340" s="31" t="s">
        <v>27</v>
      </c>
      <c r="AH340" s="11" t="s">
        <v>406</v>
      </c>
      <c r="AI340" s="12">
        <v>11</v>
      </c>
      <c r="AJ340" s="50" t="s">
        <v>1656</v>
      </c>
    </row>
    <row r="341" spans="8:36" x14ac:dyDescent="0.25">
      <c r="H341" s="10"/>
      <c r="I341" s="10" t="s">
        <v>1657</v>
      </c>
      <c r="J341" s="10" t="s">
        <v>26</v>
      </c>
      <c r="K341" s="26" t="s">
        <v>27</v>
      </c>
      <c r="L341" s="10" t="s">
        <v>1658</v>
      </c>
      <c r="M341" s="10" t="s">
        <v>1659</v>
      </c>
      <c r="N341" s="10" t="s">
        <v>32</v>
      </c>
      <c r="O341" s="10" t="s">
        <v>31</v>
      </c>
      <c r="AC341" s="10"/>
      <c r="AD341" s="10" t="str">
        <f t="shared" si="26"/>
        <v>ListDescArt141_Alta_N/A</v>
      </c>
      <c r="AE341" s="10" t="s">
        <v>1171</v>
      </c>
      <c r="AF341" s="10" t="s">
        <v>78</v>
      </c>
      <c r="AG341" s="31" t="s">
        <v>27</v>
      </c>
      <c r="AH341" s="11" t="s">
        <v>406</v>
      </c>
      <c r="AI341" s="12">
        <v>14</v>
      </c>
      <c r="AJ341" s="50" t="s">
        <v>1660</v>
      </c>
    </row>
    <row r="342" spans="8:36" x14ac:dyDescent="0.25">
      <c r="H342" s="10"/>
      <c r="I342" s="10" t="s">
        <v>1661</v>
      </c>
      <c r="J342" s="10" t="s">
        <v>26</v>
      </c>
      <c r="K342" s="26" t="s">
        <v>27</v>
      </c>
      <c r="L342" s="10" t="s">
        <v>1662</v>
      </c>
      <c r="M342" s="10" t="s">
        <v>1663</v>
      </c>
      <c r="N342" s="10" t="s">
        <v>32</v>
      </c>
      <c r="O342" s="10" t="s">
        <v>31</v>
      </c>
      <c r="AC342" s="10" t="s">
        <v>1174</v>
      </c>
      <c r="AD342" s="10" t="str">
        <f t="shared" si="26"/>
        <v>ListDescArt142_Média_N/A</v>
      </c>
      <c r="AE342" s="10" t="s">
        <v>1175</v>
      </c>
      <c r="AF342" s="10" t="s">
        <v>63</v>
      </c>
      <c r="AG342" s="31" t="s">
        <v>27</v>
      </c>
      <c r="AH342" s="11" t="s">
        <v>406</v>
      </c>
      <c r="AI342" s="12">
        <v>4</v>
      </c>
      <c r="AJ342" s="50" t="s">
        <v>1656</v>
      </c>
    </row>
    <row r="343" spans="8:36" x14ac:dyDescent="0.25">
      <c r="H343" s="10"/>
      <c r="I343" s="10" t="s">
        <v>1664</v>
      </c>
      <c r="J343" s="10" t="s">
        <v>26</v>
      </c>
      <c r="K343" s="26" t="s">
        <v>27</v>
      </c>
      <c r="L343" s="10" t="s">
        <v>1665</v>
      </c>
      <c r="M343" s="10" t="s">
        <v>1666</v>
      </c>
      <c r="N343" s="10" t="s">
        <v>32</v>
      </c>
      <c r="O343" s="10" t="s">
        <v>31</v>
      </c>
      <c r="AC343" s="10"/>
      <c r="AD343" s="10" t="str">
        <f t="shared" si="26"/>
        <v>ListDescArt142_Alta_N/A</v>
      </c>
      <c r="AE343" s="10" t="s">
        <v>1175</v>
      </c>
      <c r="AF343" s="10" t="s">
        <v>78</v>
      </c>
      <c r="AG343" s="31" t="s">
        <v>27</v>
      </c>
      <c r="AH343" s="11" t="s">
        <v>406</v>
      </c>
      <c r="AI343" s="12">
        <v>6</v>
      </c>
      <c r="AJ343" s="50" t="s">
        <v>1660</v>
      </c>
    </row>
    <row r="344" spans="8:36" x14ac:dyDescent="0.25">
      <c r="H344" s="10"/>
      <c r="I344" s="10" t="s">
        <v>1667</v>
      </c>
      <c r="J344" s="10" t="s">
        <v>26</v>
      </c>
      <c r="K344" s="26" t="s">
        <v>27</v>
      </c>
      <c r="L344" s="10" t="s">
        <v>1668</v>
      </c>
      <c r="M344" s="10" t="s">
        <v>1669</v>
      </c>
      <c r="N344" s="10" t="s">
        <v>32</v>
      </c>
      <c r="O344" s="10" t="s">
        <v>31</v>
      </c>
      <c r="AC344" s="10" t="s">
        <v>1179</v>
      </c>
      <c r="AD344" s="10" t="str">
        <f t="shared" si="26"/>
        <v>ListDescArt143_Baixa_N/A</v>
      </c>
      <c r="AE344" s="10" t="s">
        <v>1180</v>
      </c>
      <c r="AF344" s="10" t="s">
        <v>47</v>
      </c>
      <c r="AG344" s="31" t="s">
        <v>27</v>
      </c>
      <c r="AH344" s="11" t="s">
        <v>1621</v>
      </c>
      <c r="AI344" s="12">
        <v>9</v>
      </c>
      <c r="AJ344" s="50" t="s">
        <v>1622</v>
      </c>
    </row>
    <row r="345" spans="8:36" x14ac:dyDescent="0.25">
      <c r="H345" s="10"/>
      <c r="I345" s="10" t="s">
        <v>1670</v>
      </c>
      <c r="J345" s="10" t="s">
        <v>26</v>
      </c>
      <c r="K345" s="26" t="s">
        <v>27</v>
      </c>
      <c r="L345" s="10" t="s">
        <v>1671</v>
      </c>
      <c r="M345" s="10" t="s">
        <v>1672</v>
      </c>
      <c r="N345" s="10" t="s">
        <v>32</v>
      </c>
      <c r="O345" s="10" t="s">
        <v>31</v>
      </c>
      <c r="AC345" s="10"/>
      <c r="AD345" s="10" t="str">
        <f t="shared" si="26"/>
        <v>ListDescArt143_Alta_N/A</v>
      </c>
      <c r="AE345" s="10" t="s">
        <v>1180</v>
      </c>
      <c r="AF345" s="10" t="s">
        <v>78</v>
      </c>
      <c r="AG345" s="31" t="s">
        <v>27</v>
      </c>
      <c r="AH345" s="11" t="s">
        <v>1621</v>
      </c>
      <c r="AI345" s="12">
        <v>14</v>
      </c>
      <c r="AJ345" s="50" t="s">
        <v>1673</v>
      </c>
    </row>
    <row r="346" spans="8:36" x14ac:dyDescent="0.25">
      <c r="H346" s="10"/>
      <c r="I346" s="10" t="s">
        <v>1674</v>
      </c>
      <c r="J346" s="10" t="s">
        <v>26</v>
      </c>
      <c r="K346" s="26" t="s">
        <v>27</v>
      </c>
      <c r="L346" s="10" t="s">
        <v>1675</v>
      </c>
      <c r="M346" s="10" t="s">
        <v>1676</v>
      </c>
      <c r="N346" s="10" t="s">
        <v>32</v>
      </c>
      <c r="O346" s="10" t="s">
        <v>31</v>
      </c>
      <c r="AC346" s="10" t="s">
        <v>1183</v>
      </c>
      <c r="AD346" s="10" t="str">
        <f t="shared" si="26"/>
        <v>ListDescArt144_Baixa_N/A</v>
      </c>
      <c r="AE346" s="10" t="s">
        <v>1184</v>
      </c>
      <c r="AF346" s="10" t="s">
        <v>47</v>
      </c>
      <c r="AG346" s="31" t="s">
        <v>27</v>
      </c>
      <c r="AH346" s="11" t="s">
        <v>1621</v>
      </c>
      <c r="AI346" s="12">
        <v>4</v>
      </c>
      <c r="AJ346" s="50" t="s">
        <v>1622</v>
      </c>
    </row>
    <row r="347" spans="8:36" x14ac:dyDescent="0.25">
      <c r="H347" s="10" t="s">
        <v>425</v>
      </c>
      <c r="I347" s="10" t="s">
        <v>1677</v>
      </c>
      <c r="J347" s="10" t="s">
        <v>259</v>
      </c>
      <c r="K347" s="10" t="s">
        <v>260</v>
      </c>
      <c r="L347" s="10" t="s">
        <v>1678</v>
      </c>
      <c r="M347" s="10" t="s">
        <v>1679</v>
      </c>
      <c r="N347" s="10" t="s">
        <v>32</v>
      </c>
      <c r="O347" s="10" t="s">
        <v>31</v>
      </c>
      <c r="AC347" s="10"/>
      <c r="AD347" s="10" t="str">
        <f t="shared" ref="AD347:AD381" si="27">CONCATENATE(AE347,"_",AF347,"_",AG347)</f>
        <v>ListDescArt144_Alta_N/A</v>
      </c>
      <c r="AE347" s="10" t="s">
        <v>1184</v>
      </c>
      <c r="AF347" s="10" t="s">
        <v>78</v>
      </c>
      <c r="AG347" s="31" t="s">
        <v>27</v>
      </c>
      <c r="AH347" s="11" t="s">
        <v>1621</v>
      </c>
      <c r="AI347" s="12">
        <v>6</v>
      </c>
      <c r="AJ347" s="50" t="s">
        <v>1673</v>
      </c>
    </row>
    <row r="348" spans="8:36" x14ac:dyDescent="0.25">
      <c r="H348" s="10"/>
      <c r="I348" s="10" t="s">
        <v>1680</v>
      </c>
      <c r="J348" s="10" t="s">
        <v>259</v>
      </c>
      <c r="K348" s="10" t="s">
        <v>260</v>
      </c>
      <c r="L348" s="10" t="s">
        <v>1681</v>
      </c>
      <c r="M348" s="10" t="s">
        <v>1682</v>
      </c>
      <c r="N348" s="10" t="s">
        <v>32</v>
      </c>
      <c r="O348" s="10" t="s">
        <v>31</v>
      </c>
      <c r="AC348" s="10" t="s">
        <v>1188</v>
      </c>
      <c r="AD348" s="10" t="str">
        <f t="shared" si="27"/>
        <v>ListDescArt145_Baixa_N/A</v>
      </c>
      <c r="AE348" s="10" t="s">
        <v>1189</v>
      </c>
      <c r="AF348" s="10" t="s">
        <v>47</v>
      </c>
      <c r="AG348" s="31" t="s">
        <v>27</v>
      </c>
      <c r="AH348" s="11" t="s">
        <v>1683</v>
      </c>
      <c r="AI348" s="12">
        <v>9</v>
      </c>
      <c r="AJ348" s="50" t="s">
        <v>1684</v>
      </c>
    </row>
    <row r="349" spans="8:36" x14ac:dyDescent="0.25">
      <c r="H349" s="10"/>
      <c r="I349" s="10" t="s">
        <v>1685</v>
      </c>
      <c r="J349" s="10" t="s">
        <v>259</v>
      </c>
      <c r="K349" s="10" t="s">
        <v>260</v>
      </c>
      <c r="L349" s="10" t="s">
        <v>1686</v>
      </c>
      <c r="M349" s="10" t="s">
        <v>1687</v>
      </c>
      <c r="N349" s="10" t="s">
        <v>32</v>
      </c>
      <c r="O349" s="10" t="s">
        <v>31</v>
      </c>
      <c r="AC349" s="10"/>
      <c r="AD349" s="10" t="str">
        <f t="shared" si="27"/>
        <v>ListDescArt145_Alta_N/A</v>
      </c>
      <c r="AE349" s="10" t="s">
        <v>1189</v>
      </c>
      <c r="AF349" s="10" t="s">
        <v>78</v>
      </c>
      <c r="AG349" s="31" t="s">
        <v>27</v>
      </c>
      <c r="AH349" s="11" t="s">
        <v>1683</v>
      </c>
      <c r="AI349" s="12">
        <v>14</v>
      </c>
      <c r="AJ349" s="50" t="s">
        <v>1688</v>
      </c>
    </row>
    <row r="350" spans="8:36" x14ac:dyDescent="0.25">
      <c r="H350" s="10"/>
      <c r="I350" s="10" t="s">
        <v>1689</v>
      </c>
      <c r="J350" s="10" t="s">
        <v>259</v>
      </c>
      <c r="K350" s="10" t="s">
        <v>260</v>
      </c>
      <c r="L350" s="10" t="s">
        <v>1690</v>
      </c>
      <c r="M350" s="10" t="s">
        <v>1691</v>
      </c>
      <c r="N350" s="10" t="s">
        <v>32</v>
      </c>
      <c r="O350" s="10" t="s">
        <v>31</v>
      </c>
      <c r="AC350" s="10" t="s">
        <v>1193</v>
      </c>
      <c r="AD350" s="10" t="str">
        <f t="shared" si="27"/>
        <v>ListDescArt146_Baixa_N/A</v>
      </c>
      <c r="AE350" s="10" t="s">
        <v>1194</v>
      </c>
      <c r="AF350" s="10" t="s">
        <v>47</v>
      </c>
      <c r="AG350" s="31" t="s">
        <v>27</v>
      </c>
      <c r="AH350" s="11" t="s">
        <v>1683</v>
      </c>
      <c r="AI350" s="12">
        <v>4</v>
      </c>
      <c r="AJ350" s="50" t="s">
        <v>1684</v>
      </c>
    </row>
    <row r="351" spans="8:36" x14ac:dyDescent="0.25">
      <c r="H351" s="10"/>
      <c r="I351" s="10" t="s">
        <v>1692</v>
      </c>
      <c r="J351" s="10" t="s">
        <v>259</v>
      </c>
      <c r="K351" s="10" t="s">
        <v>260</v>
      </c>
      <c r="L351" s="10" t="s">
        <v>1693</v>
      </c>
      <c r="M351" s="10" t="s">
        <v>1694</v>
      </c>
      <c r="N351" s="10" t="s">
        <v>32</v>
      </c>
      <c r="O351" s="10" t="s">
        <v>31</v>
      </c>
      <c r="AC351" s="10"/>
      <c r="AD351" s="10" t="str">
        <f t="shared" si="27"/>
        <v>ListDescArt146_Alta_N/A</v>
      </c>
      <c r="AE351" s="10" t="s">
        <v>1194</v>
      </c>
      <c r="AF351" s="10" t="s">
        <v>78</v>
      </c>
      <c r="AG351" s="31" t="s">
        <v>27</v>
      </c>
      <c r="AH351" s="11" t="s">
        <v>1683</v>
      </c>
      <c r="AI351" s="12">
        <v>6</v>
      </c>
      <c r="AJ351" s="50" t="s">
        <v>1688</v>
      </c>
    </row>
    <row r="352" spans="8:36" x14ac:dyDescent="0.25">
      <c r="H352" s="10"/>
      <c r="I352" s="10" t="s">
        <v>1695</v>
      </c>
      <c r="J352" s="10" t="s">
        <v>259</v>
      </c>
      <c r="K352" s="10" t="s">
        <v>260</v>
      </c>
      <c r="L352" s="10" t="s">
        <v>1696</v>
      </c>
      <c r="M352" s="10" t="s">
        <v>1697</v>
      </c>
      <c r="N352" s="10" t="s">
        <v>32</v>
      </c>
      <c r="O352" s="10" t="s">
        <v>31</v>
      </c>
      <c r="AC352" s="10" t="s">
        <v>1197</v>
      </c>
      <c r="AD352" s="10" t="str">
        <f t="shared" si="27"/>
        <v>ListDescArt147_N/A_Classe</v>
      </c>
      <c r="AE352" s="10" t="s">
        <v>1198</v>
      </c>
      <c r="AF352" s="10" t="s">
        <v>27</v>
      </c>
      <c r="AG352" s="31" t="s">
        <v>319</v>
      </c>
      <c r="AH352" s="11" t="s">
        <v>1698</v>
      </c>
      <c r="AI352" s="12">
        <v>3</v>
      </c>
      <c r="AJ352" s="50" t="s">
        <v>27</v>
      </c>
    </row>
    <row r="353" spans="8:36" x14ac:dyDescent="0.25">
      <c r="H353" s="10"/>
      <c r="I353" s="10" t="s">
        <v>1699</v>
      </c>
      <c r="J353" s="10" t="s">
        <v>259</v>
      </c>
      <c r="K353" s="10" t="s">
        <v>260</v>
      </c>
      <c r="L353" s="10" t="s">
        <v>1700</v>
      </c>
      <c r="M353" s="10" t="s">
        <v>1701</v>
      </c>
      <c r="N353" s="10" t="s">
        <v>32</v>
      </c>
      <c r="O353" s="10" t="s">
        <v>31</v>
      </c>
      <c r="AC353" s="10"/>
      <c r="AD353" s="10" t="str">
        <f t="shared" si="27"/>
        <v>ListDescArt147_N/A_Método</v>
      </c>
      <c r="AE353" s="10" t="s">
        <v>1198</v>
      </c>
      <c r="AF353" s="10" t="s">
        <v>27</v>
      </c>
      <c r="AG353" s="31" t="s">
        <v>327</v>
      </c>
      <c r="AH353" s="11" t="s">
        <v>1698</v>
      </c>
      <c r="AI353" s="12">
        <v>1.5</v>
      </c>
      <c r="AJ353" s="50" t="s">
        <v>27</v>
      </c>
    </row>
    <row r="354" spans="8:36" x14ac:dyDescent="0.25">
      <c r="H354" s="10"/>
      <c r="I354" s="10" t="s">
        <v>1702</v>
      </c>
      <c r="J354" s="10" t="s">
        <v>259</v>
      </c>
      <c r="K354" s="10" t="s">
        <v>260</v>
      </c>
      <c r="L354" s="10" t="s">
        <v>1703</v>
      </c>
      <c r="M354" s="10" t="s">
        <v>1704</v>
      </c>
      <c r="N354" s="10" t="s">
        <v>32</v>
      </c>
      <c r="O354" s="10" t="s">
        <v>31</v>
      </c>
      <c r="AC354" s="10"/>
      <c r="AD354" s="10" t="str">
        <f t="shared" si="27"/>
        <v>ListDescArt147_N/A_Parâmetro</v>
      </c>
      <c r="AE354" s="10" t="s">
        <v>1198</v>
      </c>
      <c r="AF354" s="10" t="s">
        <v>27</v>
      </c>
      <c r="AG354" s="31" t="s">
        <v>336</v>
      </c>
      <c r="AH354" s="11" t="s">
        <v>1698</v>
      </c>
      <c r="AI354" s="12">
        <v>0.5</v>
      </c>
      <c r="AJ354" s="50" t="s">
        <v>27</v>
      </c>
    </row>
    <row r="355" spans="8:36" x14ac:dyDescent="0.25">
      <c r="H355" s="10"/>
      <c r="I355" s="10" t="s">
        <v>1705</v>
      </c>
      <c r="J355" s="10" t="s">
        <v>259</v>
      </c>
      <c r="K355" s="10" t="s">
        <v>260</v>
      </c>
      <c r="L355" s="10" t="s">
        <v>1706</v>
      </c>
      <c r="M355" s="10" t="s">
        <v>1707</v>
      </c>
      <c r="N355" s="10" t="s">
        <v>32</v>
      </c>
      <c r="O355" s="10" t="s">
        <v>31</v>
      </c>
      <c r="AC355" s="10"/>
      <c r="AD355" s="10" t="str">
        <f t="shared" si="27"/>
        <v>ListDescArt147_N/A_Retorno</v>
      </c>
      <c r="AE355" s="10" t="s">
        <v>1198</v>
      </c>
      <c r="AF355" s="10" t="s">
        <v>27</v>
      </c>
      <c r="AG355" s="31" t="s">
        <v>345</v>
      </c>
      <c r="AH355" s="11" t="s">
        <v>1698</v>
      </c>
      <c r="AI355" s="12">
        <v>0.2</v>
      </c>
      <c r="AJ355" s="50" t="s">
        <v>27</v>
      </c>
    </row>
    <row r="356" spans="8:36" x14ac:dyDescent="0.25">
      <c r="H356" s="10"/>
      <c r="I356" s="10" t="s">
        <v>1708</v>
      </c>
      <c r="J356" s="10" t="s">
        <v>259</v>
      </c>
      <c r="K356" s="10" t="s">
        <v>260</v>
      </c>
      <c r="L356" s="10" t="s">
        <v>1709</v>
      </c>
      <c r="M356" s="10" t="s">
        <v>1710</v>
      </c>
      <c r="N356" s="10" t="s">
        <v>32</v>
      </c>
      <c r="O356" s="10" t="s">
        <v>31</v>
      </c>
      <c r="AC356" s="10" t="s">
        <v>1202</v>
      </c>
      <c r="AD356" s="10" t="str">
        <f t="shared" si="27"/>
        <v>ListDescArt148_N/A_Classe</v>
      </c>
      <c r="AE356" s="10" t="s">
        <v>1203</v>
      </c>
      <c r="AF356" s="10" t="s">
        <v>27</v>
      </c>
      <c r="AG356" s="31" t="s">
        <v>319</v>
      </c>
      <c r="AH356" s="11" t="s">
        <v>1698</v>
      </c>
      <c r="AI356" s="12">
        <v>1</v>
      </c>
      <c r="AJ356" s="50" t="s">
        <v>27</v>
      </c>
    </row>
    <row r="357" spans="8:36" x14ac:dyDescent="0.25">
      <c r="H357" s="10"/>
      <c r="I357" s="10" t="s">
        <v>1711</v>
      </c>
      <c r="J357" s="10" t="s">
        <v>259</v>
      </c>
      <c r="K357" s="10" t="s">
        <v>260</v>
      </c>
      <c r="L357" s="10" t="s">
        <v>1712</v>
      </c>
      <c r="M357" s="10" t="s">
        <v>1713</v>
      </c>
      <c r="N357" s="10" t="s">
        <v>32</v>
      </c>
      <c r="O357" s="10" t="s">
        <v>31</v>
      </c>
      <c r="AC357" s="10"/>
      <c r="AD357" s="10" t="str">
        <f t="shared" si="27"/>
        <v>ListDescArt148_N/A_Método</v>
      </c>
      <c r="AE357" s="10" t="s">
        <v>1203</v>
      </c>
      <c r="AF357" s="10" t="s">
        <v>27</v>
      </c>
      <c r="AG357" s="31" t="s">
        <v>327</v>
      </c>
      <c r="AH357" s="11" t="s">
        <v>1698</v>
      </c>
      <c r="AI357" s="12">
        <v>0.5</v>
      </c>
      <c r="AJ357" s="50" t="s">
        <v>27</v>
      </c>
    </row>
    <row r="358" spans="8:36" x14ac:dyDescent="0.25">
      <c r="H358" s="10"/>
      <c r="I358" s="10" t="s">
        <v>1714</v>
      </c>
      <c r="J358" s="10" t="s">
        <v>259</v>
      </c>
      <c r="K358" s="10" t="s">
        <v>260</v>
      </c>
      <c r="L358" s="10" t="s">
        <v>1715</v>
      </c>
      <c r="M358" s="10" t="s">
        <v>1716</v>
      </c>
      <c r="N358" s="10" t="s">
        <v>32</v>
      </c>
      <c r="O358" s="10" t="s">
        <v>31</v>
      </c>
      <c r="AC358" s="10"/>
      <c r="AD358" s="10" t="str">
        <f t="shared" si="27"/>
        <v>ListDescArt148_N/A_Parâmetro</v>
      </c>
      <c r="AE358" s="10" t="s">
        <v>1203</v>
      </c>
      <c r="AF358" s="10" t="s">
        <v>27</v>
      </c>
      <c r="AG358" s="31" t="s">
        <v>336</v>
      </c>
      <c r="AH358" s="11" t="s">
        <v>1698</v>
      </c>
      <c r="AI358" s="12">
        <v>0.2</v>
      </c>
      <c r="AJ358" s="50" t="s">
        <v>27</v>
      </c>
    </row>
    <row r="359" spans="8:36" x14ac:dyDescent="0.25">
      <c r="H359" s="10"/>
      <c r="I359" s="10" t="s">
        <v>1717</v>
      </c>
      <c r="J359" s="10" t="s">
        <v>259</v>
      </c>
      <c r="K359" s="10" t="s">
        <v>260</v>
      </c>
      <c r="L359" s="10" t="s">
        <v>1718</v>
      </c>
      <c r="M359" s="10" t="s">
        <v>1719</v>
      </c>
      <c r="N359" s="10" t="s">
        <v>32</v>
      </c>
      <c r="O359" s="10" t="s">
        <v>31</v>
      </c>
      <c r="AC359" s="10"/>
      <c r="AD359" s="10" t="str">
        <f t="shared" si="27"/>
        <v>ListDescArt148_N/A_Retorno</v>
      </c>
      <c r="AE359" s="10" t="s">
        <v>1203</v>
      </c>
      <c r="AF359" s="10" t="s">
        <v>27</v>
      </c>
      <c r="AG359" s="31" t="s">
        <v>345</v>
      </c>
      <c r="AH359" s="11" t="s">
        <v>1698</v>
      </c>
      <c r="AI359" s="12">
        <v>0.1</v>
      </c>
      <c r="AJ359" s="50" t="s">
        <v>27</v>
      </c>
    </row>
    <row r="360" spans="8:36" x14ac:dyDescent="0.25">
      <c r="H360" s="10"/>
      <c r="I360" s="10" t="s">
        <v>1720</v>
      </c>
      <c r="J360" s="10" t="s">
        <v>259</v>
      </c>
      <c r="K360" s="10" t="s">
        <v>260</v>
      </c>
      <c r="L360" s="10" t="s">
        <v>1721</v>
      </c>
      <c r="M360" s="10" t="s">
        <v>1722</v>
      </c>
      <c r="N360" s="10" t="s">
        <v>32</v>
      </c>
      <c r="O360" s="10" t="s">
        <v>31</v>
      </c>
      <c r="AC360" s="10" t="s">
        <v>1206</v>
      </c>
      <c r="AD360" s="10" t="str">
        <f t="shared" si="27"/>
        <v>ListDescArt149_Baixa_N/A</v>
      </c>
      <c r="AE360" s="10" t="s">
        <v>1207</v>
      </c>
      <c r="AF360" s="10" t="s">
        <v>47</v>
      </c>
      <c r="AG360" s="31" t="s">
        <v>27</v>
      </c>
      <c r="AH360" s="11" t="s">
        <v>221</v>
      </c>
      <c r="AI360" s="12">
        <v>10</v>
      </c>
      <c r="AJ360" s="50" t="s">
        <v>1723</v>
      </c>
    </row>
    <row r="361" spans="8:36" x14ac:dyDescent="0.25">
      <c r="H361" s="10"/>
      <c r="I361" s="10" t="s">
        <v>1724</v>
      </c>
      <c r="J361" s="10" t="s">
        <v>259</v>
      </c>
      <c r="K361" s="10" t="s">
        <v>260</v>
      </c>
      <c r="L361" s="10" t="s">
        <v>1725</v>
      </c>
      <c r="M361" s="10" t="s">
        <v>1726</v>
      </c>
      <c r="N361" s="10" t="s">
        <v>46</v>
      </c>
      <c r="O361" s="10" t="s">
        <v>31</v>
      </c>
      <c r="AC361" s="10"/>
      <c r="AD361" s="10" t="str">
        <f t="shared" si="27"/>
        <v>ListDescArt149_Média_N/A</v>
      </c>
      <c r="AE361" s="10" t="s">
        <v>1207</v>
      </c>
      <c r="AF361" s="10" t="s">
        <v>63</v>
      </c>
      <c r="AG361" s="31" t="s">
        <v>27</v>
      </c>
      <c r="AH361" s="11" t="s">
        <v>221</v>
      </c>
      <c r="AI361" s="12">
        <v>30</v>
      </c>
      <c r="AJ361" s="50" t="s">
        <v>1727</v>
      </c>
    </row>
    <row r="362" spans="8:36" x14ac:dyDescent="0.25">
      <c r="H362" s="10"/>
      <c r="I362" s="10" t="s">
        <v>1728</v>
      </c>
      <c r="J362" s="10" t="s">
        <v>259</v>
      </c>
      <c r="K362" s="10" t="s">
        <v>260</v>
      </c>
      <c r="L362" s="10" t="s">
        <v>1729</v>
      </c>
      <c r="M362" s="10" t="s">
        <v>1730</v>
      </c>
      <c r="N362" s="10" t="s">
        <v>46</v>
      </c>
      <c r="O362" s="10" t="s">
        <v>31</v>
      </c>
      <c r="AC362" s="10"/>
      <c r="AD362" s="10" t="str">
        <f t="shared" si="27"/>
        <v>ListDescArt149_Alta_N/A</v>
      </c>
      <c r="AE362" s="10" t="s">
        <v>1207</v>
      </c>
      <c r="AF362" s="10" t="s">
        <v>78</v>
      </c>
      <c r="AG362" s="31" t="s">
        <v>27</v>
      </c>
      <c r="AH362" s="11" t="s">
        <v>221</v>
      </c>
      <c r="AI362" s="12">
        <v>70</v>
      </c>
      <c r="AJ362" s="50" t="s">
        <v>1731</v>
      </c>
    </row>
    <row r="363" spans="8:36" x14ac:dyDescent="0.25">
      <c r="H363" s="10"/>
      <c r="I363" s="10" t="s">
        <v>1732</v>
      </c>
      <c r="J363" s="10" t="s">
        <v>259</v>
      </c>
      <c r="K363" s="10" t="s">
        <v>260</v>
      </c>
      <c r="L363" s="10" t="s">
        <v>1733</v>
      </c>
      <c r="M363" s="10" t="s">
        <v>1734</v>
      </c>
      <c r="N363" s="10" t="s">
        <v>46</v>
      </c>
      <c r="O363" s="10" t="s">
        <v>31</v>
      </c>
      <c r="AC363" s="10"/>
      <c r="AD363" s="10" t="str">
        <f t="shared" si="27"/>
        <v>ListDescArt149_Muito Alta_N/A</v>
      </c>
      <c r="AE363" s="10" t="s">
        <v>1207</v>
      </c>
      <c r="AF363" s="10" t="s">
        <v>168</v>
      </c>
      <c r="AG363" s="31" t="s">
        <v>27</v>
      </c>
      <c r="AH363" s="11" t="s">
        <v>221</v>
      </c>
      <c r="AI363" s="12">
        <v>120</v>
      </c>
      <c r="AJ363" s="50" t="s">
        <v>1735</v>
      </c>
    </row>
    <row r="364" spans="8:36" x14ac:dyDescent="0.25">
      <c r="H364" s="10"/>
      <c r="I364" s="10" t="s">
        <v>1736</v>
      </c>
      <c r="J364" s="10" t="s">
        <v>259</v>
      </c>
      <c r="K364" s="10" t="s">
        <v>260</v>
      </c>
      <c r="L364" s="10" t="s">
        <v>1737</v>
      </c>
      <c r="M364" s="10" t="s">
        <v>1738</v>
      </c>
      <c r="N364" s="10" t="s">
        <v>46</v>
      </c>
      <c r="O364" s="10" t="s">
        <v>31</v>
      </c>
      <c r="AC364" s="10" t="s">
        <v>1210</v>
      </c>
      <c r="AD364" s="10" t="str">
        <f t="shared" si="27"/>
        <v>ListDescArt150_Baixa_N/A</v>
      </c>
      <c r="AE364" s="10" t="s">
        <v>1211</v>
      </c>
      <c r="AF364" s="10" t="s">
        <v>47</v>
      </c>
      <c r="AG364" s="31" t="s">
        <v>27</v>
      </c>
      <c r="AH364" s="11" t="s">
        <v>221</v>
      </c>
      <c r="AI364" s="12">
        <v>4</v>
      </c>
      <c r="AJ364" s="50" t="s">
        <v>1739</v>
      </c>
    </row>
    <row r="365" spans="8:36" x14ac:dyDescent="0.25">
      <c r="H365" s="49"/>
      <c r="I365" s="49" t="s">
        <v>1740</v>
      </c>
      <c r="J365" s="49" t="s">
        <v>259</v>
      </c>
      <c r="K365" s="49" t="s">
        <v>260</v>
      </c>
      <c r="L365" s="49" t="s">
        <v>1741</v>
      </c>
      <c r="M365" s="49" t="s">
        <v>1742</v>
      </c>
      <c r="N365" s="49" t="s">
        <v>32</v>
      </c>
      <c r="O365" s="49" t="s">
        <v>31</v>
      </c>
      <c r="AC365" s="10"/>
      <c r="AD365" s="10" t="str">
        <f t="shared" si="27"/>
        <v>ListDescArt150_Média_N/A</v>
      </c>
      <c r="AE365" s="10" t="s">
        <v>1211</v>
      </c>
      <c r="AF365" s="10" t="s">
        <v>63</v>
      </c>
      <c r="AG365" s="31" t="s">
        <v>27</v>
      </c>
      <c r="AH365" s="11" t="s">
        <v>221</v>
      </c>
      <c r="AI365" s="12">
        <v>12</v>
      </c>
      <c r="AJ365" s="50" t="s">
        <v>1743</v>
      </c>
    </row>
    <row r="366" spans="8:36" x14ac:dyDescent="0.25">
      <c r="H366" s="10"/>
      <c r="I366" s="10" t="s">
        <v>1744</v>
      </c>
      <c r="J366" s="10" t="s">
        <v>259</v>
      </c>
      <c r="K366" s="10" t="s">
        <v>260</v>
      </c>
      <c r="L366" s="10" t="s">
        <v>1745</v>
      </c>
      <c r="M366" s="10" t="s">
        <v>1746</v>
      </c>
      <c r="N366" s="10" t="s">
        <v>32</v>
      </c>
      <c r="O366" s="10" t="s">
        <v>31</v>
      </c>
      <c r="AC366" s="10"/>
      <c r="AD366" s="10" t="str">
        <f t="shared" si="27"/>
        <v>ListDescArt150_Alta_N/A</v>
      </c>
      <c r="AE366" s="10" t="s">
        <v>1211</v>
      </c>
      <c r="AF366" s="10" t="s">
        <v>78</v>
      </c>
      <c r="AG366" s="31" t="s">
        <v>27</v>
      </c>
      <c r="AH366" s="11" t="s">
        <v>221</v>
      </c>
      <c r="AI366" s="12">
        <v>24</v>
      </c>
      <c r="AJ366" s="50" t="s">
        <v>1747</v>
      </c>
    </row>
    <row r="367" spans="8:36" x14ac:dyDescent="0.25">
      <c r="H367" s="10"/>
      <c r="I367" s="10" t="s">
        <v>1748</v>
      </c>
      <c r="J367" s="10" t="s">
        <v>259</v>
      </c>
      <c r="K367" s="10" t="s">
        <v>260</v>
      </c>
      <c r="L367" s="10" t="s">
        <v>1749</v>
      </c>
      <c r="M367" s="10" t="s">
        <v>1750</v>
      </c>
      <c r="N367" s="10" t="s">
        <v>32</v>
      </c>
      <c r="O367" s="10" t="s">
        <v>31</v>
      </c>
      <c r="AC367" s="10"/>
      <c r="AD367" s="10" t="str">
        <f t="shared" si="27"/>
        <v>ListDescArt150_Muito Alta_N/A</v>
      </c>
      <c r="AE367" s="10" t="s">
        <v>1211</v>
      </c>
      <c r="AF367" s="10" t="s">
        <v>168</v>
      </c>
      <c r="AG367" s="31" t="s">
        <v>27</v>
      </c>
      <c r="AH367" s="11" t="s">
        <v>221</v>
      </c>
      <c r="AI367" s="12">
        <v>48</v>
      </c>
      <c r="AJ367" s="50" t="s">
        <v>1751</v>
      </c>
    </row>
    <row r="368" spans="8:36" x14ac:dyDescent="0.25">
      <c r="H368" s="10"/>
      <c r="I368" s="10" t="s">
        <v>1752</v>
      </c>
      <c r="J368" s="10" t="s">
        <v>259</v>
      </c>
      <c r="K368" s="10" t="s">
        <v>260</v>
      </c>
      <c r="L368" s="10" t="s">
        <v>1753</v>
      </c>
      <c r="M368" s="10" t="s">
        <v>1754</v>
      </c>
      <c r="N368" s="10" t="s">
        <v>32</v>
      </c>
      <c r="O368" s="10" t="s">
        <v>31</v>
      </c>
      <c r="AC368" s="10" t="s">
        <v>1215</v>
      </c>
      <c r="AD368" s="10" t="str">
        <f t="shared" si="27"/>
        <v>ListDescArt151_Baixa_N/A</v>
      </c>
      <c r="AE368" s="10" t="s">
        <v>1216</v>
      </c>
      <c r="AF368" s="10" t="s">
        <v>47</v>
      </c>
      <c r="AG368" s="31" t="s">
        <v>27</v>
      </c>
      <c r="AH368" s="11" t="s">
        <v>221</v>
      </c>
      <c r="AI368" s="12">
        <v>9</v>
      </c>
      <c r="AJ368" s="50" t="s">
        <v>1755</v>
      </c>
    </row>
    <row r="369" spans="8:36" x14ac:dyDescent="0.25">
      <c r="H369" s="10"/>
      <c r="I369" s="10" t="s">
        <v>1756</v>
      </c>
      <c r="J369" s="10" t="s">
        <v>259</v>
      </c>
      <c r="K369" s="10" t="s">
        <v>260</v>
      </c>
      <c r="L369" s="10" t="s">
        <v>1757</v>
      </c>
      <c r="M369" s="10" t="s">
        <v>1758</v>
      </c>
      <c r="N369" s="10" t="s">
        <v>32</v>
      </c>
      <c r="O369" s="10" t="s">
        <v>31</v>
      </c>
      <c r="AC369" s="10"/>
      <c r="AD369" s="10" t="str">
        <f t="shared" si="27"/>
        <v>ListDescArt151_Média_N/A</v>
      </c>
      <c r="AE369" s="10" t="s">
        <v>1216</v>
      </c>
      <c r="AF369" s="10" t="s">
        <v>63</v>
      </c>
      <c r="AG369" s="31" t="s">
        <v>27</v>
      </c>
      <c r="AH369" s="11" t="s">
        <v>221</v>
      </c>
      <c r="AI369" s="12">
        <v>18</v>
      </c>
      <c r="AJ369" s="50" t="s">
        <v>1759</v>
      </c>
    </row>
    <row r="370" spans="8:36" x14ac:dyDescent="0.25">
      <c r="H370" s="10"/>
      <c r="I370" s="10" t="s">
        <v>1760</v>
      </c>
      <c r="J370" s="10" t="s">
        <v>259</v>
      </c>
      <c r="K370" s="10" t="s">
        <v>260</v>
      </c>
      <c r="L370" s="10" t="s">
        <v>1761</v>
      </c>
      <c r="M370" s="10" t="s">
        <v>1762</v>
      </c>
      <c r="N370" s="10" t="s">
        <v>32</v>
      </c>
      <c r="O370" s="10" t="s">
        <v>31</v>
      </c>
      <c r="AC370" s="10"/>
      <c r="AD370" s="10" t="str">
        <f t="shared" si="27"/>
        <v>ListDescArt151_Alta_N/A</v>
      </c>
      <c r="AE370" s="10" t="s">
        <v>1216</v>
      </c>
      <c r="AF370" s="10" t="s">
        <v>78</v>
      </c>
      <c r="AG370" s="31" t="s">
        <v>27</v>
      </c>
      <c r="AH370" s="11" t="s">
        <v>221</v>
      </c>
      <c r="AI370" s="12">
        <v>36</v>
      </c>
      <c r="AJ370" s="50" t="s">
        <v>1763</v>
      </c>
    </row>
    <row r="371" spans="8:36" x14ac:dyDescent="0.25">
      <c r="H371" s="10"/>
      <c r="I371" s="10" t="s">
        <v>1764</v>
      </c>
      <c r="J371" s="10" t="s">
        <v>259</v>
      </c>
      <c r="K371" s="10" t="s">
        <v>260</v>
      </c>
      <c r="L371" s="10" t="s">
        <v>1765</v>
      </c>
      <c r="M371" s="10" t="s">
        <v>1766</v>
      </c>
      <c r="N371" s="10" t="s">
        <v>32</v>
      </c>
      <c r="O371" s="10" t="s">
        <v>31</v>
      </c>
      <c r="AC371" s="10" t="s">
        <v>1220</v>
      </c>
      <c r="AD371" s="10" t="str">
        <f t="shared" si="27"/>
        <v>ListDescArt152_Baixa_N/A</v>
      </c>
      <c r="AE371" s="10" t="s">
        <v>1221</v>
      </c>
      <c r="AF371" s="10" t="s">
        <v>47</v>
      </c>
      <c r="AG371" s="31" t="s">
        <v>27</v>
      </c>
      <c r="AH371" s="11" t="s">
        <v>221</v>
      </c>
      <c r="AI371" s="12">
        <v>4</v>
      </c>
      <c r="AJ371" s="50" t="s">
        <v>1755</v>
      </c>
    </row>
    <row r="372" spans="8:36" x14ac:dyDescent="0.25">
      <c r="H372" s="10"/>
      <c r="I372" s="10" t="s">
        <v>1767</v>
      </c>
      <c r="J372" s="10" t="s">
        <v>259</v>
      </c>
      <c r="K372" s="10" t="s">
        <v>260</v>
      </c>
      <c r="L372" s="10" t="s">
        <v>1768</v>
      </c>
      <c r="M372" s="10" t="s">
        <v>1769</v>
      </c>
      <c r="N372" s="10" t="s">
        <v>32</v>
      </c>
      <c r="O372" s="10" t="s">
        <v>31</v>
      </c>
      <c r="AC372" s="10"/>
      <c r="AD372" s="10" t="str">
        <f t="shared" si="27"/>
        <v>ListDescArt152_Média_N/A</v>
      </c>
      <c r="AE372" s="10" t="s">
        <v>1221</v>
      </c>
      <c r="AF372" s="10" t="s">
        <v>63</v>
      </c>
      <c r="AG372" s="31" t="s">
        <v>27</v>
      </c>
      <c r="AH372" s="11" t="s">
        <v>221</v>
      </c>
      <c r="AI372" s="12">
        <v>6</v>
      </c>
      <c r="AJ372" s="50" t="s">
        <v>1759</v>
      </c>
    </row>
    <row r="373" spans="8:36" x14ac:dyDescent="0.25">
      <c r="H373" s="10" t="s">
        <v>433</v>
      </c>
      <c r="I373" s="10" t="s">
        <v>1770</v>
      </c>
      <c r="J373" s="10" t="s">
        <v>26</v>
      </c>
      <c r="K373" s="26" t="s">
        <v>27</v>
      </c>
      <c r="L373" s="10" t="s">
        <v>1771</v>
      </c>
      <c r="M373" s="10" t="s">
        <v>1772</v>
      </c>
      <c r="N373" s="10" t="s">
        <v>32</v>
      </c>
      <c r="O373" s="10" t="s">
        <v>31</v>
      </c>
      <c r="AC373" s="10"/>
      <c r="AD373" s="10" t="str">
        <f t="shared" si="27"/>
        <v>ListDescArt152_Alta_N/A</v>
      </c>
      <c r="AE373" s="10" t="s">
        <v>1221</v>
      </c>
      <c r="AF373" s="10" t="s">
        <v>78</v>
      </c>
      <c r="AG373" s="31" t="s">
        <v>27</v>
      </c>
      <c r="AH373" s="11" t="s">
        <v>221</v>
      </c>
      <c r="AI373" s="12">
        <v>10</v>
      </c>
      <c r="AJ373" s="50" t="s">
        <v>1763</v>
      </c>
    </row>
    <row r="374" spans="8:36" x14ac:dyDescent="0.25">
      <c r="H374" s="10"/>
      <c r="I374" s="10" t="s">
        <v>1773</v>
      </c>
      <c r="J374" s="10" t="s">
        <v>26</v>
      </c>
      <c r="K374" s="26" t="s">
        <v>27</v>
      </c>
      <c r="L374" s="10" t="s">
        <v>1774</v>
      </c>
      <c r="M374" s="10" t="s">
        <v>1775</v>
      </c>
      <c r="N374" s="10" t="s">
        <v>32</v>
      </c>
      <c r="O374" s="10" t="s">
        <v>31</v>
      </c>
      <c r="AC374" s="54" t="s">
        <v>1224</v>
      </c>
      <c r="AD374" s="10" t="str">
        <f t="shared" si="27"/>
        <v>ListDescArt342_N/A_N/A</v>
      </c>
      <c r="AE374" s="10" t="s">
        <v>1225</v>
      </c>
      <c r="AF374" s="31" t="s">
        <v>27</v>
      </c>
      <c r="AG374" s="31" t="s">
        <v>27</v>
      </c>
      <c r="AH374" s="34" t="s">
        <v>1776</v>
      </c>
      <c r="AI374" s="60">
        <v>40</v>
      </c>
      <c r="AJ374" s="10" t="s">
        <v>1777</v>
      </c>
    </row>
    <row r="375" spans="8:36" x14ac:dyDescent="0.25">
      <c r="H375" s="10"/>
      <c r="I375" s="10" t="s">
        <v>1778</v>
      </c>
      <c r="J375" s="10" t="s">
        <v>26</v>
      </c>
      <c r="K375" s="26" t="s">
        <v>27</v>
      </c>
      <c r="L375" s="10" t="s">
        <v>1779</v>
      </c>
      <c r="M375" s="10" t="s">
        <v>1780</v>
      </c>
      <c r="N375" s="10" t="s">
        <v>32</v>
      </c>
      <c r="O375" s="10" t="s">
        <v>31</v>
      </c>
      <c r="AC375" s="54" t="s">
        <v>1229</v>
      </c>
      <c r="AD375" s="10" t="str">
        <f t="shared" si="27"/>
        <v>ListDescArt343_N/A_N/A</v>
      </c>
      <c r="AE375" s="10" t="s">
        <v>1230</v>
      </c>
      <c r="AF375" s="31" t="s">
        <v>27</v>
      </c>
      <c r="AG375" s="31" t="s">
        <v>27</v>
      </c>
      <c r="AH375" s="34" t="s">
        <v>1776</v>
      </c>
      <c r="AI375" s="60">
        <v>25</v>
      </c>
      <c r="AJ375" s="10" t="s">
        <v>1777</v>
      </c>
    </row>
    <row r="376" spans="8:36" x14ac:dyDescent="0.25">
      <c r="H376" s="10"/>
      <c r="I376" s="10" t="s">
        <v>1781</v>
      </c>
      <c r="J376" s="10" t="s">
        <v>26</v>
      </c>
      <c r="K376" s="26" t="s">
        <v>27</v>
      </c>
      <c r="L376" s="10" t="s">
        <v>1782</v>
      </c>
      <c r="M376" s="10" t="s">
        <v>1783</v>
      </c>
      <c r="N376" s="10" t="s">
        <v>32</v>
      </c>
      <c r="O376" s="10" t="s">
        <v>31</v>
      </c>
      <c r="AC376" s="54" t="s">
        <v>1234</v>
      </c>
      <c r="AD376" s="10" t="str">
        <f t="shared" si="27"/>
        <v>ListDescArt344_N/A_N/A</v>
      </c>
      <c r="AE376" s="10" t="s">
        <v>1235</v>
      </c>
      <c r="AF376" s="31" t="s">
        <v>27</v>
      </c>
      <c r="AG376" s="31" t="s">
        <v>27</v>
      </c>
      <c r="AH376" s="34" t="s">
        <v>1776</v>
      </c>
      <c r="AI376" s="12">
        <v>80</v>
      </c>
      <c r="AJ376" s="10" t="s">
        <v>1784</v>
      </c>
    </row>
    <row r="377" spans="8:36" x14ac:dyDescent="0.25">
      <c r="H377" s="10"/>
      <c r="I377" s="10" t="s">
        <v>1785</v>
      </c>
      <c r="J377" s="10" t="s">
        <v>26</v>
      </c>
      <c r="K377" s="26" t="s">
        <v>27</v>
      </c>
      <c r="L377" s="10" t="s">
        <v>1786</v>
      </c>
      <c r="M377" s="10" t="s">
        <v>1787</v>
      </c>
      <c r="N377" s="10" t="s">
        <v>32</v>
      </c>
      <c r="O377" s="10" t="s">
        <v>31</v>
      </c>
      <c r="AC377" s="54" t="s">
        <v>1239</v>
      </c>
      <c r="AD377" s="10" t="str">
        <f t="shared" si="27"/>
        <v>ListDescArt345_N/A_N/A</v>
      </c>
      <c r="AE377" s="10" t="s">
        <v>1240</v>
      </c>
      <c r="AF377" s="31" t="s">
        <v>27</v>
      </c>
      <c r="AG377" s="31" t="s">
        <v>27</v>
      </c>
      <c r="AH377" s="34" t="s">
        <v>1776</v>
      </c>
      <c r="AI377" s="12">
        <v>50</v>
      </c>
      <c r="AJ377" s="10" t="s">
        <v>1784</v>
      </c>
    </row>
    <row r="378" spans="8:36" x14ac:dyDescent="0.25">
      <c r="H378" s="10"/>
      <c r="I378" s="10" t="s">
        <v>1788</v>
      </c>
      <c r="J378" s="10" t="s">
        <v>26</v>
      </c>
      <c r="K378" s="26" t="s">
        <v>27</v>
      </c>
      <c r="L378" s="10" t="s">
        <v>1789</v>
      </c>
      <c r="M378" s="10" t="s">
        <v>1790</v>
      </c>
      <c r="N378" s="10" t="s">
        <v>32</v>
      </c>
      <c r="O378" s="10" t="s">
        <v>31</v>
      </c>
      <c r="AC378" s="54" t="s">
        <v>1243</v>
      </c>
      <c r="AD378" s="10" t="str">
        <f t="shared" si="27"/>
        <v>ListDescArt346_N/A_N/A</v>
      </c>
      <c r="AE378" s="10" t="s">
        <v>1244</v>
      </c>
      <c r="AF378" s="31" t="s">
        <v>27</v>
      </c>
      <c r="AG378" s="31" t="s">
        <v>27</v>
      </c>
      <c r="AH378" s="34" t="s">
        <v>1791</v>
      </c>
      <c r="AI378" s="12">
        <v>110</v>
      </c>
      <c r="AJ378" s="10" t="s">
        <v>1792</v>
      </c>
    </row>
    <row r="379" spans="8:36" x14ac:dyDescent="0.25">
      <c r="H379" s="10"/>
      <c r="I379" s="10" t="s">
        <v>1793</v>
      </c>
      <c r="J379" s="10" t="s">
        <v>26</v>
      </c>
      <c r="K379" s="26" t="s">
        <v>27</v>
      </c>
      <c r="L379" s="10" t="s">
        <v>1794</v>
      </c>
      <c r="M379" s="10" t="s">
        <v>1795</v>
      </c>
      <c r="N379" s="10" t="s">
        <v>32</v>
      </c>
      <c r="O379" s="10" t="s">
        <v>31</v>
      </c>
      <c r="AC379" s="54" t="s">
        <v>1248</v>
      </c>
      <c r="AD379" s="10" t="str">
        <f t="shared" si="27"/>
        <v>ListDescArt347_N/A_N/A</v>
      </c>
      <c r="AE379" s="10" t="s">
        <v>1249</v>
      </c>
      <c r="AF379" s="31" t="s">
        <v>27</v>
      </c>
      <c r="AG379" s="31" t="s">
        <v>27</v>
      </c>
      <c r="AH379" s="34" t="s">
        <v>1791</v>
      </c>
      <c r="AI379" s="12">
        <v>80</v>
      </c>
      <c r="AJ379" s="10" t="s">
        <v>1792</v>
      </c>
    </row>
    <row r="380" spans="8:36" x14ac:dyDescent="0.25">
      <c r="H380" s="10"/>
      <c r="I380" s="10" t="s">
        <v>1796</v>
      </c>
      <c r="J380" s="10" t="s">
        <v>26</v>
      </c>
      <c r="K380" s="26" t="s">
        <v>27</v>
      </c>
      <c r="L380" s="10" t="s">
        <v>1797</v>
      </c>
      <c r="M380" s="10" t="s">
        <v>1798</v>
      </c>
      <c r="N380" s="10" t="s">
        <v>32</v>
      </c>
      <c r="O380" s="10" t="s">
        <v>31</v>
      </c>
      <c r="AC380" s="54" t="s">
        <v>1252</v>
      </c>
      <c r="AD380" s="10" t="str">
        <f t="shared" si="27"/>
        <v>ListDescArt348_N/A_N/A</v>
      </c>
      <c r="AE380" s="10" t="s">
        <v>1253</v>
      </c>
      <c r="AF380" s="31" t="s">
        <v>27</v>
      </c>
      <c r="AG380" s="31" t="s">
        <v>27</v>
      </c>
      <c r="AH380" s="34" t="s">
        <v>1799</v>
      </c>
      <c r="AI380" s="12">
        <v>20</v>
      </c>
      <c r="AJ380" s="10" t="s">
        <v>1800</v>
      </c>
    </row>
    <row r="381" spans="8:36" x14ac:dyDescent="0.25">
      <c r="H381" s="10"/>
      <c r="I381" s="10" t="s">
        <v>1801</v>
      </c>
      <c r="J381" s="10" t="s">
        <v>26</v>
      </c>
      <c r="K381" s="26" t="s">
        <v>27</v>
      </c>
      <c r="L381" s="10" t="s">
        <v>1802</v>
      </c>
      <c r="M381" s="10" t="s">
        <v>1803</v>
      </c>
      <c r="N381" s="10" t="s">
        <v>32</v>
      </c>
      <c r="O381" s="10" t="s">
        <v>31</v>
      </c>
      <c r="AC381" s="54" t="s">
        <v>1256</v>
      </c>
      <c r="AD381" s="10" t="str">
        <f t="shared" si="27"/>
        <v>ListDescArt410_N/A_N/A</v>
      </c>
      <c r="AE381" s="10" t="s">
        <v>1257</v>
      </c>
      <c r="AF381" s="31" t="s">
        <v>27</v>
      </c>
      <c r="AG381" s="31" t="s">
        <v>27</v>
      </c>
      <c r="AH381" s="34" t="s">
        <v>1185</v>
      </c>
      <c r="AI381" s="12">
        <v>24</v>
      </c>
      <c r="AJ381" s="10" t="s">
        <v>1804</v>
      </c>
    </row>
    <row r="382" spans="8:36" x14ac:dyDescent="0.25">
      <c r="H382" s="10"/>
      <c r="I382" s="10" t="s">
        <v>1805</v>
      </c>
      <c r="J382" s="10" t="s">
        <v>26</v>
      </c>
      <c r="K382" s="26" t="s">
        <v>27</v>
      </c>
      <c r="L382" s="10" t="s">
        <v>1806</v>
      </c>
      <c r="M382" s="10" t="s">
        <v>1807</v>
      </c>
      <c r="N382" s="10" t="s">
        <v>32</v>
      </c>
      <c r="O382" s="10" t="s">
        <v>31</v>
      </c>
      <c r="AC382" s="10" t="s">
        <v>1260</v>
      </c>
      <c r="AD382" s="10" t="str">
        <f t="shared" ref="AD382:AD401" si="28">CONCATENATE(AE382,"_",AF382,"_",AG382)</f>
        <v>ListDescArt153_Baixa_N/A</v>
      </c>
      <c r="AE382" s="10" t="s">
        <v>1261</v>
      </c>
      <c r="AF382" s="10" t="s">
        <v>47</v>
      </c>
      <c r="AG382" s="31" t="s">
        <v>27</v>
      </c>
      <c r="AH382" s="11" t="s">
        <v>184</v>
      </c>
      <c r="AI382" s="12">
        <v>6</v>
      </c>
      <c r="AJ382" s="50" t="s">
        <v>1808</v>
      </c>
    </row>
    <row r="383" spans="8:36" x14ac:dyDescent="0.25">
      <c r="H383" s="10"/>
      <c r="I383" s="10" t="s">
        <v>1809</v>
      </c>
      <c r="J383" s="10" t="s">
        <v>26</v>
      </c>
      <c r="K383" s="26" t="s">
        <v>27</v>
      </c>
      <c r="L383" s="10" t="s">
        <v>1810</v>
      </c>
      <c r="M383" s="10" t="s">
        <v>1811</v>
      </c>
      <c r="N383" s="10" t="s">
        <v>32</v>
      </c>
      <c r="O383" s="10" t="s">
        <v>31</v>
      </c>
      <c r="AC383" s="10"/>
      <c r="AD383" s="10" t="str">
        <f t="shared" si="28"/>
        <v>ListDescArt153_Média_N/A</v>
      </c>
      <c r="AE383" s="10" t="s">
        <v>1261</v>
      </c>
      <c r="AF383" s="10" t="s">
        <v>63</v>
      </c>
      <c r="AG383" s="31" t="s">
        <v>27</v>
      </c>
      <c r="AH383" s="11" t="s">
        <v>184</v>
      </c>
      <c r="AI383" s="12">
        <v>10</v>
      </c>
      <c r="AJ383" s="50" t="s">
        <v>1812</v>
      </c>
    </row>
    <row r="384" spans="8:36" x14ac:dyDescent="0.25">
      <c r="H384" s="10"/>
      <c r="I384" s="10" t="s">
        <v>1813</v>
      </c>
      <c r="J384" s="10" t="s">
        <v>26</v>
      </c>
      <c r="K384" s="26" t="s">
        <v>27</v>
      </c>
      <c r="L384" s="10" t="s">
        <v>1814</v>
      </c>
      <c r="M384" s="10" t="s">
        <v>1815</v>
      </c>
      <c r="N384" s="10" t="s">
        <v>32</v>
      </c>
      <c r="O384" s="10" t="s">
        <v>31</v>
      </c>
      <c r="AC384" s="10"/>
      <c r="AD384" s="10" t="str">
        <f t="shared" si="28"/>
        <v>ListDescArt153_Alta_N/A</v>
      </c>
      <c r="AE384" s="10" t="s">
        <v>1261</v>
      </c>
      <c r="AF384" s="10" t="s">
        <v>78</v>
      </c>
      <c r="AG384" s="31" t="s">
        <v>27</v>
      </c>
      <c r="AH384" s="11" t="s">
        <v>184</v>
      </c>
      <c r="AI384" s="12">
        <v>20</v>
      </c>
      <c r="AJ384" s="50" t="s">
        <v>1816</v>
      </c>
    </row>
    <row r="385" spans="8:36" x14ac:dyDescent="0.25">
      <c r="H385" s="10"/>
      <c r="I385" s="10" t="s">
        <v>1817</v>
      </c>
      <c r="J385" s="10" t="s">
        <v>26</v>
      </c>
      <c r="K385" s="26" t="s">
        <v>27</v>
      </c>
      <c r="L385" s="10" t="s">
        <v>1818</v>
      </c>
      <c r="M385" s="10" t="s">
        <v>1819</v>
      </c>
      <c r="N385" s="10" t="s">
        <v>32</v>
      </c>
      <c r="O385" s="10" t="s">
        <v>31</v>
      </c>
      <c r="AC385" s="10" t="s">
        <v>1264</v>
      </c>
      <c r="AD385" s="10" t="str">
        <f t="shared" si="28"/>
        <v>ListDescArt154_Baixa_N/A</v>
      </c>
      <c r="AE385" s="10" t="s">
        <v>1265</v>
      </c>
      <c r="AF385" s="10" t="s">
        <v>47</v>
      </c>
      <c r="AG385" s="31" t="s">
        <v>27</v>
      </c>
      <c r="AH385" s="11" t="s">
        <v>184</v>
      </c>
      <c r="AI385" s="12">
        <v>3</v>
      </c>
      <c r="AJ385" s="50" t="s">
        <v>1820</v>
      </c>
    </row>
    <row r="386" spans="8:36" x14ac:dyDescent="0.25">
      <c r="H386" s="10"/>
      <c r="I386" s="10" t="s">
        <v>1821</v>
      </c>
      <c r="J386" s="10" t="s">
        <v>26</v>
      </c>
      <c r="K386" s="26" t="s">
        <v>27</v>
      </c>
      <c r="L386" s="10" t="s">
        <v>1822</v>
      </c>
      <c r="M386" s="10" t="s">
        <v>1823</v>
      </c>
      <c r="N386" s="10" t="s">
        <v>32</v>
      </c>
      <c r="O386" s="10" t="s">
        <v>31</v>
      </c>
      <c r="AC386" s="10"/>
      <c r="AD386" s="10" t="str">
        <f t="shared" si="28"/>
        <v>ListDescArt154_Média_N/A</v>
      </c>
      <c r="AE386" s="10" t="s">
        <v>1265</v>
      </c>
      <c r="AF386" s="10" t="s">
        <v>63</v>
      </c>
      <c r="AG386" s="31" t="s">
        <v>27</v>
      </c>
      <c r="AH386" s="11" t="s">
        <v>184</v>
      </c>
      <c r="AI386" s="12">
        <v>5</v>
      </c>
      <c r="AJ386" s="50" t="s">
        <v>1824</v>
      </c>
    </row>
    <row r="387" spans="8:36" x14ac:dyDescent="0.25">
      <c r="H387" s="10"/>
      <c r="I387" s="10" t="s">
        <v>1825</v>
      </c>
      <c r="J387" s="10" t="s">
        <v>26</v>
      </c>
      <c r="K387" s="26" t="s">
        <v>27</v>
      </c>
      <c r="L387" s="10" t="s">
        <v>1826</v>
      </c>
      <c r="M387" s="10" t="s">
        <v>1827</v>
      </c>
      <c r="N387" s="10" t="s">
        <v>32</v>
      </c>
      <c r="O387" s="10" t="s">
        <v>31</v>
      </c>
      <c r="AC387" s="10"/>
      <c r="AD387" s="10" t="str">
        <f t="shared" si="28"/>
        <v>ListDescArt154_Alta_N/A</v>
      </c>
      <c r="AE387" s="10" t="s">
        <v>1265</v>
      </c>
      <c r="AF387" s="10" t="s">
        <v>78</v>
      </c>
      <c r="AG387" s="31" t="s">
        <v>27</v>
      </c>
      <c r="AH387" s="11" t="s">
        <v>184</v>
      </c>
      <c r="AI387" s="12">
        <v>10</v>
      </c>
      <c r="AJ387" s="50" t="s">
        <v>1828</v>
      </c>
    </row>
    <row r="388" spans="8:36" x14ac:dyDescent="0.25">
      <c r="H388" s="10"/>
      <c r="I388" s="10" t="s">
        <v>1829</v>
      </c>
      <c r="J388" s="10" t="s">
        <v>26</v>
      </c>
      <c r="K388" s="26" t="s">
        <v>27</v>
      </c>
      <c r="L388" s="10" t="s">
        <v>1830</v>
      </c>
      <c r="M388" s="10" t="s">
        <v>1831</v>
      </c>
      <c r="N388" s="10" t="s">
        <v>32</v>
      </c>
      <c r="O388" s="10" t="s">
        <v>31</v>
      </c>
      <c r="AC388" s="10" t="s">
        <v>1268</v>
      </c>
      <c r="AD388" s="10" t="str">
        <f t="shared" si="28"/>
        <v>ListDescArt155_N/A_N/A</v>
      </c>
      <c r="AE388" s="10" t="s">
        <v>1269</v>
      </c>
      <c r="AF388" s="10" t="s">
        <v>27</v>
      </c>
      <c r="AG388" s="31" t="s">
        <v>27</v>
      </c>
      <c r="AH388" s="11" t="s">
        <v>241</v>
      </c>
      <c r="AI388" s="12">
        <v>2</v>
      </c>
      <c r="AJ388" s="50" t="s">
        <v>1832</v>
      </c>
    </row>
    <row r="389" spans="8:36" x14ac:dyDescent="0.25">
      <c r="H389" s="10" t="s">
        <v>441</v>
      </c>
      <c r="I389" s="10" t="s">
        <v>1833</v>
      </c>
      <c r="J389" s="10" t="s">
        <v>26</v>
      </c>
      <c r="K389" s="26" t="s">
        <v>27</v>
      </c>
      <c r="L389" s="10" t="s">
        <v>1834</v>
      </c>
      <c r="M389" s="10" t="s">
        <v>1835</v>
      </c>
      <c r="N389" s="10" t="s">
        <v>32</v>
      </c>
      <c r="O389" s="10" t="s">
        <v>31</v>
      </c>
      <c r="AC389" s="10" t="s">
        <v>1272</v>
      </c>
      <c r="AD389" s="10" t="str">
        <f t="shared" si="28"/>
        <v>ListDescArt156_Baixa_N/A</v>
      </c>
      <c r="AE389" s="10" t="s">
        <v>1273</v>
      </c>
      <c r="AF389" s="10" t="s">
        <v>47</v>
      </c>
      <c r="AG389" s="31" t="s">
        <v>27</v>
      </c>
      <c r="AH389" s="11" t="s">
        <v>184</v>
      </c>
      <c r="AI389" s="12">
        <v>16</v>
      </c>
      <c r="AJ389" s="50" t="s">
        <v>1808</v>
      </c>
    </row>
    <row r="390" spans="8:36" x14ac:dyDescent="0.25">
      <c r="H390" s="10"/>
      <c r="I390" s="10" t="s">
        <v>1836</v>
      </c>
      <c r="J390" s="10" t="s">
        <v>26</v>
      </c>
      <c r="K390" s="26" t="s">
        <v>27</v>
      </c>
      <c r="L390" s="10" t="s">
        <v>1837</v>
      </c>
      <c r="M390" s="10" t="s">
        <v>1838</v>
      </c>
      <c r="N390" s="10" t="s">
        <v>32</v>
      </c>
      <c r="O390" s="10" t="s">
        <v>31</v>
      </c>
      <c r="AC390" s="10"/>
      <c r="AD390" s="10" t="str">
        <f t="shared" si="28"/>
        <v>ListDescArt156_Média_N/A</v>
      </c>
      <c r="AE390" s="10" t="s">
        <v>1273</v>
      </c>
      <c r="AF390" s="10" t="s">
        <v>63</v>
      </c>
      <c r="AG390" s="31" t="s">
        <v>27</v>
      </c>
      <c r="AH390" s="11" t="s">
        <v>184</v>
      </c>
      <c r="AI390" s="12">
        <v>30</v>
      </c>
      <c r="AJ390" s="50" t="s">
        <v>1824</v>
      </c>
    </row>
    <row r="391" spans="8:36" x14ac:dyDescent="0.25">
      <c r="H391" s="10"/>
      <c r="I391" s="10" t="s">
        <v>1839</v>
      </c>
      <c r="J391" s="10" t="s">
        <v>26</v>
      </c>
      <c r="K391" s="26" t="s">
        <v>27</v>
      </c>
      <c r="L391" s="10" t="s">
        <v>1840</v>
      </c>
      <c r="M391" s="10" t="s">
        <v>1841</v>
      </c>
      <c r="N391" s="10" t="s">
        <v>32</v>
      </c>
      <c r="O391" s="10" t="s">
        <v>31</v>
      </c>
      <c r="AC391" s="10"/>
      <c r="AD391" s="10" t="str">
        <f t="shared" si="28"/>
        <v>ListDescArt156_Alta_N/A</v>
      </c>
      <c r="AE391" s="10" t="s">
        <v>1273</v>
      </c>
      <c r="AF391" s="10" t="s">
        <v>78</v>
      </c>
      <c r="AG391" s="31" t="s">
        <v>27</v>
      </c>
      <c r="AH391" s="11" t="s">
        <v>184</v>
      </c>
      <c r="AI391" s="12">
        <v>60</v>
      </c>
      <c r="AJ391" s="50" t="s">
        <v>1828</v>
      </c>
    </row>
    <row r="392" spans="8:36" x14ac:dyDescent="0.25">
      <c r="H392" s="10"/>
      <c r="I392" s="10" t="s">
        <v>1842</v>
      </c>
      <c r="J392" s="10" t="s">
        <v>26</v>
      </c>
      <c r="K392" s="26" t="s">
        <v>27</v>
      </c>
      <c r="L392" s="10" t="s">
        <v>1843</v>
      </c>
      <c r="M392" s="10" t="s">
        <v>1844</v>
      </c>
      <c r="N392" s="10" t="s">
        <v>32</v>
      </c>
      <c r="O392" s="10" t="s">
        <v>31</v>
      </c>
      <c r="AC392" s="10" t="s">
        <v>1276</v>
      </c>
      <c r="AD392" s="10" t="str">
        <f t="shared" si="28"/>
        <v>ListDescArt157_Baixa_N/A</v>
      </c>
      <c r="AE392" s="10" t="s">
        <v>1277</v>
      </c>
      <c r="AF392" s="10" t="s">
        <v>47</v>
      </c>
      <c r="AG392" s="31" t="s">
        <v>27</v>
      </c>
      <c r="AH392" s="11" t="s">
        <v>184</v>
      </c>
      <c r="AI392" s="12">
        <v>8</v>
      </c>
      <c r="AJ392" s="50" t="s">
        <v>1808</v>
      </c>
    </row>
    <row r="393" spans="8:36" x14ac:dyDescent="0.25">
      <c r="H393" s="10"/>
      <c r="I393" s="10" t="s">
        <v>1845</v>
      </c>
      <c r="J393" s="10" t="s">
        <v>26</v>
      </c>
      <c r="K393" s="26" t="s">
        <v>27</v>
      </c>
      <c r="L393" s="10" t="s">
        <v>1846</v>
      </c>
      <c r="M393" s="10" t="s">
        <v>1847</v>
      </c>
      <c r="N393" s="10" t="s">
        <v>32</v>
      </c>
      <c r="O393" s="10" t="s">
        <v>31</v>
      </c>
      <c r="AC393" s="10"/>
      <c r="AD393" s="10" t="str">
        <f t="shared" si="28"/>
        <v>ListDescArt157_Média_N/A</v>
      </c>
      <c r="AE393" s="10" t="s">
        <v>1277</v>
      </c>
      <c r="AF393" s="10" t="s">
        <v>63</v>
      </c>
      <c r="AG393" s="31" t="s">
        <v>27</v>
      </c>
      <c r="AH393" s="11" t="s">
        <v>184</v>
      </c>
      <c r="AI393" s="12">
        <v>15</v>
      </c>
      <c r="AJ393" s="50" t="s">
        <v>1824</v>
      </c>
    </row>
    <row r="394" spans="8:36" x14ac:dyDescent="0.25">
      <c r="H394" s="10"/>
      <c r="I394" s="10" t="s">
        <v>1848</v>
      </c>
      <c r="J394" s="10" t="s">
        <v>26</v>
      </c>
      <c r="K394" s="26" t="s">
        <v>27</v>
      </c>
      <c r="L394" s="10" t="s">
        <v>1849</v>
      </c>
      <c r="M394" s="10" t="s">
        <v>1850</v>
      </c>
      <c r="N394" s="10" t="s">
        <v>32</v>
      </c>
      <c r="O394" s="10" t="s">
        <v>31</v>
      </c>
      <c r="AC394" s="10"/>
      <c r="AD394" s="10" t="str">
        <f t="shared" si="28"/>
        <v>ListDescArt157_Alta_N/A</v>
      </c>
      <c r="AE394" s="10" t="s">
        <v>1277</v>
      </c>
      <c r="AF394" s="10" t="s">
        <v>78</v>
      </c>
      <c r="AG394" s="31" t="s">
        <v>27</v>
      </c>
      <c r="AH394" s="11" t="s">
        <v>184</v>
      </c>
      <c r="AI394" s="12">
        <v>30</v>
      </c>
      <c r="AJ394" s="50" t="s">
        <v>1828</v>
      </c>
    </row>
    <row r="395" spans="8:36" x14ac:dyDescent="0.25">
      <c r="H395" s="10"/>
      <c r="I395" s="10" t="s">
        <v>1851</v>
      </c>
      <c r="J395" s="10" t="s">
        <v>26</v>
      </c>
      <c r="K395" s="26" t="s">
        <v>27</v>
      </c>
      <c r="L395" s="10" t="s">
        <v>1852</v>
      </c>
      <c r="M395" s="10" t="s">
        <v>1853</v>
      </c>
      <c r="N395" s="10" t="s">
        <v>32</v>
      </c>
      <c r="O395" s="10" t="s">
        <v>31</v>
      </c>
      <c r="AC395" s="10" t="s">
        <v>1280</v>
      </c>
      <c r="AD395" s="10" t="str">
        <f t="shared" si="28"/>
        <v>ListDescArt158_Baixa_N/A</v>
      </c>
      <c r="AE395" s="10" t="s">
        <v>1281</v>
      </c>
      <c r="AF395" s="10" t="s">
        <v>47</v>
      </c>
      <c r="AG395" s="31" t="s">
        <v>27</v>
      </c>
      <c r="AH395" s="11" t="s">
        <v>454</v>
      </c>
      <c r="AI395" s="12">
        <v>4</v>
      </c>
      <c r="AJ395" s="50" t="s">
        <v>1854</v>
      </c>
    </row>
    <row r="396" spans="8:36" x14ac:dyDescent="0.25">
      <c r="H396" s="10"/>
      <c r="I396" t="s">
        <v>1855</v>
      </c>
      <c r="J396" s="10" t="s">
        <v>26</v>
      </c>
      <c r="K396" s="26" t="s">
        <v>27</v>
      </c>
      <c r="L396" s="10" t="s">
        <v>1856</v>
      </c>
      <c r="M396" s="10" t="s">
        <v>1857</v>
      </c>
      <c r="N396" s="10" t="s">
        <v>32</v>
      </c>
      <c r="O396" s="10" t="s">
        <v>31</v>
      </c>
      <c r="AC396" s="10"/>
      <c r="AD396" s="10" t="str">
        <f t="shared" si="28"/>
        <v>ListDescArt158_Média_N/A</v>
      </c>
      <c r="AE396" s="10" t="s">
        <v>1281</v>
      </c>
      <c r="AF396" s="10" t="s">
        <v>63</v>
      </c>
      <c r="AG396" s="31" t="s">
        <v>27</v>
      </c>
      <c r="AH396" s="11" t="s">
        <v>454</v>
      </c>
      <c r="AI396" s="12">
        <v>8</v>
      </c>
      <c r="AJ396" s="50" t="s">
        <v>1858</v>
      </c>
    </row>
    <row r="397" spans="8:36" x14ac:dyDescent="0.25">
      <c r="H397" s="10"/>
      <c r="I397" s="10" t="s">
        <v>1859</v>
      </c>
      <c r="J397" s="10" t="s">
        <v>26</v>
      </c>
      <c r="K397" s="26" t="s">
        <v>27</v>
      </c>
      <c r="L397" s="10" t="s">
        <v>1860</v>
      </c>
      <c r="M397" s="10" t="s">
        <v>1861</v>
      </c>
      <c r="N397" s="10" t="s">
        <v>32</v>
      </c>
      <c r="O397" s="10" t="s">
        <v>31</v>
      </c>
      <c r="AC397" s="10"/>
      <c r="AD397" s="10" t="str">
        <f t="shared" si="28"/>
        <v>ListDescArt158_Alta_N/A</v>
      </c>
      <c r="AE397" s="10" t="s">
        <v>1281</v>
      </c>
      <c r="AF397" s="10" t="s">
        <v>78</v>
      </c>
      <c r="AG397" s="31" t="s">
        <v>27</v>
      </c>
      <c r="AH397" s="11" t="s">
        <v>454</v>
      </c>
      <c r="AI397" s="12">
        <v>12</v>
      </c>
      <c r="AJ397" s="50" t="s">
        <v>1862</v>
      </c>
    </row>
    <row r="398" spans="8:36" x14ac:dyDescent="0.25">
      <c r="H398" s="10"/>
      <c r="I398" s="10" t="s">
        <v>1863</v>
      </c>
      <c r="J398" s="10" t="s">
        <v>26</v>
      </c>
      <c r="K398" s="26" t="s">
        <v>27</v>
      </c>
      <c r="L398" s="10" t="s">
        <v>1864</v>
      </c>
      <c r="M398" s="10" t="s">
        <v>1865</v>
      </c>
      <c r="N398" s="10" t="s">
        <v>32</v>
      </c>
      <c r="O398" s="10" t="s">
        <v>31</v>
      </c>
      <c r="AC398" s="10" t="s">
        <v>1285</v>
      </c>
      <c r="AD398" s="10" t="str">
        <f t="shared" si="28"/>
        <v>ListDescArt159_Baixa_N/A</v>
      </c>
      <c r="AE398" s="10" t="s">
        <v>1286</v>
      </c>
      <c r="AF398" s="10" t="s">
        <v>47</v>
      </c>
      <c r="AG398" s="31" t="s">
        <v>27</v>
      </c>
      <c r="AH398" s="11" t="s">
        <v>454</v>
      </c>
      <c r="AI398" s="12">
        <v>2</v>
      </c>
      <c r="AJ398" s="50" t="s">
        <v>1854</v>
      </c>
    </row>
    <row r="399" spans="8:36" x14ac:dyDescent="0.25">
      <c r="H399" s="10"/>
      <c r="I399" s="10" t="s">
        <v>1866</v>
      </c>
      <c r="J399" s="10" t="s">
        <v>26</v>
      </c>
      <c r="K399" s="26" t="s">
        <v>27</v>
      </c>
      <c r="L399" s="10" t="s">
        <v>1867</v>
      </c>
      <c r="M399" s="10" t="s">
        <v>1868</v>
      </c>
      <c r="N399" s="10" t="s">
        <v>32</v>
      </c>
      <c r="O399" s="10" t="s">
        <v>31</v>
      </c>
      <c r="AC399" s="10"/>
      <c r="AD399" s="10" t="str">
        <f t="shared" si="28"/>
        <v>ListDescArt159_Média_N/A</v>
      </c>
      <c r="AE399" s="10" t="s">
        <v>1286</v>
      </c>
      <c r="AF399" s="10" t="s">
        <v>63</v>
      </c>
      <c r="AG399" s="31" t="s">
        <v>27</v>
      </c>
      <c r="AH399" s="11" t="s">
        <v>454</v>
      </c>
      <c r="AI399" s="12">
        <v>4</v>
      </c>
      <c r="AJ399" s="50" t="s">
        <v>1858</v>
      </c>
    </row>
    <row r="400" ht="18.75" customHeight="1" spans="8:36" x14ac:dyDescent="0.25">
      <c r="H400" s="10" t="s">
        <v>449</v>
      </c>
      <c r="I400" s="10" t="s">
        <v>1869</v>
      </c>
      <c r="J400" s="10" t="s">
        <v>26</v>
      </c>
      <c r="K400" s="26" t="s">
        <v>27</v>
      </c>
      <c r="L400" s="10" t="s">
        <v>1870</v>
      </c>
      <c r="M400" s="10" t="s">
        <v>1871</v>
      </c>
      <c r="N400" s="10" t="s">
        <v>32</v>
      </c>
      <c r="O400" s="10" t="s">
        <v>31</v>
      </c>
      <c r="AC400" s="10"/>
      <c r="AD400" s="10" t="str">
        <f t="shared" si="28"/>
        <v>ListDescArt159_Alta_N/A</v>
      </c>
      <c r="AE400" s="10" t="s">
        <v>1286</v>
      </c>
      <c r="AF400" s="10" t="s">
        <v>78</v>
      </c>
      <c r="AG400" s="31" t="s">
        <v>27</v>
      </c>
      <c r="AH400" s="11" t="s">
        <v>454</v>
      </c>
      <c r="AI400" s="12">
        <v>6</v>
      </c>
      <c r="AJ400" s="50" t="s">
        <v>1862</v>
      </c>
    </row>
    <row r="401" ht="15" customHeight="1" spans="8:36" x14ac:dyDescent="0.25">
      <c r="H401" s="10"/>
      <c r="I401" s="10" t="s">
        <v>1872</v>
      </c>
      <c r="J401" s="10" t="s">
        <v>26</v>
      </c>
      <c r="K401" s="26" t="s">
        <v>27</v>
      </c>
      <c r="L401" s="10" t="s">
        <v>1873</v>
      </c>
      <c r="M401" s="10" t="s">
        <v>1874</v>
      </c>
      <c r="N401" s="10" t="s">
        <v>32</v>
      </c>
      <c r="O401" s="10" t="s">
        <v>31</v>
      </c>
      <c r="AC401" s="10" t="s">
        <v>1290</v>
      </c>
      <c r="AD401" s="10" t="str">
        <f t="shared" si="28"/>
        <v>ListDescArt160_N/A_N/A</v>
      </c>
      <c r="AE401" s="10" t="s">
        <v>1291</v>
      </c>
      <c r="AF401" s="31" t="s">
        <v>27</v>
      </c>
      <c r="AG401" s="31" t="s">
        <v>27</v>
      </c>
      <c r="AH401" s="11" t="s">
        <v>81</v>
      </c>
      <c r="AI401" s="12">
        <v>9</v>
      </c>
      <c r="AJ401" s="50" t="s">
        <v>732</v>
      </c>
    </row>
    <row r="402" ht="15.75" customHeight="1" spans="8:36" x14ac:dyDescent="0.25">
      <c r="H402" s="10"/>
      <c r="I402" s="10" t="s">
        <v>1875</v>
      </c>
      <c r="J402" s="10" t="s">
        <v>26</v>
      </c>
      <c r="K402" s="26" t="s">
        <v>27</v>
      </c>
      <c r="L402" s="10" t="s">
        <v>1876</v>
      </c>
      <c r="M402" s="10" t="s">
        <v>1877</v>
      </c>
      <c r="N402" s="10" t="s">
        <v>32</v>
      </c>
      <c r="O402" s="10" t="s">
        <v>31</v>
      </c>
      <c r="AC402" s="10" t="s">
        <v>1294</v>
      </c>
      <c r="AD402" s="10" t="str">
        <f t="shared" ref="AD402:AD415" si="29">CONCATENATE(AE402,"_",AF402,"_",AG402)</f>
        <v>ListDescArt161_N/A_N/A</v>
      </c>
      <c r="AE402" s="10" t="s">
        <v>1295</v>
      </c>
      <c r="AF402" s="31" t="s">
        <v>27</v>
      </c>
      <c r="AG402" s="31" t="s">
        <v>27</v>
      </c>
      <c r="AH402" s="11" t="s">
        <v>81</v>
      </c>
      <c r="AI402" s="12">
        <v>4</v>
      </c>
      <c r="AJ402" s="50" t="s">
        <v>732</v>
      </c>
    </row>
    <row r="403" ht="13.5" customHeight="1" spans="8:36" x14ac:dyDescent="0.25">
      <c r="H403" s="10"/>
      <c r="I403" s="10" t="s">
        <v>1878</v>
      </c>
      <c r="J403" s="10" t="s">
        <v>26</v>
      </c>
      <c r="K403" s="26" t="s">
        <v>27</v>
      </c>
      <c r="L403" s="10" t="s">
        <v>1879</v>
      </c>
      <c r="M403" s="10" t="s">
        <v>1880</v>
      </c>
      <c r="N403" s="10" t="s">
        <v>32</v>
      </c>
      <c r="O403" s="10" t="s">
        <v>31</v>
      </c>
      <c r="AC403" s="10" t="s">
        <v>1298</v>
      </c>
      <c r="AD403" s="10" t="str">
        <f t="shared" si="29"/>
        <v>ListDescArt162_Baixa_N/A</v>
      </c>
      <c r="AE403" s="10" t="s">
        <v>1299</v>
      </c>
      <c r="AF403" s="10" t="s">
        <v>47</v>
      </c>
      <c r="AG403" s="31" t="s">
        <v>27</v>
      </c>
      <c r="AH403" s="11" t="s">
        <v>81</v>
      </c>
      <c r="AI403" s="12">
        <v>4</v>
      </c>
      <c r="AJ403" s="50" t="s">
        <v>1881</v>
      </c>
    </row>
    <row r="404" spans="8:36" x14ac:dyDescent="0.25">
      <c r="H404" s="10"/>
      <c r="I404" s="10" t="s">
        <v>1882</v>
      </c>
      <c r="J404" s="10" t="s">
        <v>26</v>
      </c>
      <c r="K404" s="26" t="s">
        <v>27</v>
      </c>
      <c r="L404" s="10" t="s">
        <v>1883</v>
      </c>
      <c r="M404" s="10" t="s">
        <v>1884</v>
      </c>
      <c r="N404" s="10" t="s">
        <v>32</v>
      </c>
      <c r="O404" s="10" t="s">
        <v>31</v>
      </c>
      <c r="AC404" s="10"/>
      <c r="AD404" s="10" t="str">
        <f t="shared" si="29"/>
        <v>ListDescArt162_Média_N/A</v>
      </c>
      <c r="AE404" s="10" t="s">
        <v>1299</v>
      </c>
      <c r="AF404" s="10" t="s">
        <v>63</v>
      </c>
      <c r="AG404" s="31" t="s">
        <v>27</v>
      </c>
      <c r="AH404" s="11" t="s">
        <v>81</v>
      </c>
      <c r="AI404" s="12">
        <v>8</v>
      </c>
      <c r="AJ404" s="50" t="s">
        <v>1885</v>
      </c>
    </row>
    <row r="405" ht="15" customHeight="1" spans="8:36" x14ac:dyDescent="0.25">
      <c r="H405" s="10"/>
      <c r="I405" s="10" t="s">
        <v>1886</v>
      </c>
      <c r="J405" s="10" t="s">
        <v>26</v>
      </c>
      <c r="K405" s="26" t="s">
        <v>27</v>
      </c>
      <c r="L405" s="10" t="s">
        <v>1887</v>
      </c>
      <c r="M405" s="10" t="s">
        <v>1888</v>
      </c>
      <c r="N405" s="10" t="s">
        <v>32</v>
      </c>
      <c r="O405" s="10" t="s">
        <v>31</v>
      </c>
      <c r="AC405" s="10"/>
      <c r="AD405" s="10" t="str">
        <f t="shared" si="29"/>
        <v>ListDescArt162_Alta_N/A</v>
      </c>
      <c r="AE405" s="10" t="s">
        <v>1299</v>
      </c>
      <c r="AF405" s="10" t="s">
        <v>78</v>
      </c>
      <c r="AG405" s="31" t="s">
        <v>27</v>
      </c>
      <c r="AH405" s="11" t="s">
        <v>81</v>
      </c>
      <c r="AI405" s="12">
        <v>12</v>
      </c>
      <c r="AJ405" s="50" t="s">
        <v>1889</v>
      </c>
    </row>
    <row r="406" ht="15.75" customHeight="1" spans="8:36" x14ac:dyDescent="0.25">
      <c r="H406" s="10"/>
      <c r="I406" s="10" t="s">
        <v>1890</v>
      </c>
      <c r="J406" s="10" t="s">
        <v>26</v>
      </c>
      <c r="K406" s="26" t="s">
        <v>27</v>
      </c>
      <c r="L406" s="10" t="s">
        <v>1891</v>
      </c>
      <c r="M406" s="10" t="s">
        <v>614</v>
      </c>
      <c r="N406" s="10" t="s">
        <v>32</v>
      </c>
      <c r="O406" s="10" t="s">
        <v>31</v>
      </c>
      <c r="AC406" s="10" t="s">
        <v>1302</v>
      </c>
      <c r="AD406" s="10" t="str">
        <f t="shared" si="29"/>
        <v>ListDescArt163_Baixa_N/A</v>
      </c>
      <c r="AE406" s="10" t="s">
        <v>1303</v>
      </c>
      <c r="AF406" s="10" t="s">
        <v>47</v>
      </c>
      <c r="AG406" s="31" t="s">
        <v>27</v>
      </c>
      <c r="AH406" s="11" t="s">
        <v>81</v>
      </c>
      <c r="AI406" s="12">
        <v>2</v>
      </c>
      <c r="AJ406" s="50" t="s">
        <v>1881</v>
      </c>
    </row>
    <row r="407" ht="14.25" customHeight="1" spans="8:36" x14ac:dyDescent="0.25">
      <c r="H407" s="10" t="s">
        <v>457</v>
      </c>
      <c r="I407" s="10" t="s">
        <v>1892</v>
      </c>
      <c r="J407" s="10" t="s">
        <v>26</v>
      </c>
      <c r="K407" s="30" t="s">
        <v>27</v>
      </c>
      <c r="L407" s="10" t="s">
        <v>1893</v>
      </c>
      <c r="M407" s="10" t="s">
        <v>1894</v>
      </c>
      <c r="N407" s="10" t="s">
        <v>32</v>
      </c>
      <c r="O407" s="10" t="s">
        <v>31</v>
      </c>
      <c r="AC407" s="10"/>
      <c r="AD407" s="10" t="str">
        <f t="shared" si="29"/>
        <v>ListDescArt163_Média_N/A</v>
      </c>
      <c r="AE407" s="10" t="s">
        <v>1303</v>
      </c>
      <c r="AF407" s="10" t="s">
        <v>63</v>
      </c>
      <c r="AG407" s="31" t="s">
        <v>27</v>
      </c>
      <c r="AH407" s="11" t="s">
        <v>81</v>
      </c>
      <c r="AI407" s="12">
        <v>4</v>
      </c>
      <c r="AJ407" s="50" t="s">
        <v>1885</v>
      </c>
    </row>
    <row r="408" ht="19.5" customHeight="1" spans="8:36" x14ac:dyDescent="0.25">
      <c r="H408" s="10"/>
      <c r="I408" s="10" t="s">
        <v>1895</v>
      </c>
      <c r="J408" s="10" t="s">
        <v>26</v>
      </c>
      <c r="K408" s="30" t="s">
        <v>27</v>
      </c>
      <c r="L408" s="10" t="s">
        <v>1896</v>
      </c>
      <c r="M408" s="10" t="s">
        <v>1897</v>
      </c>
      <c r="N408" s="10" t="s">
        <v>32</v>
      </c>
      <c r="O408" s="10" t="s">
        <v>31</v>
      </c>
      <c r="AC408" s="10"/>
      <c r="AD408" s="10" t="str">
        <f t="shared" si="29"/>
        <v>ListDescArt163_Alta_N/A</v>
      </c>
      <c r="AE408" s="10" t="s">
        <v>1303</v>
      </c>
      <c r="AF408" s="10" t="s">
        <v>78</v>
      </c>
      <c r="AG408" s="31" t="s">
        <v>27</v>
      </c>
      <c r="AH408" s="11" t="s">
        <v>81</v>
      </c>
      <c r="AI408" s="12">
        <v>6</v>
      </c>
      <c r="AJ408" s="50" t="s">
        <v>1889</v>
      </c>
    </row>
    <row r="409" ht="16.5" customHeight="1" spans="8:36" x14ac:dyDescent="0.25">
      <c r="H409" s="10"/>
      <c r="I409" s="10" t="s">
        <v>1898</v>
      </c>
      <c r="J409" s="10" t="s">
        <v>26</v>
      </c>
      <c r="K409" s="30" t="s">
        <v>27</v>
      </c>
      <c r="L409" s="10" t="s">
        <v>1899</v>
      </c>
      <c r="M409" s="10" t="s">
        <v>1900</v>
      </c>
      <c r="N409" s="10" t="s">
        <v>32</v>
      </c>
      <c r="O409" s="10" t="s">
        <v>31</v>
      </c>
      <c r="AC409" s="10" t="s">
        <v>1307</v>
      </c>
      <c r="AD409" s="10" t="str">
        <f t="shared" si="29"/>
        <v>ListDescArt261_Baixa_N/A</v>
      </c>
      <c r="AE409" s="10" t="s">
        <v>1308</v>
      </c>
      <c r="AF409" s="10" t="s">
        <v>47</v>
      </c>
      <c r="AG409" s="31" t="s">
        <v>27</v>
      </c>
      <c r="AH409" s="11" t="s">
        <v>81</v>
      </c>
      <c r="AI409" s="12">
        <v>4</v>
      </c>
      <c r="AJ409" s="50" t="s">
        <v>1901</v>
      </c>
    </row>
    <row r="410" ht="14.25" customHeight="1" spans="8:36" x14ac:dyDescent="0.25">
      <c r="H410" s="10"/>
      <c r="I410" s="10" t="s">
        <v>1902</v>
      </c>
      <c r="J410" s="10" t="s">
        <v>26</v>
      </c>
      <c r="K410" s="30" t="s">
        <v>27</v>
      </c>
      <c r="L410" s="10" t="s">
        <v>1903</v>
      </c>
      <c r="M410" s="10" t="s">
        <v>1904</v>
      </c>
      <c r="N410" s="10" t="s">
        <v>32</v>
      </c>
      <c r="O410" s="10" t="s">
        <v>31</v>
      </c>
      <c r="AC410" s="10"/>
      <c r="AD410" s="10" t="str">
        <f t="shared" si="29"/>
        <v>ListDescArt261_Média_N/A</v>
      </c>
      <c r="AE410" s="10" t="s">
        <v>1308</v>
      </c>
      <c r="AF410" s="10" t="s">
        <v>63</v>
      </c>
      <c r="AG410" s="31" t="s">
        <v>27</v>
      </c>
      <c r="AH410" s="11" t="s">
        <v>81</v>
      </c>
      <c r="AI410" s="12">
        <v>8</v>
      </c>
      <c r="AJ410" s="50" t="s">
        <v>1905</v>
      </c>
    </row>
    <row r="411" ht="15.75" customHeight="1" spans="8:36" x14ac:dyDescent="0.25">
      <c r="H411" s="10" t="s">
        <v>465</v>
      </c>
      <c r="I411" s="10" t="s">
        <v>1906</v>
      </c>
      <c r="J411" s="10" t="s">
        <v>26</v>
      </c>
      <c r="K411" s="30" t="s">
        <v>27</v>
      </c>
      <c r="L411" s="10" t="s">
        <v>1907</v>
      </c>
      <c r="M411" s="10" t="s">
        <v>1908</v>
      </c>
      <c r="N411" s="10" t="s">
        <v>32</v>
      </c>
      <c r="O411" s="10" t="s">
        <v>31</v>
      </c>
      <c r="AC411" s="10"/>
      <c r="AD411" s="10" t="str">
        <f t="shared" si="29"/>
        <v>ListDescArt261_Alta_N/A</v>
      </c>
      <c r="AE411" s="10" t="s">
        <v>1308</v>
      </c>
      <c r="AF411" s="10" t="s">
        <v>78</v>
      </c>
      <c r="AG411" s="31" t="s">
        <v>27</v>
      </c>
      <c r="AH411" s="11" t="s">
        <v>81</v>
      </c>
      <c r="AI411" s="12">
        <v>12</v>
      </c>
      <c r="AJ411" s="50" t="s">
        <v>1909</v>
      </c>
    </row>
    <row r="412" ht="14.25" customHeight="1" spans="8:36" x14ac:dyDescent="0.25">
      <c r="H412" s="10"/>
      <c r="I412" s="10" t="s">
        <v>1910</v>
      </c>
      <c r="J412" s="10" t="s">
        <v>26</v>
      </c>
      <c r="K412" s="30" t="s">
        <v>27</v>
      </c>
      <c r="L412" s="10" t="s">
        <v>1911</v>
      </c>
      <c r="M412" s="10" t="s">
        <v>1912</v>
      </c>
      <c r="N412" s="10" t="s">
        <v>32</v>
      </c>
      <c r="O412" s="10" t="s">
        <v>31</v>
      </c>
      <c r="AC412" s="10" t="s">
        <v>1311</v>
      </c>
      <c r="AD412" s="10" t="str">
        <f t="shared" si="29"/>
        <v>ListDescArt262_Baixa_N/A</v>
      </c>
      <c r="AE412" s="10" t="s">
        <v>1312</v>
      </c>
      <c r="AF412" s="10" t="s">
        <v>47</v>
      </c>
      <c r="AG412" s="31" t="s">
        <v>27</v>
      </c>
      <c r="AH412" s="11" t="s">
        <v>81</v>
      </c>
      <c r="AI412" s="12">
        <v>2</v>
      </c>
      <c r="AJ412" s="50" t="s">
        <v>1901</v>
      </c>
    </row>
    <row r="413" spans="8:36" x14ac:dyDescent="0.25">
      <c r="H413" s="10"/>
      <c r="I413" s="10" t="s">
        <v>1913</v>
      </c>
      <c r="J413" s="10" t="s">
        <v>26</v>
      </c>
      <c r="K413" s="30" t="s">
        <v>27</v>
      </c>
      <c r="L413" s="10" t="s">
        <v>1914</v>
      </c>
      <c r="M413" s="10" t="s">
        <v>1915</v>
      </c>
      <c r="N413" s="10" t="s">
        <v>32</v>
      </c>
      <c r="O413" s="10" t="s">
        <v>31</v>
      </c>
      <c r="AC413" s="10"/>
      <c r="AD413" s="10" t="str">
        <f t="shared" si="29"/>
        <v>ListDescArt262_Média_N/A</v>
      </c>
      <c r="AE413" s="10" t="s">
        <v>1312</v>
      </c>
      <c r="AF413" s="10" t="s">
        <v>63</v>
      </c>
      <c r="AG413" s="31" t="s">
        <v>27</v>
      </c>
      <c r="AH413" s="11" t="s">
        <v>81</v>
      </c>
      <c r="AI413" s="12">
        <v>4</v>
      </c>
      <c r="AJ413" s="50" t="s">
        <v>1905</v>
      </c>
    </row>
    <row r="414" spans="8:36" x14ac:dyDescent="0.25">
      <c r="H414" s="10" t="s">
        <v>480</v>
      </c>
      <c r="I414" s="10" t="s">
        <v>1916</v>
      </c>
      <c r="J414" s="10" t="s">
        <v>26</v>
      </c>
      <c r="K414" s="30" t="s">
        <v>27</v>
      </c>
      <c r="L414" s="10" t="s">
        <v>1917</v>
      </c>
      <c r="M414" s="10" t="s">
        <v>1918</v>
      </c>
      <c r="N414" s="10" t="s">
        <v>46</v>
      </c>
      <c r="O414" s="10" t="s">
        <v>31</v>
      </c>
      <c r="AC414" s="10"/>
      <c r="AD414" s="10" t="str">
        <f t="shared" si="29"/>
        <v>ListDescArt262_Alta_N/A</v>
      </c>
      <c r="AE414" s="10" t="s">
        <v>1312</v>
      </c>
      <c r="AF414" s="10" t="s">
        <v>78</v>
      </c>
      <c r="AG414" s="31" t="s">
        <v>27</v>
      </c>
      <c r="AH414" s="11" t="s">
        <v>81</v>
      </c>
      <c r="AI414" s="12">
        <v>6</v>
      </c>
      <c r="AJ414" s="50" t="s">
        <v>1909</v>
      </c>
    </row>
    <row r="415" spans="8:36" x14ac:dyDescent="0.25">
      <c r="H415" s="10"/>
      <c r="I415" s="10" t="s">
        <v>1919</v>
      </c>
      <c r="J415" s="10" t="s">
        <v>26</v>
      </c>
      <c r="K415" s="30" t="s">
        <v>27</v>
      </c>
      <c r="L415" s="10" t="s">
        <v>1920</v>
      </c>
      <c r="M415" s="10" t="s">
        <v>1921</v>
      </c>
      <c r="N415" s="10" t="s">
        <v>32</v>
      </c>
      <c r="O415" s="10" t="s">
        <v>31</v>
      </c>
      <c r="AC415" s="10" t="s">
        <v>1315</v>
      </c>
      <c r="AD415" s="10" t="str">
        <f t="shared" si="29"/>
        <v>ListDescArt263_Baixa_N/A</v>
      </c>
      <c r="AE415" s="10" t="s">
        <v>1316</v>
      </c>
      <c r="AF415" s="10" t="s">
        <v>47</v>
      </c>
      <c r="AG415" s="31" t="s">
        <v>27</v>
      </c>
      <c r="AH415" s="11" t="s">
        <v>81</v>
      </c>
      <c r="AI415" s="12">
        <v>4</v>
      </c>
      <c r="AJ415" s="50" t="s">
        <v>1901</v>
      </c>
    </row>
    <row r="416" ht="15.75" customHeight="1" spans="8:36" x14ac:dyDescent="0.25">
      <c r="H416" s="10"/>
      <c r="I416" s="10" t="s">
        <v>1922</v>
      </c>
      <c r="J416" s="10" t="s">
        <v>26</v>
      </c>
      <c r="K416" s="30" t="s">
        <v>27</v>
      </c>
      <c r="L416" s="10" t="s">
        <v>1923</v>
      </c>
      <c r="M416" s="10" t="s">
        <v>1924</v>
      </c>
      <c r="N416" s="10" t="s">
        <v>46</v>
      </c>
      <c r="O416" s="10" t="s">
        <v>31</v>
      </c>
      <c r="AC416" s="10"/>
      <c r="AD416" s="10" t="str">
        <f t="shared" ref="AD416:AD432" si="30">CONCATENATE(AE416,"_",AF416,"_",AG416)</f>
        <v>ListDescArt263_Média_N/A</v>
      </c>
      <c r="AE416" s="10" t="s">
        <v>1316</v>
      </c>
      <c r="AF416" s="10" t="s">
        <v>63</v>
      </c>
      <c r="AG416" s="31" t="s">
        <v>27</v>
      </c>
      <c r="AH416" s="11" t="s">
        <v>81</v>
      </c>
      <c r="AI416" s="12">
        <v>8</v>
      </c>
      <c r="AJ416" s="50" t="s">
        <v>1905</v>
      </c>
    </row>
    <row r="417" spans="8:36" x14ac:dyDescent="0.25">
      <c r="H417" s="10"/>
      <c r="I417" s="10" t="s">
        <v>1925</v>
      </c>
      <c r="J417" s="10" t="s">
        <v>26</v>
      </c>
      <c r="K417" s="30" t="s">
        <v>27</v>
      </c>
      <c r="L417" s="10" t="s">
        <v>1926</v>
      </c>
      <c r="M417" s="10" t="s">
        <v>1927</v>
      </c>
      <c r="N417" s="10" t="s">
        <v>46</v>
      </c>
      <c r="O417" s="10" t="s">
        <v>31</v>
      </c>
      <c r="AC417" s="10"/>
      <c r="AD417" s="10" t="str">
        <f t="shared" si="30"/>
        <v>ListDescArt263_Alta_N/A</v>
      </c>
      <c r="AE417" s="10" t="s">
        <v>1316</v>
      </c>
      <c r="AF417" s="10" t="s">
        <v>78</v>
      </c>
      <c r="AG417" s="31" t="s">
        <v>27</v>
      </c>
      <c r="AH417" s="11" t="s">
        <v>81</v>
      </c>
      <c r="AI417" s="12">
        <v>12</v>
      </c>
      <c r="AJ417" s="50" t="s">
        <v>1909</v>
      </c>
    </row>
    <row r="418" ht="14.25" customHeight="1" spans="8:36" x14ac:dyDescent="0.25">
      <c r="H418" s="10"/>
      <c r="I418" s="10" t="s">
        <v>1928</v>
      </c>
      <c r="J418" s="10" t="s">
        <v>26</v>
      </c>
      <c r="K418" s="30" t="s">
        <v>27</v>
      </c>
      <c r="L418" s="10" t="s">
        <v>1929</v>
      </c>
      <c r="M418" s="10" t="s">
        <v>1930</v>
      </c>
      <c r="N418" s="10" t="s">
        <v>46</v>
      </c>
      <c r="O418" s="10" t="s">
        <v>31</v>
      </c>
      <c r="AC418" s="10" t="s">
        <v>1319</v>
      </c>
      <c r="AD418" s="10" t="str">
        <f t="shared" si="30"/>
        <v>ListDescArt264_Baixa_N/A</v>
      </c>
      <c r="AE418" s="10" t="s">
        <v>1320</v>
      </c>
      <c r="AF418" s="10" t="s">
        <v>47</v>
      </c>
      <c r="AG418" s="31" t="s">
        <v>27</v>
      </c>
      <c r="AH418" s="11" t="s">
        <v>81</v>
      </c>
      <c r="AI418" s="12">
        <v>2</v>
      </c>
      <c r="AJ418" s="50" t="s">
        <v>1901</v>
      </c>
    </row>
    <row r="419" spans="8:36" x14ac:dyDescent="0.25">
      <c r="H419" s="10"/>
      <c r="I419" s="10" t="s">
        <v>1931</v>
      </c>
      <c r="J419" s="10" t="s">
        <v>26</v>
      </c>
      <c r="K419" s="30" t="s">
        <v>27</v>
      </c>
      <c r="L419" s="10" t="s">
        <v>1932</v>
      </c>
      <c r="M419" s="10" t="s">
        <v>1933</v>
      </c>
      <c r="N419" s="10" t="s">
        <v>32</v>
      </c>
      <c r="O419" s="10" t="s">
        <v>31</v>
      </c>
      <c r="AC419" s="10"/>
      <c r="AD419" s="10" t="str">
        <f t="shared" si="30"/>
        <v>ListDescArt264_Média_N/A</v>
      </c>
      <c r="AE419" s="10" t="s">
        <v>1320</v>
      </c>
      <c r="AF419" s="10" t="s">
        <v>63</v>
      </c>
      <c r="AG419" s="31" t="s">
        <v>27</v>
      </c>
      <c r="AH419" s="11" t="s">
        <v>81</v>
      </c>
      <c r="AI419" s="12">
        <v>4</v>
      </c>
      <c r="AJ419" s="50" t="s">
        <v>1905</v>
      </c>
    </row>
    <row r="420" ht="15" customHeight="1" spans="8:36" x14ac:dyDescent="0.25">
      <c r="H420" s="10"/>
      <c r="I420" s="10" t="s">
        <v>1934</v>
      </c>
      <c r="J420" s="10" t="s">
        <v>26</v>
      </c>
      <c r="K420" s="30" t="s">
        <v>27</v>
      </c>
      <c r="L420" s="10" t="s">
        <v>1935</v>
      </c>
      <c r="M420" s="10" t="s">
        <v>1936</v>
      </c>
      <c r="N420" s="10" t="s">
        <v>32</v>
      </c>
      <c r="O420" s="10" t="s">
        <v>31</v>
      </c>
      <c r="AC420" s="10"/>
      <c r="AD420" s="10" t="str">
        <f t="shared" si="30"/>
        <v>ListDescArt264_Alta_N/A</v>
      </c>
      <c r="AE420" s="10" t="s">
        <v>1320</v>
      </c>
      <c r="AF420" s="10" t="s">
        <v>78</v>
      </c>
      <c r="AG420" s="31" t="s">
        <v>27</v>
      </c>
      <c r="AH420" s="11" t="s">
        <v>81</v>
      </c>
      <c r="AI420" s="12">
        <v>6</v>
      </c>
      <c r="AJ420" s="50" t="s">
        <v>1909</v>
      </c>
    </row>
    <row r="421" spans="8:36" x14ac:dyDescent="0.25">
      <c r="H421" s="10"/>
      <c r="I421" s="10" t="s">
        <v>1937</v>
      </c>
      <c r="J421" s="10" t="s">
        <v>26</v>
      </c>
      <c r="K421" s="30" t="s">
        <v>27</v>
      </c>
      <c r="L421" s="10" t="s">
        <v>1938</v>
      </c>
      <c r="M421" s="10" t="s">
        <v>1939</v>
      </c>
      <c r="N421" s="10" t="s">
        <v>181</v>
      </c>
      <c r="O421" s="10" t="s">
        <v>31</v>
      </c>
      <c r="AC421" s="10" t="s">
        <v>1323</v>
      </c>
      <c r="AD421" s="10" t="str">
        <f t="shared" si="30"/>
        <v>ListDescArt265_Baixa_N/A</v>
      </c>
      <c r="AE421" s="10" t="s">
        <v>1324</v>
      </c>
      <c r="AF421" s="10" t="s">
        <v>47</v>
      </c>
      <c r="AG421" s="31" t="s">
        <v>27</v>
      </c>
      <c r="AH421" s="11" t="s">
        <v>81</v>
      </c>
      <c r="AI421" s="12">
        <v>4</v>
      </c>
      <c r="AJ421" s="50" t="s">
        <v>1940</v>
      </c>
    </row>
    <row r="422" ht="16.5" customHeight="1" spans="8:36" x14ac:dyDescent="0.25">
      <c r="H422" s="10" t="s">
        <v>488</v>
      </c>
      <c r="I422" s="10" t="s">
        <v>1941</v>
      </c>
      <c r="J422" s="10" t="s">
        <v>26</v>
      </c>
      <c r="K422" s="26" t="s">
        <v>27</v>
      </c>
      <c r="L422" s="54" t="s">
        <v>1942</v>
      </c>
      <c r="M422" s="10" t="s">
        <v>1943</v>
      </c>
      <c r="N422" s="10" t="s">
        <v>32</v>
      </c>
      <c r="O422" s="10" t="s">
        <v>31</v>
      </c>
      <c r="AC422" s="10"/>
      <c r="AD422" s="10" t="str">
        <f t="shared" si="30"/>
        <v>ListDescArt265_Média_N/A</v>
      </c>
      <c r="AE422" s="10" t="s">
        <v>1324</v>
      </c>
      <c r="AF422" s="10" t="s">
        <v>63</v>
      </c>
      <c r="AG422" s="31" t="s">
        <v>27</v>
      </c>
      <c r="AH422" s="11" t="s">
        <v>81</v>
      </c>
      <c r="AI422" s="12">
        <v>8</v>
      </c>
      <c r="AJ422" s="50" t="s">
        <v>1944</v>
      </c>
    </row>
    <row r="423" spans="8:36" x14ac:dyDescent="0.25">
      <c r="H423" s="25"/>
      <c r="I423" s="10" t="s">
        <v>1945</v>
      </c>
      <c r="J423" s="10" t="s">
        <v>26</v>
      </c>
      <c r="K423" s="26" t="s">
        <v>27</v>
      </c>
      <c r="L423" s="54" t="s">
        <v>1946</v>
      </c>
      <c r="M423" s="10" t="s">
        <v>1947</v>
      </c>
      <c r="N423" s="10" t="s">
        <v>32</v>
      </c>
      <c r="O423" s="10" t="s">
        <v>31</v>
      </c>
      <c r="AC423" s="10"/>
      <c r="AD423" s="10" t="str">
        <f t="shared" si="30"/>
        <v>ListDescArt265_Alta_N/A</v>
      </c>
      <c r="AE423" s="10" t="s">
        <v>1324</v>
      </c>
      <c r="AF423" s="10" t="s">
        <v>78</v>
      </c>
      <c r="AG423" s="31" t="s">
        <v>27</v>
      </c>
      <c r="AH423" s="11" t="s">
        <v>81</v>
      </c>
      <c r="AI423" s="12">
        <v>12</v>
      </c>
      <c r="AJ423" s="50" t="s">
        <v>1948</v>
      </c>
    </row>
    <row r="424" ht="15.75" customHeight="1" spans="8:36" x14ac:dyDescent="0.25">
      <c r="H424" s="25"/>
      <c r="I424" s="10" t="s">
        <v>1949</v>
      </c>
      <c r="J424" s="10" t="s">
        <v>26</v>
      </c>
      <c r="K424" s="26" t="s">
        <v>27</v>
      </c>
      <c r="L424" s="54" t="s">
        <v>1950</v>
      </c>
      <c r="M424" s="10" t="s">
        <v>1951</v>
      </c>
      <c r="N424" s="10" t="s">
        <v>32</v>
      </c>
      <c r="O424" s="10" t="s">
        <v>31</v>
      </c>
      <c r="AC424" s="10" t="s">
        <v>1328</v>
      </c>
      <c r="AD424" s="10" t="str">
        <f t="shared" si="30"/>
        <v>ListDescArt266_Baixa_N/A</v>
      </c>
      <c r="AE424" s="10" t="s">
        <v>1329</v>
      </c>
      <c r="AF424" s="10" t="s">
        <v>47</v>
      </c>
      <c r="AG424" s="31" t="s">
        <v>27</v>
      </c>
      <c r="AH424" s="11" t="s">
        <v>81</v>
      </c>
      <c r="AI424" s="12">
        <v>2</v>
      </c>
      <c r="AJ424" s="50" t="s">
        <v>1940</v>
      </c>
    </row>
    <row r="425" spans="8:36" x14ac:dyDescent="0.25">
      <c r="H425" s="25"/>
      <c r="I425" t="s">
        <v>1952</v>
      </c>
      <c r="J425" s="10" t="s">
        <v>26</v>
      </c>
      <c r="K425" s="26" t="s">
        <v>27</v>
      </c>
      <c r="L425" s="54" t="s">
        <v>1953</v>
      </c>
      <c r="M425" s="10" t="s">
        <v>1954</v>
      </c>
      <c r="N425" s="10" t="s">
        <v>32</v>
      </c>
      <c r="O425" s="10" t="s">
        <v>31</v>
      </c>
      <c r="AC425" s="10"/>
      <c r="AD425" s="10" t="str">
        <f t="shared" si="30"/>
        <v>ListDescArt266_Média_N/A</v>
      </c>
      <c r="AE425" s="10" t="s">
        <v>1329</v>
      </c>
      <c r="AF425" s="10" t="s">
        <v>63</v>
      </c>
      <c r="AG425" s="31" t="s">
        <v>27</v>
      </c>
      <c r="AH425" s="11" t="s">
        <v>81</v>
      </c>
      <c r="AI425" s="12">
        <v>4</v>
      </c>
      <c r="AJ425" s="50" t="s">
        <v>1944</v>
      </c>
    </row>
    <row r="426" ht="13.5" customHeight="1" spans="8:36" x14ac:dyDescent="0.25">
      <c r="H426" s="25"/>
      <c r="I426" s="10" t="s">
        <v>1955</v>
      </c>
      <c r="J426" s="10" t="s">
        <v>26</v>
      </c>
      <c r="K426" s="26" t="s">
        <v>27</v>
      </c>
      <c r="L426" s="54" t="s">
        <v>1956</v>
      </c>
      <c r="M426" s="10" t="s">
        <v>1957</v>
      </c>
      <c r="N426" s="10" t="s">
        <v>32</v>
      </c>
      <c r="O426" s="10" t="s">
        <v>31</v>
      </c>
      <c r="AC426" s="10"/>
      <c r="AD426" s="10" t="str">
        <f t="shared" si="30"/>
        <v>ListDescArt266_Alta_N/A</v>
      </c>
      <c r="AE426" s="10" t="s">
        <v>1329</v>
      </c>
      <c r="AF426" s="10" t="s">
        <v>78</v>
      </c>
      <c r="AG426" s="31" t="s">
        <v>27</v>
      </c>
      <c r="AH426" s="11" t="s">
        <v>81</v>
      </c>
      <c r="AI426" s="12">
        <v>6</v>
      </c>
      <c r="AJ426" s="50" t="s">
        <v>1948</v>
      </c>
    </row>
    <row r="427" spans="8:36" x14ac:dyDescent="0.25">
      <c r="H427" s="25"/>
      <c r="I427" t="s">
        <v>1958</v>
      </c>
      <c r="J427" s="10" t="s">
        <v>26</v>
      </c>
      <c r="K427" s="26" t="s">
        <v>27</v>
      </c>
      <c r="L427" s="54" t="s">
        <v>1959</v>
      </c>
      <c r="M427" s="10" t="s">
        <v>1960</v>
      </c>
      <c r="N427" s="10" t="s">
        <v>32</v>
      </c>
      <c r="O427" s="10" t="s">
        <v>31</v>
      </c>
      <c r="AC427" s="10" t="s">
        <v>1333</v>
      </c>
      <c r="AD427" s="10" t="str">
        <f t="shared" si="30"/>
        <v>ListDescArt267_Baixa_N/A</v>
      </c>
      <c r="AE427" s="10" t="s">
        <v>1334</v>
      </c>
      <c r="AF427" s="10" t="s">
        <v>47</v>
      </c>
      <c r="AG427" s="31" t="s">
        <v>27</v>
      </c>
      <c r="AH427" s="11" t="s">
        <v>81</v>
      </c>
      <c r="AI427" s="12">
        <v>4</v>
      </c>
      <c r="AJ427" s="50" t="s">
        <v>1961</v>
      </c>
    </row>
    <row r="428" spans="8:36" x14ac:dyDescent="0.25">
      <c r="H428" s="25"/>
      <c r="I428" s="10" t="s">
        <v>1962</v>
      </c>
      <c r="J428" s="10" t="s">
        <v>26</v>
      </c>
      <c r="K428" s="26" t="s">
        <v>27</v>
      </c>
      <c r="L428" s="54" t="s">
        <v>1963</v>
      </c>
      <c r="M428" s="10" t="s">
        <v>1964</v>
      </c>
      <c r="N428" s="10" t="s">
        <v>32</v>
      </c>
      <c r="O428" s="10" t="s">
        <v>31</v>
      </c>
      <c r="AC428" s="10"/>
      <c r="AD428" s="10" t="str">
        <f t="shared" si="30"/>
        <v>ListDescArt267_Média_N/A</v>
      </c>
      <c r="AE428" s="10" t="s">
        <v>1334</v>
      </c>
      <c r="AF428" s="10" t="s">
        <v>63</v>
      </c>
      <c r="AG428" s="31" t="s">
        <v>27</v>
      </c>
      <c r="AH428" s="11" t="s">
        <v>81</v>
      </c>
      <c r="AI428" s="12">
        <v>8</v>
      </c>
      <c r="AJ428" s="50" t="s">
        <v>1965</v>
      </c>
    </row>
    <row r="429" spans="8:36" x14ac:dyDescent="0.25">
      <c r="H429" s="44"/>
      <c r="I429" s="35" t="s">
        <v>1966</v>
      </c>
      <c r="J429" s="44" t="s">
        <v>26</v>
      </c>
      <c r="K429" s="1" t="s">
        <v>27</v>
      </c>
      <c r="L429" s="59" t="s">
        <v>1967</v>
      </c>
      <c r="M429" s="44" t="s">
        <v>1968</v>
      </c>
      <c r="N429" s="44" t="s">
        <v>32</v>
      </c>
      <c r="O429" s="44" t="s">
        <v>31</v>
      </c>
      <c r="AC429" s="10"/>
      <c r="AD429" s="10" t="str">
        <f t="shared" si="30"/>
        <v>ListDescArt267_Alta_N/A</v>
      </c>
      <c r="AE429" s="10" t="s">
        <v>1334</v>
      </c>
      <c r="AF429" s="10" t="s">
        <v>78</v>
      </c>
      <c r="AG429" s="31" t="s">
        <v>27</v>
      </c>
      <c r="AH429" s="11" t="s">
        <v>81</v>
      </c>
      <c r="AI429" s="12">
        <v>12</v>
      </c>
      <c r="AJ429" s="50" t="s">
        <v>1969</v>
      </c>
    </row>
    <row r="430" spans="8:36" x14ac:dyDescent="0.25">
      <c r="H430" s="25" t="s">
        <v>496</v>
      </c>
      <c r="I430" s="50" t="s">
        <v>1970</v>
      </c>
      <c r="J430" s="10" t="s">
        <v>26</v>
      </c>
      <c r="K430" s="26" t="s">
        <v>27</v>
      </c>
      <c r="L430" s="54" t="s">
        <v>1971</v>
      </c>
      <c r="M430" s="10" t="s">
        <v>1972</v>
      </c>
      <c r="N430" s="10" t="s">
        <v>32</v>
      </c>
      <c r="O430" s="10" t="s">
        <v>31</v>
      </c>
      <c r="AC430" s="10" t="s">
        <v>1338</v>
      </c>
      <c r="AD430" s="10" t="str">
        <f t="shared" si="30"/>
        <v>ListDescArt268_Baixa_N/A</v>
      </c>
      <c r="AE430" s="10" t="s">
        <v>1339</v>
      </c>
      <c r="AF430" s="10" t="s">
        <v>47</v>
      </c>
      <c r="AG430" s="31" t="s">
        <v>27</v>
      </c>
      <c r="AH430" s="11" t="s">
        <v>81</v>
      </c>
      <c r="AI430" s="12">
        <v>2</v>
      </c>
      <c r="AJ430" s="50" t="s">
        <v>1961</v>
      </c>
    </row>
    <row r="431" spans="8:36" x14ac:dyDescent="0.25">
      <c r="H431" s="25"/>
      <c r="I431" s="10" t="s">
        <v>1973</v>
      </c>
      <c r="J431" s="10" t="s">
        <v>26</v>
      </c>
      <c r="K431" s="26" t="s">
        <v>27</v>
      </c>
      <c r="L431" s="54" t="s">
        <v>1974</v>
      </c>
      <c r="M431" s="10" t="s">
        <v>1975</v>
      </c>
      <c r="N431" s="10" t="s">
        <v>32</v>
      </c>
      <c r="O431" s="10" t="s">
        <v>31</v>
      </c>
      <c r="AC431" s="10"/>
      <c r="AD431" s="10" t="str">
        <f t="shared" si="30"/>
        <v>ListDescArt268_Média_N/A</v>
      </c>
      <c r="AE431" s="10" t="s">
        <v>1339</v>
      </c>
      <c r="AF431" s="10" t="s">
        <v>63</v>
      </c>
      <c r="AG431" s="31" t="s">
        <v>27</v>
      </c>
      <c r="AH431" s="11" t="s">
        <v>81</v>
      </c>
      <c r="AI431" s="12">
        <v>4</v>
      </c>
      <c r="AJ431" s="50" t="s">
        <v>1965</v>
      </c>
    </row>
    <row r="432" spans="8:36" x14ac:dyDescent="0.25">
      <c r="H432" s="25"/>
      <c r="I432" s="10" t="s">
        <v>1976</v>
      </c>
      <c r="J432" s="10" t="s">
        <v>26</v>
      </c>
      <c r="K432" s="26" t="s">
        <v>27</v>
      </c>
      <c r="L432" s="54" t="s">
        <v>1977</v>
      </c>
      <c r="M432" s="10" t="s">
        <v>1978</v>
      </c>
      <c r="N432" s="10" t="s">
        <v>32</v>
      </c>
      <c r="O432" s="10" t="s">
        <v>31</v>
      </c>
      <c r="AC432" s="10"/>
      <c r="AD432" s="10" t="str">
        <f t="shared" si="30"/>
        <v>ListDescArt268_Alta_N/A</v>
      </c>
      <c r="AE432" s="10" t="s">
        <v>1339</v>
      </c>
      <c r="AF432" s="10" t="s">
        <v>78</v>
      </c>
      <c r="AG432" s="31" t="s">
        <v>27</v>
      </c>
      <c r="AH432" s="11" t="s">
        <v>81</v>
      </c>
      <c r="AI432" s="12">
        <v>6</v>
      </c>
      <c r="AJ432" s="50" t="s">
        <v>1969</v>
      </c>
    </row>
    <row r="433" spans="8:36" x14ac:dyDescent="0.25">
      <c r="H433" s="25"/>
      <c r="I433" s="10" t="s">
        <v>1979</v>
      </c>
      <c r="J433" s="10" t="s">
        <v>26</v>
      </c>
      <c r="K433" s="26" t="s">
        <v>27</v>
      </c>
      <c r="L433" s="54" t="s">
        <v>1980</v>
      </c>
      <c r="M433" s="10" t="s">
        <v>1981</v>
      </c>
      <c r="N433" s="10" t="s">
        <v>32</v>
      </c>
      <c r="O433" s="10" t="s">
        <v>31</v>
      </c>
      <c r="AC433" s="10" t="s">
        <v>1342</v>
      </c>
      <c r="AD433" s="10" t="str">
        <f t="shared" ref="AD433:AD438" si="31">CONCATENATE(AE433,"_",AF433,"_",AG433)</f>
        <v>ListDescArt164_Baixa_N/A</v>
      </c>
      <c r="AE433" s="10" t="s">
        <v>1343</v>
      </c>
      <c r="AF433" s="10" t="s">
        <v>47</v>
      </c>
      <c r="AG433" s="31" t="s">
        <v>27</v>
      </c>
      <c r="AH433" s="11" t="s">
        <v>647</v>
      </c>
      <c r="AI433" s="12">
        <v>6</v>
      </c>
      <c r="AJ433" s="50" t="s">
        <v>1982</v>
      </c>
    </row>
    <row r="434" spans="8:36" x14ac:dyDescent="0.25">
      <c r="H434" s="25"/>
      <c r="I434" s="10" t="s">
        <v>1983</v>
      </c>
      <c r="J434" s="10" t="s">
        <v>26</v>
      </c>
      <c r="K434" s="26" t="s">
        <v>27</v>
      </c>
      <c r="L434" s="54" t="s">
        <v>1984</v>
      </c>
      <c r="M434" s="10" t="s">
        <v>1985</v>
      </c>
      <c r="N434" s="10" t="s">
        <v>32</v>
      </c>
      <c r="O434" s="10" t="s">
        <v>31</v>
      </c>
      <c r="AC434" s="10"/>
      <c r="AD434" s="10" t="str">
        <f t="shared" si="31"/>
        <v>ListDescArt164_Média_N/A</v>
      </c>
      <c r="AE434" s="10" t="s">
        <v>1343</v>
      </c>
      <c r="AF434" s="10" t="s">
        <v>63</v>
      </c>
      <c r="AG434" s="31" t="s">
        <v>27</v>
      </c>
      <c r="AH434" s="11" t="s">
        <v>647</v>
      </c>
      <c r="AI434" s="12">
        <v>12</v>
      </c>
      <c r="AJ434" s="50" t="s">
        <v>1986</v>
      </c>
    </row>
    <row r="435" spans="8:36" x14ac:dyDescent="0.25">
      <c r="H435" s="25"/>
      <c r="I435" s="10" t="s">
        <v>1987</v>
      </c>
      <c r="J435" s="10" t="s">
        <v>26</v>
      </c>
      <c r="K435" s="26" t="s">
        <v>27</v>
      </c>
      <c r="L435" s="54" t="s">
        <v>1988</v>
      </c>
      <c r="M435" s="10" t="s">
        <v>1989</v>
      </c>
      <c r="N435" s="10" t="s">
        <v>32</v>
      </c>
      <c r="O435" s="10" t="s">
        <v>31</v>
      </c>
      <c r="AC435" s="10"/>
      <c r="AD435" s="10" t="str">
        <f t="shared" si="31"/>
        <v>ListDescArt164_Alta_N/A</v>
      </c>
      <c r="AE435" s="10" t="s">
        <v>1343</v>
      </c>
      <c r="AF435" s="10" t="s">
        <v>78</v>
      </c>
      <c r="AG435" s="31" t="s">
        <v>27</v>
      </c>
      <c r="AH435" s="11" t="s">
        <v>647</v>
      </c>
      <c r="AI435" s="12">
        <v>24</v>
      </c>
      <c r="AJ435" s="50" t="s">
        <v>1990</v>
      </c>
    </row>
    <row r="436" spans="8:36" x14ac:dyDescent="0.25">
      <c r="H436" s="25"/>
      <c r="I436" s="10" t="s">
        <v>1991</v>
      </c>
      <c r="J436" s="10" t="s">
        <v>26</v>
      </c>
      <c r="K436" s="26" t="s">
        <v>27</v>
      </c>
      <c r="L436" s="54" t="s">
        <v>1992</v>
      </c>
      <c r="M436" s="10" t="s">
        <v>1993</v>
      </c>
      <c r="N436" s="10" t="s">
        <v>32</v>
      </c>
      <c r="O436" s="10" t="s">
        <v>31</v>
      </c>
      <c r="AC436" s="10" t="s">
        <v>1346</v>
      </c>
      <c r="AD436" s="10" t="str">
        <f t="shared" si="31"/>
        <v>ListDescArt165_Baixa_N/A</v>
      </c>
      <c r="AE436" s="10" t="s">
        <v>1347</v>
      </c>
      <c r="AF436" s="10" t="s">
        <v>47</v>
      </c>
      <c r="AG436" s="31" t="s">
        <v>27</v>
      </c>
      <c r="AH436" s="11" t="s">
        <v>647</v>
      </c>
      <c r="AI436" s="12">
        <v>3</v>
      </c>
      <c r="AJ436" s="50" t="s">
        <v>1994</v>
      </c>
    </row>
    <row r="437" ht="28.8" customHeight="1" spans="8:36" x14ac:dyDescent="0.25">
      <c r="H437" s="25"/>
      <c r="I437" s="61" t="s">
        <v>1995</v>
      </c>
      <c r="J437" s="10" t="s">
        <v>26</v>
      </c>
      <c r="K437" s="26" t="s">
        <v>27</v>
      </c>
      <c r="L437" s="54" t="s">
        <v>1996</v>
      </c>
      <c r="M437" s="10" t="s">
        <v>1997</v>
      </c>
      <c r="N437" s="10" t="s">
        <v>32</v>
      </c>
      <c r="O437" s="10" t="s">
        <v>31</v>
      </c>
      <c r="AC437" s="10"/>
      <c r="AD437" s="10" t="str">
        <f t="shared" si="31"/>
        <v>ListDescArt165_Média_N/A</v>
      </c>
      <c r="AE437" s="10" t="s">
        <v>1347</v>
      </c>
      <c r="AF437" s="10" t="s">
        <v>63</v>
      </c>
      <c r="AG437" s="31" t="s">
        <v>27</v>
      </c>
      <c r="AH437" s="11" t="s">
        <v>647</v>
      </c>
      <c r="AI437" s="12">
        <v>6</v>
      </c>
      <c r="AJ437" s="50" t="s">
        <v>1998</v>
      </c>
    </row>
    <row r="438" spans="8:36" x14ac:dyDescent="0.25">
      <c r="H438" s="25"/>
      <c r="I438" s="10" t="s">
        <v>1999</v>
      </c>
      <c r="J438" s="10" t="s">
        <v>26</v>
      </c>
      <c r="K438" s="26" t="s">
        <v>27</v>
      </c>
      <c r="L438" s="54" t="s">
        <v>2000</v>
      </c>
      <c r="M438" s="10" t="s">
        <v>2001</v>
      </c>
      <c r="N438" s="10" t="s">
        <v>32</v>
      </c>
      <c r="O438" s="10" t="s">
        <v>31</v>
      </c>
      <c r="AC438" s="10"/>
      <c r="AD438" s="10" t="str">
        <f t="shared" si="31"/>
        <v>ListDescArt165_Alta_N/A</v>
      </c>
      <c r="AE438" s="10" t="s">
        <v>1347</v>
      </c>
      <c r="AF438" s="10" t="s">
        <v>78</v>
      </c>
      <c r="AG438" s="31" t="s">
        <v>27</v>
      </c>
      <c r="AH438" s="11" t="s">
        <v>647</v>
      </c>
      <c r="AI438" s="12">
        <v>12</v>
      </c>
      <c r="AJ438" s="50" t="s">
        <v>2002</v>
      </c>
    </row>
    <row r="439" spans="8:36" x14ac:dyDescent="0.25">
      <c r="H439" s="10"/>
      <c r="I439" s="10" t="s">
        <v>2003</v>
      </c>
      <c r="J439" s="10" t="s">
        <v>26</v>
      </c>
      <c r="K439" s="26" t="s">
        <v>27</v>
      </c>
      <c r="L439" s="54" t="s">
        <v>2004</v>
      </c>
      <c r="M439" s="10" t="s">
        <v>2005</v>
      </c>
      <c r="N439" s="10" t="s">
        <v>32</v>
      </c>
      <c r="O439" s="10" t="s">
        <v>31</v>
      </c>
      <c r="AC439" s="10" t="s">
        <v>1350</v>
      </c>
      <c r="AD439" s="10" t="str">
        <f t="shared" ref="AD439:AD485" si="32">CONCATENATE(AE439,"_",AF439,"_",AG439)</f>
        <v>ListDescArt166_Baixa_N/A</v>
      </c>
      <c r="AE439" s="10" t="s">
        <v>1351</v>
      </c>
      <c r="AF439" s="10" t="s">
        <v>47</v>
      </c>
      <c r="AG439" s="31" t="s">
        <v>27</v>
      </c>
      <c r="AH439" s="11" t="s">
        <v>2006</v>
      </c>
      <c r="AI439" s="12">
        <v>10</v>
      </c>
      <c r="AJ439" s="50" t="s">
        <v>2007</v>
      </c>
    </row>
    <row r="440" spans="8:36" x14ac:dyDescent="0.25">
      <c r="H440" s="10"/>
      <c r="I440" s="10" t="s">
        <v>2008</v>
      </c>
      <c r="J440" s="10" t="s">
        <v>26</v>
      </c>
      <c r="K440" s="26" t="s">
        <v>27</v>
      </c>
      <c r="L440" s="54" t="s">
        <v>2009</v>
      </c>
      <c r="M440" s="10" t="s">
        <v>2010</v>
      </c>
      <c r="N440" s="10" t="s">
        <v>32</v>
      </c>
      <c r="O440" s="10" t="s">
        <v>31</v>
      </c>
      <c r="AC440" s="10"/>
      <c r="AD440" s="10" t="str">
        <f t="shared" si="32"/>
        <v>ListDescArt166_Média_N/A</v>
      </c>
      <c r="AE440" s="10" t="s">
        <v>1351</v>
      </c>
      <c r="AF440" s="10" t="s">
        <v>63</v>
      </c>
      <c r="AG440" s="31" t="s">
        <v>27</v>
      </c>
      <c r="AH440" s="11" t="s">
        <v>2006</v>
      </c>
      <c r="AI440" s="12">
        <v>20</v>
      </c>
      <c r="AJ440" s="50" t="s">
        <v>2011</v>
      </c>
    </row>
    <row r="441" spans="8:36" x14ac:dyDescent="0.25">
      <c r="H441" s="10"/>
      <c r="I441" s="10" t="s">
        <v>2012</v>
      </c>
      <c r="J441" s="10" t="s">
        <v>26</v>
      </c>
      <c r="K441" s="26" t="s">
        <v>27</v>
      </c>
      <c r="L441" s="54" t="s">
        <v>2013</v>
      </c>
      <c r="M441" s="10" t="s">
        <v>2014</v>
      </c>
      <c r="N441" s="10" t="s">
        <v>32</v>
      </c>
      <c r="O441" s="10" t="s">
        <v>31</v>
      </c>
      <c r="AC441" s="10"/>
      <c r="AD441" s="10" t="str">
        <f t="shared" si="32"/>
        <v>ListDescArt166_Alta_N/A</v>
      </c>
      <c r="AE441" s="10" t="s">
        <v>1351</v>
      </c>
      <c r="AF441" s="10" t="s">
        <v>78</v>
      </c>
      <c r="AG441" s="31" t="s">
        <v>27</v>
      </c>
      <c r="AH441" s="11" t="s">
        <v>2006</v>
      </c>
      <c r="AI441" s="12">
        <v>40</v>
      </c>
      <c r="AJ441" s="50" t="s">
        <v>2015</v>
      </c>
    </row>
    <row r="442" spans="8:36" x14ac:dyDescent="0.25">
      <c r="H442" s="10"/>
      <c r="I442" s="10" t="s">
        <v>2016</v>
      </c>
      <c r="J442" s="10" t="s">
        <v>26</v>
      </c>
      <c r="K442" s="26" t="s">
        <v>27</v>
      </c>
      <c r="L442" s="54" t="s">
        <v>2017</v>
      </c>
      <c r="M442" s="10" t="s">
        <v>2018</v>
      </c>
      <c r="N442" s="10" t="s">
        <v>32</v>
      </c>
      <c r="O442" s="10" t="s">
        <v>31</v>
      </c>
      <c r="AC442" s="10" t="s">
        <v>1353</v>
      </c>
      <c r="AD442" s="10" t="str">
        <f t="shared" si="32"/>
        <v>ListDescArt167_Baixa_N/A</v>
      </c>
      <c r="AE442" s="10" t="s">
        <v>1354</v>
      </c>
      <c r="AF442" s="10" t="s">
        <v>47</v>
      </c>
      <c r="AG442" s="31" t="s">
        <v>27</v>
      </c>
      <c r="AH442" s="11" t="s">
        <v>2006</v>
      </c>
      <c r="AI442" s="12">
        <v>5</v>
      </c>
      <c r="AJ442" s="50" t="s">
        <v>2019</v>
      </c>
    </row>
    <row r="443" spans="8:36" x14ac:dyDescent="0.25">
      <c r="H443" s="10"/>
      <c r="I443" s="10" t="s">
        <v>2020</v>
      </c>
      <c r="J443" s="10" t="s">
        <v>26</v>
      </c>
      <c r="K443" s="26" t="s">
        <v>27</v>
      </c>
      <c r="L443" s="54" t="s">
        <v>2021</v>
      </c>
      <c r="M443" s="57" t="s">
        <v>2022</v>
      </c>
      <c r="N443" s="10" t="s">
        <v>32</v>
      </c>
      <c r="O443" s="10" t="s">
        <v>31</v>
      </c>
      <c r="AC443" s="10"/>
      <c r="AD443" s="10" t="str">
        <f t="shared" si="32"/>
        <v>ListDescArt167_Média_N/A</v>
      </c>
      <c r="AE443" s="10" t="s">
        <v>1354</v>
      </c>
      <c r="AF443" s="10" t="s">
        <v>63</v>
      </c>
      <c r="AG443" s="31" t="s">
        <v>27</v>
      </c>
      <c r="AH443" s="11" t="s">
        <v>2006</v>
      </c>
      <c r="AI443" s="12">
        <v>10</v>
      </c>
      <c r="AJ443" s="50" t="s">
        <v>2011</v>
      </c>
    </row>
    <row r="444" spans="8:36" x14ac:dyDescent="0.25">
      <c r="H444" s="10"/>
      <c r="I444" s="10" t="s">
        <v>2023</v>
      </c>
      <c r="J444" s="10" t="s">
        <v>26</v>
      </c>
      <c r="K444" s="26" t="s">
        <v>27</v>
      </c>
      <c r="L444" s="54" t="s">
        <v>2024</v>
      </c>
      <c r="M444" s="10" t="s">
        <v>2025</v>
      </c>
      <c r="N444" s="10" t="s">
        <v>32</v>
      </c>
      <c r="O444" s="10" t="s">
        <v>31</v>
      </c>
      <c r="AC444" s="10"/>
      <c r="AD444" s="10" t="str">
        <f t="shared" si="32"/>
        <v>ListDescArt167_Alta_N/A</v>
      </c>
      <c r="AE444" s="10" t="s">
        <v>1354</v>
      </c>
      <c r="AF444" s="10" t="s">
        <v>78</v>
      </c>
      <c r="AG444" s="31" t="s">
        <v>27</v>
      </c>
      <c r="AH444" s="11" t="s">
        <v>2006</v>
      </c>
      <c r="AI444" s="12">
        <v>20</v>
      </c>
      <c r="AJ444" s="50" t="s">
        <v>2026</v>
      </c>
    </row>
    <row r="445" spans="8:36" x14ac:dyDescent="0.25">
      <c r="H445" s="10"/>
      <c r="I445" s="10" t="s">
        <v>2027</v>
      </c>
      <c r="J445" s="10" t="s">
        <v>26</v>
      </c>
      <c r="K445" s="26" t="s">
        <v>27</v>
      </c>
      <c r="L445" s="54" t="s">
        <v>2028</v>
      </c>
      <c r="M445" s="10" t="s">
        <v>2029</v>
      </c>
      <c r="N445" s="10" t="s">
        <v>32</v>
      </c>
      <c r="O445" s="10" t="s">
        <v>31</v>
      </c>
      <c r="AC445" s="10" t="s">
        <v>1356</v>
      </c>
      <c r="AD445" s="10" t="str">
        <f t="shared" si="32"/>
        <v>ListDescArt168_Baixa_N/A</v>
      </c>
      <c r="AE445" s="10" t="s">
        <v>1357</v>
      </c>
      <c r="AF445" s="10" t="s">
        <v>47</v>
      </c>
      <c r="AG445" s="31" t="s">
        <v>27</v>
      </c>
      <c r="AH445" s="11" t="s">
        <v>231</v>
      </c>
      <c r="AI445" s="12">
        <v>6</v>
      </c>
      <c r="AJ445" s="50" t="s">
        <v>2030</v>
      </c>
    </row>
    <row r="446" spans="8:36" x14ac:dyDescent="0.25">
      <c r="H446" s="10"/>
      <c r="I446" s="10" t="s">
        <v>2031</v>
      </c>
      <c r="J446" s="10" t="s">
        <v>26</v>
      </c>
      <c r="K446" s="26" t="s">
        <v>27</v>
      </c>
      <c r="L446" s="54" t="s">
        <v>2032</v>
      </c>
      <c r="M446" s="10" t="s">
        <v>2033</v>
      </c>
      <c r="N446" s="10" t="s">
        <v>32</v>
      </c>
      <c r="O446" s="10" t="s">
        <v>31</v>
      </c>
      <c r="AC446" s="10"/>
      <c r="AD446" s="10" t="str">
        <f t="shared" si="32"/>
        <v>ListDescArt168_Média_N/A</v>
      </c>
      <c r="AE446" s="10" t="s">
        <v>1357</v>
      </c>
      <c r="AF446" s="10" t="s">
        <v>63</v>
      </c>
      <c r="AG446" s="31" t="s">
        <v>27</v>
      </c>
      <c r="AH446" s="11" t="s">
        <v>231</v>
      </c>
      <c r="AI446" s="12">
        <v>12</v>
      </c>
      <c r="AJ446" s="50" t="s">
        <v>2034</v>
      </c>
    </row>
    <row r="447" spans="8:36" x14ac:dyDescent="0.25">
      <c r="H447" s="10"/>
      <c r="I447" s="10" t="s">
        <v>2035</v>
      </c>
      <c r="J447" s="10" t="s">
        <v>26</v>
      </c>
      <c r="K447" s="26" t="s">
        <v>27</v>
      </c>
      <c r="L447" s="54" t="s">
        <v>2036</v>
      </c>
      <c r="M447" s="10" t="s">
        <v>2037</v>
      </c>
      <c r="N447" s="10" t="s">
        <v>32</v>
      </c>
      <c r="O447" s="10" t="s">
        <v>31</v>
      </c>
      <c r="AC447" s="10"/>
      <c r="AD447" s="10" t="str">
        <f t="shared" si="32"/>
        <v>ListDescArt168_Alta_N/A</v>
      </c>
      <c r="AE447" s="10" t="s">
        <v>1357</v>
      </c>
      <c r="AF447" s="10" t="s">
        <v>78</v>
      </c>
      <c r="AG447" s="31" t="s">
        <v>27</v>
      </c>
      <c r="AH447" s="11" t="s">
        <v>231</v>
      </c>
      <c r="AI447" s="12">
        <v>20</v>
      </c>
      <c r="AJ447" s="50" t="s">
        <v>2038</v>
      </c>
    </row>
    <row r="448" spans="29:36" x14ac:dyDescent="0.25">
      <c r="AC448" s="10"/>
      <c r="AD448" s="10" t="str">
        <f t="shared" si="32"/>
        <v>ListDescArt168_Muito Alta_N/A</v>
      </c>
      <c r="AE448" s="10" t="s">
        <v>1357</v>
      </c>
      <c r="AF448" s="10" t="s">
        <v>168</v>
      </c>
      <c r="AG448" s="31" t="s">
        <v>27</v>
      </c>
      <c r="AH448" s="11" t="s">
        <v>231</v>
      </c>
      <c r="AI448" s="12">
        <v>30</v>
      </c>
      <c r="AJ448" s="50" t="s">
        <v>2039</v>
      </c>
    </row>
    <row r="449" spans="29:36" x14ac:dyDescent="0.25">
      <c r="AC449" s="10" t="s">
        <v>1359</v>
      </c>
      <c r="AD449" s="10" t="str">
        <f t="shared" si="32"/>
        <v>ListDescArt169_Baixa_N/A</v>
      </c>
      <c r="AE449" s="10" t="s">
        <v>1360</v>
      </c>
      <c r="AF449" s="10" t="s">
        <v>47</v>
      </c>
      <c r="AG449" s="31" t="s">
        <v>27</v>
      </c>
      <c r="AH449" s="11" t="s">
        <v>231</v>
      </c>
      <c r="AI449" s="12">
        <v>3</v>
      </c>
      <c r="AJ449" s="50" t="s">
        <v>2040</v>
      </c>
    </row>
    <row r="450" spans="29:36" x14ac:dyDescent="0.25">
      <c r="AC450" s="10"/>
      <c r="AD450" s="10" t="str">
        <f t="shared" si="32"/>
        <v>ListDescArt169_Média_N/A</v>
      </c>
      <c r="AE450" s="10" t="s">
        <v>1360</v>
      </c>
      <c r="AF450" s="10" t="s">
        <v>63</v>
      </c>
      <c r="AG450" s="31" t="s">
        <v>27</v>
      </c>
      <c r="AH450" s="11" t="s">
        <v>231</v>
      </c>
      <c r="AI450" s="12">
        <v>6</v>
      </c>
      <c r="AJ450" s="50" t="s">
        <v>2041</v>
      </c>
    </row>
    <row r="451" spans="29:36" x14ac:dyDescent="0.25">
      <c r="AC451" s="10"/>
      <c r="AD451" s="10" t="str">
        <f t="shared" si="32"/>
        <v>ListDescArt169_Alta_N/A</v>
      </c>
      <c r="AE451" s="10" t="s">
        <v>1360</v>
      </c>
      <c r="AF451" s="10" t="s">
        <v>78</v>
      </c>
      <c r="AG451" s="31" t="s">
        <v>27</v>
      </c>
      <c r="AH451" s="11" t="s">
        <v>231</v>
      </c>
      <c r="AI451" s="12">
        <v>10</v>
      </c>
      <c r="AJ451" s="50" t="s">
        <v>2042</v>
      </c>
    </row>
    <row r="452" spans="29:36" x14ac:dyDescent="0.25">
      <c r="AC452" s="10"/>
      <c r="AD452" s="10" t="str">
        <f t="shared" si="32"/>
        <v>ListDescArt169_Muito Alta_N/A</v>
      </c>
      <c r="AE452" s="10" t="s">
        <v>1360</v>
      </c>
      <c r="AF452" s="10" t="s">
        <v>168</v>
      </c>
      <c r="AG452" s="31" t="s">
        <v>27</v>
      </c>
      <c r="AH452" s="11" t="s">
        <v>231</v>
      </c>
      <c r="AI452" s="12">
        <v>15</v>
      </c>
      <c r="AJ452" s="50" t="s">
        <v>2039</v>
      </c>
    </row>
    <row r="453" spans="29:36" x14ac:dyDescent="0.25">
      <c r="AC453" s="10" t="s">
        <v>1362</v>
      </c>
      <c r="AD453" s="10" t="str">
        <f t="shared" si="32"/>
        <v>ListDescArt170_N/A_N/A</v>
      </c>
      <c r="AE453" s="10" t="s">
        <v>1363</v>
      </c>
      <c r="AF453" s="10" t="s">
        <v>27</v>
      </c>
      <c r="AG453" s="31" t="s">
        <v>27</v>
      </c>
      <c r="AH453" s="11" t="s">
        <v>2043</v>
      </c>
      <c r="AI453" s="12">
        <v>1</v>
      </c>
      <c r="AJ453" s="50" t="s">
        <v>2044</v>
      </c>
    </row>
    <row r="454" spans="29:36" x14ac:dyDescent="0.25">
      <c r="AC454" s="10" t="s">
        <v>1366</v>
      </c>
      <c r="AD454" s="10" t="str">
        <f t="shared" si="32"/>
        <v>ListDescArt171_N/A_N/A</v>
      </c>
      <c r="AE454" s="10" t="s">
        <v>1367</v>
      </c>
      <c r="AF454" s="10" t="s">
        <v>27</v>
      </c>
      <c r="AG454" s="31" t="s">
        <v>27</v>
      </c>
      <c r="AH454" s="11" t="s">
        <v>2043</v>
      </c>
      <c r="AI454" s="12">
        <v>0.5</v>
      </c>
      <c r="AJ454" s="50" t="s">
        <v>2045</v>
      </c>
    </row>
    <row r="455" spans="29:36" x14ac:dyDescent="0.25">
      <c r="AC455" s="10" t="s">
        <v>1370</v>
      </c>
      <c r="AD455" s="10" t="str">
        <f t="shared" si="32"/>
        <v>ListDescArt172_Baixa_N/A</v>
      </c>
      <c r="AE455" s="10" t="s">
        <v>1371</v>
      </c>
      <c r="AF455" s="10" t="s">
        <v>47</v>
      </c>
      <c r="AG455" s="31" t="s">
        <v>27</v>
      </c>
      <c r="AH455" s="11" t="s">
        <v>2046</v>
      </c>
      <c r="AI455" s="12">
        <v>10</v>
      </c>
      <c r="AJ455" s="50" t="s">
        <v>2047</v>
      </c>
    </row>
    <row r="456" spans="29:36" x14ac:dyDescent="0.25">
      <c r="AC456" s="10"/>
      <c r="AD456" s="10" t="str">
        <f t="shared" si="32"/>
        <v>ListDescArt172_Média_N/A</v>
      </c>
      <c r="AE456" s="10" t="s">
        <v>1371</v>
      </c>
      <c r="AF456" s="10" t="s">
        <v>63</v>
      </c>
      <c r="AG456" s="31" t="s">
        <v>27</v>
      </c>
      <c r="AH456" s="11" t="s">
        <v>2046</v>
      </c>
      <c r="AI456" s="12">
        <v>20</v>
      </c>
      <c r="AJ456" s="50" t="s">
        <v>2048</v>
      </c>
    </row>
    <row r="457" spans="29:36" x14ac:dyDescent="0.25">
      <c r="AC457" s="10"/>
      <c r="AD457" s="10" t="str">
        <f t="shared" si="32"/>
        <v>ListDescArt172_Alta_N/A</v>
      </c>
      <c r="AE457" s="10" t="s">
        <v>1371</v>
      </c>
      <c r="AF457" s="10" t="s">
        <v>78</v>
      </c>
      <c r="AG457" s="31" t="s">
        <v>27</v>
      </c>
      <c r="AH457" s="11" t="s">
        <v>2046</v>
      </c>
      <c r="AI457" s="12">
        <v>30</v>
      </c>
      <c r="AJ457" s="50" t="s">
        <v>2049</v>
      </c>
    </row>
    <row r="458" spans="29:36" x14ac:dyDescent="0.25">
      <c r="AC458" s="10" t="s">
        <v>1373</v>
      </c>
      <c r="AD458" s="10" t="str">
        <f t="shared" si="32"/>
        <v>ListDescArt173_Baixa_N/A</v>
      </c>
      <c r="AE458" s="10" t="s">
        <v>1374</v>
      </c>
      <c r="AF458" s="10" t="s">
        <v>47</v>
      </c>
      <c r="AG458" s="31" t="s">
        <v>27</v>
      </c>
      <c r="AH458" s="11" t="s">
        <v>514</v>
      </c>
      <c r="AI458" s="12">
        <v>10</v>
      </c>
      <c r="AJ458" s="50" t="s">
        <v>2050</v>
      </c>
    </row>
    <row r="459" spans="29:36" x14ac:dyDescent="0.25">
      <c r="AC459" s="10"/>
      <c r="AD459" s="10" t="str">
        <f t="shared" si="32"/>
        <v>ListDescArt173_Alta_N/A</v>
      </c>
      <c r="AE459" s="10" t="s">
        <v>1374</v>
      </c>
      <c r="AF459" s="10" t="s">
        <v>78</v>
      </c>
      <c r="AG459" s="31" t="s">
        <v>27</v>
      </c>
      <c r="AH459" s="11" t="s">
        <v>514</v>
      </c>
      <c r="AI459" s="12">
        <v>20</v>
      </c>
      <c r="AJ459" s="50" t="s">
        <v>2051</v>
      </c>
    </row>
    <row r="460" spans="29:36" x14ac:dyDescent="0.25">
      <c r="AC460" s="10" t="s">
        <v>1376</v>
      </c>
      <c r="AD460" s="10" t="str">
        <f t="shared" si="32"/>
        <v>ListDescArt174_N/A_N/A</v>
      </c>
      <c r="AE460" s="10" t="s">
        <v>1377</v>
      </c>
      <c r="AF460" s="10" t="s">
        <v>27</v>
      </c>
      <c r="AG460" s="31" t="s">
        <v>27</v>
      </c>
      <c r="AH460" s="11" t="s">
        <v>2052</v>
      </c>
      <c r="AI460" s="12">
        <v>40</v>
      </c>
      <c r="AJ460" s="50" t="s">
        <v>2053</v>
      </c>
    </row>
    <row r="461" spans="29:36" x14ac:dyDescent="0.25">
      <c r="AC461" s="10" t="s">
        <v>1379</v>
      </c>
      <c r="AD461" s="10" t="str">
        <f t="shared" si="32"/>
        <v>ListDescArt175_N/A_N/A</v>
      </c>
      <c r="AE461" s="10" t="s">
        <v>1380</v>
      </c>
      <c r="AF461" s="10" t="s">
        <v>27</v>
      </c>
      <c r="AG461" s="31" t="s">
        <v>27</v>
      </c>
      <c r="AH461" s="11" t="s">
        <v>2054</v>
      </c>
      <c r="AI461" s="12">
        <v>4</v>
      </c>
      <c r="AJ461" s="50" t="s">
        <v>2055</v>
      </c>
    </row>
    <row r="462" spans="29:36" x14ac:dyDescent="0.25">
      <c r="AC462" s="10" t="s">
        <v>1382</v>
      </c>
      <c r="AD462" s="10" t="str">
        <f t="shared" si="32"/>
        <v>ListDescArt176_N/A_N/A</v>
      </c>
      <c r="AE462" s="10" t="s">
        <v>1383</v>
      </c>
      <c r="AF462" s="10" t="s">
        <v>27</v>
      </c>
      <c r="AG462" s="31" t="s">
        <v>27</v>
      </c>
      <c r="AH462" s="11" t="s">
        <v>2056</v>
      </c>
      <c r="AI462" s="12">
        <v>4</v>
      </c>
      <c r="AJ462" s="50" t="s">
        <v>2057</v>
      </c>
    </row>
    <row r="463" spans="29:36" x14ac:dyDescent="0.25">
      <c r="AC463" s="10" t="s">
        <v>1387</v>
      </c>
      <c r="AD463" s="10" t="str">
        <f t="shared" si="32"/>
        <v>ListDescArt177_N/A_N/A</v>
      </c>
      <c r="AE463" s="10" t="s">
        <v>1388</v>
      </c>
      <c r="AF463" s="10" t="s">
        <v>27</v>
      </c>
      <c r="AG463" s="31" t="s">
        <v>27</v>
      </c>
      <c r="AH463" s="11" t="s">
        <v>2058</v>
      </c>
      <c r="AI463" s="12">
        <v>40</v>
      </c>
      <c r="AJ463" s="50" t="s">
        <v>2059</v>
      </c>
    </row>
    <row r="464" spans="29:36" x14ac:dyDescent="0.25">
      <c r="AC464" s="10" t="s">
        <v>1391</v>
      </c>
      <c r="AD464" s="10" t="str">
        <f t="shared" si="32"/>
        <v>ListDescArt178_N/A_N/A</v>
      </c>
      <c r="AE464" s="10" t="s">
        <v>1392</v>
      </c>
      <c r="AF464" s="10" t="s">
        <v>27</v>
      </c>
      <c r="AG464" s="31" t="s">
        <v>27</v>
      </c>
      <c r="AH464" s="11" t="s">
        <v>430</v>
      </c>
      <c r="AI464" s="12">
        <v>20</v>
      </c>
      <c r="AJ464" s="50" t="s">
        <v>2060</v>
      </c>
    </row>
    <row r="465" spans="29:36" x14ac:dyDescent="0.25">
      <c r="AC465" s="10" t="s">
        <v>1394</v>
      </c>
      <c r="AD465" s="10" t="str">
        <f t="shared" si="32"/>
        <v>ListDescArt179_N/A_N/A</v>
      </c>
      <c r="AE465" s="10" t="s">
        <v>1395</v>
      </c>
      <c r="AF465" s="10" t="s">
        <v>27</v>
      </c>
      <c r="AG465" s="31" t="s">
        <v>27</v>
      </c>
      <c r="AH465" s="11" t="s">
        <v>2061</v>
      </c>
      <c r="AI465" s="12">
        <v>48</v>
      </c>
      <c r="AJ465" s="50" t="s">
        <v>2062</v>
      </c>
    </row>
    <row r="466" spans="29:36" x14ac:dyDescent="0.25">
      <c r="AC466" s="10" t="s">
        <v>1398</v>
      </c>
      <c r="AD466" s="10" t="str">
        <f t="shared" si="32"/>
        <v>ListDescArt180_Baixa_N/A</v>
      </c>
      <c r="AE466" s="10" t="s">
        <v>1399</v>
      </c>
      <c r="AF466" s="10" t="s">
        <v>47</v>
      </c>
      <c r="AG466" s="31" t="s">
        <v>27</v>
      </c>
      <c r="AH466" s="11" t="s">
        <v>2063</v>
      </c>
      <c r="AI466" s="12">
        <v>1</v>
      </c>
      <c r="AJ466" s="50" t="s">
        <v>2064</v>
      </c>
    </row>
    <row r="467" spans="29:36" x14ac:dyDescent="0.25">
      <c r="AC467" s="10"/>
      <c r="AD467" s="10" t="str">
        <f t="shared" si="32"/>
        <v>ListDescArt180_Alta_N/A</v>
      </c>
      <c r="AE467" s="10" t="s">
        <v>1399</v>
      </c>
      <c r="AF467" s="10" t="s">
        <v>78</v>
      </c>
      <c r="AG467" s="31" t="s">
        <v>27</v>
      </c>
      <c r="AH467" s="11" t="s">
        <v>2063</v>
      </c>
      <c r="AI467" s="12">
        <v>4</v>
      </c>
      <c r="AJ467" s="50" t="s">
        <v>2065</v>
      </c>
    </row>
    <row r="468" spans="29:36" x14ac:dyDescent="0.25">
      <c r="AC468" s="10" t="s">
        <v>1402</v>
      </c>
      <c r="AD468" s="10" t="str">
        <f t="shared" si="32"/>
        <v>ListDescArt181_N/A_N/A</v>
      </c>
      <c r="AE468" s="10" t="s">
        <v>1403</v>
      </c>
      <c r="AF468" s="10" t="s">
        <v>27</v>
      </c>
      <c r="AG468" s="31" t="s">
        <v>27</v>
      </c>
      <c r="AH468" s="11" t="s">
        <v>2061</v>
      </c>
      <c r="AI468" s="12">
        <v>16</v>
      </c>
      <c r="AJ468" s="50" t="s">
        <v>2066</v>
      </c>
    </row>
    <row r="469" spans="29:36" x14ac:dyDescent="0.25">
      <c r="AC469" s="10" t="s">
        <v>1405</v>
      </c>
      <c r="AD469" s="10" t="str">
        <f t="shared" si="32"/>
        <v>ListDescArt182_N/A_N/A</v>
      </c>
      <c r="AE469" s="10" t="s">
        <v>1406</v>
      </c>
      <c r="AF469" s="10" t="s">
        <v>27</v>
      </c>
      <c r="AG469" s="31" t="s">
        <v>27</v>
      </c>
      <c r="AH469" s="11" t="s">
        <v>2067</v>
      </c>
      <c r="AI469" s="12">
        <v>30</v>
      </c>
      <c r="AJ469" s="50" t="s">
        <v>2068</v>
      </c>
    </row>
    <row r="470" spans="29:36" x14ac:dyDescent="0.25">
      <c r="AC470" s="10" t="s">
        <v>1410</v>
      </c>
      <c r="AD470" s="10" t="str">
        <f t="shared" si="32"/>
        <v>ListDescArt183_N/A_N/A</v>
      </c>
      <c r="AE470" s="10" t="s">
        <v>1411</v>
      </c>
      <c r="AF470" s="10" t="s">
        <v>27</v>
      </c>
      <c r="AG470" s="31" t="s">
        <v>27</v>
      </c>
      <c r="AH470" s="11" t="s">
        <v>209</v>
      </c>
      <c r="AI470" s="12">
        <v>24</v>
      </c>
      <c r="AJ470" s="50" t="s">
        <v>2069</v>
      </c>
    </row>
    <row r="471" spans="29:36" x14ac:dyDescent="0.25">
      <c r="AC471" s="10" t="s">
        <v>1414</v>
      </c>
      <c r="AD471" s="10" t="str">
        <f t="shared" si="32"/>
        <v>ListDescArt184_N/A_N/A</v>
      </c>
      <c r="AE471" s="10" t="s">
        <v>1415</v>
      </c>
      <c r="AF471" s="10" t="s">
        <v>27</v>
      </c>
      <c r="AG471" s="31" t="s">
        <v>27</v>
      </c>
      <c r="AH471" s="11" t="s">
        <v>2070</v>
      </c>
      <c r="AI471" s="12">
        <v>8</v>
      </c>
      <c r="AJ471" s="50" t="s">
        <v>2071</v>
      </c>
    </row>
    <row r="472" spans="29:36" x14ac:dyDescent="0.25">
      <c r="AC472" s="10" t="s">
        <v>1418</v>
      </c>
      <c r="AD472" s="10" t="str">
        <f t="shared" si="32"/>
        <v>ListDescArt185_Baixa_N/A</v>
      </c>
      <c r="AE472" s="10" t="s">
        <v>1419</v>
      </c>
      <c r="AF472" s="10" t="s">
        <v>47</v>
      </c>
      <c r="AG472" s="31" t="s">
        <v>27</v>
      </c>
      <c r="AH472" s="11" t="s">
        <v>2072</v>
      </c>
      <c r="AI472" s="12">
        <v>4</v>
      </c>
      <c r="AJ472" s="50" t="s">
        <v>2073</v>
      </c>
    </row>
    <row r="473" spans="29:36" x14ac:dyDescent="0.25">
      <c r="AC473" s="10"/>
      <c r="AD473" s="10" t="str">
        <f t="shared" si="32"/>
        <v>ListDescArt185_Média_N/A</v>
      </c>
      <c r="AE473" s="10" t="s">
        <v>1419</v>
      </c>
      <c r="AF473" s="10" t="s">
        <v>63</v>
      </c>
      <c r="AG473" s="31" t="s">
        <v>27</v>
      </c>
      <c r="AH473" s="11" t="s">
        <v>2072</v>
      </c>
      <c r="AI473" s="12">
        <v>12</v>
      </c>
      <c r="AJ473" s="50" t="s">
        <v>2074</v>
      </c>
    </row>
    <row r="474" spans="29:36" x14ac:dyDescent="0.25">
      <c r="AC474" s="10"/>
      <c r="AD474" s="10" t="str">
        <f t="shared" si="32"/>
        <v>ListDescArt185_Alta_N/A</v>
      </c>
      <c r="AE474" s="10" t="s">
        <v>1419</v>
      </c>
      <c r="AF474" s="10" t="s">
        <v>78</v>
      </c>
      <c r="AG474" s="31" t="s">
        <v>27</v>
      </c>
      <c r="AH474" s="11" t="s">
        <v>2072</v>
      </c>
      <c r="AI474" s="12">
        <v>20</v>
      </c>
      <c r="AJ474" s="50" t="s">
        <v>2075</v>
      </c>
    </row>
    <row r="475" spans="29:36" x14ac:dyDescent="0.25">
      <c r="AC475" s="10" t="s">
        <v>1422</v>
      </c>
      <c r="AD475" s="10" t="str">
        <f t="shared" si="32"/>
        <v>ListDescArt186_N/A_N/A</v>
      </c>
      <c r="AE475" s="10" t="s">
        <v>1423</v>
      </c>
      <c r="AF475" s="10" t="s">
        <v>27</v>
      </c>
      <c r="AG475" s="31" t="s">
        <v>27</v>
      </c>
      <c r="AH475" s="11" t="s">
        <v>2076</v>
      </c>
      <c r="AI475" s="12">
        <v>0.5</v>
      </c>
      <c r="AJ475" s="50" t="s">
        <v>2077</v>
      </c>
    </row>
    <row r="476" spans="29:36" x14ac:dyDescent="0.25">
      <c r="AC476" s="10" t="s">
        <v>1425</v>
      </c>
      <c r="AD476" s="10" t="str">
        <f t="shared" si="32"/>
        <v>ListDescArt187_N/A_N/A</v>
      </c>
      <c r="AE476" s="10" t="s">
        <v>1426</v>
      </c>
      <c r="AF476" s="10" t="s">
        <v>27</v>
      </c>
      <c r="AG476" s="31" t="s">
        <v>27</v>
      </c>
      <c r="AH476" s="11" t="s">
        <v>2076</v>
      </c>
      <c r="AI476" s="12">
        <v>0.5</v>
      </c>
      <c r="AJ476" s="50" t="s">
        <v>2078</v>
      </c>
    </row>
    <row r="477" spans="29:36" x14ac:dyDescent="0.25">
      <c r="AC477" s="10" t="s">
        <v>1429</v>
      </c>
      <c r="AD477" s="10" t="str">
        <f t="shared" si="32"/>
        <v>ListDescArt188_N/A_N/A</v>
      </c>
      <c r="AE477" s="10" t="s">
        <v>1430</v>
      </c>
      <c r="AF477" s="10" t="s">
        <v>27</v>
      </c>
      <c r="AG477" s="31" t="s">
        <v>27</v>
      </c>
      <c r="AH477" s="11" t="s">
        <v>2079</v>
      </c>
      <c r="AI477" s="12">
        <v>2</v>
      </c>
      <c r="AJ477" s="50" t="s">
        <v>2080</v>
      </c>
    </row>
    <row r="478" spans="29:36" x14ac:dyDescent="0.25">
      <c r="AC478" s="10" t="s">
        <v>1433</v>
      </c>
      <c r="AD478" s="10" t="str">
        <f t="shared" si="32"/>
        <v>ListDescArt269_N/A_N/A</v>
      </c>
      <c r="AE478" s="10" t="s">
        <v>1434</v>
      </c>
      <c r="AF478" s="10" t="s">
        <v>27</v>
      </c>
      <c r="AG478" s="31" t="s">
        <v>27</v>
      </c>
      <c r="AH478" s="62" t="s">
        <v>1581</v>
      </c>
      <c r="AI478" s="12">
        <v>0.8</v>
      </c>
      <c r="AJ478" s="50" t="s">
        <v>2081</v>
      </c>
    </row>
    <row r="479" spans="29:36" x14ac:dyDescent="0.25">
      <c r="AC479" s="10" t="s">
        <v>1437</v>
      </c>
      <c r="AD479" s="10" t="str">
        <f t="shared" si="32"/>
        <v>ListDescArt270_N/A_N/A</v>
      </c>
      <c r="AE479" s="10" t="s">
        <v>1438</v>
      </c>
      <c r="AF479" s="10" t="s">
        <v>27</v>
      </c>
      <c r="AG479" s="31" t="s">
        <v>27</v>
      </c>
      <c r="AH479" s="11" t="s">
        <v>1145</v>
      </c>
      <c r="AI479" s="12">
        <v>1.5</v>
      </c>
      <c r="AJ479" s="50" t="s">
        <v>2082</v>
      </c>
    </row>
    <row r="480" spans="29:36" x14ac:dyDescent="0.25">
      <c r="AC480" s="10" t="s">
        <v>1440</v>
      </c>
      <c r="AD480" s="10" t="str">
        <f t="shared" si="32"/>
        <v>ListDescArt280_N/A_N/A</v>
      </c>
      <c r="AE480" s="10" t="s">
        <v>1441</v>
      </c>
      <c r="AF480" s="10" t="s">
        <v>27</v>
      </c>
      <c r="AG480" s="31" t="s">
        <v>27</v>
      </c>
      <c r="AH480" s="11" t="s">
        <v>2083</v>
      </c>
      <c r="AI480" s="12">
        <v>19</v>
      </c>
      <c r="AJ480" s="50" t="s">
        <v>2084</v>
      </c>
    </row>
    <row r="481" spans="29:36" x14ac:dyDescent="0.25">
      <c r="AC481" s="10" t="s">
        <v>1443</v>
      </c>
      <c r="AD481" s="10" t="str">
        <f t="shared" si="32"/>
        <v>ListDescArt281_N/A_N/A</v>
      </c>
      <c r="AE481" s="10" t="s">
        <v>1444</v>
      </c>
      <c r="AF481" s="10" t="s">
        <v>27</v>
      </c>
      <c r="AG481" s="31" t="s">
        <v>27</v>
      </c>
      <c r="AH481" s="11" t="s">
        <v>2083</v>
      </c>
      <c r="AI481" s="12">
        <v>17</v>
      </c>
      <c r="AJ481" s="50" t="s">
        <v>2085</v>
      </c>
    </row>
    <row r="482" spans="29:36" x14ac:dyDescent="0.25">
      <c r="AC482" s="10" t="s">
        <v>1446</v>
      </c>
      <c r="AD482" s="10" t="str">
        <f t="shared" si="32"/>
        <v>ListDescArt282_N/A_N/A</v>
      </c>
      <c r="AE482" s="10" t="s">
        <v>1447</v>
      </c>
      <c r="AF482" s="10" t="s">
        <v>27</v>
      </c>
      <c r="AG482" s="31" t="s">
        <v>27</v>
      </c>
      <c r="AH482" s="11" t="s">
        <v>2083</v>
      </c>
      <c r="AI482" s="12">
        <v>9</v>
      </c>
      <c r="AJ482" s="50" t="s">
        <v>2086</v>
      </c>
    </row>
    <row r="483" spans="29:36" x14ac:dyDescent="0.25">
      <c r="AC483" s="10" t="s">
        <v>1449</v>
      </c>
      <c r="AD483" s="10" t="str">
        <f t="shared" si="32"/>
        <v>ListDescArt283_N/A_N/A</v>
      </c>
      <c r="AE483" s="10" t="s">
        <v>1450</v>
      </c>
      <c r="AF483" s="10" t="s">
        <v>27</v>
      </c>
      <c r="AG483" s="31" t="s">
        <v>27</v>
      </c>
      <c r="AH483" s="11" t="s">
        <v>1581</v>
      </c>
      <c r="AI483" s="12">
        <v>0.5</v>
      </c>
      <c r="AJ483" s="50" t="s">
        <v>2087</v>
      </c>
    </row>
    <row r="484" spans="29:36" x14ac:dyDescent="0.25">
      <c r="AC484" s="10" t="s">
        <v>1452</v>
      </c>
      <c r="AD484" s="10" t="str">
        <f t="shared" si="32"/>
        <v>ListDescArt284_N/A_N/A</v>
      </c>
      <c r="AE484" s="10" t="s">
        <v>1453</v>
      </c>
      <c r="AF484" s="10" t="s">
        <v>27</v>
      </c>
      <c r="AG484" s="31" t="s">
        <v>27</v>
      </c>
      <c r="AH484" s="11" t="s">
        <v>2088</v>
      </c>
      <c r="AI484" s="12">
        <v>0.5</v>
      </c>
      <c r="AJ484" s="50" t="s">
        <v>2089</v>
      </c>
    </row>
    <row r="485" spans="29:36" x14ac:dyDescent="0.25">
      <c r="AC485" s="10" t="s">
        <v>1455</v>
      </c>
      <c r="AD485" s="10" t="str">
        <f t="shared" si="32"/>
        <v>ListDescArt432_N/A_N/A</v>
      </c>
      <c r="AE485" s="10" t="s">
        <v>1456</v>
      </c>
      <c r="AF485" s="10" t="s">
        <v>27</v>
      </c>
      <c r="AG485" s="31" t="s">
        <v>27</v>
      </c>
      <c r="AH485" s="34" t="s">
        <v>2090</v>
      </c>
      <c r="AI485" s="12">
        <v>75</v>
      </c>
      <c r="AJ485" s="10" t="s">
        <v>2091</v>
      </c>
    </row>
    <row r="486" spans="29:36" x14ac:dyDescent="0.25">
      <c r="AC486" s="10" t="s">
        <v>1458</v>
      </c>
      <c r="AD486" s="10" t="str">
        <f>CONCATENATE(AE486,"_",AF486,"_",AG486)</f>
        <v>ListDescArt349_N/A_N/A</v>
      </c>
      <c r="AE486" s="10" t="s">
        <v>1459</v>
      </c>
      <c r="AF486" s="10" t="s">
        <v>27</v>
      </c>
      <c r="AG486" s="31" t="s">
        <v>27</v>
      </c>
      <c r="AH486" s="34" t="s">
        <v>2092</v>
      </c>
      <c r="AI486" s="12">
        <v>1.5</v>
      </c>
      <c r="AJ486" s="10" t="s">
        <v>2093</v>
      </c>
    </row>
    <row r="487" spans="29:36" x14ac:dyDescent="0.25">
      <c r="AC487" s="10" t="s">
        <v>1461</v>
      </c>
      <c r="AD487" s="10" t="str">
        <f t="shared" ref="AD487:AD489" si="33">CONCATENATE(AE487,"_",AF487,"_",AG487)</f>
        <v>ListDescArt490_N/A_N/A</v>
      </c>
      <c r="AE487" t="s">
        <v>628</v>
      </c>
      <c r="AF487" s="10" t="s">
        <v>27</v>
      </c>
      <c r="AG487" s="31" t="s">
        <v>27</v>
      </c>
      <c r="AH487" s="3" t="s">
        <v>438</v>
      </c>
      <c r="AI487" s="4">
        <v>16</v>
      </c>
      <c r="AJ487" t="s">
        <v>2094</v>
      </c>
    </row>
    <row r="488" spans="29:36" x14ac:dyDescent="0.25">
      <c r="AC488" s="10" t="s">
        <v>1463</v>
      </c>
      <c r="AD488" s="10" t="str">
        <f t="shared" si="33"/>
        <v>ListDescArt491_N/A_N/A</v>
      </c>
      <c r="AE488" t="s">
        <v>1464</v>
      </c>
      <c r="AF488" s="10" t="s">
        <v>27</v>
      </c>
      <c r="AG488" s="31" t="s">
        <v>27</v>
      </c>
      <c r="AH488" s="3" t="s">
        <v>438</v>
      </c>
      <c r="AI488" s="4">
        <v>32</v>
      </c>
      <c r="AJ488" t="s">
        <v>2095</v>
      </c>
    </row>
    <row r="489" spans="29:36" x14ac:dyDescent="0.25">
      <c r="AC489" s="10" t="s">
        <v>1467</v>
      </c>
      <c r="AD489" s="10" t="str">
        <f t="shared" si="33"/>
        <v>ListDescArt492_N/A_N/A</v>
      </c>
      <c r="AE489" s="63" t="s">
        <v>1468</v>
      </c>
      <c r="AF489" s="10" t="s">
        <v>27</v>
      </c>
      <c r="AG489" s="31" t="s">
        <v>27</v>
      </c>
      <c r="AH489" s="3" t="s">
        <v>2096</v>
      </c>
      <c r="AI489" s="4">
        <v>20</v>
      </c>
      <c r="AJ489" t="s">
        <v>2097</v>
      </c>
    </row>
    <row r="490" spans="29:36" x14ac:dyDescent="0.25">
      <c r="AC490" s="10" t="s">
        <v>1471</v>
      </c>
      <c r="AD490" s="10" t="str">
        <f t="shared" ref="AD490:AD515" si="34">CONCATENATE(AE490,"_",AF490,"_",AG490)</f>
        <v>ListDescArt222_N/A_N/A</v>
      </c>
      <c r="AE490" s="10" t="s">
        <v>1472</v>
      </c>
      <c r="AF490" s="10" t="s">
        <v>27</v>
      </c>
      <c r="AG490" s="31" t="s">
        <v>27</v>
      </c>
      <c r="AH490" s="11" t="s">
        <v>2098</v>
      </c>
      <c r="AI490" s="12">
        <v>16</v>
      </c>
      <c r="AJ490" s="10" t="s">
        <v>2099</v>
      </c>
    </row>
    <row r="491" spans="29:36" x14ac:dyDescent="0.25">
      <c r="AC491" s="10" t="s">
        <v>1475</v>
      </c>
      <c r="AD491" s="10" t="str">
        <f t="shared" si="34"/>
        <v>ListDescArt223_N/A_N/A</v>
      </c>
      <c r="AE491" s="10" t="s">
        <v>1476</v>
      </c>
      <c r="AF491" s="10" t="s">
        <v>27</v>
      </c>
      <c r="AG491" s="31" t="s">
        <v>27</v>
      </c>
      <c r="AH491" s="11" t="s">
        <v>2098</v>
      </c>
      <c r="AI491" s="12">
        <v>5</v>
      </c>
      <c r="AJ491" s="10" t="s">
        <v>1474</v>
      </c>
    </row>
    <row r="492" spans="29:36" x14ac:dyDescent="0.25">
      <c r="AC492" s="10" t="s">
        <v>1479</v>
      </c>
      <c r="AD492" s="10" t="str">
        <f t="shared" si="34"/>
        <v>ListDescArt224_N/A_N/A</v>
      </c>
      <c r="AE492" s="10" t="s">
        <v>1480</v>
      </c>
      <c r="AF492" s="10" t="s">
        <v>27</v>
      </c>
      <c r="AG492" s="31" t="s">
        <v>27</v>
      </c>
      <c r="AH492" s="11" t="s">
        <v>2098</v>
      </c>
      <c r="AI492" s="12">
        <v>10</v>
      </c>
      <c r="AJ492" s="10" t="s">
        <v>1478</v>
      </c>
    </row>
    <row r="493" spans="29:36" x14ac:dyDescent="0.25">
      <c r="AC493" s="10" t="s">
        <v>1483</v>
      </c>
      <c r="AD493" s="10" t="str">
        <f t="shared" si="34"/>
        <v>ListDescArt225_N/A_N/A</v>
      </c>
      <c r="AE493" s="10" t="s">
        <v>1484</v>
      </c>
      <c r="AF493" s="10" t="s">
        <v>27</v>
      </c>
      <c r="AG493" s="31" t="s">
        <v>27</v>
      </c>
      <c r="AH493" s="11" t="s">
        <v>2098</v>
      </c>
      <c r="AI493" s="12">
        <v>15</v>
      </c>
      <c r="AJ493" s="10" t="s">
        <v>1482</v>
      </c>
    </row>
    <row r="494" spans="29:36" x14ac:dyDescent="0.25">
      <c r="AC494" s="10" t="s">
        <v>1487</v>
      </c>
      <c r="AD494" s="10" t="str">
        <f t="shared" si="34"/>
        <v>ListDescArt226_N/A_N/A</v>
      </c>
      <c r="AE494" s="10" t="s">
        <v>1488</v>
      </c>
      <c r="AF494" s="10" t="s">
        <v>27</v>
      </c>
      <c r="AG494" s="31" t="s">
        <v>27</v>
      </c>
      <c r="AH494" s="11" t="s">
        <v>2098</v>
      </c>
      <c r="AI494" s="12">
        <v>15</v>
      </c>
      <c r="AJ494" s="10" t="s">
        <v>1486</v>
      </c>
    </row>
    <row r="495" spans="29:36" x14ac:dyDescent="0.25">
      <c r="AC495" s="10" t="s">
        <v>1491</v>
      </c>
      <c r="AD495" s="10" t="str">
        <f t="shared" si="34"/>
        <v>ListDescArt227_N/A_N/A</v>
      </c>
      <c r="AE495" s="10" t="s">
        <v>1492</v>
      </c>
      <c r="AF495" s="10" t="s">
        <v>27</v>
      </c>
      <c r="AG495" s="31" t="s">
        <v>27</v>
      </c>
      <c r="AH495" s="11" t="s">
        <v>2098</v>
      </c>
      <c r="AI495" s="12">
        <v>6</v>
      </c>
      <c r="AJ495" s="10" t="s">
        <v>1490</v>
      </c>
    </row>
    <row r="496" spans="29:36" x14ac:dyDescent="0.25">
      <c r="AC496" s="10" t="s">
        <v>1494</v>
      </c>
      <c r="AD496" s="10" t="str">
        <f t="shared" si="34"/>
        <v>ListDescArt228_N/A_N/A</v>
      </c>
      <c r="AE496" s="10" t="s">
        <v>1495</v>
      </c>
      <c r="AF496" s="10" t="s">
        <v>27</v>
      </c>
      <c r="AG496" s="31" t="s">
        <v>27</v>
      </c>
      <c r="AH496" s="11" t="s">
        <v>2098</v>
      </c>
      <c r="AI496" s="12">
        <v>6</v>
      </c>
      <c r="AJ496" s="10" t="s">
        <v>1493</v>
      </c>
    </row>
    <row r="497" spans="29:36" x14ac:dyDescent="0.25">
      <c r="AC497" s="10" t="s">
        <v>1498</v>
      </c>
      <c r="AD497" s="10" t="str">
        <f t="shared" si="34"/>
        <v>ListDescArt229_N/A_N/A</v>
      </c>
      <c r="AE497" s="10" t="s">
        <v>1499</v>
      </c>
      <c r="AF497" s="10" t="s">
        <v>27</v>
      </c>
      <c r="AG497" s="31" t="s">
        <v>27</v>
      </c>
      <c r="AH497" s="11" t="s">
        <v>2098</v>
      </c>
      <c r="AI497" s="12">
        <v>12</v>
      </c>
      <c r="AJ497" s="10" t="s">
        <v>1497</v>
      </c>
    </row>
    <row r="498" spans="29:36" x14ac:dyDescent="0.25">
      <c r="AC498" s="10" t="s">
        <v>1501</v>
      </c>
      <c r="AD498" s="10" t="str">
        <f t="shared" si="34"/>
        <v>ListDescArt302_N/A_N/A</v>
      </c>
      <c r="AE498" s="10" t="s">
        <v>1502</v>
      </c>
      <c r="AF498" s="10" t="s">
        <v>27</v>
      </c>
      <c r="AG498" s="31" t="s">
        <v>27</v>
      </c>
      <c r="AH498" s="11" t="s">
        <v>2098</v>
      </c>
      <c r="AI498" s="12">
        <v>5</v>
      </c>
      <c r="AJ498" s="10" t="s">
        <v>2100</v>
      </c>
    </row>
    <row r="499" spans="29:36" x14ac:dyDescent="0.25">
      <c r="AC499" s="10" t="s">
        <v>1505</v>
      </c>
      <c r="AD499" s="10" t="str">
        <f t="shared" si="34"/>
        <v>ListDescArt303_N/A_N/A</v>
      </c>
      <c r="AE499" s="10" t="s">
        <v>1506</v>
      </c>
      <c r="AF499" s="10" t="s">
        <v>27</v>
      </c>
      <c r="AG499" s="31" t="s">
        <v>27</v>
      </c>
      <c r="AH499" s="11" t="s">
        <v>2098</v>
      </c>
      <c r="AI499" s="12">
        <v>10</v>
      </c>
      <c r="AJ499" s="10" t="s">
        <v>1504</v>
      </c>
    </row>
    <row r="500" spans="29:36" x14ac:dyDescent="0.25">
      <c r="AC500" s="10" t="s">
        <v>1509</v>
      </c>
      <c r="AD500" s="10" t="str">
        <f t="shared" si="34"/>
        <v>ListDescArt304_N/A_N/A</v>
      </c>
      <c r="AE500" s="10" t="s">
        <v>1510</v>
      </c>
      <c r="AF500" s="10" t="s">
        <v>27</v>
      </c>
      <c r="AG500" s="31" t="s">
        <v>27</v>
      </c>
      <c r="AH500" s="11" t="s">
        <v>2098</v>
      </c>
      <c r="AI500" s="12">
        <v>10</v>
      </c>
      <c r="AJ500" s="10" t="s">
        <v>1508</v>
      </c>
    </row>
    <row r="501" spans="29:36" x14ac:dyDescent="0.25">
      <c r="AC501" s="10" t="s">
        <v>1513</v>
      </c>
      <c r="AD501" s="10" t="str">
        <f t="shared" si="34"/>
        <v>ListDescArt305_N/A_N/A</v>
      </c>
      <c r="AE501" s="10" t="s">
        <v>1514</v>
      </c>
      <c r="AF501" s="10" t="s">
        <v>27</v>
      </c>
      <c r="AG501" s="31" t="s">
        <v>27</v>
      </c>
      <c r="AH501" s="11" t="s">
        <v>2098</v>
      </c>
      <c r="AI501" s="12">
        <v>20</v>
      </c>
      <c r="AJ501" s="10" t="s">
        <v>1512</v>
      </c>
    </row>
    <row r="502" spans="29:36" x14ac:dyDescent="0.25">
      <c r="AC502" s="10" t="s">
        <v>1517</v>
      </c>
      <c r="AD502" s="10" t="str">
        <f t="shared" si="34"/>
        <v>ListDescArt306_N/A_N/A</v>
      </c>
      <c r="AE502" s="10" t="s">
        <v>1518</v>
      </c>
      <c r="AF502" s="10" t="s">
        <v>27</v>
      </c>
      <c r="AG502" s="31" t="s">
        <v>27</v>
      </c>
      <c r="AH502" s="11" t="s">
        <v>2098</v>
      </c>
      <c r="AI502" s="12">
        <v>5</v>
      </c>
      <c r="AJ502" s="10" t="s">
        <v>2101</v>
      </c>
    </row>
    <row r="503" spans="29:36" x14ac:dyDescent="0.25">
      <c r="AC503" s="10" t="s">
        <v>1521</v>
      </c>
      <c r="AD503" s="10" t="str">
        <f t="shared" si="34"/>
        <v>ListDescArt307_N/A_N/A</v>
      </c>
      <c r="AE503" s="10" t="s">
        <v>1522</v>
      </c>
      <c r="AF503" s="10" t="s">
        <v>27</v>
      </c>
      <c r="AG503" s="31" t="s">
        <v>27</v>
      </c>
      <c r="AH503" s="11" t="s">
        <v>2098</v>
      </c>
      <c r="AI503" s="12">
        <v>12</v>
      </c>
      <c r="AJ503" s="10" t="s">
        <v>2102</v>
      </c>
    </row>
    <row r="504" spans="29:36" x14ac:dyDescent="0.25">
      <c r="AC504" s="10" t="s">
        <v>1525</v>
      </c>
      <c r="AD504" s="10" t="str">
        <f t="shared" si="34"/>
        <v>ListDescArt308_N/A_N/A</v>
      </c>
      <c r="AE504" s="10" t="s">
        <v>1526</v>
      </c>
      <c r="AF504" s="10" t="s">
        <v>27</v>
      </c>
      <c r="AG504" s="31" t="s">
        <v>27</v>
      </c>
      <c r="AH504" s="11" t="s">
        <v>2098</v>
      </c>
      <c r="AI504" s="12">
        <v>4</v>
      </c>
      <c r="AJ504" s="10" t="s">
        <v>2103</v>
      </c>
    </row>
    <row r="505" spans="29:36" x14ac:dyDescent="0.25">
      <c r="AC505" s="10" t="s">
        <v>1529</v>
      </c>
      <c r="AD505" s="10" t="str">
        <f t="shared" si="34"/>
        <v>ListDescArt309_N/A_N/A</v>
      </c>
      <c r="AE505" s="10" t="s">
        <v>1530</v>
      </c>
      <c r="AF505" s="10" t="s">
        <v>27</v>
      </c>
      <c r="AG505" s="31" t="s">
        <v>27</v>
      </c>
      <c r="AH505" s="11" t="s">
        <v>2098</v>
      </c>
      <c r="AI505" s="12">
        <v>5</v>
      </c>
      <c r="AJ505" s="10" t="s">
        <v>2104</v>
      </c>
    </row>
    <row r="506" spans="29:36" x14ac:dyDescent="0.25">
      <c r="AC506" s="10" t="s">
        <v>1533</v>
      </c>
      <c r="AD506" s="10" t="str">
        <f t="shared" si="34"/>
        <v>ListDescArt469_N/A_N/A</v>
      </c>
      <c r="AE506" s="10" t="s">
        <v>1534</v>
      </c>
      <c r="AF506" s="10" t="s">
        <v>27</v>
      </c>
      <c r="AG506" s="31" t="s">
        <v>27</v>
      </c>
      <c r="AH506" s="11" t="s">
        <v>2098</v>
      </c>
      <c r="AI506" s="12">
        <v>12</v>
      </c>
      <c r="AJ506" s="10" t="s">
        <v>2105</v>
      </c>
    </row>
    <row r="507" spans="29:36" x14ac:dyDescent="0.25">
      <c r="AC507" s="10" t="s">
        <v>1537</v>
      </c>
      <c r="AD507" s="10" t="str">
        <f t="shared" si="34"/>
        <v>ListDescArt470_N/A_N/A</v>
      </c>
      <c r="AE507" s="10" t="s">
        <v>1538</v>
      </c>
      <c r="AF507" s="10" t="s">
        <v>27</v>
      </c>
      <c r="AG507" s="31" t="s">
        <v>27</v>
      </c>
      <c r="AH507" s="11" t="s">
        <v>2098</v>
      </c>
      <c r="AI507" s="12">
        <v>8</v>
      </c>
      <c r="AJ507" s="10" t="s">
        <v>2106</v>
      </c>
    </row>
    <row r="508" spans="29:36" x14ac:dyDescent="0.25">
      <c r="AC508" s="10" t="s">
        <v>1541</v>
      </c>
      <c r="AD508" s="10" t="str">
        <f t="shared" si="34"/>
        <v>ListDescArt471_N/A_N/A</v>
      </c>
      <c r="AE508" s="10" t="s">
        <v>1542</v>
      </c>
      <c r="AF508" s="10" t="s">
        <v>27</v>
      </c>
      <c r="AG508" s="31" t="s">
        <v>27</v>
      </c>
      <c r="AH508" s="11" t="s">
        <v>2098</v>
      </c>
      <c r="AI508" s="12">
        <v>4</v>
      </c>
      <c r="AJ508" s="10" t="s">
        <v>2107</v>
      </c>
    </row>
    <row r="509" spans="29:36" x14ac:dyDescent="0.25">
      <c r="AC509" s="10" t="s">
        <v>1545</v>
      </c>
      <c r="AD509" s="10" t="str">
        <f t="shared" si="34"/>
        <v>ListDescArt472_N/A_N/A</v>
      </c>
      <c r="AE509" s="10" t="s">
        <v>1546</v>
      </c>
      <c r="AF509" s="10" t="s">
        <v>27</v>
      </c>
      <c r="AG509" s="31" t="s">
        <v>27</v>
      </c>
      <c r="AH509" s="11" t="s">
        <v>2098</v>
      </c>
      <c r="AI509" s="12">
        <v>4</v>
      </c>
      <c r="AJ509" s="10" t="s">
        <v>2108</v>
      </c>
    </row>
    <row r="510" spans="29:36" x14ac:dyDescent="0.25">
      <c r="AC510" s="10" t="s">
        <v>1549</v>
      </c>
      <c r="AD510" s="10" t="str">
        <f t="shared" si="34"/>
        <v>ListDescArt473_N/A_N/A</v>
      </c>
      <c r="AE510" s="10" t="s">
        <v>1550</v>
      </c>
      <c r="AF510" s="10" t="s">
        <v>27</v>
      </c>
      <c r="AG510" s="31" t="s">
        <v>27</v>
      </c>
      <c r="AH510" s="11" t="s">
        <v>2098</v>
      </c>
      <c r="AI510" s="12">
        <v>8</v>
      </c>
      <c r="AJ510" s="10" t="s">
        <v>2109</v>
      </c>
    </row>
    <row r="511" spans="29:36" x14ac:dyDescent="0.25">
      <c r="AC511" s="10" t="s">
        <v>1553</v>
      </c>
      <c r="AD511" s="10" t="str">
        <f t="shared" si="34"/>
        <v>ListDescArt474_N/A_N/A</v>
      </c>
      <c r="AE511" s="10" t="s">
        <v>1554</v>
      </c>
      <c r="AF511" s="10" t="s">
        <v>27</v>
      </c>
      <c r="AG511" s="31" t="s">
        <v>27</v>
      </c>
      <c r="AH511" s="11" t="s">
        <v>2098</v>
      </c>
      <c r="AI511" s="12">
        <v>5</v>
      </c>
      <c r="AJ511" s="10" t="s">
        <v>2110</v>
      </c>
    </row>
    <row r="512" spans="29:36" x14ac:dyDescent="0.25">
      <c r="AC512" s="10" t="s">
        <v>1557</v>
      </c>
      <c r="AD512" s="10" t="str">
        <f t="shared" si="34"/>
        <v>ListDescArt475_N/A_N/A</v>
      </c>
      <c r="AE512" s="10" t="s">
        <v>1558</v>
      </c>
      <c r="AF512" s="10" t="s">
        <v>27</v>
      </c>
      <c r="AG512" s="31" t="s">
        <v>27</v>
      </c>
      <c r="AH512" s="11" t="s">
        <v>2098</v>
      </c>
      <c r="AI512" s="12">
        <v>5</v>
      </c>
      <c r="AJ512" s="10" t="s">
        <v>2111</v>
      </c>
    </row>
    <row r="513" spans="29:36" x14ac:dyDescent="0.25">
      <c r="AC513" s="10" t="s">
        <v>1560</v>
      </c>
      <c r="AD513" s="10" t="str">
        <f t="shared" si="34"/>
        <v>ListDescArt476_N/A_N/A</v>
      </c>
      <c r="AE513" s="10" t="s">
        <v>1561</v>
      </c>
      <c r="AF513" s="10" t="s">
        <v>27</v>
      </c>
      <c r="AG513" s="31" t="s">
        <v>27</v>
      </c>
      <c r="AH513" s="11" t="s">
        <v>2098</v>
      </c>
      <c r="AI513" s="12">
        <v>3</v>
      </c>
      <c r="AJ513" s="10" t="s">
        <v>2112</v>
      </c>
    </row>
    <row r="514" spans="29:36" x14ac:dyDescent="0.25">
      <c r="AC514" s="10" t="s">
        <v>1564</v>
      </c>
      <c r="AD514" s="10" t="str">
        <f t="shared" si="34"/>
        <v>ListDescArt477_N/A_N/A</v>
      </c>
      <c r="AE514" s="10" t="s">
        <v>1565</v>
      </c>
      <c r="AF514" s="10" t="s">
        <v>27</v>
      </c>
      <c r="AG514" s="31" t="s">
        <v>27</v>
      </c>
      <c r="AH514" s="11" t="s">
        <v>2098</v>
      </c>
      <c r="AI514" s="12">
        <v>10</v>
      </c>
      <c r="AJ514" s="10" t="s">
        <v>2113</v>
      </c>
    </row>
    <row r="515" spans="29:36" x14ac:dyDescent="0.25">
      <c r="AC515" s="10" t="s">
        <v>1567</v>
      </c>
      <c r="AD515" s="10" t="str">
        <f t="shared" si="34"/>
        <v>ListDescArt478_N/A_N/A</v>
      </c>
      <c r="AE515" s="10" t="s">
        <v>1568</v>
      </c>
      <c r="AF515" s="10" t="s">
        <v>27</v>
      </c>
      <c r="AG515" s="31" t="s">
        <v>27</v>
      </c>
      <c r="AH515" s="11" t="s">
        <v>2098</v>
      </c>
      <c r="AI515" s="12">
        <v>3</v>
      </c>
      <c r="AJ515" s="10" t="s">
        <v>2114</v>
      </c>
    </row>
    <row r="516" spans="29:36" x14ac:dyDescent="0.25">
      <c r="AC516" s="10" t="s">
        <v>1571</v>
      </c>
      <c r="AD516" s="10" t="str">
        <f t="shared" ref="AD516:AD524" si="35">CONCATENATE(AE516,"_",AF516,"_",AG516)</f>
        <v>ListDescArt271_Baixa_N/A</v>
      </c>
      <c r="AE516" s="10" t="s">
        <v>1572</v>
      </c>
      <c r="AF516" s="10" t="s">
        <v>47</v>
      </c>
      <c r="AG516" s="31" t="s">
        <v>27</v>
      </c>
      <c r="AH516" s="11" t="s">
        <v>2115</v>
      </c>
      <c r="AI516" s="12">
        <v>12</v>
      </c>
      <c r="AJ516" s="50" t="s">
        <v>2116</v>
      </c>
    </row>
    <row r="517" spans="29:36" x14ac:dyDescent="0.25">
      <c r="AC517" s="10"/>
      <c r="AD517" s="10" t="str">
        <f t="shared" si="35"/>
        <v>ListDescArt271_Média_N/A</v>
      </c>
      <c r="AE517" s="10" t="s">
        <v>1572</v>
      </c>
      <c r="AF517" s="10" t="s">
        <v>63</v>
      </c>
      <c r="AG517" s="31" t="s">
        <v>27</v>
      </c>
      <c r="AH517" s="11" t="s">
        <v>2115</v>
      </c>
      <c r="AI517" s="12">
        <v>24</v>
      </c>
      <c r="AJ517" s="50" t="s">
        <v>2117</v>
      </c>
    </row>
    <row r="518" spans="29:36" x14ac:dyDescent="0.25">
      <c r="AC518" s="10"/>
      <c r="AD518" s="10" t="str">
        <f t="shared" si="35"/>
        <v>ListDescArt271_Alta_N/A</v>
      </c>
      <c r="AE518" s="10" t="s">
        <v>1572</v>
      </c>
      <c r="AF518" s="10" t="s">
        <v>78</v>
      </c>
      <c r="AG518" s="31" t="s">
        <v>27</v>
      </c>
      <c r="AH518" s="11" t="s">
        <v>2115</v>
      </c>
      <c r="AI518" s="12">
        <v>72</v>
      </c>
      <c r="AJ518" s="50" t="s">
        <v>2118</v>
      </c>
    </row>
    <row r="519" spans="29:36" x14ac:dyDescent="0.25">
      <c r="AC519" s="10" t="s">
        <v>1575</v>
      </c>
      <c r="AD519" s="10" t="str">
        <f t="shared" si="35"/>
        <v>ListDescArt272_Baixa_N/A</v>
      </c>
      <c r="AE519" s="10" t="s">
        <v>1576</v>
      </c>
      <c r="AF519" s="10" t="s">
        <v>47</v>
      </c>
      <c r="AG519" s="31" t="s">
        <v>27</v>
      </c>
      <c r="AH519" s="11" t="s">
        <v>2115</v>
      </c>
      <c r="AI519" s="12">
        <v>12</v>
      </c>
      <c r="AJ519" s="50" t="s">
        <v>2119</v>
      </c>
    </row>
    <row r="520" spans="29:36" x14ac:dyDescent="0.25">
      <c r="AC520" s="10"/>
      <c r="AD520" s="10" t="str">
        <f t="shared" si="35"/>
        <v>ListDescArt272_Alta_N/A</v>
      </c>
      <c r="AE520" s="10" t="s">
        <v>1576</v>
      </c>
      <c r="AF520" s="10" t="s">
        <v>78</v>
      </c>
      <c r="AG520" s="31" t="s">
        <v>27</v>
      </c>
      <c r="AH520" s="11" t="s">
        <v>2115</v>
      </c>
      <c r="AI520" s="12">
        <v>24</v>
      </c>
      <c r="AJ520" s="50" t="s">
        <v>2120</v>
      </c>
    </row>
    <row r="521" spans="29:36" x14ac:dyDescent="0.25">
      <c r="AC521" s="10" t="s">
        <v>1579</v>
      </c>
      <c r="AD521" s="10" t="str">
        <f t="shared" si="35"/>
        <v>ListDescArt273_Baixa_N/A</v>
      </c>
      <c r="AE521" s="10" t="s">
        <v>1580</v>
      </c>
      <c r="AF521" s="10" t="s">
        <v>47</v>
      </c>
      <c r="AG521" s="31" t="s">
        <v>27</v>
      </c>
      <c r="AH521" s="11" t="s">
        <v>2121</v>
      </c>
      <c r="AI521" s="12">
        <v>2</v>
      </c>
      <c r="AJ521" s="50" t="s">
        <v>2122</v>
      </c>
    </row>
    <row r="522" spans="29:36" x14ac:dyDescent="0.25">
      <c r="AC522" s="10"/>
      <c r="AD522" s="10" t="str">
        <f t="shared" si="35"/>
        <v>ListDescArt273_Média_N/A</v>
      </c>
      <c r="AE522" s="10" t="s">
        <v>1580</v>
      </c>
      <c r="AF522" s="10" t="s">
        <v>63</v>
      </c>
      <c r="AG522" s="31" t="s">
        <v>27</v>
      </c>
      <c r="AH522" s="11" t="s">
        <v>2121</v>
      </c>
      <c r="AI522" s="12">
        <v>4</v>
      </c>
      <c r="AJ522" s="50" t="s">
        <v>2123</v>
      </c>
    </row>
    <row r="523" spans="29:36" x14ac:dyDescent="0.25">
      <c r="AC523" s="10"/>
      <c r="AD523" s="10" t="str">
        <f t="shared" si="35"/>
        <v>ListDescArt273_Alta_N/A</v>
      </c>
      <c r="AE523" s="10" t="s">
        <v>1580</v>
      </c>
      <c r="AF523" s="10" t="s">
        <v>78</v>
      </c>
      <c r="AG523" s="31" t="s">
        <v>27</v>
      </c>
      <c r="AH523" s="11" t="s">
        <v>2121</v>
      </c>
      <c r="AI523" s="12">
        <v>12</v>
      </c>
      <c r="AJ523" s="50" t="s">
        <v>2124</v>
      </c>
    </row>
    <row r="524" spans="29:36" x14ac:dyDescent="0.25">
      <c r="AC524" s="10" t="s">
        <v>1584</v>
      </c>
      <c r="AD524" s="10" t="str">
        <f t="shared" si="35"/>
        <v>ListDescArt274_N/A_N/A</v>
      </c>
      <c r="AE524" s="10" t="s">
        <v>1585</v>
      </c>
      <c r="AF524" s="10" t="s">
        <v>27</v>
      </c>
      <c r="AG524" s="31" t="s">
        <v>27</v>
      </c>
      <c r="AH524" s="11" t="s">
        <v>2125</v>
      </c>
      <c r="AI524" s="12">
        <v>30</v>
      </c>
      <c r="AJ524" s="10" t="s">
        <v>2126</v>
      </c>
    </row>
    <row r="525" spans="29:36" x14ac:dyDescent="0.25">
      <c r="AC525" s="10" t="s">
        <v>1588</v>
      </c>
      <c r="AD525" s="10" t="str">
        <f t="shared" ref="AD525:AD540" si="36">CONCATENATE(AE525,"_",AF525,"_",AG525)</f>
        <v>ListDescArt275_N/A_N/A</v>
      </c>
      <c r="AE525" s="10" t="s">
        <v>1589</v>
      </c>
      <c r="AF525" s="10" t="s">
        <v>27</v>
      </c>
      <c r="AG525" s="31" t="s">
        <v>27</v>
      </c>
      <c r="AH525" s="11" t="s">
        <v>2125</v>
      </c>
      <c r="AI525" s="12">
        <v>16</v>
      </c>
      <c r="AJ525" s="10" t="s">
        <v>2127</v>
      </c>
    </row>
    <row r="526" spans="29:36" x14ac:dyDescent="0.25">
      <c r="AC526" s="10" t="s">
        <v>1593</v>
      </c>
      <c r="AD526" s="10" t="str">
        <f t="shared" si="36"/>
        <v>ListDescArt276_N/A_N/A</v>
      </c>
      <c r="AE526" s="10" t="s">
        <v>1594</v>
      </c>
      <c r="AF526" s="10" t="s">
        <v>27</v>
      </c>
      <c r="AG526" s="31" t="s">
        <v>27</v>
      </c>
      <c r="AH526" s="11" t="s">
        <v>2125</v>
      </c>
      <c r="AI526" s="12">
        <v>16</v>
      </c>
      <c r="AJ526" s="10" t="s">
        <v>2128</v>
      </c>
    </row>
    <row r="527" spans="29:36" x14ac:dyDescent="0.25">
      <c r="AC527" s="10" t="s">
        <v>1597</v>
      </c>
      <c r="AD527" s="10" t="str">
        <f t="shared" si="36"/>
        <v>ListDescArt277_N/A_N/A</v>
      </c>
      <c r="AE527" s="10" t="s">
        <v>1598</v>
      </c>
      <c r="AF527" s="10" t="s">
        <v>27</v>
      </c>
      <c r="AG527" s="31" t="s">
        <v>27</v>
      </c>
      <c r="AH527" s="11" t="s">
        <v>2125</v>
      </c>
      <c r="AI527" s="12">
        <v>8</v>
      </c>
      <c r="AJ527" s="10" t="s">
        <v>2128</v>
      </c>
    </row>
    <row r="528" spans="29:36" x14ac:dyDescent="0.25">
      <c r="AC528" s="10" t="s">
        <v>1601</v>
      </c>
      <c r="AD528" s="10" t="str">
        <f t="shared" si="36"/>
        <v>ListDescArt278_N/A_N/A</v>
      </c>
      <c r="AE528" s="10" t="s">
        <v>1602</v>
      </c>
      <c r="AF528" s="10" t="s">
        <v>27</v>
      </c>
      <c r="AG528" s="31" t="s">
        <v>27</v>
      </c>
      <c r="AH528" s="11" t="s">
        <v>2125</v>
      </c>
      <c r="AI528" s="12">
        <v>20</v>
      </c>
      <c r="AJ528" s="10" t="s">
        <v>2129</v>
      </c>
    </row>
    <row r="529" spans="29:36" x14ac:dyDescent="0.25">
      <c r="AC529" s="10" t="s">
        <v>1605</v>
      </c>
      <c r="AD529" s="10" t="str">
        <f t="shared" si="36"/>
        <v>ListDescArt314_N/A_N/A</v>
      </c>
      <c r="AE529" s="10" t="s">
        <v>1606</v>
      </c>
      <c r="AF529" s="10" t="s">
        <v>27</v>
      </c>
      <c r="AG529" s="31" t="s">
        <v>27</v>
      </c>
      <c r="AH529" s="34" t="s">
        <v>12</v>
      </c>
      <c r="AI529" s="12">
        <v>5</v>
      </c>
      <c r="AJ529" s="10" t="s">
        <v>2130</v>
      </c>
    </row>
    <row r="530" spans="29:36" x14ac:dyDescent="0.25">
      <c r="AC530" s="10" t="s">
        <v>1609</v>
      </c>
      <c r="AD530" s="10" t="str">
        <f t="shared" si="36"/>
        <v>ListDescArt465_N/A_N/A</v>
      </c>
      <c r="AE530" s="10" t="s">
        <v>2131</v>
      </c>
      <c r="AF530" s="10" t="s">
        <v>27</v>
      </c>
      <c r="AG530" s="31" t="s">
        <v>27</v>
      </c>
      <c r="AH530" s="34" t="s">
        <v>2132</v>
      </c>
      <c r="AI530" s="12">
        <v>30</v>
      </c>
      <c r="AJ530" s="10" t="s">
        <v>2133</v>
      </c>
    </row>
    <row r="531" spans="29:36" x14ac:dyDescent="0.25">
      <c r="AC531" s="10" t="s">
        <v>1612</v>
      </c>
      <c r="AD531" s="10" t="str">
        <f t="shared" si="36"/>
        <v>ListDescArt466_N/A_N/A</v>
      </c>
      <c r="AE531" s="10" t="s">
        <v>2134</v>
      </c>
      <c r="AF531" s="10" t="s">
        <v>27</v>
      </c>
      <c r="AG531" s="31" t="s">
        <v>27</v>
      </c>
      <c r="AH531" s="34" t="s">
        <v>438</v>
      </c>
      <c r="AI531" s="12">
        <v>40</v>
      </c>
      <c r="AJ531" s="10" t="s">
        <v>2135</v>
      </c>
    </row>
    <row r="532" spans="29:36" x14ac:dyDescent="0.25">
      <c r="AC532" s="10" t="s">
        <v>1615</v>
      </c>
      <c r="AD532" s="10" t="str">
        <f t="shared" si="36"/>
        <v>ListDescArt509_N/A_N/A</v>
      </c>
      <c r="AE532" s="64" t="s">
        <v>1616</v>
      </c>
      <c r="AF532" s="10" t="s">
        <v>27</v>
      </c>
      <c r="AG532" s="31" t="s">
        <v>27</v>
      </c>
      <c r="AH532" s="28" t="s">
        <v>2096</v>
      </c>
      <c r="AI532" s="4">
        <v>15</v>
      </c>
      <c r="AJ532" s="10" t="s">
        <v>2129</v>
      </c>
    </row>
    <row r="533" spans="29:36" x14ac:dyDescent="0.25">
      <c r="AC533" s="10" t="s">
        <v>1619</v>
      </c>
      <c r="AD533" s="10" t="str">
        <f t="shared" si="36"/>
        <v>ListDescArt311_N/A_N/A</v>
      </c>
      <c r="AE533" s="10" t="s">
        <v>1620</v>
      </c>
      <c r="AF533" s="10" t="s">
        <v>27</v>
      </c>
      <c r="AG533" s="31" t="s">
        <v>27</v>
      </c>
      <c r="AH533" s="34" t="s">
        <v>2136</v>
      </c>
      <c r="AI533" s="65">
        <v>24</v>
      </c>
      <c r="AJ533" s="10" t="s">
        <v>2137</v>
      </c>
    </row>
    <row r="534" spans="29:36" x14ac:dyDescent="0.25">
      <c r="AC534" s="10" t="s">
        <v>1624</v>
      </c>
      <c r="AD534" s="10" t="str">
        <f t="shared" si="36"/>
        <v>ListDescArt312_N/A_N/A</v>
      </c>
      <c r="AE534" s="10" t="s">
        <v>1625</v>
      </c>
      <c r="AF534" s="10" t="s">
        <v>27</v>
      </c>
      <c r="AG534" s="31" t="s">
        <v>27</v>
      </c>
      <c r="AH534" s="34" t="s">
        <v>2136</v>
      </c>
      <c r="AI534" s="65">
        <v>24</v>
      </c>
      <c r="AJ534" s="10" t="s">
        <v>2138</v>
      </c>
    </row>
    <row r="535" spans="29:36" x14ac:dyDescent="0.25">
      <c r="AC535" s="10" t="s">
        <v>1628</v>
      </c>
      <c r="AD535" s="10" t="str">
        <f t="shared" si="36"/>
        <v>ListDescArt503_N/A_N/A</v>
      </c>
      <c r="AE535" s="10" t="s">
        <v>1629</v>
      </c>
      <c r="AF535" s="10" t="s">
        <v>27</v>
      </c>
      <c r="AG535" s="31" t="s">
        <v>27</v>
      </c>
      <c r="AH535" s="34" t="s">
        <v>2136</v>
      </c>
      <c r="AI535" s="65">
        <v>40</v>
      </c>
      <c r="AJ535" s="10" t="s">
        <v>2139</v>
      </c>
    </row>
    <row r="536" spans="29:36" x14ac:dyDescent="0.25">
      <c r="AC536" s="10" t="s">
        <v>1631</v>
      </c>
      <c r="AD536" s="10" t="str">
        <f t="shared" si="36"/>
        <v>ListDescArt504_N/A_N/A</v>
      </c>
      <c r="AE536" s="10" t="s">
        <v>1632</v>
      </c>
      <c r="AF536" s="10" t="s">
        <v>27</v>
      </c>
      <c r="AG536" s="31" t="s">
        <v>27</v>
      </c>
      <c r="AH536" s="34" t="s">
        <v>2136</v>
      </c>
      <c r="AI536" s="65">
        <v>30</v>
      </c>
      <c r="AJ536" s="10" t="s">
        <v>2140</v>
      </c>
    </row>
    <row r="537" spans="29:36" x14ac:dyDescent="0.25">
      <c r="AC537" s="10" t="s">
        <v>1634</v>
      </c>
      <c r="AD537" s="10" t="str">
        <f t="shared" si="36"/>
        <v>ListDescArt505_N/A_N/A</v>
      </c>
      <c r="AE537" s="10" t="s">
        <v>1635</v>
      </c>
      <c r="AF537" s="10" t="s">
        <v>27</v>
      </c>
      <c r="AG537" s="31" t="s">
        <v>27</v>
      </c>
      <c r="AH537" s="34" t="s">
        <v>1185</v>
      </c>
      <c r="AI537" s="65">
        <v>25</v>
      </c>
      <c r="AJ537" s="10" t="s">
        <v>2141</v>
      </c>
    </row>
    <row r="538" spans="29:36" x14ac:dyDescent="0.25">
      <c r="AC538" s="10" t="s">
        <v>1638</v>
      </c>
      <c r="AD538" s="10" t="str">
        <f t="shared" si="36"/>
        <v>ListDescArt506_N/A_N/A</v>
      </c>
      <c r="AE538" s="10" t="s">
        <v>1639</v>
      </c>
      <c r="AF538" s="10" t="s">
        <v>27</v>
      </c>
      <c r="AG538" s="31" t="s">
        <v>27</v>
      </c>
      <c r="AH538" s="34" t="s">
        <v>2142</v>
      </c>
      <c r="AI538" s="65">
        <v>15</v>
      </c>
      <c r="AJ538" s="10" t="s">
        <v>2143</v>
      </c>
    </row>
    <row r="539" spans="29:36" x14ac:dyDescent="0.25">
      <c r="AC539" s="10" t="s">
        <v>1641</v>
      </c>
      <c r="AD539" s="10" t="str">
        <f t="shared" si="36"/>
        <v>ListDescArt507_N/A_N/A</v>
      </c>
      <c r="AE539" s="10" t="s">
        <v>1642</v>
      </c>
      <c r="AF539" s="10" t="s">
        <v>27</v>
      </c>
      <c r="AG539" s="31" t="s">
        <v>27</v>
      </c>
      <c r="AH539" s="34" t="s">
        <v>2144</v>
      </c>
      <c r="AI539" s="65">
        <v>10</v>
      </c>
      <c r="AJ539" s="10" t="s">
        <v>2145</v>
      </c>
    </row>
    <row r="540" spans="29:36" x14ac:dyDescent="0.25">
      <c r="AC540" s="10" t="s">
        <v>1645</v>
      </c>
      <c r="AD540" s="10" t="str">
        <f t="shared" si="36"/>
        <v>ListDescArt508_N/A_N/A</v>
      </c>
      <c r="AE540" s="10" t="s">
        <v>1646</v>
      </c>
      <c r="AF540" s="10" t="s">
        <v>27</v>
      </c>
      <c r="AG540" s="31" t="s">
        <v>27</v>
      </c>
      <c r="AH540" s="34" t="s">
        <v>1190</v>
      </c>
      <c r="AI540" s="65">
        <v>20</v>
      </c>
      <c r="AJ540" s="10" t="s">
        <v>2146</v>
      </c>
    </row>
    <row r="541" spans="29:36" x14ac:dyDescent="0.25">
      <c r="AC541" s="10" t="s">
        <v>1648</v>
      </c>
      <c r="AD541" s="10" t="str">
        <f t="shared" ref="AD541:AD564" si="37">CONCATENATE(AE541,"_",AF541,"_",AG541)</f>
        <v>ListDescArt324_N/A_N/A</v>
      </c>
      <c r="AE541" s="10" t="s">
        <v>1649</v>
      </c>
      <c r="AF541" s="10" t="s">
        <v>27</v>
      </c>
      <c r="AG541" s="31" t="s">
        <v>27</v>
      </c>
      <c r="AH541" s="34" t="s">
        <v>2147</v>
      </c>
      <c r="AI541" s="12">
        <v>5</v>
      </c>
      <c r="AJ541" s="10" t="s">
        <v>2148</v>
      </c>
    </row>
    <row r="542" spans="29:36" x14ac:dyDescent="0.25">
      <c r="AC542" s="10" t="s">
        <v>1651</v>
      </c>
      <c r="AD542" s="10" t="str">
        <f t="shared" si="37"/>
        <v>ListDescArt325_N/A_N/A</v>
      </c>
      <c r="AE542" s="10" t="s">
        <v>1652</v>
      </c>
      <c r="AF542" s="10" t="s">
        <v>27</v>
      </c>
      <c r="AG542" s="31" t="s">
        <v>27</v>
      </c>
      <c r="AH542" s="34" t="s">
        <v>2149</v>
      </c>
      <c r="AI542" s="12">
        <v>0.5</v>
      </c>
      <c r="AJ542" s="10" t="s">
        <v>2150</v>
      </c>
    </row>
    <row r="543" spans="29:36" x14ac:dyDescent="0.25">
      <c r="AC543" s="10" t="s">
        <v>1654</v>
      </c>
      <c r="AD543" s="10" t="str">
        <f t="shared" si="37"/>
        <v>ListDescArt326_N/A_N/A</v>
      </c>
      <c r="AE543" s="10" t="s">
        <v>1655</v>
      </c>
      <c r="AF543" s="10" t="s">
        <v>27</v>
      </c>
      <c r="AG543" s="31" t="s">
        <v>27</v>
      </c>
      <c r="AH543" s="34" t="s">
        <v>572</v>
      </c>
      <c r="AI543" s="12">
        <v>24</v>
      </c>
      <c r="AJ543" s="10" t="s">
        <v>2151</v>
      </c>
    </row>
    <row r="544" spans="29:36" x14ac:dyDescent="0.25">
      <c r="AC544" s="10" t="s">
        <v>1658</v>
      </c>
      <c r="AD544" s="10" t="str">
        <f t="shared" si="37"/>
        <v>ListDescArt327_N/A_N/A</v>
      </c>
      <c r="AE544" s="10" t="s">
        <v>1659</v>
      </c>
      <c r="AF544" s="10" t="s">
        <v>27</v>
      </c>
      <c r="AG544" s="31" t="s">
        <v>27</v>
      </c>
      <c r="AH544" s="34" t="s">
        <v>2152</v>
      </c>
      <c r="AI544" s="12">
        <v>24</v>
      </c>
      <c r="AJ544" s="10" t="s">
        <v>2153</v>
      </c>
    </row>
    <row r="545" spans="29:36" x14ac:dyDescent="0.25">
      <c r="AC545" s="10" t="s">
        <v>1662</v>
      </c>
      <c r="AD545" s="10" t="str">
        <f t="shared" si="37"/>
        <v>ListDescArt328_N/A_N/A</v>
      </c>
      <c r="AE545" s="10" t="s">
        <v>1663</v>
      </c>
      <c r="AF545" s="10" t="s">
        <v>27</v>
      </c>
      <c r="AG545" s="31" t="s">
        <v>27</v>
      </c>
      <c r="AH545" s="34" t="s">
        <v>582</v>
      </c>
      <c r="AI545" s="12">
        <v>1</v>
      </c>
      <c r="AJ545" s="10" t="s">
        <v>2154</v>
      </c>
    </row>
    <row r="546" spans="29:36" x14ac:dyDescent="0.25">
      <c r="AC546" s="10" t="s">
        <v>1665</v>
      </c>
      <c r="AD546" s="10" t="str">
        <f t="shared" si="37"/>
        <v>ListDescArt329_N/A_N/A</v>
      </c>
      <c r="AE546" s="10" t="s">
        <v>1666</v>
      </c>
      <c r="AF546" s="10" t="s">
        <v>27</v>
      </c>
      <c r="AG546" s="31" t="s">
        <v>27</v>
      </c>
      <c r="AH546" s="34" t="s">
        <v>2155</v>
      </c>
      <c r="AI546" s="12">
        <v>5</v>
      </c>
      <c r="AJ546" s="10" t="s">
        <v>2156</v>
      </c>
    </row>
    <row r="547" spans="29:36" x14ac:dyDescent="0.25">
      <c r="AC547" s="10" t="s">
        <v>1668</v>
      </c>
      <c r="AD547" s="10" t="str">
        <f t="shared" si="37"/>
        <v>ListDescArt330_N/A_N/A</v>
      </c>
      <c r="AE547" s="10" t="s">
        <v>1669</v>
      </c>
      <c r="AF547" s="10" t="s">
        <v>27</v>
      </c>
      <c r="AG547" s="31" t="s">
        <v>27</v>
      </c>
      <c r="AH547" s="34" t="s">
        <v>2157</v>
      </c>
      <c r="AI547" s="12">
        <v>1</v>
      </c>
      <c r="AJ547" s="10" t="s">
        <v>2158</v>
      </c>
    </row>
    <row r="548" spans="29:36" x14ac:dyDescent="0.25">
      <c r="AC548" s="10" t="s">
        <v>1671</v>
      </c>
      <c r="AD548" s="10" t="str">
        <f t="shared" si="37"/>
        <v>ListDescArt331_N/A_N/A</v>
      </c>
      <c r="AE548" s="10" t="s">
        <v>1672</v>
      </c>
      <c r="AF548" s="10" t="s">
        <v>27</v>
      </c>
      <c r="AG548" s="31" t="s">
        <v>27</v>
      </c>
      <c r="AH548" s="34" t="s">
        <v>2157</v>
      </c>
      <c r="AI548" s="12">
        <v>1</v>
      </c>
      <c r="AJ548" s="10" t="s">
        <v>2159</v>
      </c>
    </row>
    <row r="549" spans="29:36" x14ac:dyDescent="0.25">
      <c r="AC549" s="10" t="s">
        <v>1675</v>
      </c>
      <c r="AD549" s="10" t="str">
        <f t="shared" si="37"/>
        <v>ListDescArt332_N/A_N/A</v>
      </c>
      <c r="AE549" s="10" t="s">
        <v>1676</v>
      </c>
      <c r="AF549" s="10" t="s">
        <v>27</v>
      </c>
      <c r="AG549" s="31" t="s">
        <v>27</v>
      </c>
      <c r="AH549" s="34" t="s">
        <v>2160</v>
      </c>
      <c r="AI549" s="12">
        <v>0.5</v>
      </c>
      <c r="AJ549" s="10" t="s">
        <v>2161</v>
      </c>
    </row>
    <row r="550" spans="29:36" x14ac:dyDescent="0.25">
      <c r="AC550" s="10" t="s">
        <v>1678</v>
      </c>
      <c r="AD550" s="10" t="str">
        <f t="shared" si="37"/>
        <v>ListDescArt352_N/A_N/A</v>
      </c>
      <c r="AE550" s="10" t="s">
        <v>1679</v>
      </c>
      <c r="AF550" s="10" t="s">
        <v>27</v>
      </c>
      <c r="AG550" s="31" t="s">
        <v>27</v>
      </c>
      <c r="AH550" s="34" t="s">
        <v>438</v>
      </c>
      <c r="AI550" s="12">
        <v>32</v>
      </c>
      <c r="AJ550" s="10" t="s">
        <v>2162</v>
      </c>
    </row>
    <row r="551" spans="29:36" x14ac:dyDescent="0.25">
      <c r="AC551" s="10" t="s">
        <v>1681</v>
      </c>
      <c r="AD551" s="10" t="str">
        <f t="shared" si="37"/>
        <v>ListDescArt353_N/A_N/A</v>
      </c>
      <c r="AE551" s="10" t="s">
        <v>1682</v>
      </c>
      <c r="AF551" s="10" t="s">
        <v>27</v>
      </c>
      <c r="AG551" s="31" t="s">
        <v>27</v>
      </c>
      <c r="AH551" s="34" t="s">
        <v>438</v>
      </c>
      <c r="AI551" s="12">
        <v>50</v>
      </c>
      <c r="AJ551" s="10" t="s">
        <v>2163</v>
      </c>
    </row>
    <row r="552" spans="29:36" x14ac:dyDescent="0.25">
      <c r="AC552" s="10" t="s">
        <v>1686</v>
      </c>
      <c r="AD552" s="10" t="str">
        <f t="shared" si="37"/>
        <v>ListDescArt354_N/A_N/A</v>
      </c>
      <c r="AE552" s="10" t="s">
        <v>1687</v>
      </c>
      <c r="AF552" s="10" t="s">
        <v>27</v>
      </c>
      <c r="AG552" s="31" t="s">
        <v>27</v>
      </c>
      <c r="AH552" s="34" t="s">
        <v>2164</v>
      </c>
      <c r="AI552" s="12">
        <v>20</v>
      </c>
      <c r="AJ552" s="10" t="s">
        <v>1685</v>
      </c>
    </row>
    <row r="553" spans="29:36" x14ac:dyDescent="0.25">
      <c r="AC553" s="10" t="s">
        <v>1690</v>
      </c>
      <c r="AD553" s="10" t="str">
        <f t="shared" si="37"/>
        <v>ListDescArt355_N/A_N/A</v>
      </c>
      <c r="AE553" s="10" t="s">
        <v>1691</v>
      </c>
      <c r="AF553" s="10" t="s">
        <v>27</v>
      </c>
      <c r="AG553" s="31" t="s">
        <v>27</v>
      </c>
      <c r="AH553" s="34" t="s">
        <v>2164</v>
      </c>
      <c r="AI553" s="12">
        <v>10</v>
      </c>
      <c r="AJ553" s="10" t="s">
        <v>1689</v>
      </c>
    </row>
    <row r="554" spans="29:36" x14ac:dyDescent="0.25">
      <c r="AC554" s="10" t="s">
        <v>1693</v>
      </c>
      <c r="AD554" s="10" t="str">
        <f t="shared" si="37"/>
        <v>ListDescArt356_N/A_N/A</v>
      </c>
      <c r="AE554" s="10" t="s">
        <v>1694</v>
      </c>
      <c r="AF554" s="10" t="s">
        <v>27</v>
      </c>
      <c r="AG554" s="31" t="s">
        <v>27</v>
      </c>
      <c r="AH554" s="34" t="s">
        <v>329</v>
      </c>
      <c r="AI554" s="12">
        <v>24</v>
      </c>
      <c r="AJ554" s="10" t="s">
        <v>2165</v>
      </c>
    </row>
    <row r="555" spans="29:36" x14ac:dyDescent="0.25">
      <c r="AC555" s="10" t="s">
        <v>1696</v>
      </c>
      <c r="AD555" s="10" t="str">
        <f t="shared" si="37"/>
        <v>ListDescArt357_N/A_N/A</v>
      </c>
      <c r="AE555" s="10" t="s">
        <v>1697</v>
      </c>
      <c r="AF555" s="10" t="s">
        <v>27</v>
      </c>
      <c r="AG555" s="31" t="s">
        <v>27</v>
      </c>
      <c r="AH555" s="34" t="s">
        <v>329</v>
      </c>
      <c r="AI555" s="12">
        <v>16</v>
      </c>
      <c r="AJ555" s="10" t="s">
        <v>2166</v>
      </c>
    </row>
    <row r="556" spans="29:36" x14ac:dyDescent="0.25">
      <c r="AC556" s="10" t="s">
        <v>1700</v>
      </c>
      <c r="AD556" s="10" t="str">
        <f t="shared" si="37"/>
        <v>ListDescArt358_N/A_N/A</v>
      </c>
      <c r="AE556" s="10" t="s">
        <v>1701</v>
      </c>
      <c r="AF556" s="10" t="s">
        <v>27</v>
      </c>
      <c r="AG556" s="31" t="s">
        <v>27</v>
      </c>
      <c r="AH556" s="34" t="s">
        <v>2167</v>
      </c>
      <c r="AI556" s="12">
        <v>12</v>
      </c>
      <c r="AJ556" s="10" t="s">
        <v>2168</v>
      </c>
    </row>
    <row r="557" spans="29:36" x14ac:dyDescent="0.25">
      <c r="AC557" s="10" t="s">
        <v>1703</v>
      </c>
      <c r="AD557" s="10" t="str">
        <f t="shared" si="37"/>
        <v>ListDescArt359_N/A_N/A</v>
      </c>
      <c r="AE557" s="10" t="s">
        <v>1704</v>
      </c>
      <c r="AF557" s="10" t="s">
        <v>27</v>
      </c>
      <c r="AG557" s="31" t="s">
        <v>27</v>
      </c>
      <c r="AH557" s="34" t="s">
        <v>2167</v>
      </c>
      <c r="AI557" s="12">
        <v>8</v>
      </c>
      <c r="AJ557" s="10" t="s">
        <v>2169</v>
      </c>
    </row>
    <row r="558" spans="29:36" x14ac:dyDescent="0.25">
      <c r="AC558" s="10" t="s">
        <v>1706</v>
      </c>
      <c r="AD558" s="10" t="str">
        <f t="shared" si="37"/>
        <v>ListDescArt360_N/A_N/A</v>
      </c>
      <c r="AE558" s="10" t="s">
        <v>1707</v>
      </c>
      <c r="AF558" s="10" t="s">
        <v>27</v>
      </c>
      <c r="AG558" s="31" t="s">
        <v>27</v>
      </c>
      <c r="AH558" s="34" t="s">
        <v>329</v>
      </c>
      <c r="AI558" s="12">
        <v>19</v>
      </c>
      <c r="AJ558" s="10" t="s">
        <v>2170</v>
      </c>
    </row>
    <row r="559" spans="29:36" x14ac:dyDescent="0.25">
      <c r="AC559" s="10" t="s">
        <v>1709</v>
      </c>
      <c r="AD559" s="10" t="str">
        <f t="shared" si="37"/>
        <v>ListDescArt361_N/A_N/A</v>
      </c>
      <c r="AE559" s="10" t="s">
        <v>1710</v>
      </c>
      <c r="AF559" s="10" t="s">
        <v>27</v>
      </c>
      <c r="AG559" s="31" t="s">
        <v>27</v>
      </c>
      <c r="AH559" s="34" t="s">
        <v>329</v>
      </c>
      <c r="AI559" s="12">
        <v>8</v>
      </c>
      <c r="AJ559" s="10" t="s">
        <v>2171</v>
      </c>
    </row>
    <row r="560" spans="29:36" x14ac:dyDescent="0.25">
      <c r="AC560" s="10" t="s">
        <v>1712</v>
      </c>
      <c r="AD560" s="10" t="str">
        <f t="shared" si="37"/>
        <v>ListDescArt362_N/A_N/A</v>
      </c>
      <c r="AE560" s="10" t="s">
        <v>1713</v>
      </c>
      <c r="AF560" s="10" t="s">
        <v>27</v>
      </c>
      <c r="AG560" s="31" t="s">
        <v>27</v>
      </c>
      <c r="AH560" s="34" t="s">
        <v>329</v>
      </c>
      <c r="AI560" s="12">
        <v>24</v>
      </c>
      <c r="AJ560" s="10" t="s">
        <v>732</v>
      </c>
    </row>
    <row r="561" spans="29:36" x14ac:dyDescent="0.25">
      <c r="AC561" s="10" t="s">
        <v>1715</v>
      </c>
      <c r="AD561" s="10" t="str">
        <f t="shared" si="37"/>
        <v>ListDescArt363_N/A_N/A</v>
      </c>
      <c r="AE561" s="10" t="s">
        <v>1716</v>
      </c>
      <c r="AF561" s="10" t="s">
        <v>27</v>
      </c>
      <c r="AG561" s="31" t="s">
        <v>27</v>
      </c>
      <c r="AH561" s="34" t="s">
        <v>329</v>
      </c>
      <c r="AI561" s="12">
        <v>12</v>
      </c>
      <c r="AJ561" s="10" t="s">
        <v>732</v>
      </c>
    </row>
    <row r="562" spans="29:36" x14ac:dyDescent="0.25">
      <c r="AC562" s="10" t="s">
        <v>1718</v>
      </c>
      <c r="AD562" s="10" t="str">
        <f t="shared" si="37"/>
        <v>ListDescArt364_N/A_N/A</v>
      </c>
      <c r="AE562" s="10" t="s">
        <v>1719</v>
      </c>
      <c r="AF562" s="10" t="s">
        <v>27</v>
      </c>
      <c r="AG562" s="31" t="s">
        <v>27</v>
      </c>
      <c r="AH562" s="34" t="s">
        <v>329</v>
      </c>
      <c r="AI562" s="12">
        <v>24</v>
      </c>
      <c r="AJ562" s="10" t="s">
        <v>732</v>
      </c>
    </row>
    <row r="563" spans="29:36" x14ac:dyDescent="0.25">
      <c r="AC563" s="10" t="s">
        <v>1721</v>
      </c>
      <c r="AD563" s="10" t="str">
        <f t="shared" si="37"/>
        <v>ListDescArt365_N/A_N/A</v>
      </c>
      <c r="AE563" s="10" t="s">
        <v>1722</v>
      </c>
      <c r="AF563" s="10" t="s">
        <v>27</v>
      </c>
      <c r="AG563" s="31" t="s">
        <v>27</v>
      </c>
      <c r="AH563" s="34" t="s">
        <v>329</v>
      </c>
      <c r="AI563" s="12">
        <v>16</v>
      </c>
      <c r="AJ563" s="10" t="s">
        <v>732</v>
      </c>
    </row>
    <row r="564" spans="29:36" x14ac:dyDescent="0.25">
      <c r="AC564" s="10" t="s">
        <v>1725</v>
      </c>
      <c r="AD564" s="10" t="str">
        <f t="shared" si="37"/>
        <v>ListDescArt366_Baixa_N/A</v>
      </c>
      <c r="AE564" s="10" t="s">
        <v>1726</v>
      </c>
      <c r="AF564" s="10" t="s">
        <v>47</v>
      </c>
      <c r="AG564" s="31" t="s">
        <v>27</v>
      </c>
      <c r="AH564" s="34" t="s">
        <v>329</v>
      </c>
      <c r="AI564" s="12">
        <v>6</v>
      </c>
      <c r="AJ564" s="10" t="s">
        <v>2172</v>
      </c>
    </row>
    <row r="565" spans="29:36" x14ac:dyDescent="0.25">
      <c r="AC565" s="10"/>
      <c r="AD565" s="10" t="str">
        <f t="shared" ref="AD565:AD566" si="38">CONCATENATE(AE565,"_",AF565,"_",AG565)</f>
        <v>ListDescArt366_Média_N/A</v>
      </c>
      <c r="AE565" s="10" t="s">
        <v>1726</v>
      </c>
      <c r="AF565" s="10" t="s">
        <v>63</v>
      </c>
      <c r="AG565" s="31" t="s">
        <v>27</v>
      </c>
      <c r="AH565" s="34" t="s">
        <v>329</v>
      </c>
      <c r="AI565" s="12">
        <v>20</v>
      </c>
      <c r="AJ565" s="10" t="s">
        <v>2172</v>
      </c>
    </row>
    <row r="566" spans="29:36" x14ac:dyDescent="0.25">
      <c r="AC566" s="10"/>
      <c r="AD566" s="10" t="str">
        <f t="shared" si="38"/>
        <v>ListDescArt366_Alta_N/A</v>
      </c>
      <c r="AE566" s="10" t="s">
        <v>1726</v>
      </c>
      <c r="AF566" s="10" t="s">
        <v>78</v>
      </c>
      <c r="AG566" s="31" t="s">
        <v>27</v>
      </c>
      <c r="AH566" s="34" t="s">
        <v>329</v>
      </c>
      <c r="AI566" s="12">
        <v>40</v>
      </c>
      <c r="AJ566" s="10" t="s">
        <v>2172</v>
      </c>
    </row>
    <row r="567" spans="29:36" x14ac:dyDescent="0.25">
      <c r="AC567" s="10" t="s">
        <v>1729</v>
      </c>
      <c r="AD567" s="10" t="str">
        <f>CONCATENATE(AE567,"_",AF567,"_",AG567)</f>
        <v>ListDescArt367_Baixa_N/A</v>
      </c>
      <c r="AE567" s="10" t="s">
        <v>1730</v>
      </c>
      <c r="AF567" s="10" t="s">
        <v>47</v>
      </c>
      <c r="AG567" s="31" t="s">
        <v>27</v>
      </c>
      <c r="AH567" s="34" t="s">
        <v>329</v>
      </c>
      <c r="AI567" s="12">
        <v>3</v>
      </c>
      <c r="AJ567" s="10" t="s">
        <v>2173</v>
      </c>
    </row>
    <row r="568" spans="29:36" x14ac:dyDescent="0.25">
      <c r="AC568" s="10"/>
      <c r="AD568" s="10" t="str">
        <f t="shared" ref="AD568:AD569" si="39">CONCATENATE(AE568,"_",AF568,"_",AG568)</f>
        <v>ListDescArt367_Média_N/A</v>
      </c>
      <c r="AE568" s="10" t="s">
        <v>1730</v>
      </c>
      <c r="AF568" s="10" t="s">
        <v>63</v>
      </c>
      <c r="AG568" s="31" t="s">
        <v>27</v>
      </c>
      <c r="AH568" s="34" t="s">
        <v>329</v>
      </c>
      <c r="AI568" s="12">
        <v>10</v>
      </c>
      <c r="AJ568" s="10" t="s">
        <v>2174</v>
      </c>
    </row>
    <row r="569" spans="29:36" x14ac:dyDescent="0.25">
      <c r="AC569" s="10"/>
      <c r="AD569" s="10" t="str">
        <f t="shared" si="39"/>
        <v>ListDescArt367_Alta_N/A</v>
      </c>
      <c r="AE569" s="10" t="s">
        <v>1730</v>
      </c>
      <c r="AF569" s="10" t="s">
        <v>78</v>
      </c>
      <c r="AG569" s="31" t="s">
        <v>27</v>
      </c>
      <c r="AH569" s="34" t="s">
        <v>329</v>
      </c>
      <c r="AI569" s="12">
        <v>20</v>
      </c>
      <c r="AJ569" s="10" t="s">
        <v>2173</v>
      </c>
    </row>
    <row r="570" spans="29:36" x14ac:dyDescent="0.25">
      <c r="AC570" s="10" t="s">
        <v>1733</v>
      </c>
      <c r="AD570" s="10" t="str">
        <f t="shared" ref="AD570:AD603" si="40">CONCATENATE(AE570,"_",AF570,"_",AG570)</f>
        <v>ListDescArt372_Baixa_N/A</v>
      </c>
      <c r="AE570" s="10" t="s">
        <v>1734</v>
      </c>
      <c r="AF570" s="10" t="s">
        <v>47</v>
      </c>
      <c r="AG570" s="31" t="s">
        <v>27</v>
      </c>
      <c r="AH570" s="34" t="s">
        <v>329</v>
      </c>
      <c r="AI570" s="12">
        <v>12</v>
      </c>
      <c r="AJ570" s="10" t="s">
        <v>2175</v>
      </c>
    </row>
    <row r="571" spans="29:36" x14ac:dyDescent="0.25">
      <c r="AC571" s="10"/>
      <c r="AD571" s="10" t="str">
        <f t="shared" si="40"/>
        <v>ListDescArt372_Média_N/A</v>
      </c>
      <c r="AE571" s="10" t="s">
        <v>1734</v>
      </c>
      <c r="AF571" s="10" t="s">
        <v>63</v>
      </c>
      <c r="AG571" s="31" t="s">
        <v>27</v>
      </c>
      <c r="AH571" s="34" t="s">
        <v>329</v>
      </c>
      <c r="AI571" s="12">
        <v>24</v>
      </c>
      <c r="AJ571" s="10" t="s">
        <v>2175</v>
      </c>
    </row>
    <row r="572" spans="29:36" x14ac:dyDescent="0.25">
      <c r="AC572" s="10"/>
      <c r="AD572" s="10" t="str">
        <f t="shared" si="40"/>
        <v>ListDescArt372_Alta_N/A</v>
      </c>
      <c r="AE572" s="10" t="s">
        <v>1734</v>
      </c>
      <c r="AF572" s="10" t="s">
        <v>78</v>
      </c>
      <c r="AG572" s="31" t="s">
        <v>27</v>
      </c>
      <c r="AH572" s="34" t="s">
        <v>329</v>
      </c>
      <c r="AI572" s="12">
        <v>36</v>
      </c>
      <c r="AJ572" s="10" t="s">
        <v>2175</v>
      </c>
    </row>
    <row r="573" spans="29:36" x14ac:dyDescent="0.25">
      <c r="AC573" s="10" t="s">
        <v>1737</v>
      </c>
      <c r="AD573" s="10" t="str">
        <f t="shared" si="40"/>
        <v>ListDescArt373_Baixa_N/A</v>
      </c>
      <c r="AE573" s="10" t="s">
        <v>1738</v>
      </c>
      <c r="AF573" s="10" t="s">
        <v>47</v>
      </c>
      <c r="AG573" s="31" t="s">
        <v>27</v>
      </c>
      <c r="AH573" s="34" t="s">
        <v>329</v>
      </c>
      <c r="AI573" s="12">
        <v>6</v>
      </c>
      <c r="AJ573" s="10" t="s">
        <v>2176</v>
      </c>
    </row>
    <row r="574" spans="29:36" x14ac:dyDescent="0.25">
      <c r="AC574" s="10"/>
      <c r="AD574" s="10" t="str">
        <f t="shared" si="40"/>
        <v>ListDescArt373_Média_N/A</v>
      </c>
      <c r="AE574" s="10" t="s">
        <v>1738</v>
      </c>
      <c r="AF574" s="10" t="s">
        <v>63</v>
      </c>
      <c r="AG574" s="31" t="s">
        <v>27</v>
      </c>
      <c r="AH574" s="34" t="s">
        <v>329</v>
      </c>
      <c r="AI574" s="12">
        <v>12</v>
      </c>
      <c r="AJ574" s="10" t="s">
        <v>2176</v>
      </c>
    </row>
    <row r="575" spans="29:36" x14ac:dyDescent="0.25">
      <c r="AC575" s="10"/>
      <c r="AD575" s="10" t="str">
        <f t="shared" si="40"/>
        <v>ListDescArt373_Alta_N/A</v>
      </c>
      <c r="AE575" s="10" t="s">
        <v>1738</v>
      </c>
      <c r="AF575" s="10" t="s">
        <v>78</v>
      </c>
      <c r="AG575" s="31" t="s">
        <v>27</v>
      </c>
      <c r="AH575" s="34" t="s">
        <v>329</v>
      </c>
      <c r="AI575" s="12">
        <v>18</v>
      </c>
      <c r="AJ575" s="10" t="s">
        <v>2177</v>
      </c>
    </row>
    <row r="576" spans="29:36" x14ac:dyDescent="0.25">
      <c r="AC576" s="10" t="s">
        <v>1741</v>
      </c>
      <c r="AD576" s="10" t="str">
        <f t="shared" si="40"/>
        <v>ListDescArt376_N/A_N/A</v>
      </c>
      <c r="AE576" s="10" t="s">
        <v>1742</v>
      </c>
      <c r="AF576" s="10" t="s">
        <v>27</v>
      </c>
      <c r="AG576" s="31" t="s">
        <v>27</v>
      </c>
      <c r="AH576" s="34" t="s">
        <v>81</v>
      </c>
      <c r="AI576" s="12">
        <v>12</v>
      </c>
      <c r="AJ576" s="10" t="s">
        <v>732</v>
      </c>
    </row>
    <row r="577" spans="29:36" x14ac:dyDescent="0.25">
      <c r="AC577" s="10" t="s">
        <v>1745</v>
      </c>
      <c r="AD577" s="10" t="str">
        <f t="shared" si="40"/>
        <v>ListDescArt377_N/A_N/A</v>
      </c>
      <c r="AE577" s="10" t="s">
        <v>1746</v>
      </c>
      <c r="AF577" s="10" t="s">
        <v>27</v>
      </c>
      <c r="AG577" s="31" t="s">
        <v>27</v>
      </c>
      <c r="AH577" s="34" t="s">
        <v>81</v>
      </c>
      <c r="AI577" s="12">
        <v>6</v>
      </c>
      <c r="AJ577" s="10" t="s">
        <v>732</v>
      </c>
    </row>
    <row r="578" spans="29:36" x14ac:dyDescent="0.25">
      <c r="AC578" s="10" t="s">
        <v>1749</v>
      </c>
      <c r="AD578" s="10" t="str">
        <f t="shared" si="40"/>
        <v>ListDescArt378_N/A_N/A</v>
      </c>
      <c r="AE578" s="10" t="s">
        <v>1750</v>
      </c>
      <c r="AF578" s="10" t="s">
        <v>27</v>
      </c>
      <c r="AG578" s="31" t="s">
        <v>27</v>
      </c>
      <c r="AH578" s="34" t="s">
        <v>81</v>
      </c>
      <c r="AI578" s="12">
        <v>12</v>
      </c>
      <c r="AJ578" s="10" t="s">
        <v>732</v>
      </c>
    </row>
    <row r="579" spans="29:36" x14ac:dyDescent="0.25">
      <c r="AC579" s="10" t="s">
        <v>1753</v>
      </c>
      <c r="AD579" s="10" t="str">
        <f t="shared" si="40"/>
        <v>ListDescArt379_N/A_N/A</v>
      </c>
      <c r="AE579" s="10" t="s">
        <v>1754</v>
      </c>
      <c r="AF579" s="10" t="s">
        <v>27</v>
      </c>
      <c r="AG579" s="31" t="s">
        <v>27</v>
      </c>
      <c r="AH579" s="34" t="s">
        <v>81</v>
      </c>
      <c r="AI579" s="12">
        <v>6</v>
      </c>
      <c r="AJ579" s="10" t="s">
        <v>732</v>
      </c>
    </row>
    <row r="580" spans="29:36" x14ac:dyDescent="0.25">
      <c r="AC580" s="10" t="s">
        <v>1757</v>
      </c>
      <c r="AD580" s="10" t="str">
        <f t="shared" si="40"/>
        <v>ListDescArt380_N/A_N/A</v>
      </c>
      <c r="AE580" s="10" t="s">
        <v>1758</v>
      </c>
      <c r="AF580" s="10" t="s">
        <v>27</v>
      </c>
      <c r="AG580" s="31" t="s">
        <v>27</v>
      </c>
      <c r="AH580" s="34" t="s">
        <v>81</v>
      </c>
      <c r="AI580" s="12">
        <v>12</v>
      </c>
      <c r="AJ580" s="10" t="s">
        <v>732</v>
      </c>
    </row>
    <row r="581" spans="29:36" x14ac:dyDescent="0.25">
      <c r="AC581" s="10" t="s">
        <v>1761</v>
      </c>
      <c r="AD581" s="10" t="str">
        <f t="shared" si="40"/>
        <v>ListDescArt381_N/A_N/A</v>
      </c>
      <c r="AE581" s="10" t="s">
        <v>1762</v>
      </c>
      <c r="AF581" s="10" t="s">
        <v>27</v>
      </c>
      <c r="AG581" s="31" t="s">
        <v>27</v>
      </c>
      <c r="AH581" s="34" t="s">
        <v>81</v>
      </c>
      <c r="AI581" s="12">
        <v>6</v>
      </c>
      <c r="AJ581" s="10" t="s">
        <v>732</v>
      </c>
    </row>
    <row r="582" spans="29:36" x14ac:dyDescent="0.25">
      <c r="AC582" s="10" t="s">
        <v>1765</v>
      </c>
      <c r="AD582" s="10" t="str">
        <f t="shared" si="40"/>
        <v>ListDescArt382_N/A_N/A</v>
      </c>
      <c r="AE582" s="10" t="s">
        <v>1766</v>
      </c>
      <c r="AF582" s="10" t="s">
        <v>27</v>
      </c>
      <c r="AG582" s="31" t="s">
        <v>27</v>
      </c>
      <c r="AH582" s="34" t="s">
        <v>81</v>
      </c>
      <c r="AI582" s="12">
        <v>12</v>
      </c>
      <c r="AJ582" s="10" t="s">
        <v>732</v>
      </c>
    </row>
    <row r="583" spans="29:36" x14ac:dyDescent="0.25">
      <c r="AC583" s="10" t="s">
        <v>1768</v>
      </c>
      <c r="AD583" s="10" t="str">
        <f t="shared" si="40"/>
        <v>ListDescArt383_N/A_N/A</v>
      </c>
      <c r="AE583" s="10" t="s">
        <v>1769</v>
      </c>
      <c r="AF583" s="10" t="s">
        <v>27</v>
      </c>
      <c r="AG583" s="31" t="s">
        <v>27</v>
      </c>
      <c r="AH583" s="34" t="s">
        <v>81</v>
      </c>
      <c r="AI583" s="12">
        <v>6</v>
      </c>
      <c r="AJ583" s="10" t="s">
        <v>732</v>
      </c>
    </row>
    <row r="584" spans="29:36" x14ac:dyDescent="0.25">
      <c r="AC584" s="10" t="s">
        <v>1771</v>
      </c>
      <c r="AD584" s="10" t="str">
        <f t="shared" si="40"/>
        <v>ListDescArt384_N/A_N/A</v>
      </c>
      <c r="AE584" s="10" t="s">
        <v>1772</v>
      </c>
      <c r="AF584" s="10" t="s">
        <v>27</v>
      </c>
      <c r="AG584" s="31" t="s">
        <v>27</v>
      </c>
      <c r="AH584" s="34" t="s">
        <v>2178</v>
      </c>
      <c r="AI584" s="12">
        <v>120</v>
      </c>
      <c r="AJ584" s="10" t="s">
        <v>2179</v>
      </c>
    </row>
    <row r="585" spans="29:36" x14ac:dyDescent="0.25">
      <c r="AC585" s="10" t="s">
        <v>1774</v>
      </c>
      <c r="AD585" s="10" t="str">
        <f t="shared" si="40"/>
        <v>ListDescArt385_N/A_N/A</v>
      </c>
      <c r="AE585" s="10" t="s">
        <v>1775</v>
      </c>
      <c r="AF585" s="10" t="s">
        <v>27</v>
      </c>
      <c r="AG585" s="31" t="s">
        <v>27</v>
      </c>
      <c r="AH585" s="34" t="s">
        <v>2178</v>
      </c>
      <c r="AI585" s="12">
        <v>120</v>
      </c>
      <c r="AJ585" s="10" t="s">
        <v>2180</v>
      </c>
    </row>
    <row r="586" spans="29:36" x14ac:dyDescent="0.25">
      <c r="AC586" s="10" t="s">
        <v>1779</v>
      </c>
      <c r="AD586" s="10" t="str">
        <f t="shared" si="40"/>
        <v>ListDescArt386_N/A_N/A</v>
      </c>
      <c r="AE586" s="10" t="s">
        <v>1780</v>
      </c>
      <c r="AF586" s="10" t="s">
        <v>27</v>
      </c>
      <c r="AG586" s="31" t="s">
        <v>27</v>
      </c>
      <c r="AH586" s="34" t="s">
        <v>2178</v>
      </c>
      <c r="AI586" s="12">
        <v>40</v>
      </c>
      <c r="AJ586" s="10" t="s">
        <v>2181</v>
      </c>
    </row>
    <row r="587" spans="29:36" x14ac:dyDescent="0.25">
      <c r="AC587" s="10" t="s">
        <v>1782</v>
      </c>
      <c r="AD587" s="10" t="str">
        <f t="shared" si="40"/>
        <v>ListDescArt387_N/A_N/A</v>
      </c>
      <c r="AE587" s="10" t="s">
        <v>1783</v>
      </c>
      <c r="AF587" s="10" t="s">
        <v>27</v>
      </c>
      <c r="AG587" s="31" t="s">
        <v>27</v>
      </c>
      <c r="AH587" s="34" t="s">
        <v>2096</v>
      </c>
      <c r="AI587" s="12">
        <v>160</v>
      </c>
      <c r="AJ587" s="10" t="s">
        <v>2182</v>
      </c>
    </row>
    <row r="588" spans="29:36" x14ac:dyDescent="0.25">
      <c r="AC588" s="10" t="s">
        <v>1786</v>
      </c>
      <c r="AD588" s="10" t="str">
        <f t="shared" si="40"/>
        <v>ListDescArt388_N/A_N/A</v>
      </c>
      <c r="AE588" s="10" t="s">
        <v>1787</v>
      </c>
      <c r="AF588" s="10" t="s">
        <v>27</v>
      </c>
      <c r="AG588" s="31" t="s">
        <v>27</v>
      </c>
      <c r="AH588" s="34" t="s">
        <v>2096</v>
      </c>
      <c r="AI588" s="12">
        <v>40</v>
      </c>
      <c r="AJ588" s="10" t="s">
        <v>2183</v>
      </c>
    </row>
    <row r="589" spans="29:36" x14ac:dyDescent="0.25">
      <c r="AC589" s="10" t="s">
        <v>1789</v>
      </c>
      <c r="AD589" s="10" t="str">
        <f t="shared" si="40"/>
        <v>ListDescArt389_N/A_N/A</v>
      </c>
      <c r="AE589" s="10" t="s">
        <v>1790</v>
      </c>
      <c r="AF589" s="10" t="s">
        <v>27</v>
      </c>
      <c r="AG589" s="31" t="s">
        <v>27</v>
      </c>
      <c r="AH589" s="34" t="s">
        <v>958</v>
      </c>
      <c r="AI589" s="12">
        <v>10</v>
      </c>
      <c r="AJ589" s="10" t="s">
        <v>2184</v>
      </c>
    </row>
    <row r="590" spans="29:36" x14ac:dyDescent="0.25">
      <c r="AC590" s="10" t="s">
        <v>1794</v>
      </c>
      <c r="AD590" s="10" t="str">
        <f t="shared" si="40"/>
        <v>ListDescArt390_N/A_N/A</v>
      </c>
      <c r="AE590" s="10" t="s">
        <v>1795</v>
      </c>
      <c r="AF590" s="10" t="s">
        <v>27</v>
      </c>
      <c r="AG590" s="31" t="s">
        <v>27</v>
      </c>
      <c r="AH590" s="34" t="s">
        <v>2006</v>
      </c>
      <c r="AI590" s="12">
        <v>40</v>
      </c>
      <c r="AJ590" s="10" t="s">
        <v>2185</v>
      </c>
    </row>
    <row r="591" spans="29:36" x14ac:dyDescent="0.25">
      <c r="AC591" s="10" t="s">
        <v>1797</v>
      </c>
      <c r="AD591" s="10" t="str">
        <f t="shared" si="40"/>
        <v>ListDescArt391_N/A_N/A</v>
      </c>
      <c r="AE591" s="10" t="s">
        <v>1798</v>
      </c>
      <c r="AF591" s="10" t="s">
        <v>27</v>
      </c>
      <c r="AG591" s="31" t="s">
        <v>27</v>
      </c>
      <c r="AH591" s="34" t="s">
        <v>2186</v>
      </c>
      <c r="AI591" s="12">
        <v>80</v>
      </c>
      <c r="AJ591" s="10" t="s">
        <v>2187</v>
      </c>
    </row>
    <row r="592" spans="29:36" x14ac:dyDescent="0.25">
      <c r="AC592" s="10" t="s">
        <v>1802</v>
      </c>
      <c r="AD592" s="10" t="str">
        <f t="shared" si="40"/>
        <v>ListDescArt392_N/A_N/A</v>
      </c>
      <c r="AE592" s="10" t="s">
        <v>1803</v>
      </c>
      <c r="AF592" s="10" t="s">
        <v>27</v>
      </c>
      <c r="AG592" s="31" t="s">
        <v>27</v>
      </c>
      <c r="AH592" s="34" t="s">
        <v>2096</v>
      </c>
      <c r="AI592" s="12">
        <v>120</v>
      </c>
      <c r="AJ592" s="10" t="s">
        <v>2188</v>
      </c>
    </row>
    <row r="593" spans="29:36" x14ac:dyDescent="0.25">
      <c r="AC593" s="10" t="s">
        <v>1806</v>
      </c>
      <c r="AD593" s="10" t="str">
        <f t="shared" si="40"/>
        <v>ListDescArt393_N/A_N/A</v>
      </c>
      <c r="AE593" s="10" t="s">
        <v>1807</v>
      </c>
      <c r="AF593" s="10" t="s">
        <v>27</v>
      </c>
      <c r="AG593" s="31" t="s">
        <v>27</v>
      </c>
      <c r="AH593" s="34" t="s">
        <v>2096</v>
      </c>
      <c r="AI593" s="12">
        <v>40</v>
      </c>
      <c r="AJ593" s="10" t="s">
        <v>2189</v>
      </c>
    </row>
    <row r="594" spans="29:36" x14ac:dyDescent="0.25">
      <c r="AC594" s="10" t="s">
        <v>1810</v>
      </c>
      <c r="AD594" s="10" t="str">
        <f t="shared" si="40"/>
        <v>ListDescArt394_N/A_N/A</v>
      </c>
      <c r="AE594" s="10" t="s">
        <v>1811</v>
      </c>
      <c r="AF594" s="10" t="s">
        <v>27</v>
      </c>
      <c r="AG594" s="31" t="s">
        <v>27</v>
      </c>
      <c r="AH594" s="34" t="s">
        <v>2190</v>
      </c>
      <c r="AI594" s="12">
        <v>40</v>
      </c>
      <c r="AJ594" s="10" t="s">
        <v>2191</v>
      </c>
    </row>
    <row r="595" spans="29:36" x14ac:dyDescent="0.25">
      <c r="AC595" s="10" t="s">
        <v>1814</v>
      </c>
      <c r="AD595" s="10" t="str">
        <f t="shared" si="40"/>
        <v>ListDescArt395_N/A_N/A</v>
      </c>
      <c r="AE595" s="10" t="s">
        <v>1815</v>
      </c>
      <c r="AF595" s="10" t="s">
        <v>27</v>
      </c>
      <c r="AG595" s="31" t="s">
        <v>27</v>
      </c>
      <c r="AH595" s="34" t="s">
        <v>2096</v>
      </c>
      <c r="AI595" s="12">
        <v>240</v>
      </c>
      <c r="AJ595" s="10" t="s">
        <v>2192</v>
      </c>
    </row>
    <row r="596" spans="29:36" x14ac:dyDescent="0.25">
      <c r="AC596" s="10" t="s">
        <v>1818</v>
      </c>
      <c r="AD596" s="10" t="str">
        <f t="shared" si="40"/>
        <v>ListDescArt396_N/A_N/A</v>
      </c>
      <c r="AE596" s="10" t="s">
        <v>1819</v>
      </c>
      <c r="AF596" s="10" t="s">
        <v>27</v>
      </c>
      <c r="AG596" s="31" t="s">
        <v>27</v>
      </c>
      <c r="AH596" s="34" t="s">
        <v>2193</v>
      </c>
      <c r="AI596" s="12">
        <v>80</v>
      </c>
      <c r="AJ596" s="10" t="s">
        <v>2194</v>
      </c>
    </row>
    <row r="597" spans="29:36" x14ac:dyDescent="0.25">
      <c r="AC597" s="10" t="s">
        <v>1822</v>
      </c>
      <c r="AD597" s="10" t="str">
        <f t="shared" si="40"/>
        <v>ListDescArt449_N/A_N/A</v>
      </c>
      <c r="AE597" s="10" t="s">
        <v>1823</v>
      </c>
      <c r="AF597" s="10" t="s">
        <v>27</v>
      </c>
      <c r="AG597" s="31" t="s">
        <v>27</v>
      </c>
      <c r="AH597" s="34" t="s">
        <v>2006</v>
      </c>
      <c r="AI597" s="12">
        <v>40</v>
      </c>
      <c r="AJ597" s="10" t="s">
        <v>2195</v>
      </c>
    </row>
    <row r="598" spans="29:36" x14ac:dyDescent="0.25">
      <c r="AC598" s="10" t="s">
        <v>1826</v>
      </c>
      <c r="AD598" s="10" t="str">
        <f t="shared" si="40"/>
        <v>ListDescArt450_N/A_N/A</v>
      </c>
      <c r="AE598" s="10" t="s">
        <v>1827</v>
      </c>
      <c r="AF598" s="10" t="s">
        <v>27</v>
      </c>
      <c r="AG598" s="31" t="s">
        <v>27</v>
      </c>
      <c r="AH598" s="34" t="s">
        <v>2006</v>
      </c>
      <c r="AI598" s="12">
        <v>10</v>
      </c>
      <c r="AJ598" s="10" t="s">
        <v>2196</v>
      </c>
    </row>
    <row r="599" spans="29:36" x14ac:dyDescent="0.25">
      <c r="AC599" s="10" t="s">
        <v>1830</v>
      </c>
      <c r="AD599" s="10" t="str">
        <f t="shared" si="40"/>
        <v>ListDescArt451_N/A_N/A</v>
      </c>
      <c r="AE599" s="10" t="s">
        <v>1831</v>
      </c>
      <c r="AF599" s="10" t="s">
        <v>27</v>
      </c>
      <c r="AG599" s="31" t="s">
        <v>27</v>
      </c>
      <c r="AH599" s="34" t="s">
        <v>2006</v>
      </c>
      <c r="AI599" s="12">
        <v>0.5</v>
      </c>
      <c r="AJ599" s="10" t="s">
        <v>2197</v>
      </c>
    </row>
    <row r="600" spans="29:36" x14ac:dyDescent="0.25">
      <c r="AC600" s="10" t="s">
        <v>1834</v>
      </c>
      <c r="AD600" s="10" t="str">
        <f t="shared" si="40"/>
        <v>ListDescArt397_N/A_N/A</v>
      </c>
      <c r="AE600" s="10" t="s">
        <v>1835</v>
      </c>
      <c r="AF600" s="10" t="s">
        <v>27</v>
      </c>
      <c r="AG600" s="31" t="s">
        <v>27</v>
      </c>
      <c r="AH600" s="34" t="s">
        <v>2198</v>
      </c>
      <c r="AI600" s="12">
        <v>200</v>
      </c>
      <c r="AJ600" s="10" t="s">
        <v>2199</v>
      </c>
    </row>
    <row r="601" spans="29:36" x14ac:dyDescent="0.25">
      <c r="AC601" s="10" t="s">
        <v>1837</v>
      </c>
      <c r="AD601" s="10" t="str">
        <f t="shared" si="40"/>
        <v>ListDescArt398_N/A_N/A</v>
      </c>
      <c r="AE601" s="10" t="s">
        <v>1838</v>
      </c>
      <c r="AF601" s="10" t="s">
        <v>27</v>
      </c>
      <c r="AG601" s="31" t="s">
        <v>27</v>
      </c>
      <c r="AH601" s="34" t="s">
        <v>2198</v>
      </c>
      <c r="AI601" s="12">
        <v>200</v>
      </c>
      <c r="AJ601" s="10" t="s">
        <v>2200</v>
      </c>
    </row>
    <row r="602" spans="29:36" x14ac:dyDescent="0.25">
      <c r="AC602" s="10" t="s">
        <v>1840</v>
      </c>
      <c r="AD602" s="10" t="str">
        <f t="shared" si="40"/>
        <v>ListDescArt399_N/A_N/A</v>
      </c>
      <c r="AE602" s="10" t="s">
        <v>1841</v>
      </c>
      <c r="AF602" s="10" t="s">
        <v>27</v>
      </c>
      <c r="AG602" s="31" t="s">
        <v>27</v>
      </c>
      <c r="AH602" s="34" t="s">
        <v>2201</v>
      </c>
      <c r="AI602" s="12">
        <v>160</v>
      </c>
      <c r="AJ602" s="10" t="s">
        <v>2202</v>
      </c>
    </row>
    <row r="603" spans="29:36" x14ac:dyDescent="0.25">
      <c r="AC603" s="10" t="s">
        <v>1843</v>
      </c>
      <c r="AD603" s="10" t="str">
        <f t="shared" si="40"/>
        <v>ListDescArt400_N/A_N/A</v>
      </c>
      <c r="AE603" s="10" t="s">
        <v>1844</v>
      </c>
      <c r="AF603" s="10" t="s">
        <v>27</v>
      </c>
      <c r="AG603" s="31" t="s">
        <v>27</v>
      </c>
      <c r="AH603" s="34" t="s">
        <v>2201</v>
      </c>
      <c r="AI603" s="12">
        <v>160</v>
      </c>
      <c r="AJ603" s="10" t="s">
        <v>2202</v>
      </c>
    </row>
    <row r="604" spans="29:36" x14ac:dyDescent="0.25">
      <c r="AC604" s="10" t="s">
        <v>1846</v>
      </c>
      <c r="AD604" s="10" t="str">
        <f t="shared" ref="AD604:AD617" si="41">CONCATENATE(AE604,"_",AF604,"_",AG604)</f>
        <v>ListDescArt401_N/A_N/A</v>
      </c>
      <c r="AE604" s="10" t="s">
        <v>1847</v>
      </c>
      <c r="AF604" s="10" t="s">
        <v>27</v>
      </c>
      <c r="AG604" s="31" t="s">
        <v>27</v>
      </c>
      <c r="AH604" s="34" t="s">
        <v>2198</v>
      </c>
      <c r="AI604" s="12">
        <v>160</v>
      </c>
      <c r="AJ604" s="10" t="s">
        <v>2203</v>
      </c>
    </row>
    <row r="605" spans="29:36" x14ac:dyDescent="0.25">
      <c r="AC605" s="10" t="s">
        <v>1849</v>
      </c>
      <c r="AD605" s="10" t="str">
        <f t="shared" si="41"/>
        <v>ListDescArt402_N/A_N/A</v>
      </c>
      <c r="AE605" s="10" t="s">
        <v>1850</v>
      </c>
      <c r="AF605" s="10" t="s">
        <v>27</v>
      </c>
      <c r="AG605" s="31" t="s">
        <v>27</v>
      </c>
      <c r="AH605" s="34" t="s">
        <v>2198</v>
      </c>
      <c r="AI605" s="12">
        <v>160</v>
      </c>
      <c r="AJ605" s="10" t="s">
        <v>2203</v>
      </c>
    </row>
    <row r="606" spans="29:36" x14ac:dyDescent="0.25">
      <c r="AC606" s="10" t="s">
        <v>1852</v>
      </c>
      <c r="AD606" s="10" t="str">
        <f t="shared" si="41"/>
        <v>ListDescArt403_N/A_N/A</v>
      </c>
      <c r="AE606" s="10" t="s">
        <v>1853</v>
      </c>
      <c r="AF606" s="10" t="s">
        <v>27</v>
      </c>
      <c r="AG606" s="31" t="s">
        <v>27</v>
      </c>
      <c r="AH606" s="34" t="s">
        <v>2204</v>
      </c>
      <c r="AI606" s="12">
        <v>240</v>
      </c>
      <c r="AJ606" s="10" t="s">
        <v>2205</v>
      </c>
    </row>
    <row r="607" spans="29:36" x14ac:dyDescent="0.25">
      <c r="AC607" s="10" t="s">
        <v>1856</v>
      </c>
      <c r="AD607" s="10" t="str">
        <f t="shared" si="41"/>
        <v>ListDescArt404_N/A_N/A</v>
      </c>
      <c r="AE607" s="10" t="s">
        <v>1857</v>
      </c>
      <c r="AF607" s="10" t="s">
        <v>27</v>
      </c>
      <c r="AG607" s="31" t="s">
        <v>27</v>
      </c>
      <c r="AH607" s="34" t="s">
        <v>2206</v>
      </c>
      <c r="AI607" s="10">
        <v>60</v>
      </c>
      <c r="AJ607" s="10" t="s">
        <v>2205</v>
      </c>
    </row>
    <row r="608" spans="29:36" x14ac:dyDescent="0.25">
      <c r="AC608" s="10" t="s">
        <v>1860</v>
      </c>
      <c r="AD608" s="10" t="str">
        <f t="shared" si="41"/>
        <v>ListDescArt411_N/A_N/A</v>
      </c>
      <c r="AE608" s="10" t="s">
        <v>1861</v>
      </c>
      <c r="AF608" s="10" t="s">
        <v>27</v>
      </c>
      <c r="AG608" s="31" t="s">
        <v>27</v>
      </c>
      <c r="AH608" s="34" t="s">
        <v>2207</v>
      </c>
      <c r="AI608" s="12">
        <v>160</v>
      </c>
      <c r="AJ608" s="10" t="s">
        <v>2208</v>
      </c>
    </row>
    <row r="609" spans="29:36" x14ac:dyDescent="0.25">
      <c r="AC609" s="10" t="s">
        <v>1864</v>
      </c>
      <c r="AD609" s="10" t="str">
        <f t="shared" si="41"/>
        <v>ListDescArt412_N/A_N/A</v>
      </c>
      <c r="AE609" s="10" t="s">
        <v>1865</v>
      </c>
      <c r="AF609" s="10" t="s">
        <v>27</v>
      </c>
      <c r="AG609" s="31" t="s">
        <v>27</v>
      </c>
      <c r="AH609" s="34" t="s">
        <v>2209</v>
      </c>
      <c r="AI609" s="12">
        <v>160</v>
      </c>
      <c r="AJ609" s="10" t="s">
        <v>2210</v>
      </c>
    </row>
    <row r="610" spans="29:36" x14ac:dyDescent="0.25">
      <c r="AC610" s="10" t="s">
        <v>1867</v>
      </c>
      <c r="AD610" s="10" t="str">
        <f t="shared" si="41"/>
        <v>ListDescArt413_N/A_N/A</v>
      </c>
      <c r="AE610" s="10" t="s">
        <v>1868</v>
      </c>
      <c r="AF610" s="10" t="s">
        <v>27</v>
      </c>
      <c r="AG610" s="31" t="s">
        <v>27</v>
      </c>
      <c r="AH610" s="34" t="s">
        <v>2211</v>
      </c>
      <c r="AI610" s="12">
        <v>80</v>
      </c>
      <c r="AJ610" s="10" t="s">
        <v>2212</v>
      </c>
    </row>
    <row r="611" spans="29:36" x14ac:dyDescent="0.25">
      <c r="AC611" s="10" t="s">
        <v>1870</v>
      </c>
      <c r="AD611" s="10" t="str">
        <f t="shared" si="41"/>
        <v>ListDescArt481_N/A_N/A</v>
      </c>
      <c r="AE611" s="10" t="s">
        <v>1871</v>
      </c>
      <c r="AF611" s="10" t="s">
        <v>27</v>
      </c>
      <c r="AG611" s="31" t="s">
        <v>27</v>
      </c>
      <c r="AH611" s="34" t="s">
        <v>2213</v>
      </c>
      <c r="AI611" s="12">
        <v>6</v>
      </c>
      <c r="AJ611" s="10" t="s">
        <v>2214</v>
      </c>
    </row>
    <row r="612" spans="29:36" x14ac:dyDescent="0.25">
      <c r="AC612" s="10" t="s">
        <v>1873</v>
      </c>
      <c r="AD612" s="10" t="str">
        <f t="shared" si="41"/>
        <v>ListDescArt482_N/A_N/A</v>
      </c>
      <c r="AE612" s="10" t="s">
        <v>1874</v>
      </c>
      <c r="AF612" s="10" t="s">
        <v>27</v>
      </c>
      <c r="AG612" s="31" t="s">
        <v>27</v>
      </c>
      <c r="AH612" s="34" t="s">
        <v>2213</v>
      </c>
      <c r="AI612" s="12">
        <v>8</v>
      </c>
      <c r="AJ612" s="10" t="s">
        <v>2215</v>
      </c>
    </row>
    <row r="613" spans="29:36" x14ac:dyDescent="0.25">
      <c r="AC613" s="10" t="s">
        <v>1876</v>
      </c>
      <c r="AD613" s="10" t="str">
        <f t="shared" si="41"/>
        <v>ListDescArt483_N/A_N/A</v>
      </c>
      <c r="AE613" s="10" t="s">
        <v>1877</v>
      </c>
      <c r="AF613" s="10" t="s">
        <v>27</v>
      </c>
      <c r="AG613" s="31" t="s">
        <v>27</v>
      </c>
      <c r="AH613" s="34" t="s">
        <v>2213</v>
      </c>
      <c r="AI613" s="12">
        <v>12</v>
      </c>
      <c r="AJ613" s="10" t="s">
        <v>2216</v>
      </c>
    </row>
    <row r="614" spans="29:36" x14ac:dyDescent="0.25">
      <c r="AC614" s="10" t="s">
        <v>1879</v>
      </c>
      <c r="AD614" s="10" t="str">
        <f t="shared" si="41"/>
        <v>ListDescArt484_N/A_N/A</v>
      </c>
      <c r="AE614" s="10" t="s">
        <v>1880</v>
      </c>
      <c r="AF614" s="10" t="s">
        <v>27</v>
      </c>
      <c r="AG614" s="31" t="s">
        <v>27</v>
      </c>
      <c r="AH614" s="34" t="s">
        <v>2213</v>
      </c>
      <c r="AI614" s="12">
        <v>6</v>
      </c>
      <c r="AJ614" s="10" t="s">
        <v>2217</v>
      </c>
    </row>
    <row r="615" spans="29:36" x14ac:dyDescent="0.25">
      <c r="AC615" s="10" t="s">
        <v>1883</v>
      </c>
      <c r="AD615" s="10" t="str">
        <f t="shared" si="41"/>
        <v>ListDescArt485_N/A_N/A</v>
      </c>
      <c r="AE615" s="10" t="s">
        <v>1884</v>
      </c>
      <c r="AF615" s="10" t="s">
        <v>27</v>
      </c>
      <c r="AG615" s="31" t="s">
        <v>27</v>
      </c>
      <c r="AH615" s="34" t="s">
        <v>2213</v>
      </c>
      <c r="AI615" s="12">
        <v>8</v>
      </c>
      <c r="AJ615" s="10" t="s">
        <v>2218</v>
      </c>
    </row>
    <row r="616" spans="29:36" x14ac:dyDescent="0.25">
      <c r="AC616" s="10" t="s">
        <v>1887</v>
      </c>
      <c r="AD616" s="10" t="str">
        <f t="shared" si="41"/>
        <v>ListDescArt486_N/A_N/A</v>
      </c>
      <c r="AE616" s="10" t="s">
        <v>1888</v>
      </c>
      <c r="AF616" s="10" t="s">
        <v>27</v>
      </c>
      <c r="AG616" s="31" t="s">
        <v>27</v>
      </c>
      <c r="AH616" s="34" t="s">
        <v>2213</v>
      </c>
      <c r="AI616" s="12">
        <v>4</v>
      </c>
      <c r="AJ616" s="10" t="s">
        <v>2219</v>
      </c>
    </row>
    <row r="617" spans="29:36" x14ac:dyDescent="0.25">
      <c r="AC617" s="10" t="s">
        <v>1891</v>
      </c>
      <c r="AD617" s="10" t="str">
        <f t="shared" si="41"/>
        <v>ListDescArt487_N/A_N/A</v>
      </c>
      <c r="AE617" s="10" t="s">
        <v>614</v>
      </c>
      <c r="AF617" s="10" t="s">
        <v>27</v>
      </c>
      <c r="AG617" s="31" t="s">
        <v>27</v>
      </c>
      <c r="AH617" s="34" t="s">
        <v>2213</v>
      </c>
      <c r="AI617" s="12">
        <v>6</v>
      </c>
      <c r="AJ617" s="10" t="s">
        <v>2220</v>
      </c>
    </row>
    <row r="618" spans="29:36" x14ac:dyDescent="0.25">
      <c r="AC618" s="10" t="s">
        <v>1893</v>
      </c>
      <c r="AD618" s="10" t="str">
        <f t="shared" ref="AD618:AD641" si="42">CONCATENATE(AE618,"_",AF618,"_",AG618)</f>
        <v>ListDescArt442_N/A_N/A</v>
      </c>
      <c r="AE618" s="10" t="s">
        <v>1894</v>
      </c>
      <c r="AF618" s="10" t="s">
        <v>27</v>
      </c>
      <c r="AG618" s="31" t="s">
        <v>27</v>
      </c>
      <c r="AH618" s="34" t="s">
        <v>2221</v>
      </c>
      <c r="AI618" s="12">
        <v>15</v>
      </c>
      <c r="AJ618" s="10" t="s">
        <v>2222</v>
      </c>
    </row>
    <row r="619" spans="29:36" x14ac:dyDescent="0.25">
      <c r="AC619" s="10" t="s">
        <v>1896</v>
      </c>
      <c r="AD619" s="10" t="str">
        <f t="shared" si="42"/>
        <v>ListDescArt443_N/A_N/A</v>
      </c>
      <c r="AE619" s="10" t="s">
        <v>1897</v>
      </c>
      <c r="AF619" s="10" t="s">
        <v>27</v>
      </c>
      <c r="AG619" s="31" t="s">
        <v>27</v>
      </c>
      <c r="AH619" s="34" t="s">
        <v>2223</v>
      </c>
      <c r="AI619" s="12">
        <v>3</v>
      </c>
      <c r="AJ619" s="10" t="s">
        <v>2224</v>
      </c>
    </row>
    <row r="620" spans="29:36" x14ac:dyDescent="0.25">
      <c r="AC620" s="10" t="s">
        <v>1899</v>
      </c>
      <c r="AD620" s="10" t="str">
        <f t="shared" si="42"/>
        <v>ListDescArt444_N/A_N/A</v>
      </c>
      <c r="AE620" s="10" t="s">
        <v>1900</v>
      </c>
      <c r="AF620" s="10" t="s">
        <v>27</v>
      </c>
      <c r="AG620" s="31" t="s">
        <v>27</v>
      </c>
      <c r="AH620" s="34" t="s">
        <v>2225</v>
      </c>
      <c r="AI620" s="12">
        <v>5</v>
      </c>
      <c r="AJ620" s="10" t="s">
        <v>2226</v>
      </c>
    </row>
    <row r="621" spans="29:36" x14ac:dyDescent="0.25">
      <c r="AC621" s="10" t="s">
        <v>1903</v>
      </c>
      <c r="AD621" s="10" t="str">
        <f t="shared" si="42"/>
        <v>ListDescArt445_N/A_N/A</v>
      </c>
      <c r="AE621" s="10" t="s">
        <v>1904</v>
      </c>
      <c r="AF621" s="10" t="s">
        <v>27</v>
      </c>
      <c r="AG621" s="31" t="s">
        <v>27</v>
      </c>
      <c r="AH621" s="34" t="s">
        <v>745</v>
      </c>
      <c r="AI621" s="12">
        <v>30</v>
      </c>
      <c r="AJ621" s="10" t="s">
        <v>2227</v>
      </c>
    </row>
    <row r="622" spans="29:36" x14ac:dyDescent="0.25">
      <c r="AC622" s="10" t="s">
        <v>1907</v>
      </c>
      <c r="AD622" s="10" t="str">
        <f t="shared" si="42"/>
        <v>ListDescArt446_N/A_N/A</v>
      </c>
      <c r="AE622" s="10" t="s">
        <v>1908</v>
      </c>
      <c r="AF622" s="10" t="s">
        <v>27</v>
      </c>
      <c r="AG622" s="31" t="s">
        <v>27</v>
      </c>
      <c r="AH622" s="34" t="s">
        <v>2228</v>
      </c>
      <c r="AI622" s="12">
        <v>5</v>
      </c>
      <c r="AJ622" s="10" t="s">
        <v>2229</v>
      </c>
    </row>
    <row r="623" spans="29:36" x14ac:dyDescent="0.25">
      <c r="AC623" s="10" t="s">
        <v>1911</v>
      </c>
      <c r="AD623" s="10" t="str">
        <f t="shared" si="42"/>
        <v>ListDescArt447_N/A_N/A</v>
      </c>
      <c r="AE623" s="10" t="s">
        <v>1912</v>
      </c>
      <c r="AF623" s="10" t="s">
        <v>27</v>
      </c>
      <c r="AG623" s="31" t="s">
        <v>27</v>
      </c>
      <c r="AH623" s="34" t="s">
        <v>2230</v>
      </c>
      <c r="AI623" s="12">
        <v>5</v>
      </c>
      <c r="AJ623" s="10" t="s">
        <v>2231</v>
      </c>
    </row>
    <row r="624" spans="29:36" x14ac:dyDescent="0.25">
      <c r="AC624" s="10" t="s">
        <v>1914</v>
      </c>
      <c r="AD624" s="10" t="str">
        <f t="shared" si="42"/>
        <v>ListDescArt448_N/A_N/A</v>
      </c>
      <c r="AE624" s="10" t="s">
        <v>1915</v>
      </c>
      <c r="AF624" s="10" t="s">
        <v>27</v>
      </c>
      <c r="AG624" s="31" t="s">
        <v>27</v>
      </c>
      <c r="AH624" s="34" t="s">
        <v>146</v>
      </c>
      <c r="AI624" s="12">
        <v>10</v>
      </c>
      <c r="AJ624" s="10" t="s">
        <v>2232</v>
      </c>
    </row>
    <row r="625" spans="29:36" x14ac:dyDescent="0.25">
      <c r="AC625" s="10" t="s">
        <v>1917</v>
      </c>
      <c r="AD625" s="10" t="str">
        <f t="shared" si="42"/>
        <v>ListDescArt493_Baixa_N/A</v>
      </c>
      <c r="AE625" s="10" t="s">
        <v>1918</v>
      </c>
      <c r="AF625" s="10" t="s">
        <v>47</v>
      </c>
      <c r="AG625" s="31" t="s">
        <v>27</v>
      </c>
      <c r="AH625" s="34" t="s">
        <v>1287</v>
      </c>
      <c r="AI625" s="65">
        <v>21</v>
      </c>
      <c r="AJ625" s="10" t="s">
        <v>2233</v>
      </c>
    </row>
    <row r="626" spans="29:36" x14ac:dyDescent="0.25">
      <c r="AC626" s="10"/>
      <c r="AD626" s="10" t="str">
        <f t="shared" si="42"/>
        <v>ListDescArt493_Média_N/A</v>
      </c>
      <c r="AE626" s="10" t="s">
        <v>1918</v>
      </c>
      <c r="AF626" s="10" t="s">
        <v>63</v>
      </c>
      <c r="AG626" s="31" t="s">
        <v>27</v>
      </c>
      <c r="AH626" s="34" t="s">
        <v>1287</v>
      </c>
      <c r="AI626" s="65">
        <v>42</v>
      </c>
      <c r="AJ626" s="10" t="s">
        <v>2234</v>
      </c>
    </row>
    <row r="627" spans="29:36" x14ac:dyDescent="0.25">
      <c r="AC627" s="10"/>
      <c r="AD627" s="10" t="str">
        <f t="shared" si="42"/>
        <v>ListDescArt493_Alta_N/A</v>
      </c>
      <c r="AE627" s="10" t="s">
        <v>1918</v>
      </c>
      <c r="AF627" s="10" t="s">
        <v>78</v>
      </c>
      <c r="AG627" s="31" t="s">
        <v>27</v>
      </c>
      <c r="AH627" s="34" t="s">
        <v>1287</v>
      </c>
      <c r="AI627" s="65">
        <v>83</v>
      </c>
      <c r="AJ627" s="10" t="s">
        <v>2235</v>
      </c>
    </row>
    <row r="628" spans="29:36" x14ac:dyDescent="0.25">
      <c r="AC628" s="10" t="s">
        <v>1920</v>
      </c>
      <c r="AD628" s="10" t="str">
        <f t="shared" si="42"/>
        <v>ListDescArt494_N/A_N/A</v>
      </c>
      <c r="AE628" s="10" t="s">
        <v>1921</v>
      </c>
      <c r="AF628" s="10" t="s">
        <v>27</v>
      </c>
      <c r="AG628" s="31" t="s">
        <v>27</v>
      </c>
      <c r="AH628" s="34" t="s">
        <v>2236</v>
      </c>
      <c r="AI628" s="65">
        <v>21</v>
      </c>
      <c r="AJ628" s="10" t="s">
        <v>2237</v>
      </c>
    </row>
    <row r="629" spans="29:36" x14ac:dyDescent="0.25">
      <c r="AC629" s="10" t="s">
        <v>1923</v>
      </c>
      <c r="AD629" s="10" t="str">
        <f t="shared" si="42"/>
        <v>ListDescArt495_Baixa_N/A</v>
      </c>
      <c r="AE629" s="10" t="s">
        <v>1924</v>
      </c>
      <c r="AF629" s="10" t="s">
        <v>47</v>
      </c>
      <c r="AG629" s="31" t="s">
        <v>27</v>
      </c>
      <c r="AH629" s="34" t="s">
        <v>184</v>
      </c>
      <c r="AI629" s="65">
        <v>11</v>
      </c>
      <c r="AJ629" s="10" t="s">
        <v>2238</v>
      </c>
    </row>
    <row r="630" spans="29:36" x14ac:dyDescent="0.25">
      <c r="AC630" s="10"/>
      <c r="AD630" s="10" t="str">
        <f t="shared" si="42"/>
        <v>ListDescArt495_Média_N/A</v>
      </c>
      <c r="AE630" s="10" t="s">
        <v>1924</v>
      </c>
      <c r="AF630" s="10" t="s">
        <v>63</v>
      </c>
      <c r="AG630" s="31" t="s">
        <v>27</v>
      </c>
      <c r="AH630" s="34" t="s">
        <v>184</v>
      </c>
      <c r="AI630" s="65">
        <v>21</v>
      </c>
      <c r="AJ630" s="10" t="s">
        <v>2239</v>
      </c>
    </row>
    <row r="631" spans="29:36" x14ac:dyDescent="0.25">
      <c r="AC631" s="10"/>
      <c r="AD631" s="10" t="str">
        <f t="shared" si="42"/>
        <v>ListDescArt495_Alta_N/A</v>
      </c>
      <c r="AE631" s="10" t="s">
        <v>1924</v>
      </c>
      <c r="AF631" s="10" t="s">
        <v>78</v>
      </c>
      <c r="AG631" s="31" t="s">
        <v>27</v>
      </c>
      <c r="AH631" s="34" t="s">
        <v>184</v>
      </c>
      <c r="AI631" s="65">
        <v>42</v>
      </c>
      <c r="AJ631" s="10" t="s">
        <v>2240</v>
      </c>
    </row>
    <row r="632" spans="29:36" x14ac:dyDescent="0.25">
      <c r="AC632" s="10" t="s">
        <v>1926</v>
      </c>
      <c r="AD632" s="10" t="str">
        <f t="shared" si="42"/>
        <v>ListDescArt496_Baixa_N/A</v>
      </c>
      <c r="AE632" s="10" t="s">
        <v>1927</v>
      </c>
      <c r="AF632" s="10" t="s">
        <v>47</v>
      </c>
      <c r="AG632" s="31" t="s">
        <v>27</v>
      </c>
      <c r="AH632" s="34" t="s">
        <v>2241</v>
      </c>
      <c r="AI632" s="65">
        <v>42</v>
      </c>
      <c r="AJ632" s="10" t="s">
        <v>2242</v>
      </c>
    </row>
    <row r="633" spans="29:36" x14ac:dyDescent="0.25">
      <c r="AC633" s="10"/>
      <c r="AD633" s="10" t="str">
        <f t="shared" si="42"/>
        <v>ListDescArt496_Média_N/A</v>
      </c>
      <c r="AE633" s="10" t="s">
        <v>1927</v>
      </c>
      <c r="AF633" s="10" t="s">
        <v>63</v>
      </c>
      <c r="AG633" s="31" t="s">
        <v>27</v>
      </c>
      <c r="AH633" s="34" t="s">
        <v>2241</v>
      </c>
      <c r="AI633" s="65">
        <v>63</v>
      </c>
      <c r="AJ633" s="10" t="s">
        <v>2243</v>
      </c>
    </row>
    <row r="634" spans="29:36" x14ac:dyDescent="0.25">
      <c r="AC634" s="10"/>
      <c r="AD634" s="10" t="str">
        <f t="shared" si="42"/>
        <v>ListDescArt496_Alta_N/A</v>
      </c>
      <c r="AE634" s="10" t="s">
        <v>1927</v>
      </c>
      <c r="AF634" s="10" t="s">
        <v>78</v>
      </c>
      <c r="AG634" s="31" t="s">
        <v>27</v>
      </c>
      <c r="AH634" s="34" t="s">
        <v>2241</v>
      </c>
      <c r="AI634" s="65">
        <v>104</v>
      </c>
      <c r="AJ634" s="10" t="s">
        <v>2244</v>
      </c>
    </row>
    <row r="635" spans="29:36" x14ac:dyDescent="0.25">
      <c r="AC635" s="10" t="s">
        <v>1929</v>
      </c>
      <c r="AD635" s="10" t="str">
        <f t="shared" si="42"/>
        <v>ListDescArt497_Baixa_N/A</v>
      </c>
      <c r="AE635" s="10" t="s">
        <v>1930</v>
      </c>
      <c r="AF635" s="10" t="s">
        <v>47</v>
      </c>
      <c r="AG635" s="31" t="s">
        <v>27</v>
      </c>
      <c r="AH635" s="34" t="s">
        <v>2245</v>
      </c>
      <c r="AI635" s="65">
        <v>21</v>
      </c>
      <c r="AJ635" s="10" t="s">
        <v>2246</v>
      </c>
    </row>
    <row r="636" spans="29:36" x14ac:dyDescent="0.25">
      <c r="AC636" s="10"/>
      <c r="AD636" s="10" t="str">
        <f t="shared" si="42"/>
        <v>ListDescArt497_Média_N/A</v>
      </c>
      <c r="AE636" s="10" t="s">
        <v>1930</v>
      </c>
      <c r="AF636" s="10" t="s">
        <v>63</v>
      </c>
      <c r="AG636" s="31" t="s">
        <v>27</v>
      </c>
      <c r="AH636" s="34" t="s">
        <v>2245</v>
      </c>
      <c r="AI636" s="65">
        <v>42</v>
      </c>
      <c r="AJ636" s="10" t="s">
        <v>2247</v>
      </c>
    </row>
    <row r="637" spans="29:36" x14ac:dyDescent="0.25">
      <c r="AC637" s="10"/>
      <c r="AD637" s="10" t="str">
        <f t="shared" si="42"/>
        <v>ListDescArt497_Alta_N/A</v>
      </c>
      <c r="AE637" s="10" t="s">
        <v>1930</v>
      </c>
      <c r="AF637" s="10" t="s">
        <v>78</v>
      </c>
      <c r="AG637" s="31" t="s">
        <v>27</v>
      </c>
      <c r="AH637" s="34" t="s">
        <v>2245</v>
      </c>
      <c r="AI637" s="65">
        <v>84</v>
      </c>
      <c r="AJ637" s="10" t="s">
        <v>2248</v>
      </c>
    </row>
    <row r="638" spans="29:36" x14ac:dyDescent="0.25">
      <c r="AC638" s="10" t="s">
        <v>1932</v>
      </c>
      <c r="AD638" s="10" t="str">
        <f t="shared" si="42"/>
        <v>ListDescArt498_N/A_N/A</v>
      </c>
      <c r="AE638" s="10" t="s">
        <v>1933</v>
      </c>
      <c r="AF638" s="10" t="s">
        <v>27</v>
      </c>
      <c r="AG638" s="31" t="s">
        <v>27</v>
      </c>
      <c r="AH638" s="34" t="s">
        <v>2249</v>
      </c>
      <c r="AI638" s="65">
        <v>83</v>
      </c>
      <c r="AJ638" s="10" t="s">
        <v>2250</v>
      </c>
    </row>
    <row r="639" spans="29:36" x14ac:dyDescent="0.25">
      <c r="AC639" s="10" t="s">
        <v>1935</v>
      </c>
      <c r="AD639" s="10" t="str">
        <f t="shared" si="42"/>
        <v>ListDescArt499_N/A_N/A</v>
      </c>
      <c r="AE639" s="10" t="s">
        <v>1936</v>
      </c>
      <c r="AF639" s="10" t="s">
        <v>27</v>
      </c>
      <c r="AG639" s="31" t="s">
        <v>27</v>
      </c>
      <c r="AH639" s="34" t="s">
        <v>2251</v>
      </c>
      <c r="AI639" s="65">
        <v>104</v>
      </c>
      <c r="AJ639" s="10" t="s">
        <v>2252</v>
      </c>
    </row>
    <row r="640" spans="29:36" x14ac:dyDescent="0.25">
      <c r="AC640" s="10" t="s">
        <v>1938</v>
      </c>
      <c r="AD640" s="10" t="str">
        <f t="shared" si="42"/>
        <v>ListDescArt500_Média_N/A</v>
      </c>
      <c r="AE640" s="10" t="s">
        <v>1939</v>
      </c>
      <c r="AF640" s="10" t="s">
        <v>63</v>
      </c>
      <c r="AG640" s="31" t="s">
        <v>27</v>
      </c>
      <c r="AH640" s="34" t="s">
        <v>438</v>
      </c>
      <c r="AI640" s="65">
        <v>21</v>
      </c>
      <c r="AJ640" s="10" t="s">
        <v>2253</v>
      </c>
    </row>
    <row r="641" spans="29:36" x14ac:dyDescent="0.25">
      <c r="AC641" s="10"/>
      <c r="AD641" s="10" t="str">
        <f t="shared" si="42"/>
        <v>ListDescArt500_Alta_N/A</v>
      </c>
      <c r="AE641" s="10" t="s">
        <v>1939</v>
      </c>
      <c r="AF641" s="10" t="s">
        <v>78</v>
      </c>
      <c r="AG641" s="31" t="s">
        <v>27</v>
      </c>
      <c r="AH641" s="34" t="s">
        <v>438</v>
      </c>
      <c r="AI641" s="65">
        <v>42</v>
      </c>
      <c r="AJ641" s="10" t="s">
        <v>2254</v>
      </c>
    </row>
    <row r="642" spans="29:36" x14ac:dyDescent="0.25">
      <c r="AC642" s="10" t="s">
        <v>1942</v>
      </c>
      <c r="AD642" s="10" t="str">
        <f t="shared" ref="AD642" si="43">CONCATENATE(AE642,"_",AF642,"_",AG642)</f>
        <v>ListDescArt189_N/A_N/A</v>
      </c>
      <c r="AE642" s="10" t="s">
        <v>1943</v>
      </c>
      <c r="AF642" s="10" t="s">
        <v>27</v>
      </c>
      <c r="AG642" s="31" t="s">
        <v>27</v>
      </c>
      <c r="AH642" s="34" t="s">
        <v>2255</v>
      </c>
      <c r="AI642" s="12">
        <v>1</v>
      </c>
      <c r="AJ642" s="10" t="s">
        <v>2256</v>
      </c>
    </row>
    <row r="643" spans="29:36" x14ac:dyDescent="0.25">
      <c r="AC643" s="10" t="s">
        <v>1946</v>
      </c>
      <c r="AD643" s="10" t="str">
        <f t="shared" ref="AD643:AD663" si="44">CONCATENATE(AE643,"_",AF643,"_",AG643)</f>
        <v>ListDescArt190_N/A_N/A</v>
      </c>
      <c r="AE643" s="10" t="s">
        <v>1947</v>
      </c>
      <c r="AF643" s="66" t="s">
        <v>27</v>
      </c>
      <c r="AG643" s="31" t="s">
        <v>27</v>
      </c>
      <c r="AH643" s="34" t="s">
        <v>2257</v>
      </c>
      <c r="AI643" s="12">
        <v>1</v>
      </c>
      <c r="AJ643" s="10" t="s">
        <v>2258</v>
      </c>
    </row>
    <row r="644" spans="29:36" x14ac:dyDescent="0.25">
      <c r="AC644" s="10" t="s">
        <v>1950</v>
      </c>
      <c r="AD644" s="10" t="str">
        <f t="shared" si="44"/>
        <v>ListDescArt191_N/A_N/A</v>
      </c>
      <c r="AE644" s="10" t="s">
        <v>1951</v>
      </c>
      <c r="AF644" s="10" t="s">
        <v>27</v>
      </c>
      <c r="AG644" s="31" t="s">
        <v>27</v>
      </c>
      <c r="AH644" s="34" t="s">
        <v>2257</v>
      </c>
      <c r="AI644" s="12">
        <v>0.5</v>
      </c>
      <c r="AJ644" s="10" t="s">
        <v>2259</v>
      </c>
    </row>
    <row r="645" spans="29:36" x14ac:dyDescent="0.25">
      <c r="AC645" s="10" t="s">
        <v>1953</v>
      </c>
      <c r="AD645" s="10" t="str">
        <f t="shared" si="44"/>
        <v>ListDescArt192_N/A_N/A</v>
      </c>
      <c r="AE645" s="10" t="s">
        <v>1954</v>
      </c>
      <c r="AF645" s="10" t="s">
        <v>27</v>
      </c>
      <c r="AG645" s="31" t="s">
        <v>27</v>
      </c>
      <c r="AH645" s="34" t="s">
        <v>2257</v>
      </c>
      <c r="AI645" s="12">
        <v>0.5</v>
      </c>
      <c r="AJ645" s="10" t="s">
        <v>2260</v>
      </c>
    </row>
    <row r="646" spans="29:36" x14ac:dyDescent="0.25">
      <c r="AC646" s="10" t="s">
        <v>1956</v>
      </c>
      <c r="AD646" s="10" t="str">
        <f t="shared" si="44"/>
        <v>ListDescArt193_N/A_N/A</v>
      </c>
      <c r="AE646" s="10" t="s">
        <v>1957</v>
      </c>
      <c r="AF646" s="10" t="s">
        <v>27</v>
      </c>
      <c r="AG646" s="31" t="s">
        <v>27</v>
      </c>
      <c r="AH646" s="34" t="s">
        <v>2261</v>
      </c>
      <c r="AI646" s="12">
        <v>0.5</v>
      </c>
      <c r="AJ646" s="10" t="s">
        <v>2262</v>
      </c>
    </row>
    <row r="647" spans="29:36" x14ac:dyDescent="0.25">
      <c r="AC647" s="10" t="s">
        <v>1959</v>
      </c>
      <c r="AD647" s="10" t="str">
        <f t="shared" si="44"/>
        <v>ListDescArt194_N/A_N/A</v>
      </c>
      <c r="AE647" s="10" t="s">
        <v>1960</v>
      </c>
      <c r="AF647" s="10" t="s">
        <v>27</v>
      </c>
      <c r="AG647" s="31" t="s">
        <v>27</v>
      </c>
      <c r="AH647" s="34" t="s">
        <v>2257</v>
      </c>
      <c r="AI647" s="12">
        <v>1</v>
      </c>
      <c r="AJ647" s="10" t="s">
        <v>2263</v>
      </c>
    </row>
    <row r="648" spans="29:36" x14ac:dyDescent="0.25">
      <c r="AC648" s="10" t="s">
        <v>1963</v>
      </c>
      <c r="AD648" s="10" t="str">
        <f t="shared" si="44"/>
        <v>ListDescArt195_N/A_N/A</v>
      </c>
      <c r="AE648" s="10" t="s">
        <v>1964</v>
      </c>
      <c r="AF648" s="10" t="s">
        <v>27</v>
      </c>
      <c r="AG648" s="31" t="s">
        <v>27</v>
      </c>
      <c r="AH648" s="34" t="s">
        <v>2257</v>
      </c>
      <c r="AI648" s="12">
        <v>0.7</v>
      </c>
      <c r="AJ648" s="10" t="s">
        <v>2264</v>
      </c>
    </row>
    <row r="649" spans="29:36" x14ac:dyDescent="0.25">
      <c r="AC649" s="10" t="s">
        <v>1967</v>
      </c>
      <c r="AD649" s="10" t="str">
        <f t="shared" si="44"/>
        <v>ListDescArt414_N/A_N/A</v>
      </c>
      <c r="AE649" s="10" t="s">
        <v>1968</v>
      </c>
      <c r="AF649" s="10" t="s">
        <v>27</v>
      </c>
      <c r="AG649" s="31" t="s">
        <v>27</v>
      </c>
      <c r="AH649" s="34" t="s">
        <v>2265</v>
      </c>
      <c r="AI649" s="12">
        <v>2</v>
      </c>
      <c r="AJ649" s="10" t="s">
        <v>2266</v>
      </c>
    </row>
    <row r="650" spans="29:36" x14ac:dyDescent="0.25">
      <c r="AC650" s="10" t="s">
        <v>1971</v>
      </c>
      <c r="AD650" s="10" t="str">
        <f t="shared" si="44"/>
        <v>ListDescArt196_N/A_N/A</v>
      </c>
      <c r="AE650" s="10" t="s">
        <v>1972</v>
      </c>
      <c r="AF650" s="10" t="s">
        <v>27</v>
      </c>
      <c r="AG650" s="31" t="s">
        <v>27</v>
      </c>
      <c r="AH650" s="34" t="s">
        <v>2255</v>
      </c>
      <c r="AI650" s="12">
        <v>1</v>
      </c>
      <c r="AJ650" s="10" t="s">
        <v>2256</v>
      </c>
    </row>
    <row r="651" spans="29:36" x14ac:dyDescent="0.25">
      <c r="AC651" s="10" t="s">
        <v>1974</v>
      </c>
      <c r="AD651" s="10" t="str">
        <f t="shared" si="44"/>
        <v>ListDescArt197_N/A_N/A</v>
      </c>
      <c r="AE651" s="10" t="s">
        <v>1975</v>
      </c>
      <c r="AF651" s="10" t="s">
        <v>27</v>
      </c>
      <c r="AG651" s="31" t="s">
        <v>27</v>
      </c>
      <c r="AH651" s="34" t="s">
        <v>2267</v>
      </c>
      <c r="AI651" s="12">
        <v>1</v>
      </c>
      <c r="AJ651" s="10" t="s">
        <v>2258</v>
      </c>
    </row>
    <row r="652" spans="29:36" x14ac:dyDescent="0.25">
      <c r="AC652" s="10" t="s">
        <v>1977</v>
      </c>
      <c r="AD652" s="10" t="str">
        <f t="shared" si="44"/>
        <v>ListDescArt198_N/A_N/A</v>
      </c>
      <c r="AE652" s="10" t="s">
        <v>1978</v>
      </c>
      <c r="AF652" s="10" t="s">
        <v>27</v>
      </c>
      <c r="AG652" s="31" t="s">
        <v>27</v>
      </c>
      <c r="AH652" s="34" t="s">
        <v>2268</v>
      </c>
      <c r="AI652" s="12">
        <v>8</v>
      </c>
      <c r="AJ652" s="10" t="s">
        <v>2269</v>
      </c>
    </row>
    <row r="653" spans="29:36" x14ac:dyDescent="0.25">
      <c r="AC653" s="10" t="s">
        <v>1980</v>
      </c>
      <c r="AD653" s="10" t="str">
        <f t="shared" si="44"/>
        <v>ListDescArt199_N/A_N/A</v>
      </c>
      <c r="AE653" s="10" t="s">
        <v>1981</v>
      </c>
      <c r="AF653" s="10" t="s">
        <v>27</v>
      </c>
      <c r="AG653" s="31" t="s">
        <v>27</v>
      </c>
      <c r="AH653" s="34" t="s">
        <v>96</v>
      </c>
      <c r="AI653" s="12">
        <v>4</v>
      </c>
      <c r="AJ653" s="10" t="s">
        <v>2270</v>
      </c>
    </row>
    <row r="654" spans="29:36" x14ac:dyDescent="0.25">
      <c r="AC654" s="10" t="s">
        <v>1984</v>
      </c>
      <c r="AD654" s="10" t="str">
        <f t="shared" si="44"/>
        <v>ListDescArt200_N/A_N/A</v>
      </c>
      <c r="AE654" s="10" t="s">
        <v>1985</v>
      </c>
      <c r="AF654" s="10" t="s">
        <v>27</v>
      </c>
      <c r="AG654" s="31" t="s">
        <v>27</v>
      </c>
      <c r="AH654" s="34" t="s">
        <v>2267</v>
      </c>
      <c r="AI654" s="12">
        <v>3</v>
      </c>
      <c r="AJ654" s="10" t="s">
        <v>2271</v>
      </c>
    </row>
    <row r="655" spans="29:36" x14ac:dyDescent="0.25">
      <c r="AC655" s="10" t="s">
        <v>1988</v>
      </c>
      <c r="AD655" s="10" t="str">
        <f t="shared" si="44"/>
        <v>ListDescArt201_N/A_N/A</v>
      </c>
      <c r="AE655" s="10" t="s">
        <v>1989</v>
      </c>
      <c r="AF655" s="10" t="s">
        <v>27</v>
      </c>
      <c r="AG655" s="31" t="s">
        <v>27</v>
      </c>
      <c r="AH655" s="34" t="s">
        <v>2257</v>
      </c>
      <c r="AI655" s="12">
        <v>0.5</v>
      </c>
      <c r="AJ655" s="10" t="s">
        <v>2272</v>
      </c>
    </row>
    <row r="656" spans="29:36" x14ac:dyDescent="0.25">
      <c r="AC656" s="10" t="s">
        <v>1992</v>
      </c>
      <c r="AD656" s="10" t="str">
        <f t="shared" si="44"/>
        <v>ListDescArt202_N/A_N/A</v>
      </c>
      <c r="AE656" s="10" t="s">
        <v>1993</v>
      </c>
      <c r="AF656" s="10" t="s">
        <v>27</v>
      </c>
      <c r="AG656" s="31" t="s">
        <v>27</v>
      </c>
      <c r="AH656" s="34" t="s">
        <v>2273</v>
      </c>
      <c r="AI656" s="12">
        <v>0.1</v>
      </c>
      <c r="AJ656" s="10" t="s">
        <v>2274</v>
      </c>
    </row>
    <row r="657" spans="29:36" x14ac:dyDescent="0.25">
      <c r="AC657" s="10" t="s">
        <v>1996</v>
      </c>
      <c r="AD657" s="10" t="str">
        <f t="shared" si="44"/>
        <v>ListDescArt203_N/A_N/A</v>
      </c>
      <c r="AE657" s="10" t="s">
        <v>1997</v>
      </c>
      <c r="AF657" s="10" t="s">
        <v>27</v>
      </c>
      <c r="AG657" s="31" t="s">
        <v>27</v>
      </c>
      <c r="AH657" s="34" t="s">
        <v>2275</v>
      </c>
      <c r="AI657" s="12">
        <v>0.5</v>
      </c>
      <c r="AJ657" s="10" t="s">
        <v>2276</v>
      </c>
    </row>
    <row r="658" spans="29:36" x14ac:dyDescent="0.25">
      <c r="AC658" s="10" t="s">
        <v>2000</v>
      </c>
      <c r="AD658" s="10" t="str">
        <f t="shared" si="44"/>
        <v>ListDescArt204_N/A_N/A</v>
      </c>
      <c r="AE658" s="10" t="s">
        <v>2001</v>
      </c>
      <c r="AF658" s="10" t="s">
        <v>27</v>
      </c>
      <c r="AG658" s="31" t="s">
        <v>27</v>
      </c>
      <c r="AH658" s="34" t="s">
        <v>2257</v>
      </c>
      <c r="AI658" s="12">
        <v>0.05</v>
      </c>
      <c r="AJ658" s="66" t="s">
        <v>2277</v>
      </c>
    </row>
    <row r="659" spans="29:36" x14ac:dyDescent="0.25">
      <c r="AC659" s="10" t="s">
        <v>2004</v>
      </c>
      <c r="AD659" s="10" t="str">
        <f t="shared" si="44"/>
        <v>ListDescArt405_N/A_N/A</v>
      </c>
      <c r="AE659" s="10" t="s">
        <v>2005</v>
      </c>
      <c r="AF659" s="10" t="s">
        <v>27</v>
      </c>
      <c r="AG659" s="31" t="s">
        <v>27</v>
      </c>
      <c r="AH659" s="34" t="s">
        <v>2257</v>
      </c>
      <c r="AI659" s="12">
        <v>1</v>
      </c>
      <c r="AJ659" s="10" t="s">
        <v>2278</v>
      </c>
    </row>
    <row r="660" spans="29:36" x14ac:dyDescent="0.25">
      <c r="AC660" s="10" t="s">
        <v>2009</v>
      </c>
      <c r="AD660" s="10" t="str">
        <f t="shared" si="44"/>
        <v>ListDescArt406_N/A_N/A</v>
      </c>
      <c r="AE660" s="10" t="s">
        <v>2010</v>
      </c>
      <c r="AF660" s="10" t="s">
        <v>27</v>
      </c>
      <c r="AG660" s="31" t="s">
        <v>27</v>
      </c>
      <c r="AH660" s="34" t="s">
        <v>2279</v>
      </c>
      <c r="AI660" s="12">
        <v>6</v>
      </c>
      <c r="AJ660" s="10" t="s">
        <v>2280</v>
      </c>
    </row>
    <row r="661" spans="29:36" x14ac:dyDescent="0.25">
      <c r="AC661" s="10" t="s">
        <v>2013</v>
      </c>
      <c r="AD661" s="10" t="str">
        <f t="shared" si="44"/>
        <v>ListDescArt407_N/A_N/A</v>
      </c>
      <c r="AE661" s="10" t="s">
        <v>2014</v>
      </c>
      <c r="AF661" s="10" t="s">
        <v>27</v>
      </c>
      <c r="AG661" s="31" t="s">
        <v>27</v>
      </c>
      <c r="AH661" s="34" t="s">
        <v>2279</v>
      </c>
      <c r="AI661" s="12">
        <v>3</v>
      </c>
      <c r="AJ661" s="10" t="s">
        <v>2281</v>
      </c>
    </row>
    <row r="662" spans="29:36" x14ac:dyDescent="0.25">
      <c r="AC662" s="10" t="s">
        <v>2017</v>
      </c>
      <c r="AD662" s="10" t="str">
        <f t="shared" si="44"/>
        <v>ListDescArt408_N/A_N/A</v>
      </c>
      <c r="AE662" s="10" t="s">
        <v>2018</v>
      </c>
      <c r="AF662" s="10" t="s">
        <v>27</v>
      </c>
      <c r="AG662" s="31" t="s">
        <v>27</v>
      </c>
      <c r="AH662" s="34" t="s">
        <v>2282</v>
      </c>
      <c r="AI662" s="12">
        <v>8</v>
      </c>
      <c r="AJ662" s="10" t="s">
        <v>2283</v>
      </c>
    </row>
    <row r="663" spans="29:36" x14ac:dyDescent="0.25">
      <c r="AC663" s="10" t="s">
        <v>2021</v>
      </c>
      <c r="AD663" s="10" t="str">
        <f t="shared" si="44"/>
        <v>ListDescArt409_N/A_N/A</v>
      </c>
      <c r="AE663" s="10" t="s">
        <v>2022</v>
      </c>
      <c r="AF663" s="10" t="s">
        <v>27</v>
      </c>
      <c r="AG663" s="31" t="s">
        <v>27</v>
      </c>
      <c r="AH663" s="34" t="s">
        <v>2284</v>
      </c>
      <c r="AI663" s="12">
        <v>2</v>
      </c>
      <c r="AJ663" s="10" t="s">
        <v>2266</v>
      </c>
    </row>
    <row r="664" spans="29:36" x14ac:dyDescent="0.25">
      <c r="AC664" s="10" t="s">
        <v>2024</v>
      </c>
      <c r="AD664" s="10" t="str">
        <f t="shared" ref="AD664:AD667" si="45">CONCATENATE(AE664,"_",AF664,"_",AG664)</f>
        <v>ListDescArt415_N/A_N/A</v>
      </c>
      <c r="AE664" s="10" t="s">
        <v>2025</v>
      </c>
      <c r="AF664" s="10" t="s">
        <v>27</v>
      </c>
      <c r="AG664" s="31" t="s">
        <v>27</v>
      </c>
      <c r="AH664" s="34" t="s">
        <v>2285</v>
      </c>
      <c r="AI664" s="12">
        <v>4</v>
      </c>
      <c r="AJ664" s="10" t="s">
        <v>2286</v>
      </c>
    </row>
    <row r="665" spans="29:36" x14ac:dyDescent="0.25">
      <c r="AC665" s="10" t="s">
        <v>2028</v>
      </c>
      <c r="AD665" s="10" t="str">
        <f t="shared" si="45"/>
        <v>ListDescArt416_N/A_N/A</v>
      </c>
      <c r="AE665" s="10" t="s">
        <v>2029</v>
      </c>
      <c r="AF665" s="10" t="s">
        <v>27</v>
      </c>
      <c r="AG665" s="31" t="s">
        <v>27</v>
      </c>
      <c r="AH665" s="34" t="s">
        <v>2287</v>
      </c>
      <c r="AI665" s="12">
        <v>1</v>
      </c>
      <c r="AJ665" s="10" t="s">
        <v>2288</v>
      </c>
    </row>
    <row r="666" spans="29:36" x14ac:dyDescent="0.25">
      <c r="AC666" s="10" t="s">
        <v>2032</v>
      </c>
      <c r="AD666" s="10" t="str">
        <f t="shared" si="45"/>
        <v>ListDescArt417_N/A_N/A</v>
      </c>
      <c r="AE666" s="10" t="s">
        <v>2033</v>
      </c>
      <c r="AF666" s="10" t="s">
        <v>27</v>
      </c>
      <c r="AG666" s="31" t="s">
        <v>27</v>
      </c>
      <c r="AH666" s="34" t="s">
        <v>2287</v>
      </c>
      <c r="AI666" s="12">
        <v>6</v>
      </c>
      <c r="AJ666" s="10" t="s">
        <v>2289</v>
      </c>
    </row>
    <row r="667" spans="29:36" x14ac:dyDescent="0.25">
      <c r="AC667" s="10" t="s">
        <v>2036</v>
      </c>
      <c r="AD667" s="10" t="str">
        <f t="shared" si="45"/>
        <v>ListDescArt418_N/A_N/A</v>
      </c>
      <c r="AE667" s="10" t="s">
        <v>2037</v>
      </c>
      <c r="AF667" s="10" t="s">
        <v>27</v>
      </c>
      <c r="AG667" s="31" t="s">
        <v>27</v>
      </c>
      <c r="AH667" s="34" t="s">
        <v>2287</v>
      </c>
      <c r="AI667" s="12">
        <v>10</v>
      </c>
      <c r="AJ667" s="10" t="s">
        <v>2290</v>
      </c>
    </row>
    <row r="753" ht="14.25" customHeight="1" x14ac:dyDescent="0.25"/>
    <row r="764" ht="13.5" customHeight="1" x14ac:dyDescent="0.25"/>
    <row r="766" ht="15.75" customHeight="1" x14ac:dyDescent="0.25"/>
  </sheetData>
  <mergeCells count="28">
    <mergeCell ref="A1:B1"/>
    <mergeCell ref="D1:F1"/>
    <mergeCell ref="H1:J1"/>
    <mergeCell ref="Q1:R1"/>
    <mergeCell ref="T1:U1"/>
    <mergeCell ref="W1:X1"/>
    <mergeCell ref="Z1:AA1"/>
    <mergeCell ref="AE1:AF1"/>
    <mergeCell ref="A2:B2"/>
    <mergeCell ref="K1:K2"/>
    <mergeCell ref="Q2:R2"/>
    <mergeCell ref="T2:U2"/>
    <mergeCell ref="W2:X2"/>
    <mergeCell ref="Z2:AA2"/>
    <mergeCell ref="D3:D7"/>
    <mergeCell ref="T4:T6"/>
    <mergeCell ref="W4:W10"/>
    <mergeCell ref="T7:T8"/>
    <mergeCell ref="T9:T13"/>
    <mergeCell ref="W11:W15"/>
    <mergeCell ref="T14:T15"/>
    <mergeCell ref="T16:T19"/>
    <mergeCell ref="W16:W20"/>
    <mergeCell ref="T20:T23"/>
    <mergeCell ref="W21:W23"/>
    <mergeCell ref="W24:W26"/>
    <mergeCell ref="W27:W30"/>
    <mergeCell ref="W31:W33"/>
  </mergeCells>
  <pageMargins left="0.511811024" right="0.511811024" top="0.787401575" bottom="0.787401575" header="0.31496062" footer="0.31496062"/>
  <pageSetup paperSize="9" orientation="portrait"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Banco de Dados</vt:lpstr>
      <vt:lpstr>Orçamento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Cesar De Oliveira Cunha</dc:creator>
  <cp:lastModifiedBy>Juliana Pereira</cp:lastModifiedBy>
  <cp:lastPrinted>2018-06-08T18:17:44Z</cp:lastPrinted>
  <dcterms:created xsi:type="dcterms:W3CDTF">2018-06-08T16:55:01Z</dcterms:created>
  <dcterms:modified xsi:type="dcterms:W3CDTF">2021-10-25T17:54:29Z</dcterms:modified>
</cp:coreProperties>
</file>