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nio\OneDrive\Documentos\estudos_ti\estudos_excel_powerbi\"/>
    </mc:Choice>
  </mc:AlternateContent>
  <xr:revisionPtr revIDLastSave="0" documentId="13_ncr:1_{05686E48-F3B8-4483-8A48-5E36AEB432F9}" xr6:coauthVersionLast="47" xr6:coauthVersionMax="47" xr10:uidLastSave="{00000000-0000-0000-0000-000000000000}"/>
  <bookViews>
    <workbookView xWindow="-120" yWindow="-120" windowWidth="20730" windowHeight="11160" tabRatio="950" xr2:uid="{00000000-000D-0000-FFFF-FFFF00000000}"/>
  </bookViews>
  <sheets>
    <sheet name="SE1" sheetId="1" r:id="rId1"/>
    <sheet name="SE 2" sheetId="4" r:id="rId2"/>
    <sheet name="SE 4" sheetId="6" r:id="rId3"/>
    <sheet name="SE 5" sheetId="7" r:id="rId4"/>
    <sheet name="Pagamento dos Funcionários" sheetId="9" r:id="rId5"/>
    <sheet name="Controle de de Pagamento" sheetId="10" r:id="rId6"/>
    <sheet name="Controle de Pagamento 1" sheetId="13" r:id="rId7"/>
  </sheets>
  <calcPr calcId="191029"/>
</workbook>
</file>

<file path=xl/calcChain.xml><?xml version="1.0" encoding="utf-8"?>
<calcChain xmlns="http://schemas.openxmlformats.org/spreadsheetml/2006/main">
  <c r="G7" i="1" l="1"/>
  <c r="D7" i="1"/>
  <c r="E7" i="1" s="1"/>
  <c r="D8" i="1"/>
  <c r="E8" i="1" s="1"/>
  <c r="G6" i="1"/>
  <c r="F5" i="13"/>
  <c r="F6" i="13"/>
  <c r="F7" i="13"/>
  <c r="F8" i="13"/>
  <c r="F9" i="13"/>
  <c r="F10" i="13"/>
  <c r="F11" i="13"/>
  <c r="F12" i="13"/>
  <c r="F13" i="13"/>
  <c r="F4" i="13"/>
  <c r="E5" i="10"/>
  <c r="E6" i="10"/>
  <c r="E7" i="10"/>
  <c r="E8" i="10"/>
  <c r="E9" i="10"/>
  <c r="E10" i="10"/>
  <c r="E11" i="10"/>
  <c r="E12" i="10"/>
  <c r="E13" i="10"/>
  <c r="E4" i="10"/>
  <c r="G4" i="10"/>
  <c r="G5" i="10"/>
  <c r="G6" i="10"/>
  <c r="G7" i="10"/>
  <c r="G8" i="10"/>
  <c r="G9" i="10"/>
  <c r="G10" i="10"/>
  <c r="G11" i="10"/>
  <c r="G12" i="10"/>
  <c r="G13" i="10"/>
  <c r="F5" i="10"/>
  <c r="F6" i="10"/>
  <c r="F7" i="10"/>
  <c r="F8" i="10"/>
  <c r="F9" i="10"/>
  <c r="F10" i="10"/>
  <c r="F11" i="10"/>
  <c r="F12" i="10"/>
  <c r="F13" i="10"/>
  <c r="F4" i="10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3" i="9"/>
  <c r="C7" i="7"/>
  <c r="C8" i="7"/>
  <c r="C6" i="7"/>
  <c r="C6" i="6"/>
  <c r="C7" i="6"/>
  <c r="C5" i="6"/>
  <c r="C4" i="4"/>
  <c r="C5" i="4"/>
  <c r="C3" i="4"/>
  <c r="D5" i="1"/>
  <c r="E5" i="1" s="1"/>
  <c r="D6" i="1"/>
  <c r="E6" i="1" s="1"/>
  <c r="D4" i="1"/>
  <c r="E4" i="1" s="1"/>
  <c r="G8" i="1" l="1"/>
  <c r="F8" i="1"/>
  <c r="F7" i="1"/>
  <c r="G4" i="1"/>
  <c r="F4" i="1"/>
  <c r="G5" i="1"/>
  <c r="F6" i="1"/>
  <c r="F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Taífson e Zoé</author>
  </authors>
  <commentList>
    <comment ref="E3" authorId="0" shapeId="0" xr:uid="{00000000-0006-0000-0600-000001000000}">
      <text>
        <r>
          <rPr>
            <b/>
            <sz val="14"/>
            <color indexed="81"/>
            <rFont val="Tahoma"/>
            <family val="2"/>
          </rPr>
          <t>Se a Data do Pagamento não tiver sido lançada. O Total deve permanecer Vazio.</t>
        </r>
      </text>
    </comment>
  </commentList>
</comments>
</file>

<file path=xl/sharedStrings.xml><?xml version="1.0" encoding="utf-8"?>
<sst xmlns="http://schemas.openxmlformats.org/spreadsheetml/2006/main" count="129" uniqueCount="88">
  <si>
    <t>Aluno</t>
  </si>
  <si>
    <t>Nota1</t>
  </si>
  <si>
    <t>Nota2</t>
  </si>
  <si>
    <t>Média</t>
  </si>
  <si>
    <t>Carlos</t>
  </si>
  <si>
    <t>Bené</t>
  </si>
  <si>
    <t>Cláudio</t>
  </si>
  <si>
    <t>Resultado</t>
  </si>
  <si>
    <t>Funcionário</t>
  </si>
  <si>
    <t>Pedro</t>
  </si>
  <si>
    <t>José</t>
  </si>
  <si>
    <t>Anos de empresa</t>
  </si>
  <si>
    <t>Situação</t>
  </si>
  <si>
    <t>Nome</t>
  </si>
  <si>
    <t>Idade</t>
  </si>
  <si>
    <t>Censo 1950</t>
  </si>
  <si>
    <t>Sammia</t>
  </si>
  <si>
    <t>Carla</t>
  </si>
  <si>
    <t>Paty</t>
  </si>
  <si>
    <t>Horário da festa</t>
  </si>
  <si>
    <t>Clube</t>
  </si>
  <si>
    <t>Início</t>
  </si>
  <si>
    <t>Censura</t>
  </si>
  <si>
    <r>
      <t xml:space="preserve">* O aluno só estará </t>
    </r>
    <r>
      <rPr>
        <b/>
        <sz val="10"/>
        <color indexed="12"/>
        <rFont val="Arial"/>
        <family val="2"/>
      </rPr>
      <t>aprovado</t>
    </r>
    <r>
      <rPr>
        <b/>
        <sz val="10"/>
        <rFont val="Arial"/>
        <family val="2"/>
      </rPr>
      <t xml:space="preserve"> se tiver média igual ou superior a 7 caso contrário ele estará </t>
    </r>
    <r>
      <rPr>
        <b/>
        <sz val="10"/>
        <color indexed="12"/>
        <rFont val="Arial"/>
        <family val="2"/>
      </rPr>
      <t>reprovado</t>
    </r>
  </si>
  <si>
    <r>
      <t xml:space="preserve">* Se o funcionário estiver mais do que 5 anos na empresa ele vai ser considerado </t>
    </r>
    <r>
      <rPr>
        <b/>
        <sz val="10"/>
        <color indexed="12"/>
        <rFont val="Arial"/>
        <family val="2"/>
      </rPr>
      <t>veterano</t>
    </r>
    <r>
      <rPr>
        <b/>
        <sz val="10"/>
        <rFont val="Arial"/>
        <family val="2"/>
      </rPr>
      <t xml:space="preserve"> se não ele será </t>
    </r>
    <r>
      <rPr>
        <b/>
        <sz val="10"/>
        <color indexed="12"/>
        <rFont val="Arial"/>
        <family val="2"/>
      </rPr>
      <t>novato</t>
    </r>
  </si>
  <si>
    <r>
      <t xml:space="preserve">* As pessoas serão consideradas de </t>
    </r>
    <r>
      <rPr>
        <b/>
        <sz val="10"/>
        <color indexed="12"/>
        <rFont val="Arial"/>
        <family val="2"/>
      </rPr>
      <t>"maior idade"</t>
    </r>
    <r>
      <rPr>
        <b/>
        <sz val="10"/>
        <rFont val="Arial"/>
        <family val="2"/>
      </rPr>
      <t xml:space="preserve"> se tiver idade igual ou maior que 18 anos senão serão consideradas de </t>
    </r>
    <r>
      <rPr>
        <b/>
        <sz val="10"/>
        <color indexed="12"/>
        <rFont val="Arial"/>
        <family val="2"/>
      </rPr>
      <t>"menor idade"</t>
    </r>
  </si>
  <si>
    <t>Pagamento dos Funcionários</t>
  </si>
  <si>
    <t>Cargo</t>
  </si>
  <si>
    <t>Salário Bruto</t>
  </si>
  <si>
    <t>Imposto 18%</t>
  </si>
  <si>
    <t>Salário Líquido</t>
  </si>
  <si>
    <t>André</t>
  </si>
  <si>
    <t>Pedreiro</t>
  </si>
  <si>
    <t>Antônio</t>
  </si>
  <si>
    <t>Augusto</t>
  </si>
  <si>
    <t>Eletricista</t>
  </si>
  <si>
    <t>Pintor</t>
  </si>
  <si>
    <t>João</t>
  </si>
  <si>
    <t>Marcelo</t>
  </si>
  <si>
    <t>Carpinteiro</t>
  </si>
  <si>
    <t>Marcos</t>
  </si>
  <si>
    <t>Encanador</t>
  </si>
  <si>
    <t>Raimundo</t>
  </si>
  <si>
    <t>Daniel</t>
  </si>
  <si>
    <t>Adriano</t>
  </si>
  <si>
    <t>Alisson</t>
  </si>
  <si>
    <t>Marden</t>
  </si>
  <si>
    <t>Micheal</t>
  </si>
  <si>
    <t>Isabel</t>
  </si>
  <si>
    <t>Ermesson</t>
  </si>
  <si>
    <t>CONTROLE DE PAGAMENTO</t>
  </si>
  <si>
    <t>ALUNO</t>
  </si>
  <si>
    <t>MENSALIDADE</t>
  </si>
  <si>
    <t>DATA DO VENCIMENTO</t>
  </si>
  <si>
    <t>DATA DO PAGAMENTO</t>
  </si>
  <si>
    <t>JUROS DE 8%</t>
  </si>
  <si>
    <t>DESCONTO DE 7%</t>
  </si>
  <si>
    <t>TOTAL</t>
  </si>
  <si>
    <t>FELDSPATO</t>
  </si>
  <si>
    <t>LOLOTRA</t>
  </si>
  <si>
    <t>CARLRATA</t>
  </si>
  <si>
    <t>FELIPASDO</t>
  </si>
  <si>
    <t>DAMASCEU</t>
  </si>
  <si>
    <t>GARANEU</t>
  </si>
  <si>
    <t>XIXECAU</t>
  </si>
  <si>
    <t>TABUADI</t>
  </si>
  <si>
    <t>FIDERMÔNIO</t>
  </si>
  <si>
    <t>CLOROZIPA</t>
  </si>
  <si>
    <r>
      <t xml:space="preserve">JUROS DE 8%: </t>
    </r>
    <r>
      <rPr>
        <b/>
        <sz val="11"/>
        <color indexed="10"/>
        <rFont val="Calibri"/>
        <family val="2"/>
      </rPr>
      <t>GANHARÁ JUROS DE 8% AO DIA, PARA AQUELES QUE PAGARAM ATRASADO.</t>
    </r>
    <r>
      <rPr>
        <b/>
        <sz val="11"/>
        <rFont val="Calibri"/>
        <family val="2"/>
      </rPr>
      <t xml:space="preserve">
DESCONTO DE 7%: </t>
    </r>
    <r>
      <rPr>
        <b/>
        <sz val="11"/>
        <color indexed="10"/>
        <rFont val="Calibri"/>
        <family val="2"/>
      </rPr>
      <t>GANHARÁ DESCONTO DE 7% PARA AQUELES QUE PAGARAM ADIANTADO.</t>
    </r>
    <r>
      <rPr>
        <b/>
        <sz val="11"/>
        <rFont val="Calibri"/>
        <family val="2"/>
      </rPr>
      <t xml:space="preserve">
TOTAL: </t>
    </r>
    <r>
      <rPr>
        <b/>
        <sz val="11"/>
        <color indexed="10"/>
        <rFont val="Calibri"/>
        <family val="2"/>
      </rPr>
      <t>SERÁ O VALOR DA MENSALIDADE COM O JUROS OU O DESCONTO.</t>
    </r>
  </si>
  <si>
    <r>
      <t xml:space="preserve">TOTAL: </t>
    </r>
    <r>
      <rPr>
        <b/>
        <sz val="11"/>
        <color indexed="10"/>
        <rFont val="Calibri"/>
        <family val="2"/>
      </rPr>
      <t>SE O PAGAMENTO FOR EM ATRASO, ENTÃO SERÁ COBRADO UM ACRÉSCIMO DE 0,38% AO DIA; 
CASO CONTRÁRIO, ELE GANHARÁ UM DESCONTO DE 0,20% AO DIA.
AGORA, CASO ELE PAGUE NO DIA CORRETO, NÃO LHE SERÁ OFERECIDO DESCONTO.</t>
    </r>
  </si>
  <si>
    <r>
      <t xml:space="preserve">* Se a festa começar antes das 19h então sua Censura será </t>
    </r>
    <r>
      <rPr>
        <b/>
        <sz val="10"/>
        <color indexed="12"/>
        <rFont val="Arial"/>
        <family val="2"/>
      </rPr>
      <t xml:space="preserve">"Liberada" </t>
    </r>
    <r>
      <rPr>
        <b/>
        <sz val="10"/>
        <rFont val="Arial"/>
        <family val="2"/>
      </rPr>
      <t xml:space="preserve">senão será </t>
    </r>
    <r>
      <rPr>
        <b/>
        <sz val="10"/>
        <color indexed="12"/>
        <rFont val="Arial"/>
        <family val="2"/>
      </rPr>
      <t>"Barrada"</t>
    </r>
  </si>
  <si>
    <t>colégio</t>
  </si>
  <si>
    <t>Empresa X</t>
  </si>
  <si>
    <t>X</t>
  </si>
  <si>
    <t>Y</t>
  </si>
  <si>
    <t>Z</t>
  </si>
  <si>
    <t>salario</t>
  </si>
  <si>
    <t>Reavaliação</t>
  </si>
  <si>
    <t>Conceito</t>
  </si>
  <si>
    <t>REAVALIAÇÃO</t>
  </si>
  <si>
    <t>CONCEITO</t>
  </si>
  <si>
    <t xml:space="preserve">REPROVADO </t>
  </si>
  <si>
    <t>RECUPERAÇÃO</t>
  </si>
  <si>
    <t>APROVADO</t>
  </si>
  <si>
    <t>INSUFICIENTE</t>
  </si>
  <si>
    <t>REGULAR</t>
  </si>
  <si>
    <t>BOM</t>
  </si>
  <si>
    <t>ÓTIMO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</si>
</sst>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&quot;R$ &quot;* #,##0.00_);_(&quot;R$ &quot;* \(#,##0.00\);_(&quot;R$ &quot;* &quot;-&quot;??_);_(@_)"/>
    <numFmt numFmtId="165" formatCode="_(&quot;R$&quot;* #,##0.00_);_(&quot;R$&quot;* \(#,##0.00\);_(&quot;R$&quot;* &quot;-&quot;??_);_(@_)"/>
    <numFmt numFmtId="167" formatCode="&quot;R$&quot;\ #,##0.00"/>
  </numFmts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b/>
      <sz val="14"/>
      <color indexed="81"/>
      <name val="Tahoma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35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0" borderId="1" xfId="0" applyBorder="1"/>
    <xf numFmtId="0" fontId="2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1" xfId="1" applyNumberFormat="1" applyFont="1" applyBorder="1"/>
    <xf numFmtId="164" fontId="0" fillId="0" borderId="1" xfId="0" applyNumberForma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44" fontId="10" fillId="0" borderId="1" xfId="1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4" fontId="0" fillId="0" borderId="1" xfId="1" applyNumberFormat="1" applyFon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44" fontId="0" fillId="0" borderId="0" xfId="0" applyNumberFormat="1"/>
    <xf numFmtId="20" fontId="0" fillId="0" borderId="0" xfId="0" applyNumberFormat="1"/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5" fillId="0" borderId="1" xfId="0" applyFont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top" wrapText="1"/>
    </xf>
    <xf numFmtId="0" fontId="12" fillId="4" borderId="0" xfId="0" applyFont="1" applyFill="1" applyAlignment="1">
      <alignment horizontal="center" vertical="top"/>
    </xf>
    <xf numFmtId="0" fontId="2" fillId="0" borderId="1" xfId="0" applyFont="1" applyBorder="1" applyAlignment="1">
      <alignment horizontal="center"/>
    </xf>
    <xf numFmtId="167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 shrinkToFit="1"/>
    </xf>
  </cellXfs>
  <cellStyles count="2">
    <cellStyle name="Moeda" xfId="1" builtinId="4"/>
    <cellStyle name="Normal" xfId="0" builtinId="0"/>
  </cellStyles>
  <dxfs count="36">
    <dxf>
      <font>
        <color theme="5"/>
      </font>
    </dxf>
    <dxf>
      <font>
        <color rgb="FF00B0F0"/>
      </font>
    </dxf>
    <dxf>
      <font>
        <color theme="5"/>
      </font>
    </dxf>
    <dxf>
      <font>
        <color rgb="FF00B050"/>
      </font>
    </dxf>
    <dxf>
      <font>
        <color rgb="FF00B050"/>
      </font>
    </dxf>
    <dxf>
      <font>
        <color rgb="FF9C0006"/>
      </font>
    </dxf>
    <dxf>
      <font>
        <color theme="5"/>
      </font>
    </dxf>
    <dxf>
      <font>
        <color rgb="FF00B0F0"/>
      </font>
    </dxf>
    <dxf>
      <font>
        <color theme="5"/>
      </font>
    </dxf>
    <dxf>
      <font>
        <color rgb="FF00B0F0"/>
      </font>
    </dxf>
    <dxf>
      <font>
        <color theme="5"/>
      </font>
    </dxf>
    <dxf>
      <font>
        <color theme="5"/>
      </font>
    </dxf>
    <dxf>
      <font>
        <color rgb="FF00B050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theme="3"/>
      </font>
    </dxf>
    <dxf>
      <fill>
        <patternFill>
          <bgColor theme="3" tint="0.59996337778862885"/>
        </patternFill>
      </fill>
    </dxf>
    <dxf>
      <font>
        <color rgb="FF9C0006"/>
      </font>
    </dxf>
    <dxf>
      <font>
        <color rgb="FF00B050"/>
      </font>
    </dxf>
    <dxf>
      <font>
        <color rgb="FF9C0006"/>
      </font>
    </dxf>
    <dxf>
      <font>
        <color theme="3"/>
      </font>
    </dxf>
    <dxf>
      <fill>
        <patternFill>
          <bgColor theme="3" tint="0.59996337778862885"/>
        </patternFill>
      </fill>
    </dxf>
    <dxf>
      <font>
        <color rgb="FF00B050"/>
      </font>
    </dxf>
    <dxf>
      <font>
        <color rgb="FF9C0006"/>
      </font>
    </dxf>
    <dxf>
      <font>
        <color theme="3"/>
      </font>
    </dxf>
    <dxf>
      <fill>
        <patternFill>
          <bgColor theme="3" tint="0.59996337778862885"/>
        </patternFill>
      </fill>
    </dxf>
    <dxf>
      <font>
        <color rgb="FF9C0006"/>
      </font>
    </dxf>
    <dxf>
      <font>
        <color theme="3"/>
      </font>
    </dxf>
    <dxf>
      <fill>
        <patternFill>
          <bgColor theme="3" tint="0.59996337778862885"/>
        </patternFill>
      </fill>
    </dxf>
    <dxf>
      <font>
        <color theme="3"/>
      </font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129541</xdr:colOff>
      <xdr:row>1</xdr:row>
      <xdr:rowOff>19049</xdr:rowOff>
    </xdr:from>
    <xdr:to>
      <xdr:col>12</xdr:col>
      <xdr:colOff>243841</xdr:colOff>
      <xdr:row>19</xdr:row>
      <xdr:rowOff>99073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0ADEE44A-1516-42B7-AC3B-0C9735F69F55}"/>
            </a:ext>
          </a:extLst>
        </xdr:cNvPr>
        <xdr:cNvSpPr txBox="1"/>
      </xdr:nvSpPr>
      <xdr:spPr>
        <a:xfrm>
          <a:off x="7435216" y="276224"/>
          <a:ext cx="4381500" cy="315659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pt-BR" sz="1600" b="1"/>
            <a:t>Salário Bruto:</a:t>
          </a:r>
        </a:p>
        <a:p>
          <a:endParaRPr lang="pt-BR" sz="1400"/>
        </a:p>
        <a:p>
          <a:r>
            <a:rPr lang="pt-BR" sz="1400"/>
            <a:t>Usando a função SE aninhada, busque o salário Por Cargo.</a:t>
          </a:r>
        </a:p>
        <a:p>
          <a:endParaRPr lang="pt-BR" sz="1400"/>
        </a:p>
        <a:p>
          <a:endParaRPr lang="pt-BR" sz="1400"/>
        </a:p>
        <a:p>
          <a:r>
            <a:rPr lang="pt-BR" sz="1400"/>
            <a:t>Esta planilha será uma</a:t>
          </a:r>
          <a:r>
            <a:rPr lang="pt-BR" sz="1400" baseline="0"/>
            <a:t> questão ainda a ser explicada.</a:t>
          </a:r>
          <a:endParaRPr lang="pt-BR" sz="14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"/>
  <sheetViews>
    <sheetView showGridLines="0" tabSelected="1" zoomScaleNormal="100" workbookViewId="0">
      <selection activeCell="G15" sqref="G15"/>
    </sheetView>
  </sheetViews>
  <sheetFormatPr defaultRowHeight="12.75" x14ac:dyDescent="0.2"/>
  <cols>
    <col min="1" max="1" width="39.42578125" style="25" customWidth="1"/>
    <col min="2" max="3" width="6.140625" style="25" bestFit="1" customWidth="1"/>
    <col min="4" max="4" width="6.5703125" style="25" bestFit="1" customWidth="1"/>
    <col min="5" max="5" width="12.85546875" style="25" bestFit="1" customWidth="1"/>
    <col min="6" max="6" width="15.140625" style="25" bestFit="1" customWidth="1"/>
    <col min="7" max="7" width="13.85546875" style="25" bestFit="1" customWidth="1"/>
    <col min="8" max="8" width="9.140625" style="25"/>
    <col min="9" max="10" width="4" style="25" bestFit="1" customWidth="1"/>
    <col min="11" max="11" width="15.42578125" style="25" bestFit="1" customWidth="1"/>
    <col min="12" max="16384" width="9.140625" style="25"/>
  </cols>
  <sheetData>
    <row r="1" spans="1:11" x14ac:dyDescent="0.2">
      <c r="A1" s="26" t="s">
        <v>71</v>
      </c>
      <c r="B1" s="26"/>
      <c r="C1" s="26"/>
      <c r="D1" s="26"/>
      <c r="E1" s="26"/>
    </row>
    <row r="2" spans="1:11" x14ac:dyDescent="0.2">
      <c r="A2" s="27"/>
      <c r="B2" s="27"/>
      <c r="C2" s="27"/>
      <c r="D2" s="27"/>
      <c r="E2" s="27"/>
    </row>
    <row r="3" spans="1:11" x14ac:dyDescent="0.2">
      <c r="A3" s="28" t="s">
        <v>0</v>
      </c>
      <c r="B3" s="28" t="s">
        <v>1</v>
      </c>
      <c r="C3" s="28" t="s">
        <v>2</v>
      </c>
      <c r="D3" s="28" t="s">
        <v>3</v>
      </c>
      <c r="E3" s="28" t="s">
        <v>7</v>
      </c>
      <c r="F3" s="28" t="s">
        <v>77</v>
      </c>
      <c r="G3" s="28" t="s">
        <v>78</v>
      </c>
      <c r="I3" s="29" t="s">
        <v>79</v>
      </c>
      <c r="J3" s="30"/>
      <c r="K3" s="31"/>
    </row>
    <row r="4" spans="1:11" x14ac:dyDescent="0.2">
      <c r="A4" s="32" t="s">
        <v>4</v>
      </c>
      <c r="B4" s="32">
        <v>10</v>
      </c>
      <c r="C4" s="32">
        <v>8</v>
      </c>
      <c r="D4" s="32">
        <f>MEDIAN(B4,C4)</f>
        <v>9</v>
      </c>
      <c r="E4" s="32" t="str">
        <f>IF(D4&gt;=7, "APROVADO","REPROVADO")</f>
        <v>APROVADO</v>
      </c>
      <c r="F4" s="33" t="str">
        <f>IF(D4&gt;=7,"APROVADO",IF(D4&lt;=4,"REPROVADO","RECUPERAÇÃO"))</f>
        <v>APROVADO</v>
      </c>
      <c r="G4" s="33" t="str">
        <f>IF(D4&gt;=9,"ÓTIMO",IF(D4&gt;=7,"BOM",IF(D4&gt;=6,"REGULAR","INSUFICIENTE")))</f>
        <v>ÓTIMO</v>
      </c>
      <c r="I4" s="32">
        <v>0</v>
      </c>
      <c r="J4" s="32">
        <v>4</v>
      </c>
      <c r="K4" s="32" t="s">
        <v>81</v>
      </c>
    </row>
    <row r="5" spans="1:11" x14ac:dyDescent="0.2">
      <c r="A5" s="32" t="s">
        <v>5</v>
      </c>
      <c r="B5" s="32">
        <v>7</v>
      </c>
      <c r="C5" s="32">
        <v>7</v>
      </c>
      <c r="D5" s="32">
        <f t="shared" ref="D5:D6" si="0">MEDIAN(B5,C5)</f>
        <v>7</v>
      </c>
      <c r="E5" s="32" t="str">
        <f t="shared" ref="E5:G6" si="1">IF(D5&gt;=7, "APROVADO","REPROVADO")</f>
        <v>APROVADO</v>
      </c>
      <c r="F5" s="33" t="str">
        <f t="shared" ref="F5:F6" si="2">IF(D5&gt;=7,"APROVADO",IF(D5&lt;=4,"REPROVADO","RECUPERAÇÃO"))</f>
        <v>APROVADO</v>
      </c>
      <c r="G5" s="33" t="str">
        <f t="shared" ref="G5:G6" si="3">IF(D5&gt;=9,"ÓTIMO",IF(D5&gt;=7,"BOM",IF(D5&gt;=6,"REGULAR","INSUFICIENTE")))</f>
        <v>BOM</v>
      </c>
      <c r="I5" s="32">
        <v>4.0999999999999996</v>
      </c>
      <c r="J5" s="32">
        <v>6.9</v>
      </c>
      <c r="K5" s="32" t="s">
        <v>82</v>
      </c>
    </row>
    <row r="6" spans="1:11" x14ac:dyDescent="0.2">
      <c r="A6" s="32" t="s">
        <v>6</v>
      </c>
      <c r="B6" s="32">
        <v>7</v>
      </c>
      <c r="C6" s="32">
        <v>10</v>
      </c>
      <c r="D6" s="32">
        <f t="shared" si="0"/>
        <v>8.5</v>
      </c>
      <c r="E6" s="32" t="str">
        <f t="shared" si="1"/>
        <v>APROVADO</v>
      </c>
      <c r="F6" s="33" t="str">
        <f t="shared" si="2"/>
        <v>APROVADO</v>
      </c>
      <c r="G6" s="33" t="str">
        <f t="shared" si="3"/>
        <v>BOM</v>
      </c>
      <c r="I6" s="32">
        <v>7</v>
      </c>
      <c r="J6" s="32">
        <v>10</v>
      </c>
      <c r="K6" s="32" t="s">
        <v>83</v>
      </c>
    </row>
    <row r="7" spans="1:11" x14ac:dyDescent="0.2">
      <c r="A7" s="32" t="s">
        <v>6</v>
      </c>
      <c r="B7" s="32">
        <v>7</v>
      </c>
      <c r="C7" s="32">
        <v>10</v>
      </c>
      <c r="D7" s="32">
        <f t="shared" ref="D7:D8" si="4">MEDIAN(B7,C7)</f>
        <v>8.5</v>
      </c>
      <c r="E7" s="32" t="str">
        <f t="shared" ref="E7:G7" si="5">IF(D7&gt;=7, "APROVADO","REPROVADO")</f>
        <v>APROVADO</v>
      </c>
      <c r="F7" s="33" t="str">
        <f t="shared" ref="F7:F8" si="6">IF(D7&gt;=7,"APROVADO",IF(D7&lt;=4,"REPROVADO","RECUPERAÇÃO"))</f>
        <v>APROVADO</v>
      </c>
      <c r="G7" s="33" t="str">
        <f>_xlfn.IFS(D7&gt;=9,"ÓTIMO",D7&gt;=7,"BOM",D7&gt;=6,"REGULAR",TRUE,"INSUFICIENTE")</f>
        <v>BOM</v>
      </c>
    </row>
    <row r="8" spans="1:11" x14ac:dyDescent="0.2">
      <c r="A8" s="32" t="s">
        <v>6</v>
      </c>
      <c r="B8" s="32">
        <v>10</v>
      </c>
      <c r="C8" s="32">
        <v>8</v>
      </c>
      <c r="D8" s="32">
        <f t="shared" si="4"/>
        <v>9</v>
      </c>
      <c r="E8" s="32" t="str">
        <f t="shared" ref="E8:G8" si="7">IF(D8&gt;=7, "APROVADO","REPROVADO")</f>
        <v>APROVADO</v>
      </c>
      <c r="F8" s="33" t="str">
        <f t="shared" si="6"/>
        <v>APROVADO</v>
      </c>
      <c r="G8" s="33" t="str">
        <f>_xlfn.IFS(D8&gt;=9,"ÓTIMO",D8&gt;=7,"BOM",D8&gt;=6,"REGULAR",TRUE,"INSUFICIENTE")</f>
        <v>ÓTIMO</v>
      </c>
      <c r="I8" s="29" t="s">
        <v>80</v>
      </c>
      <c r="J8" s="30"/>
      <c r="K8" s="31"/>
    </row>
    <row r="9" spans="1:11" x14ac:dyDescent="0.2">
      <c r="I9" s="32">
        <v>9</v>
      </c>
      <c r="J9" s="32">
        <v>10</v>
      </c>
      <c r="K9" s="32" t="s">
        <v>87</v>
      </c>
    </row>
    <row r="10" spans="1:11" x14ac:dyDescent="0.2">
      <c r="I10" s="32">
        <v>7</v>
      </c>
      <c r="J10" s="32">
        <v>8.9</v>
      </c>
      <c r="K10" s="32" t="s">
        <v>86</v>
      </c>
    </row>
    <row r="11" spans="1:11" x14ac:dyDescent="0.2">
      <c r="I11" s="32">
        <v>6</v>
      </c>
      <c r="J11" s="32">
        <v>6.9</v>
      </c>
      <c r="K11" s="32" t="s">
        <v>85</v>
      </c>
    </row>
    <row r="12" spans="1:11" x14ac:dyDescent="0.2">
      <c r="I12" s="32">
        <v>0</v>
      </c>
      <c r="J12" s="32">
        <v>5.9</v>
      </c>
      <c r="K12" s="32" t="s">
        <v>84</v>
      </c>
    </row>
    <row r="17" spans="1:1" ht="38.25" x14ac:dyDescent="0.2">
      <c r="A17" s="34" t="s">
        <v>23</v>
      </c>
    </row>
  </sheetData>
  <mergeCells count="3">
    <mergeCell ref="A1:E1"/>
    <mergeCell ref="I3:K3"/>
    <mergeCell ref="I8:K8"/>
  </mergeCells>
  <phoneticPr fontId="0" type="noConversion"/>
  <conditionalFormatting sqref="F4:F8">
    <cfRule type="cellIs" dxfId="3" priority="1" operator="equal">
      <formula>"RECUPERAÇÃO"</formula>
    </cfRule>
    <cfRule type="cellIs" dxfId="2" priority="2" operator="equal">
      <formula>"REPROVADO"</formula>
    </cfRule>
    <cfRule type="cellIs" dxfId="1" priority="3" operator="equal">
      <formula>"APROVADO"</formula>
    </cfRule>
    <cfRule type="cellIs" dxfId="0" priority="4" operator="between">
      <formula>$I$4</formula>
      <formula>$J$4</formula>
    </cfRule>
  </conditionalFormatting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C3" sqref="C3:C5"/>
    </sheetView>
  </sheetViews>
  <sheetFormatPr defaultRowHeight="12.75" x14ac:dyDescent="0.2"/>
  <cols>
    <col min="1" max="1" width="11.85546875" bestFit="1" customWidth="1"/>
    <col min="2" max="2" width="16.85546875" bestFit="1" customWidth="1"/>
    <col min="3" max="3" width="11.42578125" customWidth="1"/>
  </cols>
  <sheetData>
    <row r="1" spans="1:5" ht="15.75" x14ac:dyDescent="0.25">
      <c r="A1" s="17" t="s">
        <v>72</v>
      </c>
      <c r="B1" s="17"/>
      <c r="C1" s="17"/>
    </row>
    <row r="2" spans="1:5" x14ac:dyDescent="0.2">
      <c r="A2" s="1" t="s">
        <v>8</v>
      </c>
      <c r="B2" s="1" t="s">
        <v>11</v>
      </c>
      <c r="C2" s="1" t="s">
        <v>12</v>
      </c>
    </row>
    <row r="3" spans="1:5" x14ac:dyDescent="0.2">
      <c r="A3" s="2" t="s">
        <v>9</v>
      </c>
      <c r="B3" s="2">
        <v>9</v>
      </c>
      <c r="C3" s="14" t="str">
        <f>IF(B3&gt;5,"Veterano","Novato")</f>
        <v>Veterano</v>
      </c>
    </row>
    <row r="4" spans="1:5" x14ac:dyDescent="0.2">
      <c r="A4" s="2" t="s">
        <v>10</v>
      </c>
      <c r="B4" s="2">
        <v>4</v>
      </c>
      <c r="C4" s="14" t="str">
        <f t="shared" ref="C4:C5" si="0">IF(B4&gt;5,"Veterano","Novato")</f>
        <v>Novato</v>
      </c>
      <c r="E4" s="16"/>
    </row>
    <row r="5" spans="1:5" x14ac:dyDescent="0.2">
      <c r="A5" s="2" t="s">
        <v>9</v>
      </c>
      <c r="B5" s="2">
        <v>4</v>
      </c>
      <c r="C5" s="14" t="str">
        <f t="shared" si="0"/>
        <v>Novato</v>
      </c>
      <c r="E5" s="16"/>
    </row>
    <row r="6" spans="1:5" x14ac:dyDescent="0.2">
      <c r="E6" s="16"/>
    </row>
    <row r="8" spans="1:5" x14ac:dyDescent="0.2">
      <c r="A8" s="3" t="s">
        <v>24</v>
      </c>
    </row>
  </sheetData>
  <mergeCells count="1">
    <mergeCell ref="A1:C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copies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10"/>
  <sheetViews>
    <sheetView zoomScale="115" zoomScaleNormal="115" workbookViewId="0">
      <selection activeCell="C13" sqref="C13"/>
    </sheetView>
  </sheetViews>
  <sheetFormatPr defaultRowHeight="12.75" x14ac:dyDescent="0.2"/>
  <cols>
    <col min="1" max="1" width="11.85546875" bestFit="1" customWidth="1"/>
    <col min="2" max="2" width="15.42578125" customWidth="1"/>
    <col min="3" max="3" width="15.42578125" bestFit="1" customWidth="1"/>
  </cols>
  <sheetData>
    <row r="3" spans="1:8" ht="15.75" x14ac:dyDescent="0.25">
      <c r="A3" s="17" t="s">
        <v>15</v>
      </c>
      <c r="B3" s="17"/>
      <c r="C3" s="17"/>
    </row>
    <row r="4" spans="1:8" x14ac:dyDescent="0.2">
      <c r="A4" s="1" t="s">
        <v>13</v>
      </c>
      <c r="B4" s="1" t="s">
        <v>14</v>
      </c>
      <c r="C4" s="1" t="s">
        <v>12</v>
      </c>
    </row>
    <row r="5" spans="1:8" x14ac:dyDescent="0.2">
      <c r="A5" s="2" t="s">
        <v>16</v>
      </c>
      <c r="B5" s="2">
        <v>5</v>
      </c>
      <c r="C5" s="2" t="str">
        <f>IF(B5&gt;18,"Maior idade","Menor idade")</f>
        <v>Menor idade</v>
      </c>
    </row>
    <row r="6" spans="1:8" x14ac:dyDescent="0.2">
      <c r="A6" s="2" t="s">
        <v>17</v>
      </c>
      <c r="B6" s="2">
        <v>64</v>
      </c>
      <c r="C6" s="2" t="str">
        <f t="shared" ref="C6:C7" si="0">IF(B6&gt;18,"Maior idade","Menor idade")</f>
        <v>Maior idade</v>
      </c>
    </row>
    <row r="7" spans="1:8" x14ac:dyDescent="0.2">
      <c r="A7" s="2" t="s">
        <v>18</v>
      </c>
      <c r="B7" s="2">
        <v>120</v>
      </c>
      <c r="C7" s="2" t="str">
        <f t="shared" si="0"/>
        <v>Maior idade</v>
      </c>
    </row>
    <row r="10" spans="1:8" ht="30.75" customHeight="1" x14ac:dyDescent="0.2">
      <c r="A10" s="18" t="s">
        <v>25</v>
      </c>
      <c r="B10" s="18"/>
      <c r="C10" s="18"/>
      <c r="D10" s="18"/>
      <c r="E10" s="18"/>
      <c r="F10" s="18"/>
      <c r="G10" s="18"/>
      <c r="H10" s="18"/>
    </row>
  </sheetData>
  <mergeCells count="2">
    <mergeCell ref="A3:C3"/>
    <mergeCell ref="A10:H10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H21"/>
  <sheetViews>
    <sheetView zoomScale="85" zoomScaleNormal="85" workbookViewId="0">
      <selection activeCell="C6" sqref="C6:C8"/>
    </sheetView>
  </sheetViews>
  <sheetFormatPr defaultRowHeight="12.75" x14ac:dyDescent="0.2"/>
  <cols>
    <col min="1" max="1" width="14.85546875" bestFit="1" customWidth="1"/>
    <col min="2" max="2" width="15.42578125" customWidth="1"/>
    <col min="3" max="3" width="46.5703125" customWidth="1"/>
  </cols>
  <sheetData>
    <row r="4" spans="1:8" ht="15.75" x14ac:dyDescent="0.25">
      <c r="A4" s="17" t="s">
        <v>19</v>
      </c>
      <c r="B4" s="17"/>
      <c r="C4" s="17"/>
    </row>
    <row r="5" spans="1:8" x14ac:dyDescent="0.2">
      <c r="A5" s="1" t="s">
        <v>20</v>
      </c>
      <c r="B5" s="1" t="s">
        <v>21</v>
      </c>
      <c r="C5" s="1" t="s">
        <v>22</v>
      </c>
    </row>
    <row r="6" spans="1:8" x14ac:dyDescent="0.2">
      <c r="A6" s="14" t="s">
        <v>73</v>
      </c>
      <c r="B6" s="2">
        <v>17</v>
      </c>
      <c r="C6" s="2" t="str">
        <f>IF(B6&lt;19,"Censura Liberada","Censura Barrada")</f>
        <v>Censura Liberada</v>
      </c>
    </row>
    <row r="7" spans="1:8" x14ac:dyDescent="0.2">
      <c r="A7" s="14" t="s">
        <v>74</v>
      </c>
      <c r="B7" s="2">
        <v>21</v>
      </c>
      <c r="C7" s="2" t="str">
        <f t="shared" ref="C7:C8" si="0">IF(B7&lt;19,"Censura Liberada","Censura Barrada")</f>
        <v>Censura Barrada</v>
      </c>
    </row>
    <row r="8" spans="1:8" x14ac:dyDescent="0.2">
      <c r="A8" s="14" t="s">
        <v>75</v>
      </c>
      <c r="B8" s="2">
        <v>22</v>
      </c>
      <c r="C8" s="2" t="str">
        <f t="shared" si="0"/>
        <v>Censura Barrada</v>
      </c>
    </row>
    <row r="11" spans="1:8" ht="30.75" customHeight="1" x14ac:dyDescent="0.2">
      <c r="A11" s="18" t="s">
        <v>70</v>
      </c>
      <c r="B11" s="18"/>
      <c r="C11" s="18"/>
      <c r="D11" s="18"/>
      <c r="E11" s="18"/>
      <c r="F11" s="18"/>
      <c r="G11" s="18"/>
      <c r="H11" s="18"/>
    </row>
    <row r="21" spans="2:2" x14ac:dyDescent="0.2">
      <c r="B21" s="13"/>
    </row>
  </sheetData>
  <mergeCells count="2">
    <mergeCell ref="A4:C4"/>
    <mergeCell ref="A11:H11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9"/>
  <sheetViews>
    <sheetView zoomScaleNormal="100" workbookViewId="0">
      <selection activeCell="C12" sqref="C12"/>
    </sheetView>
  </sheetViews>
  <sheetFormatPr defaultRowHeight="12.75" x14ac:dyDescent="0.2"/>
  <cols>
    <col min="1" max="1" width="9.7109375" customWidth="1"/>
    <col min="2" max="2" width="12.140625" bestFit="1" customWidth="1"/>
    <col min="3" max="3" width="13.140625" style="25" bestFit="1" customWidth="1"/>
    <col min="4" max="4" width="10.85546875" customWidth="1"/>
    <col min="5" max="5" width="10.5703125" bestFit="1" customWidth="1"/>
    <col min="11" max="11" width="9.85546875" bestFit="1" customWidth="1"/>
    <col min="12" max="12" width="12.140625" bestFit="1" customWidth="1"/>
  </cols>
  <sheetData>
    <row r="1" spans="1:5" ht="20.25" x14ac:dyDescent="0.3">
      <c r="A1" s="19" t="s">
        <v>26</v>
      </c>
      <c r="B1" s="19"/>
      <c r="C1" s="19"/>
      <c r="D1" s="19"/>
      <c r="E1" s="19"/>
    </row>
    <row r="2" spans="1:5" s="5" customFormat="1" ht="25.5" x14ac:dyDescent="0.2">
      <c r="A2" s="4" t="s">
        <v>13</v>
      </c>
      <c r="B2" s="4" t="s">
        <v>27</v>
      </c>
      <c r="C2" s="4" t="s">
        <v>28</v>
      </c>
      <c r="D2" s="4" t="s">
        <v>29</v>
      </c>
      <c r="E2" s="4" t="s">
        <v>30</v>
      </c>
    </row>
    <row r="3" spans="1:5" x14ac:dyDescent="0.2">
      <c r="A3" s="2" t="s">
        <v>31</v>
      </c>
      <c r="B3" s="2" t="s">
        <v>32</v>
      </c>
      <c r="C3" s="24">
        <f>IF(B3="Carpinteiro", 800,IF(B3="Pedreiro",1000,IF(B3="Eletricista",850,IF(B3="Encanador",750,500))))</f>
        <v>1000</v>
      </c>
      <c r="D3" s="7">
        <f>C3*18%</f>
        <v>180</v>
      </c>
      <c r="E3" s="7">
        <f>C3-D3</f>
        <v>820</v>
      </c>
    </row>
    <row r="4" spans="1:5" x14ac:dyDescent="0.2">
      <c r="A4" s="2" t="s">
        <v>33</v>
      </c>
      <c r="B4" s="2" t="s">
        <v>32</v>
      </c>
      <c r="C4" s="24">
        <f t="shared" ref="C4:C19" si="0">IF(B4="Carpinteiro", 800,IF(B4="Pedreiro",1000,IF(B4="Eletricista",850,IF(B4="Encanador",750,500))))</f>
        <v>1000</v>
      </c>
      <c r="D4" s="7">
        <f t="shared" ref="D4:D19" si="1">C4*18%</f>
        <v>180</v>
      </c>
      <c r="E4" s="7">
        <f t="shared" ref="E4:E19" si="2">C4-D4</f>
        <v>820</v>
      </c>
    </row>
    <row r="5" spans="1:5" x14ac:dyDescent="0.2">
      <c r="A5" s="2" t="s">
        <v>34</v>
      </c>
      <c r="B5" s="2" t="s">
        <v>35</v>
      </c>
      <c r="C5" s="24">
        <f t="shared" si="0"/>
        <v>850</v>
      </c>
      <c r="D5" s="7">
        <f t="shared" si="1"/>
        <v>153</v>
      </c>
      <c r="E5" s="7">
        <f t="shared" si="2"/>
        <v>697</v>
      </c>
    </row>
    <row r="6" spans="1:5" x14ac:dyDescent="0.2">
      <c r="A6" s="2" t="s">
        <v>4</v>
      </c>
      <c r="B6" s="2" t="s">
        <v>36</v>
      </c>
      <c r="C6" s="24">
        <f t="shared" si="0"/>
        <v>500</v>
      </c>
      <c r="D6" s="7">
        <f t="shared" si="1"/>
        <v>90</v>
      </c>
      <c r="E6" s="7">
        <f t="shared" si="2"/>
        <v>410</v>
      </c>
    </row>
    <row r="7" spans="1:5" x14ac:dyDescent="0.2">
      <c r="A7" s="2" t="s">
        <v>37</v>
      </c>
      <c r="B7" s="2" t="s">
        <v>36</v>
      </c>
      <c r="C7" s="24">
        <f t="shared" si="0"/>
        <v>500</v>
      </c>
      <c r="D7" s="7">
        <f t="shared" si="1"/>
        <v>90</v>
      </c>
      <c r="E7" s="7">
        <f t="shared" si="2"/>
        <v>410</v>
      </c>
    </row>
    <row r="8" spans="1:5" x14ac:dyDescent="0.2">
      <c r="A8" s="2" t="s">
        <v>10</v>
      </c>
      <c r="B8" s="2" t="s">
        <v>35</v>
      </c>
      <c r="C8" s="24">
        <f t="shared" si="0"/>
        <v>850</v>
      </c>
      <c r="D8" s="7">
        <f t="shared" si="1"/>
        <v>153</v>
      </c>
      <c r="E8" s="7">
        <f t="shared" si="2"/>
        <v>697</v>
      </c>
    </row>
    <row r="9" spans="1:5" x14ac:dyDescent="0.2">
      <c r="A9" s="2" t="s">
        <v>38</v>
      </c>
      <c r="B9" s="2" t="s">
        <v>39</v>
      </c>
      <c r="C9" s="24">
        <f t="shared" si="0"/>
        <v>800</v>
      </c>
      <c r="D9" s="7">
        <f t="shared" si="1"/>
        <v>144</v>
      </c>
      <c r="E9" s="7">
        <f t="shared" si="2"/>
        <v>656</v>
      </c>
    </row>
    <row r="10" spans="1:5" x14ac:dyDescent="0.2">
      <c r="A10" s="2" t="s">
        <v>40</v>
      </c>
      <c r="B10" s="2" t="s">
        <v>41</v>
      </c>
      <c r="C10" s="24">
        <f t="shared" si="0"/>
        <v>750</v>
      </c>
      <c r="D10" s="7">
        <f t="shared" si="1"/>
        <v>135</v>
      </c>
      <c r="E10" s="7">
        <f t="shared" si="2"/>
        <v>615</v>
      </c>
    </row>
    <row r="11" spans="1:5" x14ac:dyDescent="0.2">
      <c r="A11" s="2" t="s">
        <v>9</v>
      </c>
      <c r="B11" s="2" t="s">
        <v>39</v>
      </c>
      <c r="C11" s="24">
        <f t="shared" si="0"/>
        <v>800</v>
      </c>
      <c r="D11" s="7">
        <f t="shared" si="1"/>
        <v>144</v>
      </c>
      <c r="E11" s="7">
        <f t="shared" si="2"/>
        <v>656</v>
      </c>
    </row>
    <row r="12" spans="1:5" x14ac:dyDescent="0.2">
      <c r="A12" s="2" t="s">
        <v>42</v>
      </c>
      <c r="B12" s="2" t="s">
        <v>41</v>
      </c>
      <c r="C12" s="24">
        <f t="shared" si="0"/>
        <v>750</v>
      </c>
      <c r="D12" s="7">
        <f t="shared" si="1"/>
        <v>135</v>
      </c>
      <c r="E12" s="7">
        <f t="shared" si="2"/>
        <v>615</v>
      </c>
    </row>
    <row r="13" spans="1:5" x14ac:dyDescent="0.2">
      <c r="A13" s="2" t="s">
        <v>43</v>
      </c>
      <c r="B13" s="2" t="s">
        <v>36</v>
      </c>
      <c r="C13" s="24">
        <f t="shared" si="0"/>
        <v>500</v>
      </c>
      <c r="D13" s="7">
        <f t="shared" si="1"/>
        <v>90</v>
      </c>
      <c r="E13" s="7">
        <f t="shared" si="2"/>
        <v>410</v>
      </c>
    </row>
    <row r="14" spans="1:5" x14ac:dyDescent="0.2">
      <c r="A14" s="2" t="s">
        <v>44</v>
      </c>
      <c r="B14" s="2" t="s">
        <v>32</v>
      </c>
      <c r="C14" s="24">
        <f t="shared" si="0"/>
        <v>1000</v>
      </c>
      <c r="D14" s="7">
        <f t="shared" si="1"/>
        <v>180</v>
      </c>
      <c r="E14" s="7">
        <f t="shared" si="2"/>
        <v>820</v>
      </c>
    </row>
    <row r="15" spans="1:5" x14ac:dyDescent="0.2">
      <c r="A15" s="2" t="s">
        <v>45</v>
      </c>
      <c r="B15" s="2" t="s">
        <v>41</v>
      </c>
      <c r="C15" s="24">
        <f t="shared" si="0"/>
        <v>750</v>
      </c>
      <c r="D15" s="7">
        <f t="shared" si="1"/>
        <v>135</v>
      </c>
      <c r="E15" s="7">
        <f t="shared" si="2"/>
        <v>615</v>
      </c>
    </row>
    <row r="16" spans="1:5" x14ac:dyDescent="0.2">
      <c r="A16" s="2" t="s">
        <v>46</v>
      </c>
      <c r="B16" s="2" t="s">
        <v>35</v>
      </c>
      <c r="C16" s="24">
        <f t="shared" si="0"/>
        <v>850</v>
      </c>
      <c r="D16" s="7">
        <f t="shared" si="1"/>
        <v>153</v>
      </c>
      <c r="E16" s="7">
        <f t="shared" si="2"/>
        <v>697</v>
      </c>
    </row>
    <row r="17" spans="1:12" x14ac:dyDescent="0.2">
      <c r="A17" s="2" t="s">
        <v>47</v>
      </c>
      <c r="B17" s="2" t="s">
        <v>39</v>
      </c>
      <c r="C17" s="24">
        <f t="shared" si="0"/>
        <v>800</v>
      </c>
      <c r="D17" s="7">
        <f t="shared" si="1"/>
        <v>144</v>
      </c>
      <c r="E17" s="7">
        <f t="shared" si="2"/>
        <v>656</v>
      </c>
    </row>
    <row r="18" spans="1:12" x14ac:dyDescent="0.2">
      <c r="A18" s="2" t="s">
        <v>48</v>
      </c>
      <c r="B18" s="2" t="s">
        <v>36</v>
      </c>
      <c r="C18" s="24">
        <f t="shared" si="0"/>
        <v>500</v>
      </c>
      <c r="D18" s="7">
        <f t="shared" si="1"/>
        <v>90</v>
      </c>
      <c r="E18" s="7">
        <f t="shared" si="2"/>
        <v>410</v>
      </c>
    </row>
    <row r="19" spans="1:12" x14ac:dyDescent="0.2">
      <c r="A19" s="2" t="s">
        <v>49</v>
      </c>
      <c r="B19" s="2" t="s">
        <v>32</v>
      </c>
      <c r="C19" s="24">
        <f t="shared" si="0"/>
        <v>1000</v>
      </c>
      <c r="D19" s="7">
        <f t="shared" si="1"/>
        <v>180</v>
      </c>
      <c r="E19" s="7">
        <f t="shared" si="2"/>
        <v>820</v>
      </c>
    </row>
    <row r="24" spans="1:12" x14ac:dyDescent="0.2">
      <c r="K24" s="23" t="s">
        <v>76</v>
      </c>
      <c r="L24" s="23"/>
    </row>
    <row r="25" spans="1:12" x14ac:dyDescent="0.2">
      <c r="K25" s="2" t="s">
        <v>39</v>
      </c>
      <c r="L25" s="6">
        <v>800</v>
      </c>
    </row>
    <row r="26" spans="1:12" x14ac:dyDescent="0.2">
      <c r="K26" s="2" t="s">
        <v>35</v>
      </c>
      <c r="L26" s="6">
        <v>850</v>
      </c>
    </row>
    <row r="27" spans="1:12" x14ac:dyDescent="0.2">
      <c r="K27" s="2" t="s">
        <v>41</v>
      </c>
      <c r="L27" s="6">
        <v>750</v>
      </c>
    </row>
    <row r="28" spans="1:12" x14ac:dyDescent="0.2">
      <c r="K28" s="2" t="s">
        <v>32</v>
      </c>
      <c r="L28" s="6">
        <v>1000</v>
      </c>
    </row>
    <row r="29" spans="1:12" x14ac:dyDescent="0.2">
      <c r="K29" s="2" t="s">
        <v>36</v>
      </c>
      <c r="L29" s="6">
        <v>500</v>
      </c>
    </row>
  </sheetData>
  <mergeCells count="2">
    <mergeCell ref="A1:E1"/>
    <mergeCell ref="K24:L24"/>
  </mergeCells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7"/>
  <sheetViews>
    <sheetView zoomScale="115" zoomScaleNormal="115" workbookViewId="0">
      <selection activeCell="E4" sqref="E4"/>
    </sheetView>
  </sheetViews>
  <sheetFormatPr defaultRowHeight="12.75" x14ac:dyDescent="0.2"/>
  <cols>
    <col min="1" max="1" width="14.85546875" customWidth="1"/>
    <col min="2" max="2" width="15.42578125" bestFit="1" customWidth="1"/>
    <col min="3" max="3" width="23.5703125" bestFit="1" customWidth="1"/>
    <col min="4" max="4" width="24.140625" bestFit="1" customWidth="1"/>
    <col min="5" max="5" width="20.5703125" customWidth="1"/>
    <col min="6" max="6" width="22.85546875" customWidth="1"/>
    <col min="7" max="7" width="18.42578125" customWidth="1"/>
  </cols>
  <sheetData>
    <row r="1" spans="1:7" ht="18.75" x14ac:dyDescent="0.3">
      <c r="A1" s="20" t="s">
        <v>50</v>
      </c>
      <c r="B1" s="20"/>
      <c r="C1" s="20"/>
      <c r="D1" s="20"/>
      <c r="E1" s="20"/>
      <c r="F1" s="20"/>
      <c r="G1" s="20"/>
    </row>
    <row r="3" spans="1:7" ht="15.75" x14ac:dyDescent="0.25">
      <c r="A3" s="8" t="s">
        <v>51</v>
      </c>
      <c r="B3" s="8" t="s">
        <v>52</v>
      </c>
      <c r="C3" s="8" t="s">
        <v>53</v>
      </c>
      <c r="D3" s="8" t="s">
        <v>54</v>
      </c>
      <c r="E3" s="8" t="s">
        <v>55</v>
      </c>
      <c r="F3" s="8" t="s">
        <v>56</v>
      </c>
      <c r="G3" s="8" t="s">
        <v>57</v>
      </c>
    </row>
    <row r="4" spans="1:7" ht="15.75" x14ac:dyDescent="0.25">
      <c r="A4" s="9" t="s">
        <v>58</v>
      </c>
      <c r="B4" s="10">
        <v>150</v>
      </c>
      <c r="C4" s="11">
        <v>41218</v>
      </c>
      <c r="D4" s="11">
        <v>41219</v>
      </c>
      <c r="E4" s="24">
        <f>IF(D4&lt;C4,"0",IF(D4=C4,"0",(B4*1%)*(D4-C4)))</f>
        <v>1.5</v>
      </c>
      <c r="F4" s="24" t="str">
        <f>IF(D4&lt;C4,B4*7%,"0")</f>
        <v>0</v>
      </c>
      <c r="G4" s="24">
        <f>(B4+E4)-F4</f>
        <v>151.5</v>
      </c>
    </row>
    <row r="5" spans="1:7" ht="15.75" x14ac:dyDescent="0.25">
      <c r="A5" s="9" t="s">
        <v>59</v>
      </c>
      <c r="B5" s="10">
        <v>150</v>
      </c>
      <c r="C5" s="11">
        <v>41218</v>
      </c>
      <c r="D5" s="11">
        <v>41220</v>
      </c>
      <c r="E5" s="24">
        <f t="shared" ref="E5:E13" si="0">IF(D5&lt;C5,"0",IF(D5=C5,"0",(B5*1%)*(D5-C5)))</f>
        <v>3</v>
      </c>
      <c r="F5" s="24" t="str">
        <f t="shared" ref="F5:F13" si="1">IF(D5&lt;C5,B5*7%,"0")</f>
        <v>0</v>
      </c>
      <c r="G5" s="24">
        <f t="shared" ref="G5:G13" si="2">(B5+E5)-F5</f>
        <v>153</v>
      </c>
    </row>
    <row r="6" spans="1:7" ht="15.75" x14ac:dyDescent="0.25">
      <c r="A6" s="9" t="s">
        <v>60</v>
      </c>
      <c r="B6" s="10">
        <v>150</v>
      </c>
      <c r="C6" s="11">
        <v>41218</v>
      </c>
      <c r="D6" s="11">
        <v>41221</v>
      </c>
      <c r="E6" s="24">
        <f t="shared" si="0"/>
        <v>4.5</v>
      </c>
      <c r="F6" s="24" t="str">
        <f t="shared" si="1"/>
        <v>0</v>
      </c>
      <c r="G6" s="24">
        <f t="shared" si="2"/>
        <v>154.5</v>
      </c>
    </row>
    <row r="7" spans="1:7" ht="15.75" x14ac:dyDescent="0.25">
      <c r="A7" s="9" t="s">
        <v>61</v>
      </c>
      <c r="B7" s="10">
        <v>150</v>
      </c>
      <c r="C7" s="11">
        <v>41218</v>
      </c>
      <c r="D7" s="11">
        <v>41214</v>
      </c>
      <c r="E7" s="24" t="str">
        <f t="shared" si="0"/>
        <v>0</v>
      </c>
      <c r="F7" s="24">
        <f t="shared" si="1"/>
        <v>10.500000000000002</v>
      </c>
      <c r="G7" s="24">
        <f t="shared" si="2"/>
        <v>139.5</v>
      </c>
    </row>
    <row r="8" spans="1:7" ht="15.75" x14ac:dyDescent="0.25">
      <c r="A8" s="9" t="s">
        <v>62</v>
      </c>
      <c r="B8" s="10">
        <v>150</v>
      </c>
      <c r="C8" s="11">
        <v>41218</v>
      </c>
      <c r="D8" s="11">
        <v>41214</v>
      </c>
      <c r="E8" s="24" t="str">
        <f t="shared" si="0"/>
        <v>0</v>
      </c>
      <c r="F8" s="24">
        <f t="shared" si="1"/>
        <v>10.500000000000002</v>
      </c>
      <c r="G8" s="24">
        <f t="shared" si="2"/>
        <v>139.5</v>
      </c>
    </row>
    <row r="9" spans="1:7" ht="15.75" x14ac:dyDescent="0.25">
      <c r="A9" s="9" t="s">
        <v>63</v>
      </c>
      <c r="B9" s="10">
        <v>150</v>
      </c>
      <c r="C9" s="11">
        <v>41218</v>
      </c>
      <c r="D9" s="11">
        <v>41218</v>
      </c>
      <c r="E9" s="24" t="str">
        <f t="shared" si="0"/>
        <v>0</v>
      </c>
      <c r="F9" s="24" t="str">
        <f t="shared" si="1"/>
        <v>0</v>
      </c>
      <c r="G9" s="24">
        <f t="shared" si="2"/>
        <v>150</v>
      </c>
    </row>
    <row r="10" spans="1:7" ht="15.75" x14ac:dyDescent="0.25">
      <c r="A10" s="9" t="s">
        <v>64</v>
      </c>
      <c r="B10" s="10">
        <v>150</v>
      </c>
      <c r="C10" s="11">
        <v>41218</v>
      </c>
      <c r="D10" s="11">
        <v>41218</v>
      </c>
      <c r="E10" s="24" t="str">
        <f t="shared" si="0"/>
        <v>0</v>
      </c>
      <c r="F10" s="24" t="str">
        <f t="shared" si="1"/>
        <v>0</v>
      </c>
      <c r="G10" s="24">
        <f t="shared" si="2"/>
        <v>150</v>
      </c>
    </row>
    <row r="11" spans="1:7" ht="15.75" x14ac:dyDescent="0.25">
      <c r="A11" s="9" t="s">
        <v>65</v>
      </c>
      <c r="B11" s="10">
        <v>150</v>
      </c>
      <c r="C11" s="11">
        <v>41218</v>
      </c>
      <c r="D11" s="11">
        <v>41218</v>
      </c>
      <c r="E11" s="24" t="str">
        <f t="shared" si="0"/>
        <v>0</v>
      </c>
      <c r="F11" s="24" t="str">
        <f t="shared" si="1"/>
        <v>0</v>
      </c>
      <c r="G11" s="24">
        <f t="shared" si="2"/>
        <v>150</v>
      </c>
    </row>
    <row r="12" spans="1:7" ht="15.75" x14ac:dyDescent="0.25">
      <c r="A12" s="9" t="s">
        <v>66</v>
      </c>
      <c r="B12" s="10">
        <v>150</v>
      </c>
      <c r="C12" s="11">
        <v>41218</v>
      </c>
      <c r="D12" s="11">
        <v>41221</v>
      </c>
      <c r="E12" s="24">
        <f t="shared" si="0"/>
        <v>4.5</v>
      </c>
      <c r="F12" s="24" t="str">
        <f t="shared" si="1"/>
        <v>0</v>
      </c>
      <c r="G12" s="24">
        <f t="shared" si="2"/>
        <v>154.5</v>
      </c>
    </row>
    <row r="13" spans="1:7" ht="15.75" x14ac:dyDescent="0.25">
      <c r="A13" s="9" t="s">
        <v>67</v>
      </c>
      <c r="B13" s="10">
        <v>150</v>
      </c>
      <c r="C13" s="11">
        <v>41218</v>
      </c>
      <c r="D13" s="11">
        <v>41219</v>
      </c>
      <c r="E13" s="24">
        <f t="shared" si="0"/>
        <v>1.5</v>
      </c>
      <c r="F13" s="24" t="str">
        <f t="shared" si="1"/>
        <v>0</v>
      </c>
      <c r="G13" s="24">
        <f t="shared" si="2"/>
        <v>151.5</v>
      </c>
    </row>
    <row r="15" spans="1:7" x14ac:dyDescent="0.2">
      <c r="A15" s="21" t="s">
        <v>68</v>
      </c>
      <c r="B15" s="22"/>
      <c r="C15" s="22"/>
      <c r="D15" s="22"/>
      <c r="E15" s="22"/>
      <c r="F15" s="22"/>
      <c r="G15" s="22"/>
    </row>
    <row r="16" spans="1:7" x14ac:dyDescent="0.2">
      <c r="A16" s="22"/>
      <c r="B16" s="22"/>
      <c r="C16" s="22"/>
      <c r="D16" s="22"/>
      <c r="E16" s="22"/>
      <c r="F16" s="22"/>
      <c r="G16" s="22"/>
    </row>
    <row r="17" spans="1:7" ht="33" customHeight="1" x14ac:dyDescent="0.2">
      <c r="A17" s="22"/>
      <c r="B17" s="22"/>
      <c r="C17" s="22"/>
      <c r="D17" s="22"/>
      <c r="E17" s="22"/>
      <c r="F17" s="22"/>
      <c r="G17" s="22"/>
    </row>
  </sheetData>
  <mergeCells count="2">
    <mergeCell ref="A1:G1"/>
    <mergeCell ref="A15:G17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17"/>
  <sheetViews>
    <sheetView zoomScaleNormal="100" workbookViewId="0">
      <selection activeCell="H13" sqref="H13"/>
    </sheetView>
  </sheetViews>
  <sheetFormatPr defaultRowHeight="12.75" x14ac:dyDescent="0.2"/>
  <cols>
    <col min="2" max="2" width="22.85546875" customWidth="1"/>
    <col min="3" max="3" width="21.7109375" customWidth="1"/>
    <col min="4" max="4" width="32.28515625" customWidth="1"/>
    <col min="5" max="5" width="29" customWidth="1"/>
    <col min="6" max="6" width="33.5703125" customWidth="1"/>
  </cols>
  <sheetData>
    <row r="1" spans="2:8" ht="18.75" x14ac:dyDescent="0.3">
      <c r="B1" s="20" t="s">
        <v>50</v>
      </c>
      <c r="C1" s="20"/>
      <c r="D1" s="20"/>
      <c r="E1" s="20"/>
      <c r="F1" s="20"/>
    </row>
    <row r="3" spans="2:8" ht="15.75" x14ac:dyDescent="0.25">
      <c r="B3" s="8" t="s">
        <v>51</v>
      </c>
      <c r="C3" s="8" t="s">
        <v>52</v>
      </c>
      <c r="D3" s="8" t="s">
        <v>53</v>
      </c>
      <c r="E3" s="8" t="s">
        <v>54</v>
      </c>
      <c r="F3" s="8" t="s">
        <v>57</v>
      </c>
    </row>
    <row r="4" spans="2:8" ht="15.75" x14ac:dyDescent="0.25">
      <c r="B4" s="9" t="s">
        <v>58</v>
      </c>
      <c r="C4" s="10">
        <v>150</v>
      </c>
      <c r="D4" s="11">
        <v>41218</v>
      </c>
      <c r="E4" s="11">
        <v>41219</v>
      </c>
      <c r="F4" s="12">
        <f>IF(E4&gt;D4,((E4-D4)*1%)*C4+C4,IF(E4-D4,(C4-(C4*10%)),C4))</f>
        <v>151.5</v>
      </c>
      <c r="G4" s="15"/>
      <c r="H4" s="15"/>
    </row>
    <row r="5" spans="2:8" ht="15.75" x14ac:dyDescent="0.25">
      <c r="B5" s="9" t="s">
        <v>59</v>
      </c>
      <c r="C5" s="10">
        <v>150</v>
      </c>
      <c r="D5" s="11">
        <v>41218</v>
      </c>
      <c r="E5" s="11">
        <v>41220</v>
      </c>
      <c r="F5" s="12">
        <f t="shared" ref="F5:F13" si="0">IF(E5&gt;D5,((E5-D5)*1%)*C5+C5,IF(E5-D5,(C5-(C5*10%)),C5))</f>
        <v>153</v>
      </c>
    </row>
    <row r="6" spans="2:8" ht="15.75" x14ac:dyDescent="0.25">
      <c r="B6" s="9" t="s">
        <v>60</v>
      </c>
      <c r="C6" s="10">
        <v>150</v>
      </c>
      <c r="D6" s="11">
        <v>41218</v>
      </c>
      <c r="E6" s="11">
        <v>41214</v>
      </c>
      <c r="F6" s="12">
        <f t="shared" si="0"/>
        <v>135</v>
      </c>
    </row>
    <row r="7" spans="2:8" ht="15.75" x14ac:dyDescent="0.25">
      <c r="B7" s="9" t="s">
        <v>61</v>
      </c>
      <c r="C7" s="10">
        <v>150</v>
      </c>
      <c r="D7" s="11">
        <v>41218</v>
      </c>
      <c r="E7" s="11">
        <v>41215</v>
      </c>
      <c r="F7" s="12">
        <f t="shared" si="0"/>
        <v>135</v>
      </c>
    </row>
    <row r="8" spans="2:8" ht="15.75" x14ac:dyDescent="0.25">
      <c r="B8" s="9" t="s">
        <v>62</v>
      </c>
      <c r="C8" s="10">
        <v>150</v>
      </c>
      <c r="D8" s="11">
        <v>41218</v>
      </c>
      <c r="E8" s="11">
        <v>41216</v>
      </c>
      <c r="F8" s="12">
        <f t="shared" si="0"/>
        <v>135</v>
      </c>
    </row>
    <row r="9" spans="2:8" ht="15.75" x14ac:dyDescent="0.25">
      <c r="B9" s="9" t="s">
        <v>63</v>
      </c>
      <c r="C9" s="10">
        <v>150</v>
      </c>
      <c r="D9" s="11">
        <v>41218</v>
      </c>
      <c r="E9" s="11">
        <v>41217</v>
      </c>
      <c r="F9" s="12">
        <f t="shared" si="0"/>
        <v>135</v>
      </c>
    </row>
    <row r="10" spans="2:8" ht="15.75" x14ac:dyDescent="0.25">
      <c r="B10" s="9" t="s">
        <v>64</v>
      </c>
      <c r="C10" s="10">
        <v>150</v>
      </c>
      <c r="D10" s="11">
        <v>41218</v>
      </c>
      <c r="E10" s="11">
        <v>41218</v>
      </c>
      <c r="F10" s="12">
        <f t="shared" si="0"/>
        <v>150</v>
      </c>
    </row>
    <row r="11" spans="2:8" ht="15.75" x14ac:dyDescent="0.25">
      <c r="B11" s="9" t="s">
        <v>65</v>
      </c>
      <c r="C11" s="10">
        <v>150</v>
      </c>
      <c r="D11" s="11">
        <v>41218</v>
      </c>
      <c r="E11" s="11">
        <v>41219</v>
      </c>
      <c r="F11" s="12">
        <f t="shared" si="0"/>
        <v>151.5</v>
      </c>
    </row>
    <row r="12" spans="2:8" ht="15.75" x14ac:dyDescent="0.25">
      <c r="B12" s="9" t="s">
        <v>66</v>
      </c>
      <c r="C12" s="10">
        <v>150</v>
      </c>
      <c r="D12" s="11">
        <v>41218</v>
      </c>
      <c r="E12" s="11">
        <v>41220</v>
      </c>
      <c r="F12" s="12">
        <f t="shared" si="0"/>
        <v>153</v>
      </c>
    </row>
    <row r="13" spans="2:8" ht="15.75" x14ac:dyDescent="0.25">
      <c r="B13" s="9" t="s">
        <v>67</v>
      </c>
      <c r="C13" s="10">
        <v>150</v>
      </c>
      <c r="D13" s="11">
        <v>41218</v>
      </c>
      <c r="E13" s="11">
        <v>41221</v>
      </c>
      <c r="F13" s="12">
        <f t="shared" si="0"/>
        <v>154.5</v>
      </c>
    </row>
    <row r="15" spans="2:8" x14ac:dyDescent="0.2">
      <c r="B15" s="21" t="s">
        <v>69</v>
      </c>
      <c r="C15" s="22"/>
      <c r="D15" s="22"/>
      <c r="E15" s="22"/>
      <c r="F15" s="22"/>
    </row>
    <row r="16" spans="2:8" x14ac:dyDescent="0.2">
      <c r="B16" s="22"/>
      <c r="C16" s="22"/>
      <c r="D16" s="22"/>
      <c r="E16" s="22"/>
      <c r="F16" s="22"/>
    </row>
    <row r="17" spans="2:6" ht="30" customHeight="1" x14ac:dyDescent="0.2">
      <c r="B17" s="22"/>
      <c r="C17" s="22"/>
      <c r="D17" s="22"/>
      <c r="E17" s="22"/>
      <c r="F17" s="22"/>
    </row>
  </sheetData>
  <mergeCells count="2">
    <mergeCell ref="B1:F1"/>
    <mergeCell ref="B15:F17"/>
  </mergeCell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SE1</vt:lpstr>
      <vt:lpstr>SE 2</vt:lpstr>
      <vt:lpstr>SE 4</vt:lpstr>
      <vt:lpstr>SE 5</vt:lpstr>
      <vt:lpstr>Pagamento dos Funcionários</vt:lpstr>
      <vt:lpstr>Controle de de Pagamento</vt:lpstr>
      <vt:lpstr>Controle de Pagamento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Instrutor Frederico</dc:creator>
  <cp:lastModifiedBy>Pedro Alves Bb Junior</cp:lastModifiedBy>
  <dcterms:created xsi:type="dcterms:W3CDTF">1997-01-10T22:22:50Z</dcterms:created>
  <dcterms:modified xsi:type="dcterms:W3CDTF">2023-06-03T21:22:29Z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d4b38329-8308-44db-bade-20148db0a7c1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