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Pedro\Downloads\"/>
    </mc:Choice>
  </mc:AlternateContent>
  <xr:revisionPtr revIDLastSave="0" documentId="13_ncr:1_{45DEB3BC-A240-47FD-AEA2-BA5CB41C7B81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Tabulados" sheetId="5" r:id="rId1"/>
  </sheets>
  <calcPr calcId="181029"/>
</workbook>
</file>

<file path=xl/calcChain.xml><?xml version="1.0" encoding="utf-8"?>
<calcChain xmlns="http://schemas.openxmlformats.org/spreadsheetml/2006/main">
  <c r="C119" i="5" l="1"/>
  <c r="D119" i="5"/>
  <c r="E119" i="5"/>
  <c r="F119" i="5"/>
  <c r="C120" i="5"/>
  <c r="D120" i="5"/>
  <c r="E120" i="5"/>
  <c r="F120" i="5"/>
  <c r="C121" i="5"/>
  <c r="D121" i="5"/>
  <c r="E121" i="5"/>
  <c r="F121" i="5"/>
  <c r="C122" i="5"/>
  <c r="D122" i="5"/>
  <c r="E122" i="5"/>
  <c r="F122" i="5"/>
  <c r="C123" i="5"/>
  <c r="D123" i="5"/>
  <c r="E123" i="5"/>
  <c r="F123" i="5"/>
  <c r="C124" i="5"/>
  <c r="D124" i="5"/>
  <c r="E124" i="5"/>
  <c r="F124" i="5"/>
  <c r="C125" i="5"/>
  <c r="D125" i="5"/>
  <c r="E125" i="5"/>
  <c r="F125" i="5"/>
  <c r="B120" i="5"/>
  <c r="B121" i="5"/>
  <c r="B122" i="5"/>
  <c r="B123" i="5"/>
  <c r="B124" i="5"/>
  <c r="B125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16" i="5"/>
  <c r="H109" i="5" l="1"/>
  <c r="H110" i="5"/>
  <c r="H111" i="5"/>
  <c r="H112" i="5"/>
  <c r="H123" i="5" s="1"/>
  <c r="H113" i="5"/>
  <c r="H114" i="5"/>
  <c r="H115" i="5"/>
  <c r="H108" i="5"/>
  <c r="H78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55" i="5"/>
  <c r="H4" i="5"/>
  <c r="H5" i="5"/>
  <c r="H6" i="5"/>
  <c r="H43" i="5" s="1"/>
  <c r="H3" i="5"/>
  <c r="H11" i="5" l="1"/>
  <c r="H104" i="5"/>
  <c r="H96" i="5"/>
  <c r="H125" i="5"/>
  <c r="H121" i="5"/>
  <c r="H88" i="5"/>
  <c r="H98" i="5"/>
  <c r="H119" i="5"/>
  <c r="H124" i="5"/>
  <c r="H122" i="5"/>
  <c r="H50" i="5"/>
  <c r="H120" i="5"/>
  <c r="H10" i="5"/>
  <c r="H102" i="5"/>
  <c r="H42" i="5"/>
  <c r="H87" i="5"/>
  <c r="H48" i="5"/>
  <c r="H40" i="5"/>
  <c r="H94" i="5"/>
  <c r="H86" i="5"/>
  <c r="H103" i="5"/>
  <c r="H93" i="5"/>
  <c r="H85" i="5"/>
  <c r="H46" i="5"/>
  <c r="H38" i="5"/>
  <c r="H100" i="5"/>
  <c r="H92" i="5"/>
  <c r="H84" i="5"/>
  <c r="H49" i="5"/>
  <c r="H41" i="5"/>
  <c r="H101" i="5"/>
  <c r="H45" i="5"/>
  <c r="H91" i="5"/>
  <c r="H83" i="5"/>
  <c r="H39" i="5"/>
  <c r="H37" i="5"/>
  <c r="H44" i="5"/>
  <c r="H95" i="5"/>
  <c r="H47" i="5"/>
  <c r="H12" i="5"/>
  <c r="H99" i="5"/>
  <c r="H36" i="5"/>
  <c r="H90" i="5"/>
  <c r="H51" i="5"/>
  <c r="H82" i="5"/>
  <c r="H97" i="5"/>
  <c r="H89" i="5"/>
  <c r="F115" i="5"/>
  <c r="B119" i="5"/>
  <c r="B82" i="5"/>
  <c r="C82" i="5"/>
  <c r="D82" i="5"/>
  <c r="B83" i="5"/>
  <c r="C83" i="5"/>
  <c r="D83" i="5"/>
  <c r="B84" i="5"/>
  <c r="C84" i="5"/>
  <c r="D84" i="5"/>
  <c r="B85" i="5"/>
  <c r="C85" i="5"/>
  <c r="D85" i="5"/>
  <c r="B86" i="5"/>
  <c r="C86" i="5"/>
  <c r="D86" i="5"/>
  <c r="B87" i="5"/>
  <c r="C87" i="5"/>
  <c r="D87" i="5"/>
  <c r="B88" i="5"/>
  <c r="C88" i="5"/>
  <c r="D88" i="5"/>
  <c r="B89" i="5"/>
  <c r="C89" i="5"/>
  <c r="D89" i="5"/>
  <c r="B90" i="5"/>
  <c r="C90" i="5"/>
  <c r="D90" i="5"/>
  <c r="B91" i="5"/>
  <c r="C91" i="5"/>
  <c r="D91" i="5"/>
  <c r="B92" i="5"/>
  <c r="C92" i="5"/>
  <c r="D92" i="5"/>
  <c r="B93" i="5"/>
  <c r="C93" i="5"/>
  <c r="D93" i="5"/>
  <c r="B94" i="5"/>
  <c r="C94" i="5"/>
  <c r="D94" i="5"/>
  <c r="B95" i="5"/>
  <c r="C95" i="5"/>
  <c r="D95" i="5"/>
  <c r="B96" i="5"/>
  <c r="C96" i="5"/>
  <c r="D96" i="5"/>
  <c r="B97" i="5"/>
  <c r="C97" i="5"/>
  <c r="D97" i="5"/>
  <c r="B98" i="5"/>
  <c r="C98" i="5"/>
  <c r="D98" i="5"/>
  <c r="B99" i="5"/>
  <c r="C99" i="5"/>
  <c r="D99" i="5"/>
  <c r="B100" i="5"/>
  <c r="C100" i="5"/>
  <c r="D100" i="5"/>
  <c r="B101" i="5"/>
  <c r="C101" i="5"/>
  <c r="D101" i="5"/>
  <c r="B102" i="5"/>
  <c r="C102" i="5"/>
  <c r="D102" i="5"/>
  <c r="B103" i="5"/>
  <c r="C103" i="5"/>
  <c r="D103" i="5"/>
  <c r="B104" i="5"/>
  <c r="C104" i="5"/>
  <c r="D104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82" i="5"/>
  <c r="D47" i="5"/>
  <c r="B36" i="5"/>
  <c r="C36" i="5"/>
  <c r="D36" i="5"/>
  <c r="B37" i="5"/>
  <c r="C37" i="5"/>
  <c r="D37" i="5"/>
  <c r="B38" i="5"/>
  <c r="C38" i="5"/>
  <c r="D38" i="5"/>
  <c r="B39" i="5"/>
  <c r="C39" i="5"/>
  <c r="D39" i="5"/>
  <c r="B40" i="5"/>
  <c r="C40" i="5"/>
  <c r="D40" i="5"/>
  <c r="B41" i="5"/>
  <c r="C41" i="5"/>
  <c r="D41" i="5"/>
  <c r="B42" i="5"/>
  <c r="C42" i="5"/>
  <c r="D42" i="5"/>
  <c r="B43" i="5"/>
  <c r="C43" i="5"/>
  <c r="D43" i="5"/>
  <c r="B44" i="5"/>
  <c r="C44" i="5"/>
  <c r="D44" i="5"/>
  <c r="B45" i="5"/>
  <c r="C45" i="5"/>
  <c r="D45" i="5"/>
  <c r="B46" i="5"/>
  <c r="C46" i="5"/>
  <c r="D46" i="5"/>
  <c r="B47" i="5"/>
  <c r="C47" i="5"/>
  <c r="B48" i="5"/>
  <c r="C48" i="5"/>
  <c r="D48" i="5"/>
  <c r="B49" i="5"/>
  <c r="C49" i="5"/>
  <c r="D49" i="5"/>
  <c r="B50" i="5"/>
  <c r="C50" i="5"/>
  <c r="D50" i="5"/>
  <c r="B51" i="5"/>
  <c r="C51" i="5"/>
  <c r="D51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36" i="5"/>
  <c r="F78" i="5"/>
  <c r="G78" i="5"/>
  <c r="E78" i="5"/>
  <c r="F32" i="5"/>
  <c r="G32" i="5"/>
  <c r="E32" i="5"/>
  <c r="E115" i="5"/>
  <c r="G115" i="5"/>
  <c r="G6" i="5"/>
  <c r="G40" i="5" l="1"/>
  <c r="G121" i="5"/>
  <c r="G124" i="5"/>
  <c r="G119" i="5"/>
  <c r="G125" i="5"/>
  <c r="G120" i="5"/>
  <c r="G123" i="5"/>
  <c r="G122" i="5"/>
  <c r="G37" i="5"/>
  <c r="G42" i="5"/>
  <c r="G97" i="5"/>
  <c r="G41" i="5"/>
  <c r="G50" i="5"/>
  <c r="G89" i="5"/>
  <c r="G101" i="5"/>
  <c r="G38" i="5"/>
  <c r="G85" i="5"/>
  <c r="G46" i="5"/>
  <c r="G45" i="5"/>
  <c r="G49" i="5"/>
  <c r="G93" i="5"/>
  <c r="G44" i="5"/>
  <c r="G36" i="5"/>
  <c r="G104" i="5"/>
  <c r="G100" i="5"/>
  <c r="G96" i="5"/>
  <c r="G92" i="5"/>
  <c r="G88" i="5"/>
  <c r="G84" i="5"/>
  <c r="G51" i="5"/>
  <c r="G47" i="5"/>
  <c r="G43" i="5"/>
  <c r="G39" i="5"/>
  <c r="G103" i="5"/>
  <c r="G99" i="5"/>
  <c r="G95" i="5"/>
  <c r="G91" i="5"/>
  <c r="G87" i="5"/>
  <c r="G83" i="5"/>
  <c r="G102" i="5"/>
  <c r="G98" i="5"/>
  <c r="G94" i="5"/>
  <c r="G90" i="5"/>
  <c r="G86" i="5"/>
  <c r="G82" i="5"/>
  <c r="G48" i="5"/>
  <c r="G11" i="5"/>
  <c r="G12" i="5"/>
  <c r="G10" i="5"/>
  <c r="F11" i="5"/>
  <c r="F12" i="5"/>
  <c r="E11" i="5"/>
  <c r="E12" i="5"/>
  <c r="F10" i="5"/>
  <c r="E10" i="5"/>
  <c r="D11" i="5" l="1"/>
  <c r="D12" i="5"/>
  <c r="D10" i="5"/>
  <c r="C11" i="5"/>
  <c r="C12" i="5"/>
  <c r="C10" i="5"/>
  <c r="B11" i="5"/>
  <c r="B12" i="5"/>
  <c r="B10" i="5"/>
</calcChain>
</file>

<file path=xl/sharedStrings.xml><?xml version="1.0" encoding="utf-8"?>
<sst xmlns="http://schemas.openxmlformats.org/spreadsheetml/2006/main" count="174" uniqueCount="70">
  <si>
    <t>Autobús</t>
  </si>
  <si>
    <t>Autos particulares</t>
  </si>
  <si>
    <t>Camionetas particulares</t>
  </si>
  <si>
    <t>Combi</t>
  </si>
  <si>
    <t>Cruces fronterizos</t>
  </si>
  <si>
    <t>Embarcaciones marinas</t>
  </si>
  <si>
    <t>Equipos en aeropuertos</t>
  </si>
  <si>
    <t>Locomotoras de patio</t>
  </si>
  <si>
    <t>Locomotoras de recorrido</t>
  </si>
  <si>
    <t>Maquinaria agrícola</t>
  </si>
  <si>
    <t>Motocicletas</t>
  </si>
  <si>
    <t>Taxi</t>
  </si>
  <si>
    <t>Terminales de autobuses</t>
  </si>
  <si>
    <t>Tractocamión</t>
  </si>
  <si>
    <t>Tipo de fuente</t>
  </si>
  <si>
    <t>Movil</t>
  </si>
  <si>
    <t>Fija</t>
  </si>
  <si>
    <t>Accesorios, aparatos eléctricos y equipos de generación eléctrica</t>
  </si>
  <si>
    <t>Alimentos y bebidas</t>
  </si>
  <si>
    <t>Automotriz </t>
  </si>
  <si>
    <t>Celulosa y papel </t>
  </si>
  <si>
    <t>Generación de energía eléctrica </t>
  </si>
  <si>
    <t>Impresión</t>
  </si>
  <si>
    <t>Industria textil</t>
  </si>
  <si>
    <t>Manejo de desechos y remediación</t>
  </si>
  <si>
    <t>Metálico</t>
  </si>
  <si>
    <t>Metalúrgica (incluye la siderúrgica) </t>
  </si>
  <si>
    <t>Minerales no metálicos</t>
  </si>
  <si>
    <t>Papel y cartón</t>
  </si>
  <si>
    <t>Pinturas y tintas </t>
  </si>
  <si>
    <t>Plástico y hule</t>
  </si>
  <si>
    <t>Química </t>
  </si>
  <si>
    <t>Vidrio</t>
  </si>
  <si>
    <t>Mezclas químicas</t>
  </si>
  <si>
    <t>Petróleo y petroquímica</t>
  </si>
  <si>
    <t>Tratamiento de residuos peligrosos </t>
  </si>
  <si>
    <t>Cemento y cal </t>
  </si>
  <si>
    <t>Extracción/Beneficio minerales no metálicos</t>
  </si>
  <si>
    <t>Derivados del petróleo y carbón</t>
  </si>
  <si>
    <t>Almacenamiento de combustibles</t>
  </si>
  <si>
    <t>Area</t>
  </si>
  <si>
    <t>Agropecuarias</t>
  </si>
  <si>
    <t>Almacenamiento y transporte de derivados de petróleo</t>
  </si>
  <si>
    <t>Fuentes industriales ligeras y comerciales</t>
  </si>
  <si>
    <t>Fuentes misceláneas</t>
  </si>
  <si>
    <t>Manejo de Residuos</t>
  </si>
  <si>
    <t>Quema de combustibles en fuentes estacionarias</t>
  </si>
  <si>
    <t>Uso de Solventes</t>
  </si>
  <si>
    <t>Total general</t>
  </si>
  <si>
    <t>PM 10</t>
  </si>
  <si>
    <t>PM 2.5</t>
  </si>
  <si>
    <t>CO</t>
  </si>
  <si>
    <t>Fuente movil</t>
  </si>
  <si>
    <t>Vehículos &gt; 3.8Ton</t>
  </si>
  <si>
    <t>Pickup y Vehículos &lt; 3.8 Ton</t>
  </si>
  <si>
    <t>Fuente fija</t>
  </si>
  <si>
    <t>Fuente de area</t>
  </si>
  <si>
    <t>NOX</t>
  </si>
  <si>
    <t>COV</t>
  </si>
  <si>
    <t>SO2</t>
  </si>
  <si>
    <t>NOx</t>
  </si>
  <si>
    <r>
      <t>PM</t>
    </r>
    <r>
      <rPr>
        <b/>
        <sz val="8"/>
        <color theme="1"/>
        <rFont val="Calibri"/>
        <family val="2"/>
        <scheme val="minor"/>
      </rPr>
      <t xml:space="preserve">2.5 </t>
    </r>
    <r>
      <rPr>
        <b/>
        <sz val="11"/>
        <color theme="1"/>
        <rFont val="Calibri"/>
        <family val="2"/>
        <scheme val="minor"/>
      </rPr>
      <t>-PM</t>
    </r>
    <r>
      <rPr>
        <b/>
        <sz val="8"/>
        <color theme="1"/>
        <rFont val="Calibri"/>
        <family val="2"/>
        <scheme val="minor"/>
      </rPr>
      <t>10</t>
    </r>
  </si>
  <si>
    <t>Toneladas de emisiones por contaminante y tipo de fuente en el AMM (2016)</t>
  </si>
  <si>
    <t>Proporción de emisiones por contaminante y tipo de fuente en el AMM (2016)</t>
  </si>
  <si>
    <t>Toneladas de emisiones de fuentes móviles por contaminante en el AMM (2016)</t>
  </si>
  <si>
    <t>Toneladas de emisiones de fuentes de área por contaminante en el AMM (2016)</t>
  </si>
  <si>
    <t>Toneladas de emisiones de fuentes fijas por contaminante en el AMM (2016)</t>
  </si>
  <si>
    <t>Proporción del total de emisiones por fuentes móviles en el AMM (2016)</t>
  </si>
  <si>
    <t>Proporción del total de emisiones por fuentes fijas en el AMM (2016)</t>
  </si>
  <si>
    <t>Proporción del total de emisiones por fuentes de área en el AMM (2016)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</si>
</sst>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4" tint="0.79998168889431442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4">
    <xf numFmtId="0" fontId="0" fillId="0" borderId="0" xfId="0"/>
    <xf numFmtId="0" fontId="0" fillId="0" borderId="0" xfId="0" applyAlignment="1">
      <alignment horizontal="left"/>
    </xf>
    <xf numFmtId="0" fontId="16" fillId="33" borderId="11" xfId="0" applyFont="1" applyFill="1" applyBorder="1" applyAlignment="1">
      <alignment horizontal="center"/>
    </xf>
    <xf numFmtId="0" fontId="16" fillId="33" borderId="12" xfId="0" applyFont="1" applyFill="1" applyBorder="1" applyAlignment="1">
      <alignment horizontal="center"/>
    </xf>
    <xf numFmtId="0" fontId="16" fillId="33" borderId="13" xfId="0" applyFont="1" applyFill="1" applyBorder="1" applyAlignment="1">
      <alignment horizontal="center"/>
    </xf>
    <xf numFmtId="0" fontId="0" fillId="0" borderId="14" xfId="0" applyBorder="1" applyAlignment="1">
      <alignment horizontal="left"/>
    </xf>
    <xf numFmtId="2" fontId="0" fillId="0" borderId="0" xfId="0" applyNumberFormat="1"/>
    <xf numFmtId="2" fontId="0" fillId="0" borderId="15" xfId="0" applyNumberFormat="1" applyBorder="1"/>
    <xf numFmtId="164" fontId="0" fillId="0" borderId="0" xfId="1" applyNumberFormat="1" applyFont="1" applyBorder="1"/>
    <xf numFmtId="164" fontId="0" fillId="0" borderId="15" xfId="1" applyNumberFormat="1" applyFont="1" applyBorder="1"/>
    <xf numFmtId="0" fontId="0" fillId="0" borderId="16" xfId="0" applyBorder="1" applyAlignment="1">
      <alignment horizontal="left"/>
    </xf>
    <xf numFmtId="164" fontId="0" fillId="0" borderId="17" xfId="1" applyNumberFormat="1" applyFont="1" applyBorder="1"/>
    <xf numFmtId="164" fontId="0" fillId="0" borderId="18" xfId="1" applyNumberFormat="1" applyFont="1" applyBorder="1"/>
    <xf numFmtId="0" fontId="16" fillId="33" borderId="19" xfId="0" applyFont="1" applyFill="1" applyBorder="1" applyAlignment="1">
      <alignment horizontal="center"/>
    </xf>
    <xf numFmtId="2" fontId="16" fillId="33" borderId="20" xfId="0" applyNumberFormat="1" applyFont="1" applyFill="1" applyBorder="1" applyAlignment="1">
      <alignment horizontal="right"/>
    </xf>
    <xf numFmtId="2" fontId="16" fillId="33" borderId="21" xfId="0" applyNumberFormat="1" applyFont="1" applyFill="1" applyBorder="1" applyAlignment="1">
      <alignment horizontal="right"/>
    </xf>
    <xf numFmtId="0" fontId="16" fillId="33" borderId="20" xfId="0" applyFont="1" applyFill="1" applyBorder="1" applyAlignment="1">
      <alignment horizontal="center"/>
    </xf>
    <xf numFmtId="0" fontId="16" fillId="33" borderId="21" xfId="0" applyFont="1" applyFill="1" applyBorder="1" applyAlignment="1">
      <alignment horizontal="center"/>
    </xf>
    <xf numFmtId="0" fontId="0" fillId="0" borderId="11" xfId="0" applyBorder="1" applyAlignment="1">
      <alignment horizontal="left"/>
    </xf>
    <xf numFmtId="164" fontId="0" fillId="0" borderId="12" xfId="1" applyNumberFormat="1" applyFont="1" applyBorder="1"/>
    <xf numFmtId="164" fontId="0" fillId="0" borderId="13" xfId="1" applyNumberFormat="1" applyFont="1" applyBorder="1"/>
    <xf numFmtId="0" fontId="16" fillId="33" borderId="10" xfId="0" applyFont="1" applyFill="1" applyBorder="1" applyAlignment="1">
      <alignment horizontal="center"/>
    </xf>
    <xf numFmtId="0" fontId="16" fillId="34" borderId="19" xfId="0" applyFont="1" applyFill="1" applyBorder="1" applyAlignment="1">
      <alignment horizontal="left"/>
    </xf>
    <xf numFmtId="2" fontId="0" fillId="0" borderId="12" xfId="0" applyNumberFormat="1" applyBorder="1"/>
    <xf numFmtId="2" fontId="16" fillId="34" borderId="20" xfId="0" applyNumberFormat="1" applyFont="1" applyFill="1" applyBorder="1"/>
    <xf numFmtId="164" fontId="0" fillId="0" borderId="11" xfId="1" applyNumberFormat="1" applyFont="1" applyBorder="1" applyAlignment="1">
      <alignment horizontal="left"/>
    </xf>
    <xf numFmtId="164" fontId="0" fillId="0" borderId="14" xfId="1" applyNumberFormat="1" applyFont="1" applyBorder="1" applyAlignment="1">
      <alignment horizontal="left"/>
    </xf>
    <xf numFmtId="164" fontId="0" fillId="0" borderId="16" xfId="1" applyNumberFormat="1" applyFont="1" applyBorder="1" applyAlignment="1">
      <alignment horizontal="left"/>
    </xf>
    <xf numFmtId="2" fontId="16" fillId="34" borderId="21" xfId="0" applyNumberFormat="1" applyFont="1" applyFill="1" applyBorder="1"/>
    <xf numFmtId="0" fontId="0" fillId="0" borderId="15" xfId="0" applyBorder="1"/>
    <xf numFmtId="164" fontId="0" fillId="0" borderId="11" xfId="1" applyNumberFormat="1" applyFont="1" applyBorder="1"/>
    <xf numFmtId="164" fontId="0" fillId="0" borderId="14" xfId="1" applyNumberFormat="1" applyFont="1" applyBorder="1"/>
    <xf numFmtId="164" fontId="0" fillId="0" borderId="16" xfId="1" applyNumberFormat="1" applyFont="1" applyBorder="1"/>
    <xf numFmtId="0" fontId="16" fillId="33" borderId="22" xfId="0" applyFont="1" applyFill="1" applyBorder="1" applyAlignment="1">
      <alignment horizontal="center"/>
    </xf>
    <xf numFmtId="0" fontId="0" fillId="0" borderId="22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24" xfId="0" applyBorder="1" applyAlignment="1">
      <alignment horizontal="left"/>
    </xf>
    <xf numFmtId="2" fontId="0" fillId="0" borderId="11" xfId="0" applyNumberFormat="1" applyBorder="1"/>
    <xf numFmtId="0" fontId="0" fillId="0" borderId="12" xfId="0" applyBorder="1"/>
    <xf numFmtId="0" fontId="0" fillId="0" borderId="13" xfId="0" applyBorder="1"/>
    <xf numFmtId="2" fontId="0" fillId="0" borderId="14" xfId="0" applyNumberFormat="1" applyBorder="1"/>
    <xf numFmtId="2" fontId="16" fillId="33" borderId="19" xfId="0" applyNumberFormat="1" applyFont="1" applyFill="1" applyBorder="1" applyAlignment="1">
      <alignment horizontal="right"/>
    </xf>
    <xf numFmtId="0" fontId="16" fillId="0" borderId="0" xfId="0" applyFont="1"/>
    <xf numFmtId="164" fontId="16" fillId="33" borderId="11" xfId="1" applyNumberFormat="1" applyFont="1" applyFill="1" applyBorder="1" applyAlignment="1">
      <alignment horizontal="center"/>
    </xf>
    <xf numFmtId="164" fontId="16" fillId="33" borderId="12" xfId="1" applyNumberFormat="1" applyFont="1" applyFill="1" applyBorder="1" applyAlignment="1">
      <alignment horizontal="center"/>
    </xf>
    <xf numFmtId="2" fontId="0" fillId="0" borderId="16" xfId="0" applyNumberFormat="1" applyBorder="1"/>
    <xf numFmtId="2" fontId="0" fillId="0" borderId="17" xfId="0" applyNumberFormat="1" applyBorder="1"/>
    <xf numFmtId="2" fontId="0" fillId="0" borderId="13" xfId="0" applyNumberFormat="1" applyBorder="1"/>
    <xf numFmtId="2" fontId="16" fillId="34" borderId="19" xfId="0" applyNumberFormat="1" applyFont="1" applyFill="1" applyBorder="1"/>
    <xf numFmtId="2" fontId="0" fillId="0" borderId="18" xfId="0" applyNumberFormat="1" applyBorder="1"/>
    <xf numFmtId="2" fontId="16" fillId="33" borderId="21" xfId="0" applyNumberFormat="1" applyFont="1" applyFill="1" applyBorder="1" applyAlignment="1">
      <alignment horizontal="center"/>
    </xf>
    <xf numFmtId="0" fontId="16" fillId="0" borderId="0" xfId="0" applyFont="1" applyAlignment="1">
      <alignment horizontal="left"/>
    </xf>
    <xf numFmtId="2" fontId="16" fillId="0" borderId="0" xfId="0" applyNumberFormat="1" applyFont="1"/>
    <xf numFmtId="2" fontId="16" fillId="0" borderId="0" xfId="0" applyNumberFormat="1" applyFont="1" applyAlignment="1">
      <alignment horizont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25"/>
  <sheetViews>
    <sheetView tabSelected="1" topLeftCell="A108" workbookViewId="0">
      <selection activeCell="K51" sqref="K51"/>
    </sheetView>
  </sheetViews>
  <sheetFormatPr defaultColWidth="10.90625" defaultRowHeight="14.5" x14ac:dyDescent="0.35"/>
  <cols>
    <col min="1" max="1" width="41.1796875" customWidth="1"/>
    <col min="2" max="3" width="11.6328125" bestFit="1" customWidth="1"/>
    <col min="4" max="4" width="12.54296875" bestFit="1" customWidth="1"/>
    <col min="7" max="7" width="13.1796875" bestFit="1" customWidth="1"/>
  </cols>
  <sheetData>
    <row r="1" spans="1:8" x14ac:dyDescent="0.35">
      <c r="A1" s="42" t="s">
        <v>62</v>
      </c>
    </row>
    <row r="2" spans="1:8" x14ac:dyDescent="0.35">
      <c r="A2" s="13" t="s">
        <v>14</v>
      </c>
      <c r="B2" s="2" t="s">
        <v>49</v>
      </c>
      <c r="C2" s="3" t="s">
        <v>50</v>
      </c>
      <c r="D2" s="3" t="s">
        <v>51</v>
      </c>
      <c r="E2" s="3" t="s">
        <v>57</v>
      </c>
      <c r="F2" s="3" t="s">
        <v>58</v>
      </c>
      <c r="G2" s="3" t="s">
        <v>59</v>
      </c>
      <c r="H2" s="4" t="s">
        <v>61</v>
      </c>
    </row>
    <row r="3" spans="1:8" x14ac:dyDescent="0.35">
      <c r="A3" s="5" t="s">
        <v>40</v>
      </c>
      <c r="B3" s="37">
        <v>2750.0820154749999</v>
      </c>
      <c r="C3" s="23">
        <v>860.77335622900046</v>
      </c>
      <c r="D3" s="23">
        <v>2746.0274779709998</v>
      </c>
      <c r="E3" s="38">
        <v>1322.4482360708998</v>
      </c>
      <c r="F3" s="38">
        <v>43759.254162158119</v>
      </c>
      <c r="G3" s="38">
        <v>15.697067463230002</v>
      </c>
      <c r="H3" s="39">
        <f>B3-C3</f>
        <v>1889.3086592459995</v>
      </c>
    </row>
    <row r="4" spans="1:8" x14ac:dyDescent="0.35">
      <c r="A4" s="5" t="s">
        <v>16</v>
      </c>
      <c r="B4" s="40">
        <v>7306.7583531640021</v>
      </c>
      <c r="C4" s="6">
        <v>4854.3669596219988</v>
      </c>
      <c r="D4" s="6">
        <v>23605.957854156</v>
      </c>
      <c r="E4">
        <v>23207.183207540005</v>
      </c>
      <c r="F4">
        <v>7551.1357062800016</v>
      </c>
      <c r="G4">
        <v>16313.551605917992</v>
      </c>
      <c r="H4" s="29">
        <f t="shared" ref="H4:H6" si="0">B4-C4</f>
        <v>2452.3913935420032</v>
      </c>
    </row>
    <row r="5" spans="1:8" x14ac:dyDescent="0.35">
      <c r="A5" s="5" t="s">
        <v>15</v>
      </c>
      <c r="B5" s="40">
        <v>1608.4582065730003</v>
      </c>
      <c r="C5" s="6">
        <v>1470.4271775270006</v>
      </c>
      <c r="D5" s="6">
        <v>191937.74746196397</v>
      </c>
      <c r="E5">
        <v>61419.135272489992</v>
      </c>
      <c r="F5">
        <v>20172.101073572008</v>
      </c>
      <c r="G5">
        <v>232.48805972399984</v>
      </c>
      <c r="H5" s="29">
        <f t="shared" si="0"/>
        <v>138.03102904599973</v>
      </c>
    </row>
    <row r="6" spans="1:8" x14ac:dyDescent="0.35">
      <c r="A6" s="13" t="s">
        <v>48</v>
      </c>
      <c r="B6" s="41">
        <v>11665.298575212002</v>
      </c>
      <c r="C6" s="14">
        <v>7185.5674933780001</v>
      </c>
      <c r="D6" s="14">
        <v>218289.73279409096</v>
      </c>
      <c r="E6" s="14">
        <v>85948.766716100901</v>
      </c>
      <c r="F6" s="14">
        <v>71482.490942010132</v>
      </c>
      <c r="G6" s="14">
        <f>SUM(G3:G5)</f>
        <v>16561.736733105223</v>
      </c>
      <c r="H6" s="15">
        <f t="shared" si="0"/>
        <v>4479.731081834002</v>
      </c>
    </row>
    <row r="7" spans="1:8" x14ac:dyDescent="0.35">
      <c r="E7" s="6"/>
    </row>
    <row r="8" spans="1:8" x14ac:dyDescent="0.35">
      <c r="A8" s="42" t="s">
        <v>63</v>
      </c>
    </row>
    <row r="9" spans="1:8" x14ac:dyDescent="0.35">
      <c r="A9" s="13" t="s">
        <v>14</v>
      </c>
      <c r="B9" s="43" t="s">
        <v>49</v>
      </c>
      <c r="C9" s="44" t="s">
        <v>50</v>
      </c>
      <c r="D9" s="44" t="s">
        <v>51</v>
      </c>
      <c r="E9" s="44" t="s">
        <v>57</v>
      </c>
      <c r="F9" s="44" t="s">
        <v>58</v>
      </c>
      <c r="G9" s="44" t="s">
        <v>59</v>
      </c>
      <c r="H9" s="4" t="s">
        <v>61</v>
      </c>
    </row>
    <row r="10" spans="1:8" x14ac:dyDescent="0.35">
      <c r="A10" s="5" t="s">
        <v>40</v>
      </c>
      <c r="B10" s="30">
        <f>B3/$B$6</f>
        <v>0.23574896070973655</v>
      </c>
      <c r="C10" s="19">
        <f>C3/$C$6</f>
        <v>0.11979197982932635</v>
      </c>
      <c r="D10" s="19">
        <f>D3/$D$6</f>
        <v>1.2579737227317428E-2</v>
      </c>
      <c r="E10" s="19">
        <f>E3/$E$6</f>
        <v>1.538647134331904E-2</v>
      </c>
      <c r="F10" s="19">
        <f>F3/$F$6</f>
        <v>0.61216744947595103</v>
      </c>
      <c r="G10" s="19">
        <f>G3/$G$6</f>
        <v>9.4779114752217776E-4</v>
      </c>
      <c r="H10" s="20">
        <f>H3/H$6</f>
        <v>0.42174599875145108</v>
      </c>
    </row>
    <row r="11" spans="1:8" x14ac:dyDescent="0.35">
      <c r="A11" s="5" t="s">
        <v>16</v>
      </c>
      <c r="B11" s="31">
        <f>B4/$B$6</f>
        <v>0.62636702404603573</v>
      </c>
      <c r="C11" s="8">
        <f>C4/$C$6</f>
        <v>0.67557182701235985</v>
      </c>
      <c r="D11" s="8">
        <f>D4/$D$6</f>
        <v>0.10814048627941243</v>
      </c>
      <c r="E11" s="8">
        <f t="shared" ref="E11:E12" si="1">E4/$E$6</f>
        <v>0.27001182325508077</v>
      </c>
      <c r="F11" s="8">
        <f t="shared" ref="F11:F12" si="2">F4/$F$6</f>
        <v>0.10563615798455916</v>
      </c>
      <c r="G11" s="8">
        <f t="shared" ref="G11:G12" si="3">G4/$G$6</f>
        <v>0.98501454701359104</v>
      </c>
      <c r="H11" s="9">
        <f>H4/H$6</f>
        <v>0.54744165414009494</v>
      </c>
    </row>
    <row r="12" spans="1:8" x14ac:dyDescent="0.35">
      <c r="A12" s="10" t="s">
        <v>15</v>
      </c>
      <c r="B12" s="32">
        <f>B5/$B$6</f>
        <v>0.13788401524422778</v>
      </c>
      <c r="C12" s="11">
        <f>C5/$C$6</f>
        <v>0.20463619315831372</v>
      </c>
      <c r="D12" s="11">
        <f>D5/$D$6</f>
        <v>0.87927977649327016</v>
      </c>
      <c r="E12" s="11">
        <f t="shared" si="1"/>
        <v>0.71460170540160017</v>
      </c>
      <c r="F12" s="11">
        <f t="shared" si="2"/>
        <v>0.28219639253948969</v>
      </c>
      <c r="G12" s="11">
        <f t="shared" si="3"/>
        <v>1.4037661838886734E-2</v>
      </c>
      <c r="H12" s="12">
        <f>H5/H$6</f>
        <v>3.0812347108454069E-2</v>
      </c>
    </row>
    <row r="14" spans="1:8" x14ac:dyDescent="0.35">
      <c r="A14" s="42" t="s">
        <v>64</v>
      </c>
    </row>
    <row r="15" spans="1:8" x14ac:dyDescent="0.35">
      <c r="A15" s="13" t="s">
        <v>52</v>
      </c>
      <c r="B15" s="13" t="s">
        <v>49</v>
      </c>
      <c r="C15" s="16" t="s">
        <v>50</v>
      </c>
      <c r="D15" s="16" t="s">
        <v>51</v>
      </c>
      <c r="E15" s="16" t="s">
        <v>60</v>
      </c>
      <c r="F15" s="16" t="s">
        <v>58</v>
      </c>
      <c r="G15" s="16" t="s">
        <v>59</v>
      </c>
      <c r="H15" s="17" t="s">
        <v>61</v>
      </c>
    </row>
    <row r="16" spans="1:8" x14ac:dyDescent="0.35">
      <c r="A16" s="5" t="s">
        <v>0</v>
      </c>
      <c r="B16" s="40">
        <v>258.37807947800002</v>
      </c>
      <c r="C16" s="6">
        <v>237.70790882200001</v>
      </c>
      <c r="D16" s="6">
        <v>1744.9808417799998</v>
      </c>
      <c r="E16">
        <v>5558.3435858400007</v>
      </c>
      <c r="F16">
        <v>258.634399406</v>
      </c>
      <c r="G16">
        <v>3.8864158229999997</v>
      </c>
      <c r="H16" s="29">
        <f>B16-C16</f>
        <v>20.67017065600001</v>
      </c>
    </row>
    <row r="17" spans="1:8" x14ac:dyDescent="0.35">
      <c r="A17" s="5" t="s">
        <v>1</v>
      </c>
      <c r="B17" s="40">
        <v>140.649755984</v>
      </c>
      <c r="C17" s="6">
        <v>124.42001128</v>
      </c>
      <c r="D17" s="6">
        <v>73223.549267900002</v>
      </c>
      <c r="E17">
        <v>12974.079393299999</v>
      </c>
      <c r="F17">
        <v>8546.4714060999995</v>
      </c>
      <c r="G17">
        <v>45.899789381000005</v>
      </c>
      <c r="H17" s="29">
        <f t="shared" ref="H17:H32" si="4">B17-C17</f>
        <v>16.229744703999998</v>
      </c>
    </row>
    <row r="18" spans="1:8" x14ac:dyDescent="0.35">
      <c r="A18" s="5" t="s">
        <v>2</v>
      </c>
      <c r="B18" s="40">
        <v>40.650142354999993</v>
      </c>
      <c r="C18" s="6">
        <v>36.050220478999996</v>
      </c>
      <c r="D18" s="6">
        <v>29026.735128799999</v>
      </c>
      <c r="E18">
        <v>5561.1893370799999</v>
      </c>
      <c r="F18">
        <v>2636.2335315199998</v>
      </c>
      <c r="G18">
        <v>18.618986998</v>
      </c>
      <c r="H18" s="29">
        <f t="shared" si="4"/>
        <v>4.5999218759999962</v>
      </c>
    </row>
    <row r="19" spans="1:8" x14ac:dyDescent="0.35">
      <c r="A19" s="5" t="s">
        <v>3</v>
      </c>
      <c r="B19" s="40">
        <v>0.28593569000000002</v>
      </c>
      <c r="C19" s="6">
        <v>0.25719614199999996</v>
      </c>
      <c r="D19" s="6">
        <v>156.653823149</v>
      </c>
      <c r="E19">
        <v>35.551086814000001</v>
      </c>
      <c r="F19">
        <v>11.729327975</v>
      </c>
      <c r="G19">
        <v>0.12992282900000002</v>
      </c>
      <c r="H19" s="29">
        <f t="shared" si="4"/>
        <v>2.8739548000000059E-2</v>
      </c>
    </row>
    <row r="20" spans="1:8" x14ac:dyDescent="0.35">
      <c r="A20" s="5" t="s">
        <v>4</v>
      </c>
      <c r="B20" s="40">
        <v>0</v>
      </c>
      <c r="C20" s="6">
        <v>0</v>
      </c>
      <c r="D20" s="6">
        <v>0</v>
      </c>
      <c r="E20">
        <v>0</v>
      </c>
      <c r="F20">
        <v>0</v>
      </c>
      <c r="G20">
        <v>0</v>
      </c>
      <c r="H20" s="29">
        <f t="shared" si="4"/>
        <v>0</v>
      </c>
    </row>
    <row r="21" spans="1:8" x14ac:dyDescent="0.35">
      <c r="A21" s="5" t="s">
        <v>5</v>
      </c>
      <c r="B21" s="40">
        <v>0</v>
      </c>
      <c r="C21" s="6">
        <v>0</v>
      </c>
      <c r="D21" s="6">
        <v>0</v>
      </c>
      <c r="E21">
        <v>0</v>
      </c>
      <c r="F21">
        <v>0</v>
      </c>
      <c r="G21">
        <v>0</v>
      </c>
      <c r="H21" s="29">
        <f t="shared" si="4"/>
        <v>0</v>
      </c>
    </row>
    <row r="22" spans="1:8" x14ac:dyDescent="0.35">
      <c r="A22" s="5" t="s">
        <v>6</v>
      </c>
      <c r="B22" s="40">
        <v>20.402999999999999</v>
      </c>
      <c r="C22" s="6">
        <v>20.241</v>
      </c>
      <c r="D22" s="6">
        <v>2408.6460000000002</v>
      </c>
      <c r="E22">
        <v>1362.5050000000001</v>
      </c>
      <c r="F22">
        <v>538.01400000000001</v>
      </c>
      <c r="G22">
        <v>90.311000000000007</v>
      </c>
      <c r="H22" s="29">
        <f t="shared" si="4"/>
        <v>0.16199999999999903</v>
      </c>
    </row>
    <row r="23" spans="1:8" x14ac:dyDescent="0.35">
      <c r="A23" s="5" t="s">
        <v>7</v>
      </c>
      <c r="B23" s="40">
        <v>2.664440608</v>
      </c>
      <c r="C23" s="6">
        <v>2.4012859799999999</v>
      </c>
      <c r="D23" s="6">
        <v>11.0415296</v>
      </c>
      <c r="E23">
        <v>104.8671192</v>
      </c>
      <c r="F23">
        <v>6.0854507709999996</v>
      </c>
      <c r="G23">
        <v>0.70174567499999996</v>
      </c>
      <c r="H23" s="29">
        <f t="shared" si="4"/>
        <v>0.26315462800000011</v>
      </c>
    </row>
    <row r="24" spans="1:8" x14ac:dyDescent="0.35">
      <c r="A24" s="5" t="s">
        <v>8</v>
      </c>
      <c r="B24" s="40">
        <v>15.132593023000002</v>
      </c>
      <c r="C24" s="6">
        <v>13.593685259000001</v>
      </c>
      <c r="D24" s="6">
        <v>60.102897708</v>
      </c>
      <c r="E24">
        <v>609.83494934000009</v>
      </c>
      <c r="F24">
        <v>22.570647220999998</v>
      </c>
      <c r="G24">
        <v>5.4716720530000007</v>
      </c>
      <c r="H24" s="29">
        <f t="shared" si="4"/>
        <v>1.5389077640000011</v>
      </c>
    </row>
    <row r="25" spans="1:8" x14ac:dyDescent="0.35">
      <c r="A25" s="5" t="s">
        <v>9</v>
      </c>
      <c r="B25" s="40">
        <v>9.0509245120000017</v>
      </c>
      <c r="C25" s="6">
        <v>8.7793967759999987</v>
      </c>
      <c r="D25" s="6">
        <v>52.280960198999985</v>
      </c>
      <c r="E25">
        <v>82.914096743000016</v>
      </c>
      <c r="F25">
        <v>9.3031565229999984</v>
      </c>
      <c r="G25">
        <v>2.0169379940000001</v>
      </c>
      <c r="H25" s="29">
        <f t="shared" si="4"/>
        <v>0.27152773600000302</v>
      </c>
    </row>
    <row r="26" spans="1:8" x14ac:dyDescent="0.35">
      <c r="A26" s="5" t="s">
        <v>10</v>
      </c>
      <c r="B26" s="40">
        <v>12.777800420999998</v>
      </c>
      <c r="C26" s="6">
        <v>11.302947097999999</v>
      </c>
      <c r="D26" s="6">
        <v>6713.3049294499997</v>
      </c>
      <c r="E26">
        <v>393.973960643</v>
      </c>
      <c r="F26">
        <v>764.38679704799995</v>
      </c>
      <c r="G26">
        <v>4.3816385369999997</v>
      </c>
      <c r="H26" s="29">
        <f t="shared" si="4"/>
        <v>1.4748533229999996</v>
      </c>
    </row>
    <row r="27" spans="1:8" x14ac:dyDescent="0.35">
      <c r="A27" s="5" t="s">
        <v>54</v>
      </c>
      <c r="B27" s="40">
        <v>147.468807938</v>
      </c>
      <c r="C27" s="6">
        <v>132.11417193400001</v>
      </c>
      <c r="D27" s="6">
        <v>59860.513589100003</v>
      </c>
      <c r="E27">
        <v>12002.168600599998</v>
      </c>
      <c r="F27">
        <v>5025.8165203899989</v>
      </c>
      <c r="G27">
        <v>31.800920216999998</v>
      </c>
      <c r="H27" s="29">
        <f t="shared" si="4"/>
        <v>15.354636003999985</v>
      </c>
    </row>
    <row r="28" spans="1:8" x14ac:dyDescent="0.35">
      <c r="A28" s="5" t="s">
        <v>11</v>
      </c>
      <c r="B28" s="40">
        <v>4.411345193999999</v>
      </c>
      <c r="C28" s="6">
        <v>3.9039731039999999</v>
      </c>
      <c r="D28" s="6">
        <v>8012.6517622599995</v>
      </c>
      <c r="E28">
        <v>1910.1908959480002</v>
      </c>
      <c r="F28">
        <v>531.03469224900005</v>
      </c>
      <c r="G28">
        <v>9.3127328820000006</v>
      </c>
      <c r="H28" s="29">
        <f t="shared" si="4"/>
        <v>0.50737208999999917</v>
      </c>
    </row>
    <row r="29" spans="1:8" x14ac:dyDescent="0.35">
      <c r="A29" s="5" t="s">
        <v>12</v>
      </c>
      <c r="B29" s="40">
        <v>0.124475509</v>
      </c>
      <c r="C29" s="6">
        <v>0.114544773</v>
      </c>
      <c r="D29" s="6">
        <v>4.5981323879999998</v>
      </c>
      <c r="E29">
        <v>3.0998890819999998</v>
      </c>
      <c r="F29">
        <v>0.79345247200000002</v>
      </c>
      <c r="G29">
        <v>7.6481199999999996E-3</v>
      </c>
      <c r="H29" s="29">
        <f t="shared" si="4"/>
        <v>9.9307359999999956E-3</v>
      </c>
    </row>
    <row r="30" spans="1:8" x14ac:dyDescent="0.35">
      <c r="A30" s="5" t="s">
        <v>13</v>
      </c>
      <c r="B30" s="40">
        <v>558.47795627899995</v>
      </c>
      <c r="C30" s="6">
        <v>513.802197385</v>
      </c>
      <c r="D30" s="6">
        <v>3954.3694145300001</v>
      </c>
      <c r="E30">
        <v>12197.501462700002</v>
      </c>
      <c r="F30">
        <v>851.54750946699983</v>
      </c>
      <c r="G30">
        <v>10.948047666000001</v>
      </c>
      <c r="H30" s="29">
        <f t="shared" si="4"/>
        <v>44.675758893999955</v>
      </c>
    </row>
    <row r="31" spans="1:8" x14ac:dyDescent="0.35">
      <c r="A31" s="10" t="s">
        <v>53</v>
      </c>
      <c r="B31" s="40">
        <v>397.98294958200006</v>
      </c>
      <c r="C31" s="6">
        <v>365.73863849500003</v>
      </c>
      <c r="D31" s="6">
        <v>6708.3191851000001</v>
      </c>
      <c r="E31">
        <v>8622.9158951999998</v>
      </c>
      <c r="F31">
        <v>969.4801824299999</v>
      </c>
      <c r="G31">
        <v>9.0006015490000006</v>
      </c>
      <c r="H31" s="29">
        <f t="shared" si="4"/>
        <v>32.244311087000028</v>
      </c>
    </row>
    <row r="32" spans="1:8" x14ac:dyDescent="0.35">
      <c r="A32" s="13" t="s">
        <v>48</v>
      </c>
      <c r="B32" s="41">
        <v>1608.4582065730001</v>
      </c>
      <c r="C32" s="14">
        <v>1470.4271775270001</v>
      </c>
      <c r="D32" s="14">
        <v>191937.747461964</v>
      </c>
      <c r="E32" s="14">
        <f>SUM(E16:E31)</f>
        <v>61419.135272490006</v>
      </c>
      <c r="F32" s="14">
        <f t="shared" ref="F32:G32" si="5">SUM(F16:F31)</f>
        <v>20172.101073571997</v>
      </c>
      <c r="G32" s="14">
        <f t="shared" si="5"/>
        <v>232.48805972400001</v>
      </c>
      <c r="H32" s="15">
        <f t="shared" si="4"/>
        <v>138.03102904599996</v>
      </c>
    </row>
    <row r="34" spans="1:8" x14ac:dyDescent="0.35">
      <c r="A34" s="42" t="s">
        <v>67</v>
      </c>
    </row>
    <row r="35" spans="1:8" x14ac:dyDescent="0.35">
      <c r="A35" s="33" t="s">
        <v>52</v>
      </c>
      <c r="B35" s="13" t="s">
        <v>49</v>
      </c>
      <c r="C35" s="16" t="s">
        <v>50</v>
      </c>
      <c r="D35" s="16" t="s">
        <v>51</v>
      </c>
      <c r="E35" s="16" t="s">
        <v>60</v>
      </c>
      <c r="F35" s="16" t="s">
        <v>58</v>
      </c>
      <c r="G35" s="16" t="s">
        <v>59</v>
      </c>
      <c r="H35" s="4" t="s">
        <v>61</v>
      </c>
    </row>
    <row r="36" spans="1:8" x14ac:dyDescent="0.35">
      <c r="A36" s="34" t="s">
        <v>0</v>
      </c>
      <c r="B36" s="19">
        <f t="shared" ref="B36:D36" si="6">B16/B$6</f>
        <v>2.2149289862758985E-2</v>
      </c>
      <c r="C36" s="19">
        <f t="shared" si="6"/>
        <v>3.3081299290705204E-2</v>
      </c>
      <c r="D36" s="19">
        <f t="shared" si="6"/>
        <v>7.9938750185104251E-3</v>
      </c>
      <c r="E36" s="19">
        <f>E16/E$6</f>
        <v>6.4670428654315396E-2</v>
      </c>
      <c r="F36" s="19">
        <f t="shared" ref="F36:G36" si="7">F16/F$6</f>
        <v>3.6181503469963862E-3</v>
      </c>
      <c r="G36" s="19">
        <f t="shared" si="7"/>
        <v>2.3466233557688733E-4</v>
      </c>
      <c r="H36" s="20">
        <f t="shared" ref="H36" si="8">H16/H$6</f>
        <v>4.6141543495369017E-3</v>
      </c>
    </row>
    <row r="37" spans="1:8" x14ac:dyDescent="0.35">
      <c r="A37" s="35" t="s">
        <v>1</v>
      </c>
      <c r="B37" s="8">
        <f t="shared" ref="B37:D37" si="9">B17/B$6</f>
        <v>1.2057107246519308E-2</v>
      </c>
      <c r="C37" s="8">
        <f t="shared" si="9"/>
        <v>1.7315265828991473E-2</v>
      </c>
      <c r="D37" s="8">
        <f t="shared" si="9"/>
        <v>0.33544202162256775</v>
      </c>
      <c r="E37" s="8">
        <f t="shared" ref="E37:G51" si="10">E17/E$6</f>
        <v>0.15095131540578052</v>
      </c>
      <c r="F37" s="8">
        <f t="shared" si="10"/>
        <v>0.11956034678524687</v>
      </c>
      <c r="G37" s="8">
        <f t="shared" si="10"/>
        <v>2.7714357570514333E-3</v>
      </c>
      <c r="H37" s="9">
        <f t="shared" ref="H37" si="11">H17/H$6</f>
        <v>3.6229283426887178E-3</v>
      </c>
    </row>
    <row r="38" spans="1:8" x14ac:dyDescent="0.35">
      <c r="A38" s="35" t="s">
        <v>2</v>
      </c>
      <c r="B38" s="8">
        <f t="shared" ref="B38:D38" si="12">B18/B$6</f>
        <v>3.4847065501931421E-3</v>
      </c>
      <c r="C38" s="8">
        <f t="shared" si="12"/>
        <v>5.0170317810281206E-3</v>
      </c>
      <c r="D38" s="8">
        <f t="shared" si="12"/>
        <v>0.13297343286493657</v>
      </c>
      <c r="E38" s="8">
        <f t="shared" si="10"/>
        <v>6.4703538509741226E-2</v>
      </c>
      <c r="F38" s="8">
        <f t="shared" si="10"/>
        <v>3.6879430148267119E-2</v>
      </c>
      <c r="G38" s="8">
        <f t="shared" si="10"/>
        <v>1.1242170611722468E-3</v>
      </c>
      <c r="H38" s="9">
        <f t="shared" ref="H38" si="13">H18/H$6</f>
        <v>1.0268299127716362E-3</v>
      </c>
    </row>
    <row r="39" spans="1:8" x14ac:dyDescent="0.35">
      <c r="A39" s="35" t="s">
        <v>3</v>
      </c>
      <c r="B39" s="8">
        <f t="shared" ref="B39:D39" si="14">B19/B$6</f>
        <v>2.4511647786503698E-5</v>
      </c>
      <c r="C39" s="8">
        <f t="shared" si="14"/>
        <v>3.5793434859115034E-5</v>
      </c>
      <c r="D39" s="8">
        <f t="shared" si="14"/>
        <v>7.1764173762935948E-4</v>
      </c>
      <c r="E39" s="8">
        <f t="shared" si="10"/>
        <v>4.1363114530112467E-4</v>
      </c>
      <c r="F39" s="8">
        <f t="shared" si="10"/>
        <v>1.6408672697927341E-4</v>
      </c>
      <c r="G39" s="8">
        <f t="shared" si="10"/>
        <v>7.8447587408087188E-6</v>
      </c>
      <c r="H39" s="9">
        <f t="shared" ref="H39" si="15">H19/H$6</f>
        <v>6.4154627755543949E-6</v>
      </c>
    </row>
    <row r="40" spans="1:8" x14ac:dyDescent="0.35">
      <c r="A40" s="35" t="s">
        <v>4</v>
      </c>
      <c r="B40" s="8">
        <f t="shared" ref="B40:D40" si="16">B20/B$6</f>
        <v>0</v>
      </c>
      <c r="C40" s="8">
        <f t="shared" si="16"/>
        <v>0</v>
      </c>
      <c r="D40" s="8">
        <f t="shared" si="16"/>
        <v>0</v>
      </c>
      <c r="E40" s="8">
        <f t="shared" si="10"/>
        <v>0</v>
      </c>
      <c r="F40" s="8">
        <f t="shared" si="10"/>
        <v>0</v>
      </c>
      <c r="G40" s="8">
        <f t="shared" si="10"/>
        <v>0</v>
      </c>
      <c r="H40" s="9">
        <f t="shared" ref="H40" si="17">H20/H$6</f>
        <v>0</v>
      </c>
    </row>
    <row r="41" spans="1:8" x14ac:dyDescent="0.35">
      <c r="A41" s="35" t="s">
        <v>5</v>
      </c>
      <c r="B41" s="8">
        <f t="shared" ref="B41:D41" si="18">B21/B$6</f>
        <v>0</v>
      </c>
      <c r="C41" s="8">
        <f t="shared" si="18"/>
        <v>0</v>
      </c>
      <c r="D41" s="8">
        <f t="shared" si="18"/>
        <v>0</v>
      </c>
      <c r="E41" s="8">
        <f t="shared" si="10"/>
        <v>0</v>
      </c>
      <c r="F41" s="8">
        <f t="shared" si="10"/>
        <v>0</v>
      </c>
      <c r="G41" s="8">
        <f t="shared" si="10"/>
        <v>0</v>
      </c>
      <c r="H41" s="9">
        <f t="shared" ref="H41" si="19">H21/H$6</f>
        <v>0</v>
      </c>
    </row>
    <row r="42" spans="1:8" x14ac:dyDescent="0.35">
      <c r="A42" s="35" t="s">
        <v>6</v>
      </c>
      <c r="B42" s="8">
        <f t="shared" ref="B42:D42" si="20">B22/B$6</f>
        <v>1.7490336718303157E-3</v>
      </c>
      <c r="C42" s="8">
        <f t="shared" si="20"/>
        <v>2.8168965107701637E-3</v>
      </c>
      <c r="D42" s="8">
        <f t="shared" si="20"/>
        <v>1.1034169904234734E-2</v>
      </c>
      <c r="E42" s="8">
        <f t="shared" si="10"/>
        <v>1.5852525313138206E-2</v>
      </c>
      <c r="F42" s="8">
        <f t="shared" si="10"/>
        <v>7.5265144360520623E-3</v>
      </c>
      <c r="G42" s="8">
        <f t="shared" si="10"/>
        <v>5.4529909184872823E-3</v>
      </c>
      <c r="H42" s="9">
        <f t="shared" ref="H42" si="21">H22/H$6</f>
        <v>3.6162885012659339E-5</v>
      </c>
    </row>
    <row r="43" spans="1:8" x14ac:dyDescent="0.35">
      <c r="A43" s="35" t="s">
        <v>7</v>
      </c>
      <c r="B43" s="8">
        <f t="shared" ref="B43:D43" si="22">B23/B$6</f>
        <v>2.2840740773337446E-4</v>
      </c>
      <c r="C43" s="8">
        <f t="shared" si="22"/>
        <v>3.3418181406172191E-4</v>
      </c>
      <c r="D43" s="8">
        <f t="shared" si="22"/>
        <v>5.0581992376230035E-5</v>
      </c>
      <c r="E43" s="8">
        <f t="shared" si="10"/>
        <v>1.2201119714304767E-3</v>
      </c>
      <c r="F43" s="8">
        <f t="shared" si="10"/>
        <v>8.5132046894347818E-5</v>
      </c>
      <c r="G43" s="8">
        <f t="shared" si="10"/>
        <v>4.2371502838665581E-5</v>
      </c>
      <c r="H43" s="9">
        <f t="shared" ref="H43" si="23">H23/H$6</f>
        <v>5.8743398474772868E-5</v>
      </c>
    </row>
    <row r="44" spans="1:8" x14ac:dyDescent="0.35">
      <c r="A44" s="35" t="s">
        <v>8</v>
      </c>
      <c r="B44" s="8">
        <f t="shared" ref="B44:D44" si="24">B24/B$6</f>
        <v>1.2972315218022601E-3</v>
      </c>
      <c r="C44" s="8">
        <f t="shared" si="24"/>
        <v>1.8918039906420095E-3</v>
      </c>
      <c r="D44" s="8">
        <f t="shared" si="24"/>
        <v>2.7533543121193913E-4</v>
      </c>
      <c r="E44" s="8">
        <f t="shared" si="10"/>
        <v>7.0953310052063708E-3</v>
      </c>
      <c r="F44" s="8">
        <f t="shared" si="10"/>
        <v>3.1575070934937536E-4</v>
      </c>
      <c r="G44" s="8">
        <f t="shared" si="10"/>
        <v>3.3038033034679789E-4</v>
      </c>
      <c r="H44" s="9">
        <f t="shared" ref="H44" si="25">H24/H$6</f>
        <v>3.4352681799148805E-4</v>
      </c>
    </row>
    <row r="45" spans="1:8" x14ac:dyDescent="0.35">
      <c r="A45" s="35" t="s">
        <v>9</v>
      </c>
      <c r="B45" s="8">
        <f t="shared" ref="B45:D45" si="26">B25/B$6</f>
        <v>7.7588451368339813E-4</v>
      </c>
      <c r="C45" s="8">
        <f t="shared" si="26"/>
        <v>1.2218097991690737E-3</v>
      </c>
      <c r="D45" s="8">
        <f t="shared" si="26"/>
        <v>2.395026075198678E-4</v>
      </c>
      <c r="E45" s="8">
        <f t="shared" si="10"/>
        <v>9.6469210566889503E-4</v>
      </c>
      <c r="F45" s="8">
        <f t="shared" si="10"/>
        <v>1.3014594763558455E-4</v>
      </c>
      <c r="G45" s="8">
        <f t="shared" si="10"/>
        <v>1.2178300056952039E-4</v>
      </c>
      <c r="H45" s="9">
        <f t="shared" ref="H45" si="27">H25/H$6</f>
        <v>6.0612507992073389E-5</v>
      </c>
    </row>
    <row r="46" spans="1:8" x14ac:dyDescent="0.35">
      <c r="A46" s="35" t="s">
        <v>10</v>
      </c>
      <c r="B46" s="8">
        <f t="shared" ref="B46:D46" si="28">B26/B$6</f>
        <v>1.0953684844511387E-3</v>
      </c>
      <c r="C46" s="8">
        <f t="shared" si="28"/>
        <v>1.5730068791945035E-3</v>
      </c>
      <c r="D46" s="8">
        <f t="shared" si="28"/>
        <v>3.075410301492534E-2</v>
      </c>
      <c r="E46" s="8">
        <f t="shared" si="10"/>
        <v>4.583823313536811E-3</v>
      </c>
      <c r="F46" s="8">
        <f t="shared" si="10"/>
        <v>1.0693343040718957E-2</v>
      </c>
      <c r="G46" s="8">
        <f t="shared" si="10"/>
        <v>2.6456395290003318E-4</v>
      </c>
      <c r="H46" s="9">
        <f t="shared" ref="H46" si="29">H26/H$6</f>
        <v>3.2922809339622114E-4</v>
      </c>
    </row>
    <row r="47" spans="1:8" x14ac:dyDescent="0.35">
      <c r="A47" s="35" t="s">
        <v>54</v>
      </c>
      <c r="B47" s="8">
        <f t="shared" ref="B47:C47" si="30">B27/B$6</f>
        <v>1.2641665962272203E-2</v>
      </c>
      <c r="C47" s="8">
        <f t="shared" si="30"/>
        <v>1.8386045647160423E-2</v>
      </c>
      <c r="D47" s="8">
        <f>D27/D$6</f>
        <v>0.27422505320287061</v>
      </c>
      <c r="E47" s="8">
        <f t="shared" si="10"/>
        <v>0.13964329052265056</v>
      </c>
      <c r="F47" s="8">
        <f t="shared" si="10"/>
        <v>7.0308357391562798E-2</v>
      </c>
      <c r="G47" s="8">
        <f t="shared" si="10"/>
        <v>1.9201440482647693E-3</v>
      </c>
      <c r="H47" s="9">
        <f t="shared" ref="H47" si="31">H27/H$6</f>
        <v>3.4275798532339128E-3</v>
      </c>
    </row>
    <row r="48" spans="1:8" x14ac:dyDescent="0.35">
      <c r="A48" s="35" t="s">
        <v>11</v>
      </c>
      <c r="B48" s="8">
        <f t="shared" ref="B48:D48" si="32">B28/B$6</f>
        <v>3.7815964722701735E-4</v>
      </c>
      <c r="C48" s="8">
        <f t="shared" si="32"/>
        <v>5.4330755470570447E-4</v>
      </c>
      <c r="D48" s="8">
        <f t="shared" si="32"/>
        <v>3.6706498559042164E-2</v>
      </c>
      <c r="E48" s="8">
        <f t="shared" si="10"/>
        <v>2.222476213367424E-2</v>
      </c>
      <c r="F48" s="8">
        <f t="shared" si="10"/>
        <v>7.4288778307935533E-3</v>
      </c>
      <c r="G48" s="8">
        <f t="shared" si="10"/>
        <v>5.6230412498858265E-4</v>
      </c>
      <c r="H48" s="9">
        <f t="shared" ref="H48" si="33">H28/H$6</f>
        <v>1.1325949721791805E-4</v>
      </c>
    </row>
    <row r="49" spans="1:8" x14ac:dyDescent="0.35">
      <c r="A49" s="35" t="s">
        <v>12</v>
      </c>
      <c r="B49" s="8">
        <f t="shared" ref="B49:D49" si="34">B29/B$6</f>
        <v>1.0670580628300618E-5</v>
      </c>
      <c r="C49" s="8">
        <f t="shared" si="34"/>
        <v>1.5940950120580034E-5</v>
      </c>
      <c r="D49" s="8">
        <f t="shared" si="34"/>
        <v>2.1064354833112288E-5</v>
      </c>
      <c r="E49" s="8">
        <f t="shared" si="10"/>
        <v>3.6066708115071689E-5</v>
      </c>
      <c r="F49" s="8">
        <f t="shared" si="10"/>
        <v>1.1099955549166368E-5</v>
      </c>
      <c r="G49" s="8">
        <f t="shared" si="10"/>
        <v>4.6179456437755032E-7</v>
      </c>
      <c r="H49" s="9">
        <f t="shared" ref="H49" si="35">H29/H$6</f>
        <v>2.2168152102412257E-6</v>
      </c>
    </row>
    <row r="50" spans="1:8" x14ac:dyDescent="0.35">
      <c r="A50" s="35" t="s">
        <v>13</v>
      </c>
      <c r="B50" s="8">
        <f t="shared" ref="B50:D50" si="36">B30/B$6</f>
        <v>4.7875153188597259E-2</v>
      </c>
      <c r="C50" s="8">
        <f t="shared" si="36"/>
        <v>7.150474863098906E-2</v>
      </c>
      <c r="D50" s="8">
        <f t="shared" si="36"/>
        <v>1.811523319908083E-2</v>
      </c>
      <c r="E50" s="8">
        <f t="shared" si="10"/>
        <v>0.14191595678143717</v>
      </c>
      <c r="F50" s="8">
        <f t="shared" si="10"/>
        <v>1.1912672575411707E-2</v>
      </c>
      <c r="G50" s="8">
        <f t="shared" si="10"/>
        <v>6.610446623098392E-4</v>
      </c>
      <c r="H50" s="9">
        <f t="shared" ref="H50" si="37">H30/H$6</f>
        <v>9.9728662452902642E-3</v>
      </c>
    </row>
    <row r="51" spans="1:8" x14ac:dyDescent="0.35">
      <c r="A51" s="36" t="s">
        <v>53</v>
      </c>
      <c r="B51" s="11">
        <f t="shared" ref="B51:D51" si="38">B31/B$6</f>
        <v>3.4116824958744546E-2</v>
      </c>
      <c r="C51" s="11">
        <f t="shared" si="38"/>
        <v>5.0899061045916502E-2</v>
      </c>
      <c r="D51" s="11">
        <f t="shared" si="38"/>
        <v>3.0731262983531366E-2</v>
      </c>
      <c r="E51" s="11">
        <f t="shared" si="10"/>
        <v>0.10032623183160413</v>
      </c>
      <c r="F51" s="11">
        <f t="shared" si="10"/>
        <v>1.3562484598032358E-2</v>
      </c>
      <c r="G51" s="11">
        <f t="shared" si="10"/>
        <v>5.4345759107550095E-4</v>
      </c>
      <c r="H51" s="12">
        <f t="shared" ref="H51" si="39">H31/H$6</f>
        <v>7.1978229268617631E-3</v>
      </c>
    </row>
    <row r="53" spans="1:8" x14ac:dyDescent="0.35">
      <c r="A53" s="42" t="s">
        <v>66</v>
      </c>
    </row>
    <row r="54" spans="1:8" x14ac:dyDescent="0.35">
      <c r="A54" s="13" t="s">
        <v>55</v>
      </c>
      <c r="B54" s="2" t="s">
        <v>49</v>
      </c>
      <c r="C54" s="3" t="s">
        <v>50</v>
      </c>
      <c r="D54" s="3" t="s">
        <v>51</v>
      </c>
      <c r="E54" s="3" t="s">
        <v>60</v>
      </c>
      <c r="F54" s="3" t="s">
        <v>58</v>
      </c>
      <c r="G54" s="3" t="s">
        <v>59</v>
      </c>
      <c r="H54" s="4" t="s">
        <v>61</v>
      </c>
    </row>
    <row r="55" spans="1:8" x14ac:dyDescent="0.35">
      <c r="A55" s="18" t="s">
        <v>17</v>
      </c>
      <c r="B55" s="37">
        <v>146.40876911000001</v>
      </c>
      <c r="C55" s="23">
        <v>120.1904806</v>
      </c>
      <c r="D55" s="23">
        <v>43.350200000000001</v>
      </c>
      <c r="E55" s="38">
        <v>56.489100000000001</v>
      </c>
      <c r="F55" s="38">
        <v>881.26419580000004</v>
      </c>
      <c r="G55" s="38">
        <v>0.32330000000000003</v>
      </c>
      <c r="H55" s="47">
        <f>B55-C55</f>
        <v>26.218288510000008</v>
      </c>
    </row>
    <row r="56" spans="1:8" x14ac:dyDescent="0.35">
      <c r="A56" s="5" t="s">
        <v>18</v>
      </c>
      <c r="B56" s="40">
        <v>53.351024019999997</v>
      </c>
      <c r="C56" s="6">
        <v>18.043053522999998</v>
      </c>
      <c r="D56" s="6">
        <v>82.253500000000003</v>
      </c>
      <c r="E56">
        <v>107.10909999999998</v>
      </c>
      <c r="F56">
        <v>6.3621739999999996</v>
      </c>
      <c r="G56">
        <v>15.866200000000001</v>
      </c>
      <c r="H56" s="7">
        <f t="shared" ref="H56:H77" si="40">B56-C56</f>
        <v>35.307970496999999</v>
      </c>
    </row>
    <row r="57" spans="1:8" x14ac:dyDescent="0.35">
      <c r="A57" s="5" t="s">
        <v>39</v>
      </c>
      <c r="B57" s="40">
        <v>0</v>
      </c>
      <c r="C57" s="6">
        <v>0</v>
      </c>
      <c r="D57" s="6">
        <v>0</v>
      </c>
      <c r="E57">
        <v>0</v>
      </c>
      <c r="F57">
        <v>0.61470000000000002</v>
      </c>
      <c r="G57">
        <v>0</v>
      </c>
      <c r="H57" s="7">
        <f t="shared" si="40"/>
        <v>0</v>
      </c>
    </row>
    <row r="58" spans="1:8" x14ac:dyDescent="0.35">
      <c r="A58" s="5" t="s">
        <v>19</v>
      </c>
      <c r="B58" s="40">
        <v>88.144822900000008</v>
      </c>
      <c r="C58" s="6">
        <v>62.96523534</v>
      </c>
      <c r="D58" s="6">
        <v>250.98435649999999</v>
      </c>
      <c r="E58">
        <v>484.37129499999998</v>
      </c>
      <c r="F58">
        <v>1673.5729132000001</v>
      </c>
      <c r="G58">
        <v>17.811509593</v>
      </c>
      <c r="H58" s="7">
        <f t="shared" si="40"/>
        <v>25.179587560000009</v>
      </c>
    </row>
    <row r="59" spans="1:8" x14ac:dyDescent="0.35">
      <c r="A59" s="5" t="s">
        <v>20</v>
      </c>
      <c r="B59" s="40">
        <v>70.941590519999991</v>
      </c>
      <c r="C59" s="6">
        <v>65.472119727000006</v>
      </c>
      <c r="D59" s="6">
        <v>169.64920000000001</v>
      </c>
      <c r="E59">
        <v>350.11759999999998</v>
      </c>
      <c r="F59">
        <v>256.77661395000001</v>
      </c>
      <c r="G59">
        <v>1.2924</v>
      </c>
      <c r="H59" s="7">
        <f t="shared" si="40"/>
        <v>5.4694707929999851</v>
      </c>
    </row>
    <row r="60" spans="1:8" x14ac:dyDescent="0.35">
      <c r="A60" s="5" t="s">
        <v>36</v>
      </c>
      <c r="B60" s="40">
        <v>274.41320575999998</v>
      </c>
      <c r="C60" s="6">
        <v>166.64347971000001</v>
      </c>
      <c r="D60" s="6">
        <v>1206.2194999999999</v>
      </c>
      <c r="E60">
        <v>3220.2763</v>
      </c>
      <c r="F60">
        <v>9.7545999999999999</v>
      </c>
      <c r="G60">
        <v>728.673855</v>
      </c>
      <c r="H60" s="7">
        <f t="shared" si="40"/>
        <v>107.76972604999997</v>
      </c>
    </row>
    <row r="61" spans="1:8" x14ac:dyDescent="0.35">
      <c r="A61" s="5" t="s">
        <v>38</v>
      </c>
      <c r="B61" s="40">
        <v>3.4825037999999999</v>
      </c>
      <c r="C61" s="6">
        <v>1.6214957999999999</v>
      </c>
      <c r="D61" s="6">
        <v>2.3256000000000001</v>
      </c>
      <c r="E61">
        <v>11.7493</v>
      </c>
      <c r="F61">
        <v>0.10930000000000001</v>
      </c>
      <c r="G61">
        <v>90.746900000000011</v>
      </c>
      <c r="H61" s="7">
        <f t="shared" si="40"/>
        <v>1.861008</v>
      </c>
    </row>
    <row r="62" spans="1:8" x14ac:dyDescent="0.35">
      <c r="A62" s="5" t="s">
        <v>37</v>
      </c>
      <c r="B62" s="40">
        <v>2333.4698119999998</v>
      </c>
      <c r="C62" s="6">
        <v>1437.9180369999999</v>
      </c>
      <c r="D62" s="6">
        <v>19.668299999999999</v>
      </c>
      <c r="E62">
        <v>23.4147</v>
      </c>
      <c r="F62">
        <v>1.2878000000000001</v>
      </c>
      <c r="G62">
        <v>0.14050000000000001</v>
      </c>
      <c r="H62" s="7">
        <f t="shared" si="40"/>
        <v>895.55177499999991</v>
      </c>
    </row>
    <row r="63" spans="1:8" x14ac:dyDescent="0.35">
      <c r="A63" s="5" t="s">
        <v>21</v>
      </c>
      <c r="B63" s="40">
        <v>376.13870000000003</v>
      </c>
      <c r="C63" s="6">
        <v>374.08857499999999</v>
      </c>
      <c r="D63" s="6">
        <v>1854.1268</v>
      </c>
      <c r="E63">
        <v>9401.4419799999978</v>
      </c>
      <c r="F63">
        <v>358.93490000000003</v>
      </c>
      <c r="G63">
        <v>9.1169000000000011</v>
      </c>
      <c r="H63" s="7">
        <f t="shared" si="40"/>
        <v>2.0501250000000368</v>
      </c>
    </row>
    <row r="64" spans="1:8" x14ac:dyDescent="0.35">
      <c r="A64" s="5" t="s">
        <v>22</v>
      </c>
      <c r="B64" s="40">
        <v>8.7015633999999994E-2</v>
      </c>
      <c r="C64" s="6">
        <v>7.3388434000000002E-2</v>
      </c>
      <c r="D64" s="6">
        <v>8.0000000000000004E-4</v>
      </c>
      <c r="E64">
        <v>8.0000000000000004E-4</v>
      </c>
      <c r="F64">
        <v>144.994386792</v>
      </c>
      <c r="G64">
        <v>0</v>
      </c>
      <c r="H64" s="7">
        <f t="shared" si="40"/>
        <v>1.3627199999999992E-2</v>
      </c>
    </row>
    <row r="65" spans="1:8" x14ac:dyDescent="0.35">
      <c r="A65" s="5" t="s">
        <v>23</v>
      </c>
      <c r="B65" s="40">
        <v>0.85102350100000013</v>
      </c>
      <c r="C65" s="6">
        <v>0.54644850099999998</v>
      </c>
      <c r="D65" s="6">
        <v>1.4542999999999999</v>
      </c>
      <c r="E65">
        <v>1.9311</v>
      </c>
      <c r="F65">
        <v>0.1658</v>
      </c>
      <c r="G65">
        <v>1.09E-2</v>
      </c>
      <c r="H65" s="7">
        <f t="shared" si="40"/>
        <v>0.30457500000000015</v>
      </c>
    </row>
    <row r="66" spans="1:8" x14ac:dyDescent="0.35">
      <c r="A66" s="5" t="s">
        <v>24</v>
      </c>
      <c r="B66" s="40">
        <v>0.71630820000000006</v>
      </c>
      <c r="C66" s="6">
        <v>0.53315290000000004</v>
      </c>
      <c r="D66" s="6">
        <v>0.79630000000000001</v>
      </c>
      <c r="E66">
        <v>2.0532000000000004</v>
      </c>
      <c r="F66">
        <v>61.837057699999995</v>
      </c>
      <c r="G66">
        <v>0.36452800000000002</v>
      </c>
      <c r="H66" s="7">
        <f t="shared" si="40"/>
        <v>0.18315530000000002</v>
      </c>
    </row>
    <row r="67" spans="1:8" x14ac:dyDescent="0.35">
      <c r="A67" s="5" t="s">
        <v>25</v>
      </c>
      <c r="B67" s="40">
        <v>41.083341525999998</v>
      </c>
      <c r="C67" s="6">
        <v>33.069384088</v>
      </c>
      <c r="D67" s="6">
        <v>97.899775167999991</v>
      </c>
      <c r="E67">
        <v>161.12537519999998</v>
      </c>
      <c r="F67">
        <v>260.19182109000002</v>
      </c>
      <c r="G67">
        <v>0.18485125099999999</v>
      </c>
      <c r="H67" s="7">
        <f t="shared" si="40"/>
        <v>8.0139574379999985</v>
      </c>
    </row>
    <row r="68" spans="1:8" x14ac:dyDescent="0.35">
      <c r="A68" s="5" t="s">
        <v>26</v>
      </c>
      <c r="B68" s="40">
        <v>1020.172540995</v>
      </c>
      <c r="C68" s="6">
        <v>618.98406194500001</v>
      </c>
      <c r="D68" s="6">
        <v>1618.4315224880002</v>
      </c>
      <c r="E68">
        <v>2182.5275243400001</v>
      </c>
      <c r="F68">
        <v>420.66160678099999</v>
      </c>
      <c r="G68">
        <v>67.488318554000003</v>
      </c>
      <c r="H68" s="7">
        <f t="shared" si="40"/>
        <v>401.18847904999996</v>
      </c>
    </row>
    <row r="69" spans="1:8" x14ac:dyDescent="0.35">
      <c r="A69" s="5" t="s">
        <v>33</v>
      </c>
      <c r="B69" s="40">
        <v>8.2600000000000007E-2</v>
      </c>
      <c r="C69" s="6">
        <v>8.1200000000000008E-2</v>
      </c>
      <c r="D69" s="6">
        <v>0.57880000000000009</v>
      </c>
      <c r="E69">
        <v>0.69619999999999993</v>
      </c>
      <c r="F69">
        <v>575.9640599999999</v>
      </c>
      <c r="G69">
        <v>7.0000000000000001E-3</v>
      </c>
      <c r="H69" s="7">
        <f t="shared" si="40"/>
        <v>1.3999999999999985E-3</v>
      </c>
    </row>
    <row r="70" spans="1:8" x14ac:dyDescent="0.35">
      <c r="A70" s="5" t="s">
        <v>27</v>
      </c>
      <c r="B70" s="40">
        <v>273.64263390000002</v>
      </c>
      <c r="C70" s="6">
        <v>183.30229269999998</v>
      </c>
      <c r="D70" s="6">
        <v>343.8854</v>
      </c>
      <c r="E70">
        <v>816.22969899999998</v>
      </c>
      <c r="F70">
        <v>75.226972599999996</v>
      </c>
      <c r="G70">
        <v>82.67594351999999</v>
      </c>
      <c r="H70" s="7">
        <f t="shared" si="40"/>
        <v>90.34034120000004</v>
      </c>
    </row>
    <row r="71" spans="1:8" x14ac:dyDescent="0.35">
      <c r="A71" s="5" t="s">
        <v>28</v>
      </c>
      <c r="B71" s="40">
        <v>0.44700000000000001</v>
      </c>
      <c r="C71" s="6">
        <v>0.44700000000000001</v>
      </c>
      <c r="D71" s="6">
        <v>4.9290000000000003</v>
      </c>
      <c r="E71">
        <v>6.0292999999999992</v>
      </c>
      <c r="F71">
        <v>410.22223700000001</v>
      </c>
      <c r="G71">
        <v>3.3099999999999997E-2</v>
      </c>
      <c r="H71" s="7">
        <f t="shared" si="40"/>
        <v>0</v>
      </c>
    </row>
    <row r="72" spans="1:8" x14ac:dyDescent="0.35">
      <c r="A72" s="5" t="s">
        <v>34</v>
      </c>
      <c r="B72" s="40">
        <v>918.84619999999995</v>
      </c>
      <c r="C72" s="6">
        <v>513.04903249999995</v>
      </c>
      <c r="D72" s="6">
        <v>17273.269499999999</v>
      </c>
      <c r="E72">
        <v>2070.7404999999999</v>
      </c>
      <c r="F72">
        <v>1267.7129677999999</v>
      </c>
      <c r="G72">
        <v>8625.4001000000007</v>
      </c>
      <c r="H72" s="7">
        <f t="shared" si="40"/>
        <v>405.7971675</v>
      </c>
    </row>
    <row r="73" spans="1:8" x14ac:dyDescent="0.35">
      <c r="A73" s="5" t="s">
        <v>29</v>
      </c>
      <c r="B73" s="40">
        <v>13.942106219999999</v>
      </c>
      <c r="C73" s="6">
        <v>9.2858835250000009</v>
      </c>
      <c r="D73" s="6">
        <v>9.6575999999999986</v>
      </c>
      <c r="E73">
        <v>11.746199999999998</v>
      </c>
      <c r="F73">
        <v>836.98911339999984</v>
      </c>
      <c r="G73">
        <v>0.16889999999999999</v>
      </c>
      <c r="H73" s="7">
        <f t="shared" si="40"/>
        <v>4.6562226949999985</v>
      </c>
    </row>
    <row r="74" spans="1:8" x14ac:dyDescent="0.35">
      <c r="A74" s="5" t="s">
        <v>30</v>
      </c>
      <c r="B74" s="40">
        <v>13.788138412</v>
      </c>
      <c r="C74" s="6">
        <v>10.679025813999999</v>
      </c>
      <c r="D74" s="6">
        <v>7.3312999999999997</v>
      </c>
      <c r="E74">
        <v>9.1684999999999981</v>
      </c>
      <c r="F74">
        <v>268.00580249999996</v>
      </c>
      <c r="G74">
        <v>4.8499999999999995E-2</v>
      </c>
      <c r="H74" s="7">
        <f t="shared" si="40"/>
        <v>3.1091125980000012</v>
      </c>
    </row>
    <row r="75" spans="1:8" x14ac:dyDescent="0.35">
      <c r="A75" s="5" t="s">
        <v>31</v>
      </c>
      <c r="B75" s="40">
        <v>1009.3520015659999</v>
      </c>
      <c r="C75" s="6">
        <v>582.55700651500013</v>
      </c>
      <c r="D75" s="6">
        <v>244.63710000000003</v>
      </c>
      <c r="E75">
        <v>1677.7505999999998</v>
      </c>
      <c r="F75">
        <v>16.014083667000001</v>
      </c>
      <c r="G75">
        <v>6668.3624999999993</v>
      </c>
      <c r="H75" s="7">
        <f t="shared" si="40"/>
        <v>426.79499505099977</v>
      </c>
    </row>
    <row r="76" spans="1:8" x14ac:dyDescent="0.35">
      <c r="A76" s="5" t="s">
        <v>35</v>
      </c>
      <c r="B76" s="40">
        <v>0.40139999999999998</v>
      </c>
      <c r="C76" s="6">
        <v>0.1144</v>
      </c>
      <c r="D76" s="6">
        <v>2.1187</v>
      </c>
      <c r="E76">
        <v>7.9048000000000007</v>
      </c>
      <c r="F76">
        <v>8.9900000000000008E-2</v>
      </c>
      <c r="G76">
        <v>2.1753</v>
      </c>
      <c r="H76" s="7">
        <f t="shared" si="40"/>
        <v>0.28699999999999998</v>
      </c>
    </row>
    <row r="77" spans="1:8" x14ac:dyDescent="0.35">
      <c r="A77" s="5" t="s">
        <v>32</v>
      </c>
      <c r="B77" s="40">
        <v>666.99561510000001</v>
      </c>
      <c r="C77" s="6">
        <v>654.70220599999993</v>
      </c>
      <c r="D77" s="6">
        <v>372.39029999999997</v>
      </c>
      <c r="E77">
        <v>2604.3100340000001</v>
      </c>
      <c r="F77">
        <v>24.3827</v>
      </c>
      <c r="G77">
        <v>2.6601000000000004</v>
      </c>
      <c r="H77" s="7">
        <f t="shared" si="40"/>
        <v>12.293409100000076</v>
      </c>
    </row>
    <row r="78" spans="1:8" x14ac:dyDescent="0.35">
      <c r="A78" s="22" t="s">
        <v>48</v>
      </c>
      <c r="B78" s="48">
        <v>7306.7583531639993</v>
      </c>
      <c r="C78" s="24">
        <v>4854.3669596220016</v>
      </c>
      <c r="D78" s="24">
        <v>23605.957854155997</v>
      </c>
      <c r="E78" s="24">
        <f>SUM(E55:E77)</f>
        <v>23207.183207540002</v>
      </c>
      <c r="F78" s="24">
        <f t="shared" ref="F78:G78" si="41">SUM(F55:F77)</f>
        <v>7551.1357062800007</v>
      </c>
      <c r="G78" s="24">
        <f t="shared" si="41"/>
        <v>16313.551605918001</v>
      </c>
      <c r="H78" s="28">
        <f>B78-C78</f>
        <v>2452.3913935419978</v>
      </c>
    </row>
    <row r="79" spans="1:8" x14ac:dyDescent="0.35">
      <c r="A79" s="51"/>
      <c r="B79" s="52"/>
      <c r="C79" s="52"/>
      <c r="D79" s="52"/>
      <c r="E79" s="52"/>
      <c r="F79" s="52"/>
      <c r="G79" s="52"/>
      <c r="H79" s="52"/>
    </row>
    <row r="80" spans="1:8" x14ac:dyDescent="0.35">
      <c r="A80" s="42" t="s">
        <v>68</v>
      </c>
    </row>
    <row r="81" spans="1:8" x14ac:dyDescent="0.35">
      <c r="A81" s="21" t="s">
        <v>55</v>
      </c>
      <c r="B81" s="13" t="s">
        <v>49</v>
      </c>
      <c r="C81" s="16" t="s">
        <v>50</v>
      </c>
      <c r="D81" s="16" t="s">
        <v>51</v>
      </c>
      <c r="E81" s="16" t="s">
        <v>60</v>
      </c>
      <c r="F81" s="16" t="s">
        <v>58</v>
      </c>
      <c r="G81" s="16" t="s">
        <v>59</v>
      </c>
      <c r="H81" s="4" t="s">
        <v>61</v>
      </c>
    </row>
    <row r="82" spans="1:8" x14ac:dyDescent="0.35">
      <c r="A82" s="25" t="s">
        <v>17</v>
      </c>
      <c r="B82" s="30">
        <f t="shared" ref="B82:D82" si="42">B55/B$6</f>
        <v>1.2550794835299722E-2</v>
      </c>
      <c r="C82" s="19">
        <f t="shared" si="42"/>
        <v>1.6726651125434963E-2</v>
      </c>
      <c r="D82" s="19">
        <f t="shared" si="42"/>
        <v>1.9859019224184729E-4</v>
      </c>
      <c r="E82" s="19">
        <f t="shared" ref="E82:E104" si="43">E55/E$6</f>
        <v>6.5724154235499721E-4</v>
      </c>
      <c r="F82" s="19">
        <f t="shared" ref="F82:G82" si="44">F55/F$6</f>
        <v>1.2328392368348241E-2</v>
      </c>
      <c r="G82" s="19">
        <f t="shared" si="44"/>
        <v>1.9520899601897203E-5</v>
      </c>
      <c r="H82" s="20">
        <f t="shared" ref="H82" si="45">H55/H$6</f>
        <v>5.8526478556534785E-3</v>
      </c>
    </row>
    <row r="83" spans="1:8" x14ac:dyDescent="0.35">
      <c r="A83" s="26" t="s">
        <v>18</v>
      </c>
      <c r="B83" s="31">
        <f t="shared" ref="B83:D83" si="46">B56/B$6</f>
        <v>4.5734812251927645E-3</v>
      </c>
      <c r="C83" s="8">
        <f t="shared" si="46"/>
        <v>2.5110130187529275E-3</v>
      </c>
      <c r="D83" s="8">
        <f t="shared" si="46"/>
        <v>3.7680883542785928E-4</v>
      </c>
      <c r="E83" s="8">
        <f t="shared" si="43"/>
        <v>1.2461970554364578E-3</v>
      </c>
      <c r="F83" s="8">
        <f t="shared" ref="F83:G104" si="47">F56/F$6</f>
        <v>8.9003249833043537E-5</v>
      </c>
      <c r="G83" s="8">
        <f t="shared" si="47"/>
        <v>9.5800339394872067E-4</v>
      </c>
      <c r="H83" s="9">
        <f t="shared" ref="H83" si="48">H56/H$6</f>
        <v>7.8817165253912778E-3</v>
      </c>
    </row>
    <row r="84" spans="1:8" x14ac:dyDescent="0.35">
      <c r="A84" s="26" t="s">
        <v>39</v>
      </c>
      <c r="B84" s="31">
        <f t="shared" ref="B84:D84" si="49">B57/B$6</f>
        <v>0</v>
      </c>
      <c r="C84" s="8">
        <f t="shared" si="49"/>
        <v>0</v>
      </c>
      <c r="D84" s="8">
        <f t="shared" si="49"/>
        <v>0</v>
      </c>
      <c r="E84" s="8">
        <f t="shared" si="43"/>
        <v>0</v>
      </c>
      <c r="F84" s="8">
        <f t="shared" si="47"/>
        <v>8.5993086124918732E-6</v>
      </c>
      <c r="G84" s="8">
        <f t="shared" si="47"/>
        <v>0</v>
      </c>
      <c r="H84" s="9">
        <f t="shared" ref="H84" si="50">H57/H$6</f>
        <v>0</v>
      </c>
    </row>
    <row r="85" spans="1:8" x14ac:dyDescent="0.35">
      <c r="A85" s="26" t="s">
        <v>19</v>
      </c>
      <c r="B85" s="31">
        <f t="shared" ref="B85:D85" si="51">B58/B$6</f>
        <v>7.5561566068529104E-3</v>
      </c>
      <c r="C85" s="8">
        <f t="shared" si="51"/>
        <v>8.7627366102993043E-3</v>
      </c>
      <c r="D85" s="8">
        <f t="shared" si="51"/>
        <v>1.1497762780109742E-3</v>
      </c>
      <c r="E85" s="8">
        <f t="shared" si="43"/>
        <v>5.6355816785590021E-3</v>
      </c>
      <c r="F85" s="8">
        <f t="shared" si="47"/>
        <v>2.3412347431452537E-2</v>
      </c>
      <c r="G85" s="8">
        <f t="shared" si="47"/>
        <v>1.0754614615625794E-3</v>
      </c>
      <c r="H85" s="9">
        <f t="shared" ref="H85" si="52">H58/H$6</f>
        <v>5.6207810469041559E-3</v>
      </c>
    </row>
    <row r="86" spans="1:8" x14ac:dyDescent="0.35">
      <c r="A86" s="26" t="s">
        <v>20</v>
      </c>
      <c r="B86" s="31">
        <f t="shared" ref="B86:D86" si="53">B59/B$6</f>
        <v>6.0814208965680686E-3</v>
      </c>
      <c r="C86" s="8">
        <f t="shared" si="53"/>
        <v>9.1116143279340311E-3</v>
      </c>
      <c r="D86" s="8">
        <f t="shared" si="53"/>
        <v>7.7717443614275369E-4</v>
      </c>
      <c r="E86" s="8">
        <f t="shared" si="43"/>
        <v>4.0735616504711516E-3</v>
      </c>
      <c r="F86" s="8">
        <f t="shared" si="47"/>
        <v>3.5921609692967883E-3</v>
      </c>
      <c r="G86" s="8">
        <f t="shared" si="47"/>
        <v>7.8035294294747731E-5</v>
      </c>
      <c r="H86" s="9">
        <f t="shared" ref="H86" si="54">H59/H$6</f>
        <v>1.2209373047367797E-3</v>
      </c>
    </row>
    <row r="87" spans="1:8" x14ac:dyDescent="0.35">
      <c r="A87" s="26" t="s">
        <v>36</v>
      </c>
      <c r="B87" s="31">
        <f t="shared" ref="B87:D87" si="55">B60/B$6</f>
        <v>2.3523890450871967E-2</v>
      </c>
      <c r="C87" s="8">
        <f t="shared" si="55"/>
        <v>2.3191415272847071E-2</v>
      </c>
      <c r="D87" s="8">
        <f t="shared" si="55"/>
        <v>5.5257729466268871E-3</v>
      </c>
      <c r="E87" s="8">
        <f t="shared" si="43"/>
        <v>3.7467393925929841E-2</v>
      </c>
      <c r="F87" s="8">
        <f t="shared" si="47"/>
        <v>1.3646138895626031E-4</v>
      </c>
      <c r="G87" s="8">
        <f t="shared" si="47"/>
        <v>4.399743014532137E-2</v>
      </c>
      <c r="H87" s="9">
        <f t="shared" ref="H87" si="56">H60/H$6</f>
        <v>2.4057186487604753E-2</v>
      </c>
    </row>
    <row r="88" spans="1:8" x14ac:dyDescent="0.35">
      <c r="A88" s="26" t="s">
        <v>38</v>
      </c>
      <c r="B88" s="31">
        <f t="shared" ref="B88:D88" si="57">B61/B$6</f>
        <v>2.9853533345473843E-4</v>
      </c>
      <c r="C88" s="8">
        <f t="shared" si="57"/>
        <v>2.2566008899009313E-4</v>
      </c>
      <c r="D88" s="8">
        <f t="shared" si="57"/>
        <v>1.065373057281489E-5</v>
      </c>
      <c r="E88" s="8">
        <f t="shared" si="43"/>
        <v>1.367012052518374E-4</v>
      </c>
      <c r="F88" s="8">
        <f t="shared" si="47"/>
        <v>1.5290457643490511E-6</v>
      </c>
      <c r="G88" s="8">
        <f t="shared" si="47"/>
        <v>5.4793106219715596E-3</v>
      </c>
      <c r="H88" s="9">
        <f t="shared" ref="H88" si="58">H61/H$6</f>
        <v>4.1542850809654034E-4</v>
      </c>
    </row>
    <row r="89" spans="1:8" x14ac:dyDescent="0.35">
      <c r="A89" s="26" t="s">
        <v>37</v>
      </c>
      <c r="B89" s="31">
        <f t="shared" ref="B89:D89" si="59">B62/B$6</f>
        <v>0.20003515529027871</v>
      </c>
      <c r="C89" s="8">
        <f t="shared" si="59"/>
        <v>0.20011196587119129</v>
      </c>
      <c r="D89" s="8">
        <f t="shared" si="59"/>
        <v>9.0101809866397953E-5</v>
      </c>
      <c r="E89" s="8">
        <f t="shared" si="43"/>
        <v>2.724262475730637E-4</v>
      </c>
      <c r="F89" s="8">
        <f t="shared" si="47"/>
        <v>1.8015600506209587E-5</v>
      </c>
      <c r="G89" s="8">
        <f t="shared" si="47"/>
        <v>8.4834098177128277E-6</v>
      </c>
      <c r="H89" s="9">
        <f t="shared" ref="H89" si="60">H62/H$6</f>
        <v>0.19991194976671703</v>
      </c>
    </row>
    <row r="90" spans="1:8" x14ac:dyDescent="0.35">
      <c r="A90" s="26" t="s">
        <v>21</v>
      </c>
      <c r="B90" s="31">
        <f t="shared" ref="B90:D90" si="61">B63/B$6</f>
        <v>3.224424112034905E-2</v>
      </c>
      <c r="C90" s="8">
        <f t="shared" si="61"/>
        <v>5.206110378125995E-2</v>
      </c>
      <c r="D90" s="8">
        <f t="shared" si="61"/>
        <v>8.4938800202250773E-3</v>
      </c>
      <c r="E90" s="8">
        <f t="shared" si="43"/>
        <v>0.10938425691498389</v>
      </c>
      <c r="F90" s="8">
        <f t="shared" si="47"/>
        <v>5.0212981566518777E-3</v>
      </c>
      <c r="G90" s="8">
        <f t="shared" si="47"/>
        <v>5.5047970795093289E-4</v>
      </c>
      <c r="H90" s="9">
        <f t="shared" ref="H90" si="62">H63/H$6</f>
        <v>4.5764465825049382E-4</v>
      </c>
    </row>
    <row r="91" spans="1:8" x14ac:dyDescent="0.35">
      <c r="A91" s="26" t="s">
        <v>22</v>
      </c>
      <c r="B91" s="31">
        <f t="shared" ref="B91:D91" si="63">B64/B$6</f>
        <v>7.4593576357233185E-6</v>
      </c>
      <c r="C91" s="8">
        <f t="shared" si="63"/>
        <v>1.0213310788275602E-5</v>
      </c>
      <c r="D91" s="8">
        <f t="shared" si="63"/>
        <v>3.6648539982163366E-9</v>
      </c>
      <c r="E91" s="8">
        <f t="shared" si="43"/>
        <v>9.3078706136935762E-9</v>
      </c>
      <c r="F91" s="8">
        <f t="shared" si="47"/>
        <v>2.0283902376824849E-3</v>
      </c>
      <c r="G91" s="8">
        <f t="shared" si="47"/>
        <v>0</v>
      </c>
      <c r="H91" s="9">
        <f t="shared" ref="H91" si="64">H64/H$6</f>
        <v>3.0419683126204568E-6</v>
      </c>
    </row>
    <row r="92" spans="1:8" x14ac:dyDescent="0.35">
      <c r="A92" s="26" t="s">
        <v>23</v>
      </c>
      <c r="B92" s="31">
        <f t="shared" ref="B92:D92" si="65">B65/B$6</f>
        <v>7.2953426396506432E-5</v>
      </c>
      <c r="C92" s="8">
        <f t="shared" si="65"/>
        <v>7.6048064610566979E-5</v>
      </c>
      <c r="D92" s="8">
        <f t="shared" si="65"/>
        <v>6.6622464620075222E-6</v>
      </c>
      <c r="E92" s="8">
        <f t="shared" si="43"/>
        <v>2.2468036177629579E-5</v>
      </c>
      <c r="F92" s="8">
        <f t="shared" si="47"/>
        <v>2.3194491100555597E-6</v>
      </c>
      <c r="G92" s="8">
        <f t="shared" si="47"/>
        <v>6.5814353745957155E-7</v>
      </c>
      <c r="H92" s="9">
        <f t="shared" ref="H92" si="66">H65/H$6</f>
        <v>6.7989572239078946E-5</v>
      </c>
    </row>
    <row r="93" spans="1:8" x14ac:dyDescent="0.35">
      <c r="A93" s="26" t="s">
        <v>24</v>
      </c>
      <c r="B93" s="31">
        <f t="shared" ref="B93:D93" si="67">B66/B$6</f>
        <v>6.1405046375933163E-5</v>
      </c>
      <c r="C93" s="8">
        <f t="shared" si="67"/>
        <v>7.4197744366236558E-5</v>
      </c>
      <c r="D93" s="8">
        <f t="shared" si="67"/>
        <v>3.6479040484745859E-6</v>
      </c>
      <c r="E93" s="8">
        <f t="shared" si="43"/>
        <v>2.3888649930044566E-5</v>
      </c>
      <c r="F93" s="8">
        <f t="shared" si="47"/>
        <v>8.650657928270161E-4</v>
      </c>
      <c r="G93" s="8">
        <f t="shared" si="47"/>
        <v>2.2010252057161717E-5</v>
      </c>
      <c r="H93" s="9">
        <f t="shared" ref="H93" si="68">H66/H$6</f>
        <v>4.0885333662710897E-5</v>
      </c>
    </row>
    <row r="94" spans="1:8" x14ac:dyDescent="0.35">
      <c r="A94" s="26" t="s">
        <v>25</v>
      </c>
      <c r="B94" s="31">
        <f t="shared" ref="B94:D94" si="69">B67/B$6</f>
        <v>3.5218422624260486E-3</v>
      </c>
      <c r="C94" s="8">
        <f t="shared" si="69"/>
        <v>4.6021951806138814E-3</v>
      </c>
      <c r="D94" s="8">
        <f t="shared" si="69"/>
        <v>4.4848547806115646E-4</v>
      </c>
      <c r="E94" s="8">
        <f t="shared" si="43"/>
        <v>1.8746676811805391E-3</v>
      </c>
      <c r="F94" s="8">
        <f t="shared" si="47"/>
        <v>3.6399378038054035E-3</v>
      </c>
      <c r="G94" s="8">
        <f t="shared" si="47"/>
        <v>1.116134460889607E-5</v>
      </c>
      <c r="H94" s="9">
        <f t="shared" ref="H94" si="70">H67/H$6</f>
        <v>1.7889371686835907E-3</v>
      </c>
    </row>
    <row r="95" spans="1:8" x14ac:dyDescent="0.35">
      <c r="A95" s="26" t="s">
        <v>26</v>
      </c>
      <c r="B95" s="31">
        <f t="shared" ref="B95:D95" si="71">B68/B$6</f>
        <v>8.7453615903394025E-2</v>
      </c>
      <c r="C95" s="8">
        <f t="shared" si="71"/>
        <v>8.6142682886972646E-2</v>
      </c>
      <c r="D95" s="8">
        <f t="shared" si="71"/>
        <v>7.4141440450368754E-3</v>
      </c>
      <c r="E95" s="8">
        <f t="shared" si="43"/>
        <v>2.5393354759227094E-2</v>
      </c>
      <c r="F95" s="8">
        <f t="shared" si="47"/>
        <v>5.8848202019465149E-3</v>
      </c>
      <c r="G95" s="8">
        <f t="shared" si="47"/>
        <v>4.0749541936080736E-3</v>
      </c>
      <c r="H95" s="9">
        <f t="shared" ref="H95" si="72">H68/H$6</f>
        <v>8.9556375532647683E-2</v>
      </c>
    </row>
    <row r="96" spans="1:8" x14ac:dyDescent="0.35">
      <c r="A96" s="26" t="s">
        <v>33</v>
      </c>
      <c r="B96" s="31">
        <f t="shared" ref="B96:D96" si="73">B69/B$6</f>
        <v>7.0808303334403816E-6</v>
      </c>
      <c r="C96" s="8">
        <f t="shared" si="73"/>
        <v>1.1300429656367635E-5</v>
      </c>
      <c r="D96" s="8">
        <f t="shared" si="73"/>
        <v>2.6515218677095199E-6</v>
      </c>
      <c r="E96" s="8">
        <f t="shared" si="43"/>
        <v>8.1001744015668325E-6</v>
      </c>
      <c r="F96" s="8">
        <f t="shared" si="47"/>
        <v>8.0574145138177719E-3</v>
      </c>
      <c r="G96" s="8">
        <f t="shared" si="47"/>
        <v>4.2266098735935789E-7</v>
      </c>
      <c r="H96" s="9">
        <f t="shared" ref="H96" si="74">H69/H$6</f>
        <v>3.1251875936866245E-7</v>
      </c>
    </row>
    <row r="97" spans="1:8" x14ac:dyDescent="0.35">
      <c r="A97" s="26" t="s">
        <v>27</v>
      </c>
      <c r="B97" s="31">
        <f t="shared" ref="B97:D97" si="75">B70/B$6</f>
        <v>2.3457833688155464E-2</v>
      </c>
      <c r="C97" s="8">
        <f t="shared" si="75"/>
        <v>2.5509786508710105E-2</v>
      </c>
      <c r="D97" s="8">
        <f t="shared" si="75"/>
        <v>1.5753622288977801E-3</v>
      </c>
      <c r="E97" s="8">
        <f t="shared" si="43"/>
        <v>9.496700536682565E-3</v>
      </c>
      <c r="F97" s="8">
        <f t="shared" si="47"/>
        <v>1.0523832005382627E-3</v>
      </c>
      <c r="G97" s="8">
        <f t="shared" si="47"/>
        <v>4.9919851312899581E-3</v>
      </c>
      <c r="H97" s="9">
        <f t="shared" ref="H97" si="76">H70/H$6</f>
        <v>2.0166465251975504E-2</v>
      </c>
    </row>
    <row r="98" spans="1:8" x14ac:dyDescent="0.35">
      <c r="A98" s="26" t="s">
        <v>28</v>
      </c>
      <c r="B98" s="31">
        <f t="shared" ref="B98:D98" si="77">B71/B$6</f>
        <v>3.8318779165228209E-5</v>
      </c>
      <c r="C98" s="8">
        <f t="shared" si="77"/>
        <v>6.220803025118636E-5</v>
      </c>
      <c r="D98" s="8">
        <f t="shared" si="77"/>
        <v>2.2580081696510404E-5</v>
      </c>
      <c r="E98" s="8">
        <f t="shared" si="43"/>
        <v>7.0149930363928335E-5</v>
      </c>
      <c r="F98" s="8">
        <f t="shared" si="47"/>
        <v>5.7387792673983772E-3</v>
      </c>
      <c r="G98" s="8">
        <f t="shared" si="47"/>
        <v>1.9985826687992493E-6</v>
      </c>
      <c r="H98" s="9">
        <f t="shared" ref="H98" si="78">H71/H$6</f>
        <v>0</v>
      </c>
    </row>
    <row r="99" spans="1:8" x14ac:dyDescent="0.35">
      <c r="A99" s="26" t="s">
        <v>34</v>
      </c>
      <c r="B99" s="31">
        <f t="shared" ref="B99:D99" si="79">B72/B$6</f>
        <v>7.8767482381675871E-2</v>
      </c>
      <c r="C99" s="8">
        <f t="shared" si="79"/>
        <v>7.1399932291055693E-2</v>
      </c>
      <c r="D99" s="8">
        <f t="shared" si="79"/>
        <v>7.9130013486679113E-2</v>
      </c>
      <c r="E99" s="8">
        <f t="shared" si="43"/>
        <v>2.4092730810668924E-2</v>
      </c>
      <c r="F99" s="8">
        <f t="shared" si="47"/>
        <v>1.7734594179551279E-2</v>
      </c>
      <c r="G99" s="8">
        <f t="shared" si="47"/>
        <v>0.52080287466221498</v>
      </c>
      <c r="H99" s="9">
        <f t="shared" ref="H99" si="80">H72/H$6</f>
        <v>9.0585162387441034E-2</v>
      </c>
    </row>
    <row r="100" spans="1:8" x14ac:dyDescent="0.35">
      <c r="A100" s="26" t="s">
        <v>29</v>
      </c>
      <c r="B100" s="31">
        <f t="shared" ref="B100:D100" si="81">B73/B$6</f>
        <v>1.1951778285063414E-3</v>
      </c>
      <c r="C100" s="8">
        <f t="shared" si="81"/>
        <v>1.292296472555242E-3</v>
      </c>
      <c r="D100" s="8">
        <f t="shared" si="81"/>
        <v>4.4242117466467604E-5</v>
      </c>
      <c r="E100" s="8">
        <f t="shared" si="43"/>
        <v>1.3666513725320932E-4</v>
      </c>
      <c r="F100" s="8">
        <f t="shared" si="47"/>
        <v>1.1709008770819188E-2</v>
      </c>
      <c r="G100" s="8">
        <f t="shared" si="47"/>
        <v>1.0198205823570792E-5</v>
      </c>
      <c r="H100" s="9">
        <f t="shared" ref="H100" si="82">H73/H$6</f>
        <v>1.0393978142754366E-3</v>
      </c>
    </row>
    <row r="101" spans="1:8" x14ac:dyDescent="0.35">
      <c r="A101" s="26" t="s">
        <v>30</v>
      </c>
      <c r="B101" s="31">
        <f t="shared" ref="B101:D101" si="83">B74/B$6</f>
        <v>1.1819790400649404E-3</v>
      </c>
      <c r="C101" s="8">
        <f t="shared" si="83"/>
        <v>1.486177093714792E-3</v>
      </c>
      <c r="D101" s="8">
        <f t="shared" si="83"/>
        <v>3.3585180146404282E-5</v>
      </c>
      <c r="E101" s="8">
        <f t="shared" si="43"/>
        <v>1.066740146520619E-4</v>
      </c>
      <c r="F101" s="8">
        <f t="shared" si="47"/>
        <v>3.7492510259249153E-3</v>
      </c>
      <c r="G101" s="8">
        <f t="shared" si="47"/>
        <v>2.9284368409898364E-6</v>
      </c>
      <c r="H101" s="9">
        <f t="shared" ref="H101" si="84">H74/H$6</f>
        <v>6.940400084746003E-4</v>
      </c>
    </row>
    <row r="102" spans="1:8" x14ac:dyDescent="0.35">
      <c r="A102" s="26" t="s">
        <v>31</v>
      </c>
      <c r="B102" s="31">
        <f t="shared" ref="B102:D102" si="85">B75/B$6</f>
        <v>8.6526032322122207E-2</v>
      </c>
      <c r="C102" s="8">
        <f t="shared" si="85"/>
        <v>8.1073207794912075E-2</v>
      </c>
      <c r="D102" s="8">
        <f t="shared" si="85"/>
        <v>1.1206990675588122E-3</v>
      </c>
      <c r="E102" s="8">
        <f t="shared" si="43"/>
        <v>1.9520356883558451E-2</v>
      </c>
      <c r="F102" s="8">
        <f t="shared" si="47"/>
        <v>2.2402805856319919E-4</v>
      </c>
      <c r="G102" s="8">
        <f t="shared" si="47"/>
        <v>0.40263666833144512</v>
      </c>
      <c r="H102" s="9">
        <f t="shared" ref="H102" si="86">H75/H$6</f>
        <v>9.5272458827209305E-2</v>
      </c>
    </row>
    <row r="103" spans="1:8" x14ac:dyDescent="0.35">
      <c r="A103" s="26" t="s">
        <v>35</v>
      </c>
      <c r="B103" s="31">
        <f t="shared" ref="B103:D103" si="87">B76/B$6</f>
        <v>3.4409749344345867E-5</v>
      </c>
      <c r="C103" s="8">
        <f t="shared" si="87"/>
        <v>1.5920802373010559E-5</v>
      </c>
      <c r="D103" s="8">
        <f t="shared" si="87"/>
        <v>9.7059077075261911E-6</v>
      </c>
      <c r="E103" s="8">
        <f t="shared" si="43"/>
        <v>9.1971069533906225E-5</v>
      </c>
      <c r="F103" s="8">
        <f t="shared" si="47"/>
        <v>1.2576506332569049E-6</v>
      </c>
      <c r="G103" s="8">
        <f t="shared" si="47"/>
        <v>1.3134492082897303E-4</v>
      </c>
      <c r="H103" s="9">
        <f t="shared" ref="H103" si="88">H76/H$6</f>
        <v>6.4066345670575869E-5</v>
      </c>
    </row>
    <row r="104" spans="1:8" x14ac:dyDescent="0.35">
      <c r="A104" s="27" t="s">
        <v>32</v>
      </c>
      <c r="B104" s="32">
        <f t="shared" ref="B104:D104" si="89">B77/B$6</f>
        <v>5.7177757671571489E-2</v>
      </c>
      <c r="C104" s="11">
        <f t="shared" si="89"/>
        <v>9.1113500305070344E-2</v>
      </c>
      <c r="D104" s="11">
        <f t="shared" si="89"/>
        <v>1.7059450998149761E-3</v>
      </c>
      <c r="E104" s="11">
        <f t="shared" si="43"/>
        <v>3.0300726043019893E-2</v>
      </c>
      <c r="F104" s="11">
        <f t="shared" si="47"/>
        <v>3.4110031251961213E-4</v>
      </c>
      <c r="G104" s="11">
        <f t="shared" si="47"/>
        <v>1.6061721321066115E-4</v>
      </c>
      <c r="H104" s="12">
        <f t="shared" ref="H104" si="90">H77/H$6</f>
        <v>2.744229257388181E-3</v>
      </c>
    </row>
    <row r="106" spans="1:8" x14ac:dyDescent="0.35">
      <c r="A106" s="42" t="s">
        <v>65</v>
      </c>
    </row>
    <row r="107" spans="1:8" x14ac:dyDescent="0.35">
      <c r="A107" s="13" t="s">
        <v>56</v>
      </c>
      <c r="B107" s="2" t="s">
        <v>49</v>
      </c>
      <c r="C107" s="3" t="s">
        <v>50</v>
      </c>
      <c r="D107" s="3" t="s">
        <v>51</v>
      </c>
      <c r="E107" s="3" t="s">
        <v>60</v>
      </c>
      <c r="F107" s="3" t="s">
        <v>58</v>
      </c>
      <c r="G107" s="3" t="s">
        <v>59</v>
      </c>
      <c r="H107" s="4" t="s">
        <v>61</v>
      </c>
    </row>
    <row r="108" spans="1:8" x14ac:dyDescent="0.35">
      <c r="A108" s="1" t="s">
        <v>41</v>
      </c>
      <c r="B108" s="37">
        <v>244.04402879999998</v>
      </c>
      <c r="C108" s="23">
        <v>76.989211847999997</v>
      </c>
      <c r="D108" s="23">
        <v>283.59700245199997</v>
      </c>
      <c r="E108" s="23">
        <v>10.741372055999999</v>
      </c>
      <c r="F108" s="23">
        <v>24.903913414999998</v>
      </c>
      <c r="G108" s="23">
        <v>1.815726545</v>
      </c>
      <c r="H108" s="47">
        <f>B108-C108</f>
        <v>167.05481695199998</v>
      </c>
    </row>
    <row r="109" spans="1:8" x14ac:dyDescent="0.35">
      <c r="A109" s="1" t="s">
        <v>42</v>
      </c>
      <c r="B109" s="40"/>
      <c r="C109" s="6"/>
      <c r="D109" s="6"/>
      <c r="E109" s="6">
        <v>0</v>
      </c>
      <c r="F109" s="6">
        <v>11278.199413419999</v>
      </c>
      <c r="G109" s="6">
        <v>0</v>
      </c>
      <c r="H109" s="7">
        <f t="shared" ref="H109:H115" si="91">B109-C109</f>
        <v>0</v>
      </c>
    </row>
    <row r="110" spans="1:8" x14ac:dyDescent="0.35">
      <c r="A110" s="1" t="s">
        <v>43</v>
      </c>
      <c r="B110" s="40">
        <v>1335.7122829500001</v>
      </c>
      <c r="C110" s="6">
        <v>383.69670824600001</v>
      </c>
      <c r="D110" s="6">
        <v>713.31777329800002</v>
      </c>
      <c r="E110" s="6">
        <v>13.130747473999998</v>
      </c>
      <c r="F110" s="6">
        <v>135.25165301099997</v>
      </c>
      <c r="G110" s="6">
        <v>0</v>
      </c>
      <c r="H110" s="7">
        <f t="shared" si="91"/>
        <v>952.01557470400007</v>
      </c>
    </row>
    <row r="111" spans="1:8" x14ac:dyDescent="0.35">
      <c r="A111" s="1" t="s">
        <v>44</v>
      </c>
      <c r="B111" s="40">
        <v>1076.9587410699999</v>
      </c>
      <c r="C111" s="6">
        <v>319.03304602299994</v>
      </c>
      <c r="D111" s="6">
        <v>866.98204265199979</v>
      </c>
      <c r="E111" s="6">
        <v>26.088984570000001</v>
      </c>
      <c r="F111" s="6">
        <v>60.698258226000007</v>
      </c>
      <c r="G111" s="6">
        <v>8.2498312700000014</v>
      </c>
      <c r="H111" s="7">
        <f t="shared" si="91"/>
        <v>757.92569504699986</v>
      </c>
    </row>
    <row r="112" spans="1:8" x14ac:dyDescent="0.35">
      <c r="A112" s="1" t="s">
        <v>45</v>
      </c>
      <c r="B112" s="40">
        <v>0.39118240299999996</v>
      </c>
      <c r="C112" s="6">
        <v>0.35824072699999998</v>
      </c>
      <c r="D112" s="6">
        <v>9.2616665690000008</v>
      </c>
      <c r="E112" s="6">
        <v>6.1765642899999994E-2</v>
      </c>
      <c r="F112" s="6">
        <v>3545.4462868710002</v>
      </c>
      <c r="G112" s="6">
        <v>1.02942738E-2</v>
      </c>
      <c r="H112" s="7">
        <f t="shared" si="91"/>
        <v>3.2941675999999975E-2</v>
      </c>
    </row>
    <row r="113" spans="1:8" x14ac:dyDescent="0.35">
      <c r="A113" s="1" t="s">
        <v>46</v>
      </c>
      <c r="B113" s="40">
        <v>92.975780251999993</v>
      </c>
      <c r="C113" s="6">
        <v>80.696149384999998</v>
      </c>
      <c r="D113" s="6">
        <v>872.86899299999993</v>
      </c>
      <c r="E113" s="6">
        <v>1272.4253663279999</v>
      </c>
      <c r="F113" s="6">
        <v>67.022371101099992</v>
      </c>
      <c r="G113" s="6">
        <v>5.6212153744300011</v>
      </c>
      <c r="H113" s="7">
        <f t="shared" si="91"/>
        <v>12.279630866999995</v>
      </c>
    </row>
    <row r="114" spans="1:8" x14ac:dyDescent="0.35">
      <c r="A114" s="1" t="s">
        <v>47</v>
      </c>
      <c r="B114" s="45"/>
      <c r="C114" s="46"/>
      <c r="D114" s="46"/>
      <c r="E114" s="46">
        <v>0</v>
      </c>
      <c r="F114" s="46">
        <v>28647.732266114013</v>
      </c>
      <c r="G114" s="46">
        <v>0</v>
      </c>
      <c r="H114" s="49">
        <f t="shared" si="91"/>
        <v>0</v>
      </c>
    </row>
    <row r="115" spans="1:8" x14ac:dyDescent="0.35">
      <c r="A115" s="22" t="s">
        <v>48</v>
      </c>
      <c r="B115" s="48">
        <v>2750.0820154749999</v>
      </c>
      <c r="C115" s="24">
        <v>860.773356229</v>
      </c>
      <c r="D115" s="24">
        <v>2746.0274779709998</v>
      </c>
      <c r="E115" s="24">
        <f t="shared" ref="E115" si="92">SUM(E108:E114)</f>
        <v>1322.4482360708998</v>
      </c>
      <c r="F115" s="24">
        <f>SUM(F108:F114)</f>
        <v>43759.254162158119</v>
      </c>
      <c r="G115" s="24">
        <f>SUM(G108:G114)</f>
        <v>15.697067463230002</v>
      </c>
      <c r="H115" s="50">
        <f t="shared" si="91"/>
        <v>1889.3086592459999</v>
      </c>
    </row>
    <row r="116" spans="1:8" x14ac:dyDescent="0.35">
      <c r="A116" s="51"/>
      <c r="B116" s="52"/>
      <c r="C116" s="52"/>
      <c r="D116" s="52"/>
      <c r="E116" s="52"/>
      <c r="F116" s="52"/>
      <c r="G116" s="52"/>
      <c r="H116" s="53"/>
    </row>
    <row r="117" spans="1:8" x14ac:dyDescent="0.35">
      <c r="A117" s="42" t="s">
        <v>69</v>
      </c>
    </row>
    <row r="118" spans="1:8" x14ac:dyDescent="0.35">
      <c r="A118" s="13" t="s">
        <v>56</v>
      </c>
      <c r="B118" s="13" t="s">
        <v>49</v>
      </c>
      <c r="C118" s="16" t="s">
        <v>50</v>
      </c>
      <c r="D118" s="16" t="s">
        <v>51</v>
      </c>
      <c r="E118" s="16" t="s">
        <v>60</v>
      </c>
      <c r="F118" s="16" t="s">
        <v>58</v>
      </c>
      <c r="G118" s="16" t="s">
        <v>59</v>
      </c>
      <c r="H118" s="17" t="s">
        <v>61</v>
      </c>
    </row>
    <row r="119" spans="1:8" x14ac:dyDescent="0.35">
      <c r="A119" s="18" t="s">
        <v>41</v>
      </c>
      <c r="B119" s="31">
        <f t="shared" ref="B119" si="93">B108/B$6</f>
        <v>2.092051285498835E-2</v>
      </c>
      <c r="C119" s="8">
        <f t="shared" ref="C119:H119" si="94">C108/C$6</f>
        <v>1.0714423310191006E-2</v>
      </c>
      <c r="D119" s="8">
        <f t="shared" si="94"/>
        <v>1.2991770103979753E-3</v>
      </c>
      <c r="E119" s="8">
        <f t="shared" si="94"/>
        <v>1.2497412663848965E-4</v>
      </c>
      <c r="F119" s="8">
        <f t="shared" si="94"/>
        <v>3.48391796184092E-4</v>
      </c>
      <c r="G119" s="8">
        <f t="shared" si="94"/>
        <v>1.0963382489775651E-4</v>
      </c>
      <c r="H119" s="9">
        <f t="shared" si="94"/>
        <v>3.7291260100284357E-2</v>
      </c>
    </row>
    <row r="120" spans="1:8" x14ac:dyDescent="0.35">
      <c r="A120" s="5" t="s">
        <v>42</v>
      </c>
      <c r="B120" s="31">
        <f t="shared" ref="B120:H120" si="95">B109/B$6</f>
        <v>0</v>
      </c>
      <c r="C120" s="8">
        <f t="shared" si="95"/>
        <v>0</v>
      </c>
      <c r="D120" s="8">
        <f t="shared" si="95"/>
        <v>0</v>
      </c>
      <c r="E120" s="8">
        <f t="shared" si="95"/>
        <v>0</v>
      </c>
      <c r="F120" s="8">
        <f t="shared" si="95"/>
        <v>0.15777569114889115</v>
      </c>
      <c r="G120" s="8">
        <f t="shared" si="95"/>
        <v>0</v>
      </c>
      <c r="H120" s="9">
        <f t="shared" si="95"/>
        <v>0</v>
      </c>
    </row>
    <row r="121" spans="1:8" x14ac:dyDescent="0.35">
      <c r="A121" s="5" t="s">
        <v>43</v>
      </c>
      <c r="B121" s="31">
        <f t="shared" ref="B121:H121" si="96">B110/B$6</f>
        <v>0.11450305145110487</v>
      </c>
      <c r="C121" s="8">
        <f t="shared" si="96"/>
        <v>5.3398247055587912E-2</v>
      </c>
      <c r="D121" s="8">
        <f t="shared" si="96"/>
        <v>3.267756866837437E-3</v>
      </c>
      <c r="E121" s="8">
        <f t="shared" si="96"/>
        <v>1.5277412318634464E-4</v>
      </c>
      <c r="F121" s="8">
        <f t="shared" si="96"/>
        <v>1.8920948504819496E-3</v>
      </c>
      <c r="G121" s="8">
        <f t="shared" si="96"/>
        <v>0</v>
      </c>
      <c r="H121" s="9">
        <f t="shared" si="96"/>
        <v>0.2125162330758133</v>
      </c>
    </row>
    <row r="122" spans="1:8" x14ac:dyDescent="0.35">
      <c r="A122" s="5" t="s">
        <v>44</v>
      </c>
      <c r="B122" s="31">
        <f t="shared" ref="B122:H122" si="97">B111/B$6</f>
        <v>9.2321575322423965E-2</v>
      </c>
      <c r="C122" s="8">
        <f t="shared" si="97"/>
        <v>4.4399144022655282E-2</v>
      </c>
      <c r="D122" s="8">
        <f t="shared" si="97"/>
        <v>3.9717032567436845E-3</v>
      </c>
      <c r="E122" s="8">
        <f t="shared" si="97"/>
        <v>3.0354111602526015E-4</v>
      </c>
      <c r="F122" s="8">
        <f t="shared" si="97"/>
        <v>8.4913462620155771E-4</v>
      </c>
      <c r="G122" s="8">
        <f t="shared" si="97"/>
        <v>4.9812597573232944E-4</v>
      </c>
      <c r="H122" s="9">
        <f t="shared" si="97"/>
        <v>0.16918999850694275</v>
      </c>
    </row>
    <row r="123" spans="1:8" x14ac:dyDescent="0.35">
      <c r="A123" s="5" t="s">
        <v>45</v>
      </c>
      <c r="B123" s="31">
        <f t="shared" ref="B123:H123" si="98">B112/B$6</f>
        <v>3.353385260375907E-5</v>
      </c>
      <c r="C123" s="8">
        <f t="shared" si="98"/>
        <v>4.9855592801841153E-5</v>
      </c>
      <c r="D123" s="8">
        <f t="shared" si="98"/>
        <v>4.2428319694432793E-5</v>
      </c>
      <c r="E123" s="8">
        <f t="shared" si="98"/>
        <v>7.1863326560600142E-7</v>
      </c>
      <c r="F123" s="8">
        <f t="shared" si="98"/>
        <v>4.9598807206470023E-2</v>
      </c>
      <c r="G123" s="8">
        <f t="shared" si="98"/>
        <v>6.2156970406508136E-7</v>
      </c>
      <c r="H123" s="9">
        <f t="shared" si="98"/>
        <v>7.3534940821746052E-6</v>
      </c>
    </row>
    <row r="124" spans="1:8" x14ac:dyDescent="0.35">
      <c r="A124" s="5" t="s">
        <v>46</v>
      </c>
      <c r="B124" s="31">
        <f t="shared" ref="B124:H124" si="99">B113/B$6</f>
        <v>7.9702872286156017E-3</v>
      </c>
      <c r="C124" s="8">
        <f t="shared" si="99"/>
        <v>1.1230309848090233E-2</v>
      </c>
      <c r="D124" s="8">
        <f t="shared" si="99"/>
        <v>3.9986717736438969E-3</v>
      </c>
      <c r="E124" s="8">
        <f t="shared" si="99"/>
        <v>1.480446334420334E-2</v>
      </c>
      <c r="F124" s="8">
        <f t="shared" si="99"/>
        <v>9.3760542222110876E-4</v>
      </c>
      <c r="G124" s="8">
        <f t="shared" si="99"/>
        <v>3.3940977718802671E-4</v>
      </c>
      <c r="H124" s="9">
        <f t="shared" si="99"/>
        <v>2.741153574328554E-3</v>
      </c>
    </row>
    <row r="125" spans="1:8" x14ac:dyDescent="0.35">
      <c r="A125" s="10" t="s">
        <v>47</v>
      </c>
      <c r="B125" s="32">
        <f t="shared" ref="B125:H125" si="100">B114/B$6</f>
        <v>0</v>
      </c>
      <c r="C125" s="11">
        <f t="shared" si="100"/>
        <v>0</v>
      </c>
      <c r="D125" s="11">
        <f t="shared" si="100"/>
        <v>0</v>
      </c>
      <c r="E125" s="11">
        <f t="shared" si="100"/>
        <v>0</v>
      </c>
      <c r="F125" s="11">
        <f t="shared" si="100"/>
        <v>0.40076572442550112</v>
      </c>
      <c r="G125" s="11">
        <f t="shared" si="100"/>
        <v>0</v>
      </c>
      <c r="H125" s="12">
        <f t="shared" si="100"/>
        <v>0</v>
      </c>
    </row>
  </sheetData>
  <conditionalFormatting sqref="B36:H51">
    <cfRule type="colorScale" priority="5">
      <colorScale>
        <cfvo type="min"/>
        <cfvo type="max"/>
        <color rgb="FFFCFCFF"/>
        <color rgb="FF63BE7B"/>
      </colorScale>
    </cfRule>
  </conditionalFormatting>
  <conditionalFormatting sqref="B82:H104">
    <cfRule type="colorScale" priority="7">
      <colorScale>
        <cfvo type="min"/>
        <cfvo type="max"/>
        <color rgb="FFFCFCFF"/>
        <color rgb="FF63BE7B"/>
      </colorScale>
    </cfRule>
  </conditionalFormatting>
  <conditionalFormatting sqref="B119:H125">
    <cfRule type="colorScale" priority="9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Tabulados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Datos CVNL</dc:creator>
  <cp:lastModifiedBy>Pedro</cp:lastModifiedBy>
  <dcterms:created xsi:type="dcterms:W3CDTF">2020-08-25T22:29:21Z</dcterms:created>
  <dcterms:modified xsi:type="dcterms:W3CDTF">2023-07-21T18:39:37Z</dcterms:modified>
</cp:coreProperties>
</file>